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4"/>
  </bookViews>
  <sheets>
    <sheet name="DUA-25" sheetId="1" state="visible" r:id="rId2"/>
    <sheet name="DUA-25 Status" sheetId="2" state="visible" r:id="rId3"/>
    <sheet name="DUA-26 (3FS)" sheetId="3" state="visible" r:id="rId4"/>
    <sheet name="DUA-26 (1FS)" sheetId="4" state="visible" r:id="rId5"/>
    <sheet name="DUA-81" sheetId="5" state="visible" r:id="rId6"/>
    <sheet name="DUA-82" sheetId="6" state="visible" r:id="rId7"/>
    <sheet name="DUA-83" sheetId="7" state="visible" r:id="rId8"/>
    <sheet name="DUA-36,-37" sheetId="8" state="visible" r:id="rId9"/>
    <sheet name="Tabelle1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<sst xmlns="http://schemas.openxmlformats.org/spreadsheetml/2006/main" count="29264" uniqueCount="141">
  <si>
    <t xml:space="preserve">DUA-25 Fahrstreifen</t>
  </si>
  <si>
    <t xml:space="preserve">Parameter</t>
  </si>
  <si>
    <t xml:space="preserve">kKfz</t>
  </si>
  <si>
    <t xml:space="preserve">Grenz</t>
  </si>
  <si>
    <t xml:space="preserve">Max</t>
  </si>
  <si>
    <t xml:space="preserve">Fz/km</t>
  </si>
  <si>
    <t xml:space="preserve">kLkw</t>
  </si>
  <si>
    <t xml:space="preserve">kPkw</t>
  </si>
  <si>
    <t xml:space="preserve">kB</t>
  </si>
  <si>
    <t xml:space="preserve">PkwE/km</t>
  </si>
  <si>
    <t xml:space="preserve">fl</t>
  </si>
  <si>
    <t xml:space="preserve">k1</t>
  </si>
  <si>
    <t xml:space="preserve">k2</t>
  </si>
  <si>
    <t xml:space="preserve">Zeile</t>
  </si>
  <si>
    <t xml:space="preserve">Eingangsdaten</t>
  </si>
  <si>
    <t xml:space="preserve">Soll</t>
  </si>
  <si>
    <t xml:space="preserve">T</t>
  </si>
  <si>
    <t xml:space="preserve">qKfz</t>
  </si>
  <si>
    <t xml:space="preserve">Status</t>
  </si>
  <si>
    <t xml:space="preserve">Güte</t>
  </si>
  <si>
    <t xml:space="preserve">vKfz</t>
  </si>
  <si>
    <t xml:space="preserve">qLkw</t>
  </si>
  <si>
    <t xml:space="preserve">vLkw</t>
  </si>
  <si>
    <t xml:space="preserve">qPkw</t>
  </si>
  <si>
    <t xml:space="preserve">vPkw</t>
  </si>
  <si>
    <t xml:space="preserve">b</t>
  </si>
  <si>
    <t xml:space="preserve">tNetto</t>
  </si>
  <si>
    <t xml:space="preserve">sKfz</t>
  </si>
  <si>
    <t xml:space="preserve">vgKfz</t>
  </si>
  <si>
    <t xml:space="preserve">Bemerkung</t>
  </si>
  <si>
    <t xml:space="preserve">fL</t>
  </si>
  <si>
    <t xml:space="preserve">aLkw</t>
  </si>
  <si>
    <t xml:space="preserve">qB</t>
  </si>
  <si>
    <t xml:space="preserve">Sek.</t>
  </si>
  <si>
    <t xml:space="preserve">Fz/Int</t>
  </si>
  <si>
    <t xml:space="preserve">Impl.</t>
  </si>
  <si>
    <t xml:space="preserve">Interp.</t>
  </si>
  <si>
    <t xml:space="preserve">km/h</t>
  </si>
  <si>
    <t xml:space="preserve">%</t>
  </si>
  <si>
    <t xml:space="preserve">ms</t>
  </si>
  <si>
    <t xml:space="preserve">min</t>
  </si>
  <si>
    <t xml:space="preserve">Fz/h</t>
  </si>
  <si>
    <t xml:space="preserve">PE/h</t>
  </si>
  <si>
    <t xml:space="preserve">PE/km</t>
  </si>
  <si>
    <t xml:space="preserve">Nein</t>
  </si>
  <si>
    <t xml:space="preserve">Ja</t>
  </si>
  <si>
    <t xml:space="preserve">n. e.</t>
  </si>
  <si>
    <t xml:space="preserve">kKfz, kPkw, kB</t>
  </si>
  <si>
    <t xml:space="preserve">kKfz, kLkw, kB</t>
  </si>
  <si>
    <t xml:space="preserve">DUA-25 Fahrstreifen: Status komplett</t>
  </si>
  <si>
    <t xml:space="preserve">Erfass.</t>
  </si>
  <si>
    <t xml:space="preserve">PlFormal</t>
  </si>
  <si>
    <t xml:space="preserve">PlLog</t>
  </si>
  <si>
    <t xml:space="preserve">MWE</t>
  </si>
  <si>
    <t xml:space="preserve">NiErf</t>
  </si>
  <si>
    <t xml:space="preserve">WMax</t>
  </si>
  <si>
    <t xml:space="preserve">WMin</t>
  </si>
  <si>
    <t xml:space="preserve">DUA-26 Messquerschnitt (3 Fahrstreifen)</t>
  </si>
  <si>
    <t xml:space="preserve">KKfz</t>
  </si>
  <si>
    <t xml:space="preserve">HFS</t>
  </si>
  <si>
    <t xml:space="preserve">KLkw</t>
  </si>
  <si>
    <t xml:space="preserve">1.ÜFS</t>
  </si>
  <si>
    <t xml:space="preserve">KPkw</t>
  </si>
  <si>
    <t xml:space="preserve">2.ÜFS</t>
  </si>
  <si>
    <t xml:space="preserve">KB</t>
  </si>
  <si>
    <t xml:space="preserve">w1</t>
  </si>
  <si>
    <t xml:space="preserve">w2</t>
  </si>
  <si>
    <t xml:space="preserve">fL Fs</t>
  </si>
  <si>
    <t xml:space="preserve">fL MQ</t>
  </si>
  <si>
    <t xml:space="preserve">QKfz</t>
  </si>
  <si>
    <t xml:space="preserve">VKfz</t>
  </si>
  <si>
    <t xml:space="preserve">QLkw</t>
  </si>
  <si>
    <t xml:space="preserve">VLkw</t>
  </si>
  <si>
    <t xml:space="preserve">QPkw</t>
  </si>
  <si>
    <t xml:space="preserve">VPkw</t>
  </si>
  <si>
    <t xml:space="preserve">B</t>
  </si>
  <si>
    <t xml:space="preserve">BMax</t>
  </si>
  <si>
    <t xml:space="preserve">SKfz</t>
  </si>
  <si>
    <t xml:space="preserve">VgKfz</t>
  </si>
  <si>
    <t xml:space="preserve">ALkw</t>
  </si>
  <si>
    <t xml:space="preserve">QB</t>
  </si>
  <si>
    <t xml:space="preserve">VDelta</t>
  </si>
  <si>
    <t xml:space="preserve">19a</t>
  </si>
  <si>
    <t xml:space="preserve">KKfz, KPkw, KB</t>
  </si>
  <si>
    <t xml:space="preserve">19b</t>
  </si>
  <si>
    <t xml:space="preserve">20a</t>
  </si>
  <si>
    <t xml:space="preserve">20b</t>
  </si>
  <si>
    <t xml:space="preserve">21a</t>
  </si>
  <si>
    <t xml:space="preserve">KKfz, KLkw, KB</t>
  </si>
  <si>
    <t xml:space="preserve">21b</t>
  </si>
  <si>
    <t xml:space="preserve">22a</t>
  </si>
  <si>
    <t xml:space="preserve">22b</t>
  </si>
  <si>
    <t xml:space="preserve">DUA-26 Messquerschnitt (1 Fahrstreifen)</t>
  </si>
  <si>
    <t xml:space="preserve">DUA-81 VMQ Standard</t>
  </si>
  <si>
    <t xml:space="preserve">Fall 1a: MQVor nicht direkt erfasst, MQMitte vorhanden</t>
  </si>
  <si>
    <t xml:space="preserve">1 MQMi</t>
  </si>
  <si>
    <t xml:space="preserve">MQAus</t>
  </si>
  <si>
    <t xml:space="preserve">Fall 1b: MQVor nicht direkt erfasst, MQNach vorhanden</t>
  </si>
  <si>
    <t xml:space="preserve">16 MQNa</t>
  </si>
  <si>
    <t xml:space="preserve">MQEin</t>
  </si>
  <si>
    <t xml:space="preserve">Fall 2a: MQMitte nicht direkt erfasst, MQVor vorhanden</t>
  </si>
  <si>
    <t xml:space="preserve">36 MQVo</t>
  </si>
  <si>
    <t xml:space="preserve">Fall 2b: MQMitte nicht direkt erfasst, MQNach vorhanden</t>
  </si>
  <si>
    <t xml:space="preserve">51 MQVo</t>
  </si>
  <si>
    <t xml:space="preserve">Fall 3a: MQNach nicht direkt erfasst, MQMitte vorhanden</t>
  </si>
  <si>
    <t xml:space="preserve">66 MQMi</t>
  </si>
  <si>
    <t xml:space="preserve">Fall 3b: MQNach nicht direkt erfasst, MQVor vorhanden</t>
  </si>
  <si>
    <t xml:space="preserve">81 MQVo</t>
  </si>
  <si>
    <t xml:space="preserve">DUA-82 VMQ Allgemein</t>
  </si>
  <si>
    <t xml:space="preserve">Variante 1: 2 Zuflüsse</t>
  </si>
  <si>
    <t xml:space="preserve">MQ 1: +100 %</t>
  </si>
  <si>
    <t xml:space="preserve">MQ 2: +100 %</t>
  </si>
  <si>
    <t xml:space="preserve">1 MQ 1</t>
  </si>
  <si>
    <t xml:space="preserve">MQ 2</t>
  </si>
  <si>
    <t xml:space="preserve">Variante 2: 1 Zufluss, 1 Abfluss</t>
  </si>
  <si>
    <t xml:space="preserve">MQ 2: -100 %</t>
  </si>
  <si>
    <t xml:space="preserve">16 MQ 1</t>
  </si>
  <si>
    <t xml:space="preserve">Variante 3: freie Werte</t>
  </si>
  <si>
    <t xml:space="preserve">MQ 1: +90 %</t>
  </si>
  <si>
    <t xml:space="preserve">MQ 2: +70 %</t>
  </si>
  <si>
    <t xml:space="preserve">MQ 3: -30 %</t>
  </si>
  <si>
    <t xml:space="preserve">31 MQ 1</t>
  </si>
  <si>
    <t xml:space="preserve">MQ 3</t>
  </si>
  <si>
    <t xml:space="preserve">DUA-83 VMQ Verkehrslage</t>
  </si>
  <si>
    <t xml:space="preserve">MQ 2: +100 %; Übernahme v</t>
  </si>
  <si>
    <t xml:space="preserve">MQ 1: +100 %; Übernahme v</t>
  </si>
  <si>
    <t xml:space="preserve">MQ 2: +70 %; Übernahme v</t>
  </si>
  <si>
    <t xml:space="preserve">DUA-36, -37 Fahrstreifen bzw. Messquerschnitt</t>
  </si>
  <si>
    <t xml:space="preserve">Normal</t>
  </si>
  <si>
    <t xml:space="preserve">qKfzStart</t>
  </si>
  <si>
    <t xml:space="preserve">vKfzStart</t>
  </si>
  <si>
    <t xml:space="preserve">alpha</t>
  </si>
  <si>
    <t xml:space="preserve">beta</t>
  </si>
  <si>
    <t xml:space="preserve">qNeu</t>
  </si>
  <si>
    <t xml:space="preserve">vNeu</t>
  </si>
  <si>
    <r>
      <rPr>
        <sz val="10"/>
        <color rgb="FF000000"/>
        <rFont val="Symbol"/>
        <family val="1"/>
        <charset val="2"/>
      </rPr>
      <t>D</t>
    </r>
    <r>
      <rPr>
        <sz val="10"/>
        <color rgb="FF000000"/>
        <rFont val="Arial"/>
        <family val="2"/>
        <charset val="1"/>
      </rPr>
      <t>qNeu</t>
    </r>
  </si>
  <si>
    <r>
      <rPr>
        <sz val="10"/>
        <color rgb="FF000000"/>
        <rFont val="Symbol"/>
        <family val="1"/>
        <charset val="2"/>
      </rPr>
      <t>D</t>
    </r>
    <r>
      <rPr>
        <sz val="10"/>
        <color rgb="FF000000"/>
        <rFont val="Arial"/>
        <family val="2"/>
        <charset val="1"/>
      </rPr>
      <t>vNeu</t>
    </r>
  </si>
  <si>
    <t xml:space="preserve">qKfzG</t>
  </si>
  <si>
    <t xml:space="preserve">vKfzG</t>
  </si>
  <si>
    <t xml:space="preserve">qKfzP</t>
  </si>
  <si>
    <t xml:space="preserve">vKfzP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</si>
</sst>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 %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34"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C4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0" topLeftCell="BW11" activePane="bottomRight" state="frozen"/>
      <selection pane="topLeft" activeCell="A1" activeCellId="0" sqref="A1"/>
      <selection pane="topRight" activeCell="BW1" activeCellId="0" sqref="BW1"/>
      <selection pane="bottomLeft" activeCell="A11" activeCellId="0" sqref="A11"/>
      <selection pane="bottomRight" activeCell="DC20" activeCellId="1" sqref="EL229 DC20"/>
    </sheetView>
  </sheetViews>
  <sheetFormatPr defaultRowHeight="12.75"/>
  <cols>
    <col collapsed="false" hidden="false" max="1" min="1" style="0" width="8.17857142857143"/>
    <col collapsed="false" hidden="false" max="5" min="2" style="0" width="5.96428571428571"/>
    <col collapsed="false" hidden="false" max="6" min="6" style="0" width="6.6530612244898"/>
    <col collapsed="false" hidden="false" max="9" min="7" style="0" width="5.96428571428571"/>
    <col collapsed="false" hidden="false" max="10" min="10" style="0" width="6.6530612244898"/>
    <col collapsed="false" hidden="false" max="13" min="11" style="0" width="5.96428571428571"/>
    <col collapsed="false" hidden="false" max="14" min="14" style="0" width="6.6530612244898"/>
    <col collapsed="false" hidden="false" max="17" min="15" style="0" width="5.96428571428571"/>
    <col collapsed="false" hidden="false" max="18" min="18" style="0" width="6.6530612244898"/>
    <col collapsed="false" hidden="false" max="21" min="19" style="0" width="5.96428571428571"/>
    <col collapsed="false" hidden="false" max="22" min="22" style="0" width="6.6530612244898"/>
    <col collapsed="false" hidden="false" max="25" min="23" style="0" width="5.96428571428571"/>
    <col collapsed="false" hidden="false" max="26" min="26" style="0" width="6.6530612244898"/>
    <col collapsed="false" hidden="false" max="29" min="27" style="0" width="5.96428571428571"/>
    <col collapsed="false" hidden="false" max="30" min="30" style="0" width="6.6530612244898"/>
    <col collapsed="false" hidden="false" max="33" min="31" style="0" width="5.96428571428571"/>
    <col collapsed="false" hidden="false" max="34" min="34" style="0" width="6.6530612244898"/>
    <col collapsed="false" hidden="false" max="37" min="35" style="0" width="5.96428571428571"/>
    <col collapsed="false" hidden="false" max="38" min="38" style="0" width="6.6530612244898"/>
    <col collapsed="false" hidden="false" max="41" min="39" style="0" width="5.96428571428571"/>
    <col collapsed="false" hidden="false" max="42" min="42" style="0" width="6.6530612244898"/>
    <col collapsed="false" hidden="false" max="43" min="43" style="0" width="2.72448979591837"/>
    <col collapsed="false" hidden="false" max="44" min="44" style="0" width="16.7142857142857"/>
    <col collapsed="false" hidden="false" max="45" min="45" style="0" width="5.96428571428571"/>
    <col collapsed="false" hidden="false" max="46" min="46" style="0" width="2.72448979591837"/>
    <col collapsed="false" hidden="false" max="50" min="47" style="0" width="5.96428571428571"/>
    <col collapsed="false" hidden="false" max="51" min="51" style="0" width="6.6530612244898"/>
    <col collapsed="false" hidden="false" max="54" min="52" style="0" width="5.96428571428571"/>
    <col collapsed="false" hidden="false" max="55" min="55" style="0" width="6.6530612244898"/>
    <col collapsed="false" hidden="false" max="58" min="56" style="0" width="5.96428571428571"/>
    <col collapsed="false" hidden="false" max="59" min="59" style="0" width="6.6530612244898"/>
    <col collapsed="false" hidden="false" max="62" min="60" style="0" width="5.96428571428571"/>
    <col collapsed="false" hidden="false" max="63" min="63" style="0" width="6.6530612244898"/>
    <col collapsed="false" hidden="false" max="66" min="64" style="0" width="5.96428571428571"/>
    <col collapsed="false" hidden="false" max="67" min="67" style="0" width="6.6530612244898"/>
    <col collapsed="false" hidden="false" max="70" min="68" style="0" width="5.96428571428571"/>
    <col collapsed="false" hidden="false" max="71" min="71" style="0" width="6.6530612244898"/>
    <col collapsed="false" hidden="false" max="74" min="72" style="0" width="5.96428571428571"/>
    <col collapsed="false" hidden="false" max="75" min="75" style="0" width="6.6530612244898"/>
    <col collapsed="false" hidden="false" max="78" min="76" style="0" width="5.96428571428571"/>
    <col collapsed="false" hidden="false" max="79" min="79" style="0" width="6.6530612244898"/>
    <col collapsed="false" hidden="false" max="82" min="80" style="0" width="5.96428571428571"/>
    <col collapsed="false" hidden="false" max="83" min="83" style="0" width="6.6530612244898"/>
    <col collapsed="false" hidden="false" max="86" min="84" style="0" width="5.96428571428571"/>
    <col collapsed="false" hidden="false" max="87" min="87" style="0" width="6.6530612244898"/>
    <col collapsed="false" hidden="false" max="90" min="88" style="0" width="5.96428571428571"/>
    <col collapsed="false" hidden="false" max="91" min="91" style="0" width="6.6530612244898"/>
    <col collapsed="false" hidden="false" max="94" min="92" style="0" width="5.96428571428571"/>
    <col collapsed="false" hidden="false" max="95" min="95" style="0" width="6.6530612244898"/>
    <col collapsed="false" hidden="false" max="98" min="96" style="0" width="5.96428571428571"/>
    <col collapsed="false" hidden="false" max="99" min="99" style="0" width="6.6530612244898"/>
    <col collapsed="false" hidden="false" max="102" min="100" style="0" width="5.96428571428571"/>
    <col collapsed="false" hidden="false" max="103" min="103" style="0" width="6.6530612244898"/>
    <col collapsed="false" hidden="false" max="106" min="104" style="0" width="5.96428571428571"/>
    <col collapsed="false" hidden="false" max="107" min="107" style="0" width="6.6530612244898"/>
    <col collapsed="false" hidden="false" max="1025" min="108" style="0" width="11.6020408163265"/>
  </cols>
  <sheetData>
    <row r="1" customFormat="false" ht="12.75" hidden="false" customHeight="false" outlineLevel="0" collapsed="false">
      <c r="B1" s="0" t="s">
        <v>0</v>
      </c>
    </row>
    <row r="2" customFormat="false" ht="12.75" hidden="false" customHeight="false" outlineLevel="0" collapsed="false">
      <c r="B2" s="0" t="s">
        <v>1</v>
      </c>
    </row>
    <row r="3" customFormat="false" ht="12.75" hidden="false" customHeight="false" outlineLevel="0" collapsed="false">
      <c r="B3" s="0" t="s">
        <v>2</v>
      </c>
      <c r="C3" s="0" t="s">
        <v>3</v>
      </c>
      <c r="D3" s="0" t="n">
        <v>48</v>
      </c>
      <c r="E3" s="0" t="s">
        <v>4</v>
      </c>
      <c r="F3" s="0" t="n">
        <v>68</v>
      </c>
      <c r="G3" s="0" t="s">
        <v>5</v>
      </c>
    </row>
    <row r="4" customFormat="false" ht="12.75" hidden="false" customHeight="false" outlineLevel="0" collapsed="false">
      <c r="B4" s="0" t="s">
        <v>6</v>
      </c>
      <c r="C4" s="0" t="s">
        <v>3</v>
      </c>
      <c r="D4" s="0" t="n">
        <v>28</v>
      </c>
      <c r="E4" s="0" t="s">
        <v>4</v>
      </c>
      <c r="F4" s="0" t="n">
        <v>38</v>
      </c>
      <c r="G4" s="0" t="s">
        <v>5</v>
      </c>
    </row>
    <row r="5" customFormat="false" ht="12.75" hidden="false" customHeight="false" outlineLevel="0" collapsed="false">
      <c r="B5" s="0" t="s">
        <v>7</v>
      </c>
      <c r="C5" s="0" t="s">
        <v>3</v>
      </c>
      <c r="D5" s="0" t="n">
        <v>48</v>
      </c>
      <c r="E5" s="0" t="s">
        <v>4</v>
      </c>
      <c r="F5" s="0" t="n">
        <v>68</v>
      </c>
      <c r="G5" s="0" t="s">
        <v>5</v>
      </c>
    </row>
    <row r="6" customFormat="false" ht="12.75" hidden="false" customHeight="false" outlineLevel="0" collapsed="false">
      <c r="B6" s="0" t="s">
        <v>8</v>
      </c>
      <c r="C6" s="0" t="s">
        <v>3</v>
      </c>
      <c r="D6" s="0" t="n">
        <v>58</v>
      </c>
      <c r="E6" s="0" t="s">
        <v>4</v>
      </c>
      <c r="F6" s="0" t="n">
        <v>77</v>
      </c>
      <c r="G6" s="0" t="s">
        <v>9</v>
      </c>
    </row>
    <row r="7" customFormat="false" ht="12.75" hidden="false" customHeight="false" outlineLevel="0" collapsed="false">
      <c r="B7" s="0" t="s">
        <v>10</v>
      </c>
      <c r="C7" s="0" t="s">
        <v>11</v>
      </c>
      <c r="D7" s="0" t="n">
        <v>2.2</v>
      </c>
      <c r="E7" s="0" t="s">
        <v>12</v>
      </c>
      <c r="F7" s="0" t="n">
        <v>0.02</v>
      </c>
    </row>
    <row r="8" customFormat="false" ht="12.75" hidden="false" customHeight="false" outlineLevel="0" collapsed="false">
      <c r="A8" s="0" t="s">
        <v>13</v>
      </c>
      <c r="B8" s="1" t="s">
        <v>14</v>
      </c>
      <c r="AU8" s="1" t="s">
        <v>15</v>
      </c>
    </row>
    <row r="9" customFormat="false" ht="12.75" hidden="false" customHeight="false" outlineLevel="0" collapsed="false">
      <c r="B9" s="0" t="s">
        <v>16</v>
      </c>
      <c r="C9" s="2" t="s">
        <v>17</v>
      </c>
      <c r="D9" s="0" t="s">
        <v>18</v>
      </c>
      <c r="F9" s="0" t="s">
        <v>19</v>
      </c>
      <c r="G9" s="2" t="s">
        <v>20</v>
      </c>
      <c r="H9" s="0" t="s">
        <v>18</v>
      </c>
      <c r="J9" s="0" t="s">
        <v>19</v>
      </c>
      <c r="K9" s="2" t="s">
        <v>21</v>
      </c>
      <c r="L9" s="0" t="s">
        <v>18</v>
      </c>
      <c r="N9" s="0" t="s">
        <v>19</v>
      </c>
      <c r="O9" s="2" t="s">
        <v>22</v>
      </c>
      <c r="P9" s="0" t="s">
        <v>18</v>
      </c>
      <c r="R9" s="0" t="s">
        <v>19</v>
      </c>
      <c r="S9" s="2" t="s">
        <v>23</v>
      </c>
      <c r="T9" s="0" t="s">
        <v>18</v>
      </c>
      <c r="V9" s="0" t="s">
        <v>19</v>
      </c>
      <c r="W9" s="2" t="s">
        <v>24</v>
      </c>
      <c r="X9" s="0" t="s">
        <v>18</v>
      </c>
      <c r="Z9" s="0" t="s">
        <v>19</v>
      </c>
      <c r="AA9" s="2" t="s">
        <v>25</v>
      </c>
      <c r="AB9" s="0" t="s">
        <v>18</v>
      </c>
      <c r="AD9" s="0" t="s">
        <v>19</v>
      </c>
      <c r="AE9" s="2" t="s">
        <v>26</v>
      </c>
      <c r="AF9" s="0" t="s">
        <v>18</v>
      </c>
      <c r="AH9" s="0" t="s">
        <v>19</v>
      </c>
      <c r="AI9" s="2" t="s">
        <v>27</v>
      </c>
      <c r="AJ9" s="0" t="s">
        <v>18</v>
      </c>
      <c r="AL9" s="0" t="s">
        <v>19</v>
      </c>
      <c r="AM9" s="2" t="s">
        <v>28</v>
      </c>
      <c r="AN9" s="0" t="s">
        <v>18</v>
      </c>
      <c r="AP9" s="0" t="s">
        <v>19</v>
      </c>
      <c r="AR9" s="0" t="s">
        <v>29</v>
      </c>
      <c r="AS9" s="0" t="s">
        <v>30</v>
      </c>
      <c r="AU9" s="0" t="s">
        <v>16</v>
      </c>
      <c r="AV9" s="2" t="s">
        <v>17</v>
      </c>
      <c r="AW9" s="0" t="s">
        <v>18</v>
      </c>
      <c r="AY9" s="0" t="s">
        <v>19</v>
      </c>
      <c r="AZ9" s="2" t="s">
        <v>20</v>
      </c>
      <c r="BA9" s="0" t="s">
        <v>18</v>
      </c>
      <c r="BC9" s="0" t="s">
        <v>19</v>
      </c>
      <c r="BD9" s="2" t="s">
        <v>21</v>
      </c>
      <c r="BE9" s="0" t="s">
        <v>18</v>
      </c>
      <c r="BG9" s="0" t="s">
        <v>19</v>
      </c>
      <c r="BH9" s="2" t="s">
        <v>22</v>
      </c>
      <c r="BI9" s="0" t="s">
        <v>18</v>
      </c>
      <c r="BK9" s="0" t="s">
        <v>19</v>
      </c>
      <c r="BL9" s="2" t="s">
        <v>23</v>
      </c>
      <c r="BM9" s="0" t="s">
        <v>18</v>
      </c>
      <c r="BO9" s="0" t="s">
        <v>19</v>
      </c>
      <c r="BP9" s="2" t="s">
        <v>24</v>
      </c>
      <c r="BQ9" s="0" t="s">
        <v>18</v>
      </c>
      <c r="BS9" s="0" t="s">
        <v>19</v>
      </c>
      <c r="BT9" s="2" t="s">
        <v>25</v>
      </c>
      <c r="BU9" s="0" t="s">
        <v>18</v>
      </c>
      <c r="BW9" s="0" t="s">
        <v>19</v>
      </c>
      <c r="BX9" s="2" t="s">
        <v>27</v>
      </c>
      <c r="BY9" s="0" t="s">
        <v>18</v>
      </c>
      <c r="CA9" s="0" t="s">
        <v>19</v>
      </c>
      <c r="CB9" s="2" t="s">
        <v>28</v>
      </c>
      <c r="CC9" s="0" t="s">
        <v>18</v>
      </c>
      <c r="CE9" s="0" t="s">
        <v>19</v>
      </c>
      <c r="CF9" s="2" t="s">
        <v>31</v>
      </c>
      <c r="CG9" s="0" t="s">
        <v>18</v>
      </c>
      <c r="CI9" s="0" t="s">
        <v>19</v>
      </c>
      <c r="CJ9" s="2" t="s">
        <v>2</v>
      </c>
      <c r="CK9" s="0" t="s">
        <v>18</v>
      </c>
      <c r="CM9" s="0" t="s">
        <v>19</v>
      </c>
      <c r="CN9" s="2" t="s">
        <v>6</v>
      </c>
      <c r="CO9" s="0" t="s">
        <v>18</v>
      </c>
      <c r="CQ9" s="0" t="s">
        <v>19</v>
      </c>
      <c r="CR9" s="2" t="s">
        <v>7</v>
      </c>
      <c r="CS9" s="0" t="s">
        <v>18</v>
      </c>
      <c r="CU9" s="0" t="s">
        <v>19</v>
      </c>
      <c r="CV9" s="2" t="s">
        <v>32</v>
      </c>
      <c r="CW9" s="0" t="s">
        <v>18</v>
      </c>
      <c r="CY9" s="0" t="s">
        <v>19</v>
      </c>
      <c r="CZ9" s="2" t="s">
        <v>8</v>
      </c>
      <c r="DA9" s="0" t="s">
        <v>18</v>
      </c>
      <c r="DC9" s="0" t="s">
        <v>19</v>
      </c>
    </row>
    <row r="10" customFormat="false" ht="12.75" hidden="false" customHeight="false" outlineLevel="0" collapsed="false">
      <c r="B10" s="0" t="s">
        <v>33</v>
      </c>
      <c r="C10" s="2" t="s">
        <v>34</v>
      </c>
      <c r="D10" s="0" t="s">
        <v>35</v>
      </c>
      <c r="E10" s="0" t="s">
        <v>36</v>
      </c>
      <c r="G10" s="2" t="s">
        <v>37</v>
      </c>
      <c r="H10" s="0" t="s">
        <v>35</v>
      </c>
      <c r="I10" s="0" t="s">
        <v>36</v>
      </c>
      <c r="K10" s="2" t="s">
        <v>34</v>
      </c>
      <c r="L10" s="0" t="s">
        <v>35</v>
      </c>
      <c r="M10" s="0" t="s">
        <v>36</v>
      </c>
      <c r="O10" s="2" t="s">
        <v>37</v>
      </c>
      <c r="P10" s="0" t="s">
        <v>35</v>
      </c>
      <c r="Q10" s="0" t="s">
        <v>36</v>
      </c>
      <c r="S10" s="2" t="s">
        <v>34</v>
      </c>
      <c r="T10" s="0" t="s">
        <v>35</v>
      </c>
      <c r="U10" s="0" t="s">
        <v>36</v>
      </c>
      <c r="W10" s="2" t="s">
        <v>37</v>
      </c>
      <c r="X10" s="0" t="s">
        <v>35</v>
      </c>
      <c r="Y10" s="0" t="s">
        <v>36</v>
      </c>
      <c r="AA10" s="2" t="s">
        <v>38</v>
      </c>
      <c r="AB10" s="0" t="s">
        <v>35</v>
      </c>
      <c r="AC10" s="0" t="s">
        <v>36</v>
      </c>
      <c r="AE10" s="2" t="s">
        <v>39</v>
      </c>
      <c r="AF10" s="0" t="s">
        <v>35</v>
      </c>
      <c r="AG10" s="0" t="s">
        <v>36</v>
      </c>
      <c r="AI10" s="2" t="s">
        <v>37</v>
      </c>
      <c r="AJ10" s="0" t="s">
        <v>35</v>
      </c>
      <c r="AK10" s="0" t="s">
        <v>36</v>
      </c>
      <c r="AM10" s="2" t="s">
        <v>37</v>
      </c>
      <c r="AN10" s="0" t="s">
        <v>35</v>
      </c>
      <c r="AO10" s="0" t="s">
        <v>36</v>
      </c>
      <c r="AU10" s="0" t="s">
        <v>40</v>
      </c>
      <c r="AV10" s="2" t="s">
        <v>41</v>
      </c>
      <c r="AW10" s="0" t="s">
        <v>35</v>
      </c>
      <c r="AX10" s="0" t="s">
        <v>36</v>
      </c>
      <c r="AZ10" s="2" t="s">
        <v>37</v>
      </c>
      <c r="BA10" s="0" t="s">
        <v>35</v>
      </c>
      <c r="BB10" s="0" t="s">
        <v>36</v>
      </c>
      <c r="BD10" s="2" t="s">
        <v>41</v>
      </c>
      <c r="BE10" s="0" t="s">
        <v>35</v>
      </c>
      <c r="BF10" s="0" t="s">
        <v>36</v>
      </c>
      <c r="BH10" s="2" t="s">
        <v>37</v>
      </c>
      <c r="BI10" s="0" t="s">
        <v>35</v>
      </c>
      <c r="BJ10" s="0" t="s">
        <v>36</v>
      </c>
      <c r="BL10" s="2" t="s">
        <v>41</v>
      </c>
      <c r="BM10" s="0" t="s">
        <v>35</v>
      </c>
      <c r="BN10" s="0" t="s">
        <v>36</v>
      </c>
      <c r="BP10" s="2" t="s">
        <v>37</v>
      </c>
      <c r="BQ10" s="0" t="s">
        <v>35</v>
      </c>
      <c r="BR10" s="0" t="s">
        <v>36</v>
      </c>
      <c r="BT10" s="2" t="s">
        <v>38</v>
      </c>
      <c r="BU10" s="0" t="s">
        <v>35</v>
      </c>
      <c r="BV10" s="0" t="s">
        <v>36</v>
      </c>
      <c r="BX10" s="2" t="s">
        <v>37</v>
      </c>
      <c r="BY10" s="0" t="s">
        <v>35</v>
      </c>
      <c r="BZ10" s="0" t="s">
        <v>36</v>
      </c>
      <c r="CB10" s="2" t="s">
        <v>37</v>
      </c>
      <c r="CC10" s="0" t="s">
        <v>35</v>
      </c>
      <c r="CD10" s="0" t="s">
        <v>36</v>
      </c>
      <c r="CF10" s="2" t="s">
        <v>38</v>
      </c>
      <c r="CG10" s="0" t="s">
        <v>35</v>
      </c>
      <c r="CH10" s="0" t="s">
        <v>36</v>
      </c>
      <c r="CJ10" s="2" t="s">
        <v>5</v>
      </c>
      <c r="CK10" s="0" t="s">
        <v>35</v>
      </c>
      <c r="CL10" s="0" t="s">
        <v>36</v>
      </c>
      <c r="CN10" s="2" t="s">
        <v>5</v>
      </c>
      <c r="CO10" s="0" t="s">
        <v>35</v>
      </c>
      <c r="CP10" s="0" t="s">
        <v>36</v>
      </c>
      <c r="CR10" s="2" t="s">
        <v>5</v>
      </c>
      <c r="CS10" s="0" t="s">
        <v>35</v>
      </c>
      <c r="CT10" s="0" t="s">
        <v>36</v>
      </c>
      <c r="CV10" s="2" t="s">
        <v>42</v>
      </c>
      <c r="CW10" s="0" t="s">
        <v>35</v>
      </c>
      <c r="CX10" s="0" t="s">
        <v>36</v>
      </c>
      <c r="CZ10" s="2" t="s">
        <v>43</v>
      </c>
      <c r="DA10" s="0" t="s">
        <v>35</v>
      </c>
      <c r="DB10" s="0" t="s">
        <v>36</v>
      </c>
    </row>
    <row r="11" customFormat="false" ht="12.75" hidden="false" customHeight="false" outlineLevel="0" collapsed="false">
      <c r="A11" s="0" t="n">
        <v>1</v>
      </c>
      <c r="B11" s="0" t="n">
        <v>60</v>
      </c>
      <c r="C11" s="0" t="n">
        <v>12</v>
      </c>
      <c r="D11" s="0" t="s">
        <v>44</v>
      </c>
      <c r="E11" s="0" t="s">
        <v>44</v>
      </c>
      <c r="F11" s="3" t="n">
        <v>1</v>
      </c>
      <c r="G11" s="0" t="n">
        <f aca="false">ROUND((K11*O11+S11*W11)/C11,0)</f>
        <v>97</v>
      </c>
      <c r="H11" s="0" t="s">
        <v>44</v>
      </c>
      <c r="I11" s="0" t="s">
        <v>44</v>
      </c>
      <c r="J11" s="3" t="n">
        <v>1</v>
      </c>
      <c r="K11" s="0" t="n">
        <v>3</v>
      </c>
      <c r="L11" s="0" t="s">
        <v>44</v>
      </c>
      <c r="M11" s="0" t="s">
        <v>44</v>
      </c>
      <c r="N11" s="3" t="n">
        <v>1</v>
      </c>
      <c r="O11" s="0" t="n">
        <v>82</v>
      </c>
      <c r="P11" s="0" t="s">
        <v>44</v>
      </c>
      <c r="Q11" s="0" t="s">
        <v>44</v>
      </c>
      <c r="R11" s="3" t="n">
        <v>1</v>
      </c>
      <c r="S11" s="0" t="n">
        <v>9</v>
      </c>
      <c r="T11" s="0" t="s">
        <v>44</v>
      </c>
      <c r="U11" s="0" t="s">
        <v>44</v>
      </c>
      <c r="V11" s="3" t="n">
        <v>1</v>
      </c>
      <c r="W11" s="0" t="n">
        <v>102</v>
      </c>
      <c r="X11" s="0" t="s">
        <v>44</v>
      </c>
      <c r="Y11" s="0" t="s">
        <v>44</v>
      </c>
      <c r="Z11" s="3" t="n">
        <v>1</v>
      </c>
      <c r="AA11" s="0" t="n">
        <v>82</v>
      </c>
      <c r="AB11" s="0" t="s">
        <v>44</v>
      </c>
      <c r="AC11" s="0" t="s">
        <v>44</v>
      </c>
      <c r="AD11" s="3" t="n">
        <v>1</v>
      </c>
      <c r="AE11" s="0" t="n">
        <v>4200</v>
      </c>
      <c r="AF11" s="4" t="s">
        <v>44</v>
      </c>
      <c r="AG11" s="4" t="s">
        <v>44</v>
      </c>
      <c r="AH11" s="3" t="n">
        <v>1</v>
      </c>
      <c r="AI11" s="0" t="n">
        <v>11</v>
      </c>
      <c r="AJ11" s="0" t="s">
        <v>44</v>
      </c>
      <c r="AK11" s="0" t="s">
        <v>44</v>
      </c>
      <c r="AL11" s="3" t="n">
        <v>1</v>
      </c>
      <c r="AM11" s="0" t="n">
        <v>98</v>
      </c>
      <c r="AN11" s="0" t="s">
        <v>44</v>
      </c>
      <c r="AO11" s="0" t="s">
        <v>44</v>
      </c>
      <c r="AP11" s="3" t="n">
        <v>1</v>
      </c>
      <c r="AS11" s="0" t="n">
        <f aca="false">IF(BH11&lt;=0,$D$7,IF(BP11&lt;=BH11,$D$7,$D$7+$F$7*(BP11-BH11)))</f>
        <v>2.6</v>
      </c>
      <c r="AU11" s="0" t="n">
        <v>1</v>
      </c>
      <c r="AV11" s="0" t="n">
        <f aca="false">IF(C11&gt;=0,C11*3600/$B11,C11)</f>
        <v>720</v>
      </c>
      <c r="AW11" s="0" t="s">
        <v>44</v>
      </c>
      <c r="AX11" s="0" t="s">
        <v>44</v>
      </c>
      <c r="AY11" s="3" t="n">
        <v>1</v>
      </c>
      <c r="AZ11" s="0" t="n">
        <f aca="false">G11</f>
        <v>97</v>
      </c>
      <c r="BA11" s="0" t="s">
        <v>44</v>
      </c>
      <c r="BB11" s="0" t="s">
        <v>44</v>
      </c>
      <c r="BC11" s="3" t="n">
        <v>1</v>
      </c>
      <c r="BD11" s="0" t="n">
        <f aca="false">IF(K11&gt;=0,K11*3600/$B11,K11)</f>
        <v>180</v>
      </c>
      <c r="BE11" s="0" t="s">
        <v>44</v>
      </c>
      <c r="BF11" s="0" t="s">
        <v>44</v>
      </c>
      <c r="BG11" s="3" t="n">
        <v>1</v>
      </c>
      <c r="BH11" s="0" t="n">
        <f aca="false">O11</f>
        <v>82</v>
      </c>
      <c r="BI11" s="0" t="s">
        <v>44</v>
      </c>
      <c r="BJ11" s="0" t="s">
        <v>44</v>
      </c>
      <c r="BK11" s="3" t="n">
        <v>1</v>
      </c>
      <c r="BL11" s="0" t="n">
        <f aca="false">IF(S11&gt;=0,S11*3600/$B11,S11)</f>
        <v>540</v>
      </c>
      <c r="BM11" s="0" t="s">
        <v>44</v>
      </c>
      <c r="BN11" s="0" t="s">
        <v>44</v>
      </c>
      <c r="BO11" s="3" t="n">
        <v>1</v>
      </c>
      <c r="BP11" s="0" t="n">
        <f aca="false">W11</f>
        <v>102</v>
      </c>
      <c r="BQ11" s="0" t="s">
        <v>44</v>
      </c>
      <c r="BR11" s="0" t="s">
        <v>44</v>
      </c>
      <c r="BS11" s="3" t="n">
        <v>1</v>
      </c>
      <c r="BT11" s="0" t="n">
        <f aca="false">AA11</f>
        <v>82</v>
      </c>
      <c r="BU11" s="0" t="s">
        <v>44</v>
      </c>
      <c r="BV11" s="0" t="s">
        <v>44</v>
      </c>
      <c r="BW11" s="3" t="n">
        <v>1</v>
      </c>
      <c r="BX11" s="0" t="n">
        <f aca="false">AI11</f>
        <v>11</v>
      </c>
      <c r="BY11" s="0" t="s">
        <v>44</v>
      </c>
      <c r="BZ11" s="0" t="s">
        <v>44</v>
      </c>
      <c r="CA11" s="3" t="n">
        <v>1</v>
      </c>
      <c r="CB11" s="0" t="n">
        <f aca="false">AM11</f>
        <v>98</v>
      </c>
      <c r="CC11" s="0" t="s">
        <v>44</v>
      </c>
      <c r="CD11" s="0" t="s">
        <v>44</v>
      </c>
      <c r="CE11" s="3" t="n">
        <v>1</v>
      </c>
      <c r="CF11" s="0" t="n">
        <f aca="false">IF(K11=0,0,IF(OR(K11&gt;=0,C11&gt;=0),ROUND(K11/C11*100,0),C11))</f>
        <v>25</v>
      </c>
      <c r="CG11" s="0" t="s">
        <v>44</v>
      </c>
      <c r="CH11" s="0" t="s">
        <v>44</v>
      </c>
      <c r="CI11" s="3" t="n">
        <v>1</v>
      </c>
      <c r="CJ11" s="0" t="n">
        <f aca="false">IF(OR(AV11&lt;0,AZ11&lt;=0),-1,ROUND(AV11/AZ11,0))</f>
        <v>7</v>
      </c>
      <c r="CK11" s="0" t="s">
        <v>44</v>
      </c>
      <c r="CL11" s="0" t="s">
        <v>44</v>
      </c>
      <c r="CM11" s="3" t="n">
        <v>1</v>
      </c>
      <c r="CN11" s="0" t="n">
        <f aca="false">IF(OR(BD11&lt;0,BH11&lt;=0),-1,ROUND(BD11/BH11,0))</f>
        <v>2</v>
      </c>
      <c r="CO11" s="0" t="s">
        <v>44</v>
      </c>
      <c r="CP11" s="0" t="s">
        <v>44</v>
      </c>
      <c r="CQ11" s="3" t="n">
        <v>1</v>
      </c>
      <c r="CR11" s="0" t="n">
        <f aca="false">IF(OR(BL11&lt;0,BP11&lt;=0),-1,ROUND(BL11/BP11,0))</f>
        <v>5</v>
      </c>
      <c r="CS11" s="0" t="s">
        <v>44</v>
      </c>
      <c r="CT11" s="0" t="s">
        <v>44</v>
      </c>
      <c r="CU11" s="3" t="n">
        <v>1</v>
      </c>
      <c r="CV11" s="0" t="n">
        <f aca="false">IF(OR(BL11&lt;0,BD11&lt;0),-1,BL11+ROUND(AS11*BD11,0))</f>
        <v>1008</v>
      </c>
      <c r="CW11" s="0" t="s">
        <v>44</v>
      </c>
      <c r="CX11" s="0" t="s">
        <v>44</v>
      </c>
      <c r="CY11" s="3" t="n">
        <v>1</v>
      </c>
      <c r="CZ11" s="0" t="n">
        <f aca="false">IF(OR(CV11&lt;0,AZ11&lt;=0),-1,ROUND(CV11/AZ11,0))</f>
        <v>10</v>
      </c>
      <c r="DA11" s="0" t="s">
        <v>44</v>
      </c>
      <c r="DB11" s="0" t="s">
        <v>44</v>
      </c>
      <c r="DC11" s="3" t="n">
        <v>1</v>
      </c>
    </row>
    <row r="12" customFormat="false" ht="12.75" hidden="false" customHeight="false" outlineLevel="0" collapsed="false">
      <c r="A12" s="0" t="n">
        <v>2</v>
      </c>
      <c r="B12" s="0" t="n">
        <v>60</v>
      </c>
      <c r="C12" s="0" t="n">
        <v>13</v>
      </c>
      <c r="D12" s="0" t="s">
        <v>44</v>
      </c>
      <c r="E12" s="0" t="s">
        <v>44</v>
      </c>
      <c r="F12" s="3" t="n">
        <v>1</v>
      </c>
      <c r="G12" s="0" t="n">
        <f aca="false">ROUND((K12*O12+S12*W12)/C12,0)</f>
        <v>99</v>
      </c>
      <c r="H12" s="0" t="s">
        <v>44</v>
      </c>
      <c r="I12" s="0" t="s">
        <v>44</v>
      </c>
      <c r="J12" s="3" t="n">
        <v>1</v>
      </c>
      <c r="K12" s="0" t="n">
        <v>3</v>
      </c>
      <c r="L12" s="0" t="s">
        <v>44</v>
      </c>
      <c r="M12" s="0" t="s">
        <v>44</v>
      </c>
      <c r="N12" s="3" t="n">
        <v>1</v>
      </c>
      <c r="O12" s="0" t="n">
        <v>81</v>
      </c>
      <c r="P12" s="0" t="s">
        <v>44</v>
      </c>
      <c r="Q12" s="0" t="s">
        <v>44</v>
      </c>
      <c r="R12" s="3" t="n">
        <v>1</v>
      </c>
      <c r="S12" s="0" t="n">
        <v>10</v>
      </c>
      <c r="T12" s="0" t="s">
        <v>44</v>
      </c>
      <c r="U12" s="0" t="s">
        <v>44</v>
      </c>
      <c r="V12" s="3" t="n">
        <v>1</v>
      </c>
      <c r="W12" s="0" t="n">
        <v>104</v>
      </c>
      <c r="X12" s="0" t="s">
        <v>44</v>
      </c>
      <c r="Y12" s="0" t="s">
        <v>44</v>
      </c>
      <c r="Z12" s="3" t="n">
        <v>1</v>
      </c>
      <c r="AA12" s="0" t="n">
        <v>81</v>
      </c>
      <c r="AB12" s="0" t="s">
        <v>44</v>
      </c>
      <c r="AC12" s="0" t="s">
        <v>44</v>
      </c>
      <c r="AD12" s="3" t="n">
        <v>1</v>
      </c>
      <c r="AE12" s="0" t="n">
        <v>3800</v>
      </c>
      <c r="AF12" s="0" t="s">
        <v>44</v>
      </c>
      <c r="AG12" s="0" t="s">
        <v>44</v>
      </c>
      <c r="AH12" s="3" t="n">
        <v>1</v>
      </c>
      <c r="AI12" s="0" t="n">
        <v>9</v>
      </c>
      <c r="AJ12" s="0" t="s">
        <v>44</v>
      </c>
      <c r="AK12" s="0" t="s">
        <v>44</v>
      </c>
      <c r="AL12" s="3" t="n">
        <v>1</v>
      </c>
      <c r="AM12" s="0" t="n">
        <v>93</v>
      </c>
      <c r="AN12" s="0" t="s">
        <v>44</v>
      </c>
      <c r="AO12" s="0" t="s">
        <v>44</v>
      </c>
      <c r="AP12" s="3" t="n">
        <v>1</v>
      </c>
      <c r="AS12" s="0" t="n">
        <f aca="false">IF(BH12&lt;=0,$D$7,IF(BP12&lt;=BH12,$D$7,$D$7+$F$7*(BP12-BH12)))</f>
        <v>2.66</v>
      </c>
      <c r="AU12" s="0" t="n">
        <v>1</v>
      </c>
      <c r="AV12" s="0" t="n">
        <f aca="false">IF(C12&gt;=0,C12*3600/$B12,C12)</f>
        <v>780</v>
      </c>
      <c r="AW12" s="0" t="s">
        <v>44</v>
      </c>
      <c r="AX12" s="0" t="s">
        <v>44</v>
      </c>
      <c r="AY12" s="3" t="n">
        <v>1</v>
      </c>
      <c r="AZ12" s="0" t="n">
        <f aca="false">G12</f>
        <v>99</v>
      </c>
      <c r="BA12" s="0" t="s">
        <v>44</v>
      </c>
      <c r="BB12" s="0" t="s">
        <v>44</v>
      </c>
      <c r="BC12" s="3" t="n">
        <v>1</v>
      </c>
      <c r="BD12" s="0" t="n">
        <f aca="false">IF(K12&gt;=0,K12*3600/$B12,K12)</f>
        <v>180</v>
      </c>
      <c r="BE12" s="0" t="s">
        <v>44</v>
      </c>
      <c r="BF12" s="0" t="s">
        <v>44</v>
      </c>
      <c r="BG12" s="3" t="n">
        <v>1</v>
      </c>
      <c r="BH12" s="0" t="n">
        <f aca="false">O12</f>
        <v>81</v>
      </c>
      <c r="BI12" s="0" t="s">
        <v>44</v>
      </c>
      <c r="BJ12" s="0" t="s">
        <v>44</v>
      </c>
      <c r="BK12" s="3" t="n">
        <v>1</v>
      </c>
      <c r="BL12" s="0" t="n">
        <f aca="false">IF(S12&gt;=0,S12*3600/$B12,S12)</f>
        <v>600</v>
      </c>
      <c r="BM12" s="0" t="s">
        <v>44</v>
      </c>
      <c r="BN12" s="0" t="s">
        <v>44</v>
      </c>
      <c r="BO12" s="3" t="n">
        <v>1</v>
      </c>
      <c r="BP12" s="0" t="n">
        <f aca="false">W12</f>
        <v>104</v>
      </c>
      <c r="BQ12" s="0" t="s">
        <v>44</v>
      </c>
      <c r="BR12" s="0" t="s">
        <v>44</v>
      </c>
      <c r="BS12" s="3" t="n">
        <v>1</v>
      </c>
      <c r="BT12" s="0" t="n">
        <f aca="false">AA12</f>
        <v>81</v>
      </c>
      <c r="BU12" s="0" t="s">
        <v>44</v>
      </c>
      <c r="BV12" s="0" t="s">
        <v>44</v>
      </c>
      <c r="BW12" s="3" t="n">
        <v>1</v>
      </c>
      <c r="BX12" s="0" t="n">
        <f aca="false">AI12</f>
        <v>9</v>
      </c>
      <c r="BY12" s="0" t="s">
        <v>44</v>
      </c>
      <c r="BZ12" s="0" t="s">
        <v>44</v>
      </c>
      <c r="CA12" s="3" t="n">
        <v>1</v>
      </c>
      <c r="CB12" s="0" t="n">
        <f aca="false">AM12</f>
        <v>93</v>
      </c>
      <c r="CC12" s="0" t="s">
        <v>44</v>
      </c>
      <c r="CD12" s="0" t="s">
        <v>44</v>
      </c>
      <c r="CE12" s="3" t="n">
        <v>1</v>
      </c>
      <c r="CF12" s="0" t="n">
        <f aca="false">IF(K12=0,0,IF(OR(K12&gt;=0,C12&gt;=0),ROUND(K12/C12*100,0),C12))</f>
        <v>23</v>
      </c>
      <c r="CG12" s="0" t="s">
        <v>44</v>
      </c>
      <c r="CH12" s="0" t="s">
        <v>44</v>
      </c>
      <c r="CI12" s="3" t="n">
        <v>1</v>
      </c>
      <c r="CJ12" s="0" t="n">
        <f aca="false">IF(OR(AV12&lt;0,AZ12&lt;=0),-1,ROUND(AV12/AZ12,0))</f>
        <v>8</v>
      </c>
      <c r="CK12" s="0" t="s">
        <v>44</v>
      </c>
      <c r="CL12" s="0" t="s">
        <v>44</v>
      </c>
      <c r="CM12" s="3" t="n">
        <v>1</v>
      </c>
      <c r="CN12" s="0" t="n">
        <f aca="false">IF(OR(BD12&lt;0,BH12&lt;=0),-1,ROUND(BD12/BH12,0))</f>
        <v>2</v>
      </c>
      <c r="CO12" s="0" t="s">
        <v>44</v>
      </c>
      <c r="CP12" s="0" t="s">
        <v>44</v>
      </c>
      <c r="CQ12" s="3" t="n">
        <v>1</v>
      </c>
      <c r="CR12" s="0" t="n">
        <f aca="false">IF(OR(BL12&lt;0,BP12&lt;=0),-1,ROUND(BL12/BP12,0))</f>
        <v>6</v>
      </c>
      <c r="CS12" s="0" t="s">
        <v>44</v>
      </c>
      <c r="CT12" s="0" t="s">
        <v>44</v>
      </c>
      <c r="CU12" s="3" t="n">
        <v>1</v>
      </c>
      <c r="CV12" s="0" t="n">
        <f aca="false">IF(OR(BL12&lt;0,BD12&lt;0),-1,BL12+ROUND(AS12*BD12,0))</f>
        <v>1079</v>
      </c>
      <c r="CW12" s="0" t="s">
        <v>44</v>
      </c>
      <c r="CX12" s="0" t="s">
        <v>44</v>
      </c>
      <c r="CY12" s="3" t="n">
        <v>1</v>
      </c>
      <c r="CZ12" s="0" t="n">
        <f aca="false">IF(OR(CV12&lt;0,AZ12&lt;=0),-1,ROUND(CV12/AZ12,0))</f>
        <v>11</v>
      </c>
      <c r="DA12" s="0" t="s">
        <v>44</v>
      </c>
      <c r="DB12" s="0" t="s">
        <v>44</v>
      </c>
      <c r="DC12" s="3" t="n">
        <v>1</v>
      </c>
    </row>
    <row r="13" customFormat="false" ht="12.75" hidden="false" customHeight="false" outlineLevel="0" collapsed="false">
      <c r="A13" s="0" t="n">
        <v>3</v>
      </c>
      <c r="B13" s="0" t="n">
        <v>15</v>
      </c>
      <c r="C13" s="0" t="n">
        <v>4</v>
      </c>
      <c r="D13" s="0" t="s">
        <v>44</v>
      </c>
      <c r="E13" s="0" t="s">
        <v>44</v>
      </c>
      <c r="F13" s="3" t="n">
        <v>1</v>
      </c>
      <c r="G13" s="0" t="n">
        <f aca="false">ROUND((K13*O13+S13*W13)/C13,0)</f>
        <v>100</v>
      </c>
      <c r="H13" s="0" t="s">
        <v>44</v>
      </c>
      <c r="I13" s="0" t="s">
        <v>44</v>
      </c>
      <c r="J13" s="3" t="n">
        <v>1</v>
      </c>
      <c r="K13" s="0" t="n">
        <v>1</v>
      </c>
      <c r="L13" s="0" t="s">
        <v>44</v>
      </c>
      <c r="M13" s="0" t="s">
        <v>44</v>
      </c>
      <c r="N13" s="3" t="n">
        <v>1</v>
      </c>
      <c r="O13" s="0" t="n">
        <v>83</v>
      </c>
      <c r="P13" s="0" t="s">
        <v>44</v>
      </c>
      <c r="Q13" s="0" t="s">
        <v>44</v>
      </c>
      <c r="R13" s="3" t="n">
        <v>1</v>
      </c>
      <c r="S13" s="0" t="n">
        <v>3</v>
      </c>
      <c r="T13" s="0" t="s">
        <v>44</v>
      </c>
      <c r="U13" s="0" t="s">
        <v>44</v>
      </c>
      <c r="V13" s="3" t="n">
        <v>1</v>
      </c>
      <c r="W13" s="0" t="n">
        <v>106</v>
      </c>
      <c r="X13" s="0" t="s">
        <v>44</v>
      </c>
      <c r="Y13" s="0" t="s">
        <v>44</v>
      </c>
      <c r="Z13" s="3" t="n">
        <v>1</v>
      </c>
      <c r="AA13" s="0" t="n">
        <v>84</v>
      </c>
      <c r="AB13" s="0" t="s">
        <v>44</v>
      </c>
      <c r="AC13" s="0" t="s">
        <v>44</v>
      </c>
      <c r="AD13" s="3" t="n">
        <v>1</v>
      </c>
      <c r="AE13" s="0" t="n">
        <v>4400</v>
      </c>
      <c r="AF13" s="0" t="s">
        <v>44</v>
      </c>
      <c r="AG13" s="0" t="s">
        <v>44</v>
      </c>
      <c r="AH13" s="3" t="n">
        <v>1</v>
      </c>
      <c r="AI13" s="0" t="n">
        <v>10</v>
      </c>
      <c r="AJ13" s="0" t="s">
        <v>44</v>
      </c>
      <c r="AK13" s="0" t="s">
        <v>44</v>
      </c>
      <c r="AL13" s="3" t="n">
        <v>1</v>
      </c>
      <c r="AM13" s="0" t="n">
        <v>96</v>
      </c>
      <c r="AN13" s="0" t="s">
        <v>44</v>
      </c>
      <c r="AO13" s="0" t="s">
        <v>44</v>
      </c>
      <c r="AP13" s="3" t="n">
        <v>1</v>
      </c>
      <c r="AS13" s="0" t="n">
        <f aca="false">IF(BH13&lt;=0,$D$7,IF(BP13&lt;=BH13,$D$7,$D$7+$F$7*(BP13-BH13)))</f>
        <v>2.66</v>
      </c>
      <c r="AU13" s="0" t="n">
        <v>0.25</v>
      </c>
      <c r="AV13" s="0" t="n">
        <f aca="false">IF(C13&gt;=0,C13*3600/$B13,C13)</f>
        <v>960</v>
      </c>
      <c r="AW13" s="0" t="s">
        <v>44</v>
      </c>
      <c r="AX13" s="0" t="s">
        <v>44</v>
      </c>
      <c r="AY13" s="3" t="n">
        <v>1</v>
      </c>
      <c r="AZ13" s="0" t="n">
        <f aca="false">G13</f>
        <v>100</v>
      </c>
      <c r="BA13" s="0" t="s">
        <v>44</v>
      </c>
      <c r="BB13" s="0" t="s">
        <v>44</v>
      </c>
      <c r="BC13" s="3" t="n">
        <v>1</v>
      </c>
      <c r="BD13" s="0" t="n">
        <f aca="false">IF(K13&gt;=0,K13*3600/$B13,K13)</f>
        <v>240</v>
      </c>
      <c r="BE13" s="0" t="s">
        <v>44</v>
      </c>
      <c r="BF13" s="0" t="s">
        <v>44</v>
      </c>
      <c r="BG13" s="3" t="n">
        <v>1</v>
      </c>
      <c r="BH13" s="0" t="n">
        <f aca="false">O13</f>
        <v>83</v>
      </c>
      <c r="BI13" s="0" t="s">
        <v>44</v>
      </c>
      <c r="BJ13" s="0" t="s">
        <v>44</v>
      </c>
      <c r="BK13" s="3" t="n">
        <v>1</v>
      </c>
      <c r="BL13" s="0" t="n">
        <f aca="false">IF(S13&gt;=0,S13*3600/$B13,S13)</f>
        <v>720</v>
      </c>
      <c r="BM13" s="0" t="s">
        <v>44</v>
      </c>
      <c r="BN13" s="0" t="s">
        <v>44</v>
      </c>
      <c r="BO13" s="3" t="n">
        <v>1</v>
      </c>
      <c r="BP13" s="0" t="n">
        <f aca="false">W13</f>
        <v>106</v>
      </c>
      <c r="BQ13" s="0" t="s">
        <v>44</v>
      </c>
      <c r="BR13" s="0" t="s">
        <v>44</v>
      </c>
      <c r="BS13" s="3" t="n">
        <v>1</v>
      </c>
      <c r="BT13" s="0" t="n">
        <f aca="false">AA13</f>
        <v>84</v>
      </c>
      <c r="BU13" s="0" t="s">
        <v>44</v>
      </c>
      <c r="BV13" s="0" t="s">
        <v>44</v>
      </c>
      <c r="BW13" s="3" t="n">
        <v>1</v>
      </c>
      <c r="BX13" s="0" t="n">
        <f aca="false">AI13</f>
        <v>10</v>
      </c>
      <c r="BY13" s="0" t="s">
        <v>44</v>
      </c>
      <c r="BZ13" s="0" t="s">
        <v>44</v>
      </c>
      <c r="CA13" s="3" t="n">
        <v>1</v>
      </c>
      <c r="CB13" s="0" t="n">
        <f aca="false">AM13</f>
        <v>96</v>
      </c>
      <c r="CC13" s="0" t="s">
        <v>44</v>
      </c>
      <c r="CD13" s="0" t="s">
        <v>44</v>
      </c>
      <c r="CE13" s="3" t="n">
        <v>1</v>
      </c>
      <c r="CF13" s="0" t="n">
        <f aca="false">IF(K13=0,0,IF(OR(K13&gt;=0,C13&gt;=0),ROUND(K13/C13*100,0),C13))</f>
        <v>25</v>
      </c>
      <c r="CG13" s="0" t="s">
        <v>44</v>
      </c>
      <c r="CH13" s="0" t="s">
        <v>44</v>
      </c>
      <c r="CI13" s="3" t="n">
        <v>1</v>
      </c>
      <c r="CJ13" s="0" t="n">
        <f aca="false">IF(OR(AV13&lt;0,AZ13&lt;=0),-1,ROUND(AV13/AZ13,0))</f>
        <v>10</v>
      </c>
      <c r="CK13" s="0" t="s">
        <v>44</v>
      </c>
      <c r="CL13" s="0" t="s">
        <v>44</v>
      </c>
      <c r="CM13" s="3" t="n">
        <v>1</v>
      </c>
      <c r="CN13" s="0" t="n">
        <f aca="false">IF(OR(BD13&lt;0,BH13&lt;=0),-1,ROUND(BD13/BH13,0))</f>
        <v>3</v>
      </c>
      <c r="CO13" s="0" t="s">
        <v>44</v>
      </c>
      <c r="CP13" s="0" t="s">
        <v>44</v>
      </c>
      <c r="CQ13" s="3" t="n">
        <v>1</v>
      </c>
      <c r="CR13" s="0" t="n">
        <f aca="false">IF(OR(BL13&lt;0,BP13&lt;=0),-1,ROUND(BL13/BP13,0))</f>
        <v>7</v>
      </c>
      <c r="CS13" s="0" t="s">
        <v>44</v>
      </c>
      <c r="CT13" s="0" t="s">
        <v>44</v>
      </c>
      <c r="CU13" s="3" t="n">
        <v>1</v>
      </c>
      <c r="CV13" s="0" t="n">
        <f aca="false">IF(OR(BL13&lt;0,BD13&lt;0),-1,BL13+ROUND(AS13*BD13,0))</f>
        <v>1358</v>
      </c>
      <c r="CW13" s="0" t="s">
        <v>44</v>
      </c>
      <c r="CX13" s="0" t="s">
        <v>44</v>
      </c>
      <c r="CY13" s="3" t="n">
        <v>1</v>
      </c>
      <c r="CZ13" s="0" t="n">
        <f aca="false">IF(OR(CV13&lt;0,AZ13&lt;=0),-1,ROUND(CV13/AZ13,0))</f>
        <v>14</v>
      </c>
      <c r="DA13" s="0" t="s">
        <v>44</v>
      </c>
      <c r="DB13" s="0" t="s">
        <v>44</v>
      </c>
      <c r="DC13" s="3" t="n">
        <v>1</v>
      </c>
    </row>
    <row r="14" customFormat="false" ht="12.75" hidden="false" customHeight="false" outlineLevel="0" collapsed="false">
      <c r="A14" s="0" t="n">
        <v>4</v>
      </c>
      <c r="B14" s="0" t="n">
        <v>60</v>
      </c>
      <c r="C14" s="0" t="n">
        <v>10</v>
      </c>
      <c r="D14" s="0" t="s">
        <v>44</v>
      </c>
      <c r="E14" s="0" t="s">
        <v>44</v>
      </c>
      <c r="F14" s="3" t="n">
        <v>1</v>
      </c>
      <c r="G14" s="0" t="n">
        <f aca="false">ROUND((K14*O14+S14*W14)/C14,0)</f>
        <v>105</v>
      </c>
      <c r="H14" s="0" t="s">
        <v>44</v>
      </c>
      <c r="I14" s="0" t="s">
        <v>44</v>
      </c>
      <c r="J14" s="3" t="n">
        <v>1</v>
      </c>
      <c r="K14" s="0" t="n">
        <v>2</v>
      </c>
      <c r="L14" s="0" t="s">
        <v>44</v>
      </c>
      <c r="M14" s="0" t="s">
        <v>44</v>
      </c>
      <c r="N14" s="3" t="n">
        <v>1</v>
      </c>
      <c r="O14" s="0" t="n">
        <v>85</v>
      </c>
      <c r="P14" s="0" t="s">
        <v>44</v>
      </c>
      <c r="Q14" s="0" t="s">
        <v>44</v>
      </c>
      <c r="R14" s="3" t="n">
        <v>1</v>
      </c>
      <c r="S14" s="0" t="n">
        <v>8</v>
      </c>
      <c r="T14" s="0" t="s">
        <v>44</v>
      </c>
      <c r="U14" s="0" t="s">
        <v>44</v>
      </c>
      <c r="V14" s="3" t="n">
        <v>1</v>
      </c>
      <c r="W14" s="0" t="n">
        <v>110</v>
      </c>
      <c r="X14" s="0" t="s">
        <v>44</v>
      </c>
      <c r="Y14" s="0" t="s">
        <v>44</v>
      </c>
      <c r="Z14" s="3" t="n">
        <v>1</v>
      </c>
      <c r="AA14" s="0" t="n">
        <v>77</v>
      </c>
      <c r="AB14" s="0" t="s">
        <v>44</v>
      </c>
      <c r="AC14" s="0" t="s">
        <v>44</v>
      </c>
      <c r="AD14" s="3" t="n">
        <v>1</v>
      </c>
      <c r="AE14" s="0" t="n">
        <v>4100</v>
      </c>
      <c r="AF14" s="0" t="s">
        <v>44</v>
      </c>
      <c r="AG14" s="0" t="s">
        <v>44</v>
      </c>
      <c r="AH14" s="3" t="n">
        <v>1</v>
      </c>
      <c r="AI14" s="0" t="n">
        <v>14</v>
      </c>
      <c r="AJ14" s="0" t="s">
        <v>44</v>
      </c>
      <c r="AK14" s="0" t="s">
        <v>44</v>
      </c>
      <c r="AL14" s="3" t="n">
        <v>1</v>
      </c>
      <c r="AM14" s="0" t="n">
        <v>95</v>
      </c>
      <c r="AN14" s="0" t="s">
        <v>44</v>
      </c>
      <c r="AO14" s="0" t="s">
        <v>44</v>
      </c>
      <c r="AP14" s="3" t="n">
        <v>1</v>
      </c>
      <c r="AS14" s="0" t="n">
        <f aca="false">IF(BH14&lt;=0,$D$7,IF(BP14&lt;=BH14,$D$7,$D$7+$F$7*(BP14-BH14)))</f>
        <v>2.7</v>
      </c>
      <c r="AU14" s="0" t="n">
        <v>1</v>
      </c>
      <c r="AV14" s="0" t="n">
        <f aca="false">IF(C14&gt;=0,C14*3600/$B14,C14)</f>
        <v>600</v>
      </c>
      <c r="AW14" s="0" t="s">
        <v>44</v>
      </c>
      <c r="AX14" s="0" t="s">
        <v>44</v>
      </c>
      <c r="AY14" s="3" t="n">
        <v>1</v>
      </c>
      <c r="AZ14" s="0" t="n">
        <f aca="false">G14</f>
        <v>105</v>
      </c>
      <c r="BA14" s="0" t="s">
        <v>44</v>
      </c>
      <c r="BB14" s="0" t="s">
        <v>44</v>
      </c>
      <c r="BC14" s="3" t="n">
        <v>1</v>
      </c>
      <c r="BD14" s="0" t="n">
        <f aca="false">IF(K14&gt;=0,K14*3600/$B14,K14)</f>
        <v>120</v>
      </c>
      <c r="BE14" s="0" t="s">
        <v>44</v>
      </c>
      <c r="BF14" s="0" t="s">
        <v>44</v>
      </c>
      <c r="BG14" s="3" t="n">
        <v>1</v>
      </c>
      <c r="BH14" s="0" t="n">
        <f aca="false">O14</f>
        <v>85</v>
      </c>
      <c r="BI14" s="0" t="s">
        <v>44</v>
      </c>
      <c r="BJ14" s="0" t="s">
        <v>44</v>
      </c>
      <c r="BK14" s="3" t="n">
        <v>1</v>
      </c>
      <c r="BL14" s="0" t="n">
        <f aca="false">IF(S14&gt;=0,S14*3600/$B14,S14)</f>
        <v>480</v>
      </c>
      <c r="BM14" s="0" t="s">
        <v>44</v>
      </c>
      <c r="BN14" s="0" t="s">
        <v>44</v>
      </c>
      <c r="BO14" s="3" t="n">
        <v>1</v>
      </c>
      <c r="BP14" s="0" t="n">
        <f aca="false">W14</f>
        <v>110</v>
      </c>
      <c r="BQ14" s="0" t="s">
        <v>44</v>
      </c>
      <c r="BR14" s="0" t="s">
        <v>44</v>
      </c>
      <c r="BS14" s="3" t="n">
        <v>1</v>
      </c>
      <c r="BT14" s="0" t="n">
        <f aca="false">AA14</f>
        <v>77</v>
      </c>
      <c r="BU14" s="0" t="s">
        <v>44</v>
      </c>
      <c r="BV14" s="0" t="s">
        <v>44</v>
      </c>
      <c r="BW14" s="3" t="n">
        <v>1</v>
      </c>
      <c r="BX14" s="0" t="n">
        <f aca="false">AI14</f>
        <v>14</v>
      </c>
      <c r="BY14" s="0" t="s">
        <v>44</v>
      </c>
      <c r="BZ14" s="0" t="s">
        <v>44</v>
      </c>
      <c r="CA14" s="3" t="n">
        <v>1</v>
      </c>
      <c r="CB14" s="0" t="n">
        <f aca="false">AM14</f>
        <v>95</v>
      </c>
      <c r="CC14" s="0" t="s">
        <v>44</v>
      </c>
      <c r="CD14" s="0" t="s">
        <v>44</v>
      </c>
      <c r="CE14" s="3" t="n">
        <v>1</v>
      </c>
      <c r="CF14" s="0" t="n">
        <f aca="false">IF(K14=0,0,IF(OR(K14&gt;=0,C14&gt;=0),ROUND(K14/C14*100,0),C14))</f>
        <v>20</v>
      </c>
      <c r="CG14" s="0" t="s">
        <v>44</v>
      </c>
      <c r="CH14" s="0" t="s">
        <v>44</v>
      </c>
      <c r="CI14" s="3" t="n">
        <v>1</v>
      </c>
      <c r="CJ14" s="0" t="n">
        <f aca="false">IF(OR(AV14&lt;0,AZ14&lt;=0),-1,ROUND(AV14/AZ14,0))</f>
        <v>6</v>
      </c>
      <c r="CK14" s="0" t="s">
        <v>44</v>
      </c>
      <c r="CL14" s="0" t="s">
        <v>44</v>
      </c>
      <c r="CM14" s="3" t="n">
        <v>1</v>
      </c>
      <c r="CN14" s="0" t="n">
        <f aca="false">IF(OR(BD14&lt;0,BH14&lt;=0),-1,ROUND(BD14/BH14,0))</f>
        <v>1</v>
      </c>
      <c r="CO14" s="0" t="s">
        <v>44</v>
      </c>
      <c r="CP14" s="0" t="s">
        <v>44</v>
      </c>
      <c r="CQ14" s="3" t="n">
        <v>1</v>
      </c>
      <c r="CR14" s="0" t="n">
        <f aca="false">IF(OR(BL14&lt;0,BP14&lt;=0),-1,ROUND(BL14/BP14,0))</f>
        <v>4</v>
      </c>
      <c r="CS14" s="0" t="s">
        <v>44</v>
      </c>
      <c r="CT14" s="0" t="s">
        <v>44</v>
      </c>
      <c r="CU14" s="3" t="n">
        <v>1</v>
      </c>
      <c r="CV14" s="0" t="n">
        <f aca="false">IF(OR(BL14&lt;0,BD14&lt;0),-1,BL14+ROUND(AS14*BD14,0))</f>
        <v>804</v>
      </c>
      <c r="CW14" s="0" t="s">
        <v>44</v>
      </c>
      <c r="CX14" s="0" t="s">
        <v>44</v>
      </c>
      <c r="CY14" s="3" t="n">
        <v>1</v>
      </c>
      <c r="CZ14" s="0" t="n">
        <f aca="false">IF(OR(CV14&lt;0,AZ14&lt;=0),-1,ROUND(CV14/AZ14,0))</f>
        <v>8</v>
      </c>
      <c r="DA14" s="0" t="s">
        <v>44</v>
      </c>
      <c r="DB14" s="0" t="s">
        <v>44</v>
      </c>
      <c r="DC14" s="3" t="n">
        <v>1</v>
      </c>
    </row>
    <row r="15" customFormat="false" ht="12.75" hidden="false" customHeight="false" outlineLevel="0" collapsed="false">
      <c r="A15" s="0" t="n">
        <v>5</v>
      </c>
      <c r="B15" s="0" t="n">
        <v>60</v>
      </c>
      <c r="C15" s="5" t="n">
        <v>-3</v>
      </c>
      <c r="D15" s="0" t="s">
        <v>44</v>
      </c>
      <c r="E15" s="0" t="s">
        <v>44</v>
      </c>
      <c r="F15" s="3" t="n">
        <v>1</v>
      </c>
      <c r="G15" s="0" t="n">
        <v>-1</v>
      </c>
      <c r="H15" s="0" t="s">
        <v>44</v>
      </c>
      <c r="I15" s="0" t="s">
        <v>44</v>
      </c>
      <c r="J15" s="3" t="n">
        <v>1</v>
      </c>
      <c r="K15" s="5" t="n">
        <v>-3</v>
      </c>
      <c r="L15" s="0" t="s">
        <v>44</v>
      </c>
      <c r="M15" s="0" t="s">
        <v>44</v>
      </c>
      <c r="N15" s="3" t="n">
        <v>1</v>
      </c>
      <c r="O15" s="0" t="n">
        <v>-1</v>
      </c>
      <c r="P15" s="0" t="s">
        <v>44</v>
      </c>
      <c r="Q15" s="0" t="s">
        <v>44</v>
      </c>
      <c r="R15" s="3" t="n">
        <v>1</v>
      </c>
      <c r="S15" s="5" t="n">
        <v>-3</v>
      </c>
      <c r="T15" s="0" t="s">
        <v>44</v>
      </c>
      <c r="U15" s="0" t="s">
        <v>44</v>
      </c>
      <c r="V15" s="3" t="n">
        <v>1</v>
      </c>
      <c r="W15" s="0" t="n">
        <v>-1</v>
      </c>
      <c r="X15" s="0" t="s">
        <v>44</v>
      </c>
      <c r="Y15" s="0" t="s">
        <v>44</v>
      </c>
      <c r="Z15" s="3" t="n">
        <v>1</v>
      </c>
      <c r="AA15" s="5" t="n">
        <v>72</v>
      </c>
      <c r="AB15" s="0" t="s">
        <v>44</v>
      </c>
      <c r="AC15" s="0" t="s">
        <v>44</v>
      </c>
      <c r="AD15" s="3" t="n">
        <v>1</v>
      </c>
      <c r="AE15" s="0" t="n">
        <v>2800</v>
      </c>
      <c r="AF15" s="0" t="s">
        <v>44</v>
      </c>
      <c r="AG15" s="0" t="s">
        <v>44</v>
      </c>
      <c r="AH15" s="3" t="n">
        <v>1</v>
      </c>
      <c r="AI15" s="5" t="n">
        <v>9</v>
      </c>
      <c r="AJ15" s="0" t="s">
        <v>44</v>
      </c>
      <c r="AK15" s="0" t="s">
        <v>44</v>
      </c>
      <c r="AL15" s="3" t="n">
        <v>1</v>
      </c>
      <c r="AM15" s="5" t="n">
        <v>-1</v>
      </c>
      <c r="AN15" s="0" t="s">
        <v>44</v>
      </c>
      <c r="AO15" s="0" t="s">
        <v>44</v>
      </c>
      <c r="AP15" s="3" t="n">
        <v>1</v>
      </c>
      <c r="AS15" s="0" t="n">
        <f aca="false">IF(BH15&lt;=0,$D$7,IF(BP15&lt;=BH15,$D$7,$D$7+$F$7*(BP15-BH15)))</f>
        <v>2.2</v>
      </c>
      <c r="AU15" s="0" t="n">
        <v>1</v>
      </c>
      <c r="AV15" s="0" t="n">
        <f aca="false">IF(C15&gt;=0,C15*3600/$B15,C15)</f>
        <v>-3</v>
      </c>
      <c r="AW15" s="0" t="s">
        <v>44</v>
      </c>
      <c r="AX15" s="0" t="s">
        <v>44</v>
      </c>
      <c r="AY15" s="3" t="n">
        <v>1</v>
      </c>
      <c r="AZ15" s="0" t="n">
        <f aca="false">G15</f>
        <v>-1</v>
      </c>
      <c r="BA15" s="0" t="s">
        <v>44</v>
      </c>
      <c r="BB15" s="0" t="s">
        <v>44</v>
      </c>
      <c r="BC15" s="3" t="n">
        <v>1</v>
      </c>
      <c r="BD15" s="0" t="n">
        <f aca="false">IF(K15&gt;=0,K15*3600/$B15,K15)</f>
        <v>-3</v>
      </c>
      <c r="BE15" s="0" t="s">
        <v>44</v>
      </c>
      <c r="BF15" s="0" t="s">
        <v>44</v>
      </c>
      <c r="BG15" s="3" t="n">
        <v>1</v>
      </c>
      <c r="BH15" s="0" t="n">
        <f aca="false">O15</f>
        <v>-1</v>
      </c>
      <c r="BI15" s="0" t="s">
        <v>44</v>
      </c>
      <c r="BJ15" s="0" t="s">
        <v>44</v>
      </c>
      <c r="BK15" s="3" t="n">
        <v>1</v>
      </c>
      <c r="BL15" s="0" t="n">
        <f aca="false">IF(S15&gt;=0,S15*3600/$B15,S15)</f>
        <v>-3</v>
      </c>
      <c r="BM15" s="0" t="s">
        <v>44</v>
      </c>
      <c r="BN15" s="0" t="s">
        <v>44</v>
      </c>
      <c r="BO15" s="3" t="n">
        <v>1</v>
      </c>
      <c r="BP15" s="0" t="n">
        <f aca="false">W15</f>
        <v>-1</v>
      </c>
      <c r="BQ15" s="0" t="s">
        <v>44</v>
      </c>
      <c r="BR15" s="0" t="s">
        <v>44</v>
      </c>
      <c r="BS15" s="3" t="n">
        <v>1</v>
      </c>
      <c r="BT15" s="0" t="n">
        <f aca="false">AA15</f>
        <v>72</v>
      </c>
      <c r="BU15" s="0" t="s">
        <v>44</v>
      </c>
      <c r="BV15" s="0" t="s">
        <v>44</v>
      </c>
      <c r="BW15" s="3" t="n">
        <v>1</v>
      </c>
      <c r="BX15" s="0" t="n">
        <f aca="false">AI15</f>
        <v>9</v>
      </c>
      <c r="BY15" s="0" t="s">
        <v>44</v>
      </c>
      <c r="BZ15" s="0" t="s">
        <v>44</v>
      </c>
      <c r="CA15" s="3" t="n">
        <v>1</v>
      </c>
      <c r="CB15" s="0" t="n">
        <f aca="false">AM15</f>
        <v>-1</v>
      </c>
      <c r="CC15" s="0" t="s">
        <v>44</v>
      </c>
      <c r="CD15" s="0" t="s">
        <v>44</v>
      </c>
      <c r="CE15" s="3" t="n">
        <v>1</v>
      </c>
      <c r="CF15" s="0" t="n">
        <f aca="false">IF(K15=0,0,IF(OR(K15&gt;=0,C15&gt;=0),ROUND(K15/C15*100,0),C15))</f>
        <v>-3</v>
      </c>
      <c r="CG15" s="0" t="s">
        <v>44</v>
      </c>
      <c r="CH15" s="0" t="s">
        <v>44</v>
      </c>
      <c r="CI15" s="3" t="n">
        <v>1</v>
      </c>
      <c r="CJ15" s="0" t="n">
        <v>-3</v>
      </c>
      <c r="CK15" s="0" t="s">
        <v>44</v>
      </c>
      <c r="CL15" s="0" t="s">
        <v>44</v>
      </c>
      <c r="CM15" s="3" t="n">
        <v>1</v>
      </c>
      <c r="CN15" s="0" t="n">
        <v>-3</v>
      </c>
      <c r="CO15" s="0" t="s">
        <v>44</v>
      </c>
      <c r="CP15" s="0" t="s">
        <v>44</v>
      </c>
      <c r="CQ15" s="3" t="n">
        <v>1</v>
      </c>
      <c r="CR15" s="0" t="n">
        <v>-3</v>
      </c>
      <c r="CS15" s="0" t="s">
        <v>44</v>
      </c>
      <c r="CT15" s="0" t="s">
        <v>44</v>
      </c>
      <c r="CU15" s="3" t="n">
        <v>1</v>
      </c>
      <c r="CV15" s="0" t="n">
        <v>-3</v>
      </c>
      <c r="CW15" s="0" t="s">
        <v>44</v>
      </c>
      <c r="CX15" s="0" t="s">
        <v>44</v>
      </c>
      <c r="CY15" s="3" t="n">
        <v>1</v>
      </c>
      <c r="CZ15" s="0" t="n">
        <v>-3</v>
      </c>
      <c r="DA15" s="0" t="s">
        <v>44</v>
      </c>
      <c r="DB15" s="0" t="s">
        <v>44</v>
      </c>
      <c r="DC15" s="3" t="n">
        <v>1</v>
      </c>
    </row>
    <row r="16" customFormat="false" ht="12.75" hidden="false" customHeight="false" outlineLevel="0" collapsed="false">
      <c r="A16" s="0" t="n">
        <v>6</v>
      </c>
      <c r="B16" s="0" t="n">
        <v>60</v>
      </c>
      <c r="C16" s="5" t="n">
        <v>-2</v>
      </c>
      <c r="D16" s="0" t="s">
        <v>45</v>
      </c>
      <c r="E16" s="0" t="s">
        <v>44</v>
      </c>
      <c r="F16" s="3" t="n">
        <v>1</v>
      </c>
      <c r="G16" s="0" t="n">
        <v>-1</v>
      </c>
      <c r="H16" s="0" t="s">
        <v>44</v>
      </c>
      <c r="I16" s="0" t="s">
        <v>44</v>
      </c>
      <c r="J16" s="3" t="n">
        <v>1</v>
      </c>
      <c r="K16" s="5" t="n">
        <v>-2</v>
      </c>
      <c r="L16" s="0" t="s">
        <v>45</v>
      </c>
      <c r="M16" s="0" t="s">
        <v>44</v>
      </c>
      <c r="N16" s="3" t="n">
        <v>1</v>
      </c>
      <c r="O16" s="0" t="n">
        <v>-1</v>
      </c>
      <c r="P16" s="0" t="s">
        <v>44</v>
      </c>
      <c r="Q16" s="0" t="s">
        <v>44</v>
      </c>
      <c r="R16" s="3" t="n">
        <v>1</v>
      </c>
      <c r="S16" s="5" t="n">
        <v>-2</v>
      </c>
      <c r="T16" s="0" t="s">
        <v>45</v>
      </c>
      <c r="U16" s="0" t="s">
        <v>44</v>
      </c>
      <c r="V16" s="3" t="n">
        <v>1</v>
      </c>
      <c r="W16" s="0" t="n">
        <v>-1</v>
      </c>
      <c r="X16" s="0" t="s">
        <v>44</v>
      </c>
      <c r="Y16" s="0" t="s">
        <v>44</v>
      </c>
      <c r="Z16" s="3" t="n">
        <v>1</v>
      </c>
      <c r="AA16" s="5" t="n">
        <v>81</v>
      </c>
      <c r="AB16" s="0" t="s">
        <v>44</v>
      </c>
      <c r="AC16" s="0" t="s">
        <v>44</v>
      </c>
      <c r="AD16" s="3" t="n">
        <v>1</v>
      </c>
      <c r="AE16" s="0" t="n">
        <v>3300</v>
      </c>
      <c r="AF16" s="0" t="s">
        <v>44</v>
      </c>
      <c r="AG16" s="0" t="s">
        <v>44</v>
      </c>
      <c r="AH16" s="3" t="n">
        <v>1</v>
      </c>
      <c r="AI16" s="5" t="n">
        <v>12</v>
      </c>
      <c r="AJ16" s="0" t="s">
        <v>44</v>
      </c>
      <c r="AK16" s="0" t="s">
        <v>44</v>
      </c>
      <c r="AL16" s="3" t="n">
        <v>1</v>
      </c>
      <c r="AM16" s="5" t="n">
        <v>-1</v>
      </c>
      <c r="AN16" s="0" t="s">
        <v>44</v>
      </c>
      <c r="AO16" s="0" t="s">
        <v>44</v>
      </c>
      <c r="AP16" s="3" t="n">
        <v>1</v>
      </c>
      <c r="AS16" s="0" t="n">
        <f aca="false">IF(BH16&lt;=0,$D$7,IF(BP16&lt;=BH16,$D$7,$D$7+$F$7*(BP16-BH16)))</f>
        <v>2.2</v>
      </c>
      <c r="AU16" s="0" t="n">
        <v>1</v>
      </c>
      <c r="AV16" s="0" t="n">
        <v>-3</v>
      </c>
      <c r="AW16" s="0" t="s">
        <v>44</v>
      </c>
      <c r="AX16" s="0" t="s">
        <v>44</v>
      </c>
      <c r="AY16" s="3" t="n">
        <v>1</v>
      </c>
      <c r="AZ16" s="0" t="n">
        <f aca="false">G16</f>
        <v>-1</v>
      </c>
      <c r="BA16" s="0" t="s">
        <v>44</v>
      </c>
      <c r="BB16" s="0" t="s">
        <v>44</v>
      </c>
      <c r="BC16" s="3" t="n">
        <v>1</v>
      </c>
      <c r="BD16" s="0" t="n">
        <v>-3</v>
      </c>
      <c r="BE16" s="0" t="s">
        <v>44</v>
      </c>
      <c r="BF16" s="0" t="s">
        <v>44</v>
      </c>
      <c r="BG16" s="3" t="n">
        <v>1</v>
      </c>
      <c r="BH16" s="0" t="n">
        <f aca="false">O16</f>
        <v>-1</v>
      </c>
      <c r="BI16" s="0" t="s">
        <v>44</v>
      </c>
      <c r="BJ16" s="0" t="s">
        <v>44</v>
      </c>
      <c r="BK16" s="3" t="n">
        <v>1</v>
      </c>
      <c r="BL16" s="0" t="n">
        <v>-3</v>
      </c>
      <c r="BM16" s="0" t="s">
        <v>44</v>
      </c>
      <c r="BN16" s="0" t="s">
        <v>44</v>
      </c>
      <c r="BO16" s="3" t="n">
        <v>1</v>
      </c>
      <c r="BP16" s="0" t="n">
        <f aca="false">W16</f>
        <v>-1</v>
      </c>
      <c r="BQ16" s="0" t="s">
        <v>44</v>
      </c>
      <c r="BR16" s="0" t="s">
        <v>44</v>
      </c>
      <c r="BS16" s="3" t="n">
        <v>1</v>
      </c>
      <c r="BT16" s="0" t="n">
        <f aca="false">AA16</f>
        <v>81</v>
      </c>
      <c r="BU16" s="0" t="s">
        <v>44</v>
      </c>
      <c r="BV16" s="0" t="s">
        <v>44</v>
      </c>
      <c r="BW16" s="3" t="n">
        <v>1</v>
      </c>
      <c r="BX16" s="0" t="n">
        <f aca="false">AI16</f>
        <v>12</v>
      </c>
      <c r="BY16" s="0" t="s">
        <v>44</v>
      </c>
      <c r="BZ16" s="0" t="s">
        <v>44</v>
      </c>
      <c r="CA16" s="3" t="n">
        <v>1</v>
      </c>
      <c r="CB16" s="0" t="n">
        <f aca="false">AM16</f>
        <v>-1</v>
      </c>
      <c r="CC16" s="0" t="s">
        <v>44</v>
      </c>
      <c r="CD16" s="0" t="s">
        <v>44</v>
      </c>
      <c r="CE16" s="3" t="n">
        <v>1</v>
      </c>
      <c r="CF16" s="0" t="n">
        <v>-3</v>
      </c>
      <c r="CG16" s="0" t="s">
        <v>44</v>
      </c>
      <c r="CH16" s="0" t="s">
        <v>44</v>
      </c>
      <c r="CI16" s="3" t="n">
        <v>1</v>
      </c>
      <c r="CJ16" s="0" t="n">
        <v>-3</v>
      </c>
      <c r="CK16" s="0" t="s">
        <v>44</v>
      </c>
      <c r="CL16" s="0" t="s">
        <v>44</v>
      </c>
      <c r="CM16" s="3" t="n">
        <v>1</v>
      </c>
      <c r="CN16" s="0" t="n">
        <v>-3</v>
      </c>
      <c r="CO16" s="0" t="s">
        <v>44</v>
      </c>
      <c r="CP16" s="0" t="s">
        <v>44</v>
      </c>
      <c r="CQ16" s="3" t="n">
        <v>1</v>
      </c>
      <c r="CR16" s="0" t="n">
        <v>-3</v>
      </c>
      <c r="CS16" s="0" t="s">
        <v>44</v>
      </c>
      <c r="CT16" s="0" t="s">
        <v>44</v>
      </c>
      <c r="CU16" s="3" t="n">
        <v>1</v>
      </c>
      <c r="CV16" s="0" t="n">
        <v>-3</v>
      </c>
      <c r="CW16" s="0" t="s">
        <v>44</v>
      </c>
      <c r="CX16" s="0" t="s">
        <v>44</v>
      </c>
      <c r="CY16" s="3" t="n">
        <v>1</v>
      </c>
      <c r="CZ16" s="0" t="n">
        <v>-3</v>
      </c>
      <c r="DA16" s="0" t="s">
        <v>44</v>
      </c>
      <c r="DB16" s="0" t="s">
        <v>44</v>
      </c>
      <c r="DC16" s="3" t="n">
        <v>1</v>
      </c>
    </row>
    <row r="17" customFormat="false" ht="12.75" hidden="false" customHeight="false" outlineLevel="0" collapsed="false">
      <c r="A17" s="0" t="n">
        <v>7</v>
      </c>
      <c r="B17" s="0" t="n">
        <v>60</v>
      </c>
      <c r="C17" s="5" t="n">
        <v>-1</v>
      </c>
      <c r="D17" s="0" t="s">
        <v>44</v>
      </c>
      <c r="E17" s="0" t="s">
        <v>44</v>
      </c>
      <c r="F17" s="3" t="n">
        <v>1</v>
      </c>
      <c r="G17" s="0" t="n">
        <v>-1</v>
      </c>
      <c r="H17" s="0" t="s">
        <v>44</v>
      </c>
      <c r="I17" s="0" t="s">
        <v>44</v>
      </c>
      <c r="J17" s="3" t="n">
        <v>1</v>
      </c>
      <c r="K17" s="5" t="n">
        <v>-1</v>
      </c>
      <c r="L17" s="0" t="s">
        <v>44</v>
      </c>
      <c r="M17" s="0" t="s">
        <v>44</v>
      </c>
      <c r="N17" s="3" t="n">
        <v>1</v>
      </c>
      <c r="O17" s="0" t="n">
        <v>-1</v>
      </c>
      <c r="P17" s="0" t="s">
        <v>44</v>
      </c>
      <c r="Q17" s="0" t="s">
        <v>44</v>
      </c>
      <c r="R17" s="3" t="n">
        <v>1</v>
      </c>
      <c r="S17" s="5" t="n">
        <v>-1</v>
      </c>
      <c r="T17" s="0" t="s">
        <v>44</v>
      </c>
      <c r="U17" s="0" t="s">
        <v>44</v>
      </c>
      <c r="V17" s="3" t="n">
        <v>1</v>
      </c>
      <c r="W17" s="0" t="n">
        <v>-1</v>
      </c>
      <c r="X17" s="0" t="s">
        <v>44</v>
      </c>
      <c r="Y17" s="0" t="s">
        <v>44</v>
      </c>
      <c r="Z17" s="3" t="n">
        <v>1</v>
      </c>
      <c r="AA17" s="5" t="n">
        <v>88</v>
      </c>
      <c r="AB17" s="0" t="s">
        <v>44</v>
      </c>
      <c r="AC17" s="0" t="s">
        <v>44</v>
      </c>
      <c r="AD17" s="3" t="n">
        <v>1</v>
      </c>
      <c r="AE17" s="0" t="n">
        <v>3500</v>
      </c>
      <c r="AF17" s="0" t="s">
        <v>44</v>
      </c>
      <c r="AG17" s="0" t="s">
        <v>44</v>
      </c>
      <c r="AH17" s="3" t="n">
        <v>1</v>
      </c>
      <c r="AI17" s="5" t="n">
        <v>13</v>
      </c>
      <c r="AJ17" s="0" t="s">
        <v>44</v>
      </c>
      <c r="AK17" s="0" t="s">
        <v>44</v>
      </c>
      <c r="AL17" s="3" t="n">
        <v>1</v>
      </c>
      <c r="AM17" s="5" t="n">
        <v>-1</v>
      </c>
      <c r="AN17" s="0" t="s">
        <v>44</v>
      </c>
      <c r="AO17" s="0" t="s">
        <v>44</v>
      </c>
      <c r="AP17" s="3" t="n">
        <v>1</v>
      </c>
      <c r="AS17" s="0" t="n">
        <f aca="false">IF(BH17&lt;=0,$D$7,IF(BP17&lt;=BH17,$D$7,$D$7+$F$7*(BP17-BH17)))</f>
        <v>2.2</v>
      </c>
      <c r="AU17" s="0" t="n">
        <v>1</v>
      </c>
      <c r="AV17" s="0" t="n">
        <f aca="false">IF(C17&gt;=0,C17*3600/$B17,C17)</f>
        <v>-1</v>
      </c>
      <c r="AW17" s="0" t="s">
        <v>44</v>
      </c>
      <c r="AX17" s="0" t="s">
        <v>44</v>
      </c>
      <c r="AY17" s="3" t="n">
        <v>1</v>
      </c>
      <c r="AZ17" s="0" t="n">
        <f aca="false">G17</f>
        <v>-1</v>
      </c>
      <c r="BA17" s="0" t="s">
        <v>44</v>
      </c>
      <c r="BB17" s="0" t="s">
        <v>44</v>
      </c>
      <c r="BC17" s="3" t="n">
        <v>1</v>
      </c>
      <c r="BD17" s="0" t="n">
        <f aca="false">IF(K17&gt;=0,K17*3600/$B17,K17)</f>
        <v>-1</v>
      </c>
      <c r="BE17" s="0" t="s">
        <v>44</v>
      </c>
      <c r="BF17" s="0" t="s">
        <v>44</v>
      </c>
      <c r="BG17" s="3" t="n">
        <v>1</v>
      </c>
      <c r="BH17" s="0" t="n">
        <f aca="false">O17</f>
        <v>-1</v>
      </c>
      <c r="BI17" s="0" t="s">
        <v>44</v>
      </c>
      <c r="BJ17" s="0" t="s">
        <v>44</v>
      </c>
      <c r="BK17" s="3" t="n">
        <v>1</v>
      </c>
      <c r="BL17" s="0" t="n">
        <f aca="false">IF(S17&gt;=0,S17*3600/$B17,S17)</f>
        <v>-1</v>
      </c>
      <c r="BM17" s="0" t="s">
        <v>44</v>
      </c>
      <c r="BN17" s="0" t="s">
        <v>44</v>
      </c>
      <c r="BO17" s="3" t="n">
        <v>1</v>
      </c>
      <c r="BP17" s="0" t="n">
        <f aca="false">W17</f>
        <v>-1</v>
      </c>
      <c r="BQ17" s="0" t="s">
        <v>44</v>
      </c>
      <c r="BR17" s="0" t="s">
        <v>44</v>
      </c>
      <c r="BS17" s="3" t="n">
        <v>1</v>
      </c>
      <c r="BT17" s="0" t="n">
        <f aca="false">AA17</f>
        <v>88</v>
      </c>
      <c r="BU17" s="0" t="s">
        <v>44</v>
      </c>
      <c r="BV17" s="0" t="s">
        <v>44</v>
      </c>
      <c r="BW17" s="3" t="n">
        <v>1</v>
      </c>
      <c r="BX17" s="0" t="n">
        <f aca="false">AI17</f>
        <v>13</v>
      </c>
      <c r="BY17" s="0" t="s">
        <v>44</v>
      </c>
      <c r="BZ17" s="0" t="s">
        <v>44</v>
      </c>
      <c r="CA17" s="3" t="n">
        <v>1</v>
      </c>
      <c r="CB17" s="0" t="n">
        <f aca="false">AM17</f>
        <v>-1</v>
      </c>
      <c r="CC17" s="0" t="s">
        <v>44</v>
      </c>
      <c r="CD17" s="0" t="s">
        <v>44</v>
      </c>
      <c r="CE17" s="3" t="n">
        <v>1</v>
      </c>
      <c r="CF17" s="0" t="n">
        <f aca="false">IF(K17=0,0,IF(OR(K17&gt;=0,C17&gt;=0),ROUND(K17/C17*100,0),C17))</f>
        <v>-1</v>
      </c>
      <c r="CG17" s="0" t="s">
        <v>44</v>
      </c>
      <c r="CH17" s="0" t="s">
        <v>44</v>
      </c>
      <c r="CI17" s="3" t="n">
        <v>1</v>
      </c>
      <c r="CJ17" s="0" t="n">
        <f aca="false">IF(OR(AV17&lt;0,AZ17&lt;=0),-1,ROUND(AV17/AZ17,0))</f>
        <v>-1</v>
      </c>
      <c r="CK17" s="0" t="s">
        <v>44</v>
      </c>
      <c r="CL17" s="0" t="s">
        <v>44</v>
      </c>
      <c r="CM17" s="3" t="n">
        <v>1</v>
      </c>
      <c r="CN17" s="0" t="n">
        <f aca="false">IF(OR(BD17&lt;0,BH17&lt;=0),-1,ROUND(BD17/BH17,0))</f>
        <v>-1</v>
      </c>
      <c r="CO17" s="0" t="s">
        <v>44</v>
      </c>
      <c r="CP17" s="0" t="s">
        <v>44</v>
      </c>
      <c r="CQ17" s="3" t="n">
        <v>1</v>
      </c>
      <c r="CR17" s="0" t="n">
        <f aca="false">IF(OR(BL17&lt;0,BP17&lt;=0),-1,ROUND(BL17/BP17,0))</f>
        <v>-1</v>
      </c>
      <c r="CS17" s="0" t="s">
        <v>44</v>
      </c>
      <c r="CT17" s="0" t="s">
        <v>44</v>
      </c>
      <c r="CU17" s="3" t="n">
        <v>1</v>
      </c>
      <c r="CV17" s="0" t="n">
        <f aca="false">IF(OR(BL17&lt;0,BD17&lt;0),-1,BL17+ROUND(AS17*BD17,0))</f>
        <v>-1</v>
      </c>
      <c r="CW17" s="0" t="s">
        <v>44</v>
      </c>
      <c r="CX17" s="0" t="s">
        <v>44</v>
      </c>
      <c r="CY17" s="3" t="n">
        <v>1</v>
      </c>
      <c r="CZ17" s="0" t="n">
        <f aca="false">IF(OR(CV17&lt;0,AZ17&lt;=0),-1,ROUND(CV17/AZ17,0))</f>
        <v>-1</v>
      </c>
      <c r="DA17" s="0" t="s">
        <v>44</v>
      </c>
      <c r="DB17" s="0" t="s">
        <v>44</v>
      </c>
      <c r="DC17" s="3" t="n">
        <v>1</v>
      </c>
    </row>
    <row r="18" customFormat="false" ht="12.75" hidden="false" customHeight="false" outlineLevel="0" collapsed="false">
      <c r="A18" s="0" t="n">
        <v>8</v>
      </c>
      <c r="B18" s="0" t="n">
        <v>60</v>
      </c>
      <c r="C18" s="0" t="n">
        <v>14</v>
      </c>
      <c r="D18" s="0" t="s">
        <v>44</v>
      </c>
      <c r="E18" s="0" t="s">
        <v>45</v>
      </c>
      <c r="F18" s="3" t="n">
        <v>0.95</v>
      </c>
      <c r="G18" s="0" t="n">
        <f aca="false">ROUND((K18*O18+S18*W18)/C18,0)</f>
        <v>99</v>
      </c>
      <c r="H18" s="0" t="s">
        <v>44</v>
      </c>
      <c r="I18" s="0" t="s">
        <v>44</v>
      </c>
      <c r="J18" s="3" t="n">
        <v>1</v>
      </c>
      <c r="K18" s="0" t="n">
        <v>4</v>
      </c>
      <c r="L18" s="0" t="s">
        <v>44</v>
      </c>
      <c r="M18" s="0" t="s">
        <v>45</v>
      </c>
      <c r="N18" s="3" t="n">
        <v>0.95</v>
      </c>
      <c r="O18" s="0" t="n">
        <v>83</v>
      </c>
      <c r="P18" s="0" t="s">
        <v>44</v>
      </c>
      <c r="Q18" s="0" t="s">
        <v>44</v>
      </c>
      <c r="R18" s="3" t="n">
        <v>1</v>
      </c>
      <c r="S18" s="0" t="n">
        <v>10</v>
      </c>
      <c r="T18" s="0" t="s">
        <v>44</v>
      </c>
      <c r="U18" s="0" t="s">
        <v>45</v>
      </c>
      <c r="V18" s="3" t="n">
        <v>0.95</v>
      </c>
      <c r="W18" s="0" t="n">
        <v>106</v>
      </c>
      <c r="X18" s="0" t="s">
        <v>44</v>
      </c>
      <c r="Y18" s="0" t="s">
        <v>44</v>
      </c>
      <c r="Z18" s="3" t="n">
        <v>1</v>
      </c>
      <c r="AA18" s="0" t="n">
        <v>84</v>
      </c>
      <c r="AB18" s="0" t="s">
        <v>44</v>
      </c>
      <c r="AC18" s="0" t="s">
        <v>44</v>
      </c>
      <c r="AD18" s="3" t="n">
        <v>1</v>
      </c>
      <c r="AE18" s="0" t="n">
        <v>4400</v>
      </c>
      <c r="AF18" s="0" t="s">
        <v>44</v>
      </c>
      <c r="AG18" s="0" t="s">
        <v>44</v>
      </c>
      <c r="AH18" s="3" t="n">
        <v>1</v>
      </c>
      <c r="AI18" s="0" t="n">
        <v>10</v>
      </c>
      <c r="AJ18" s="0" t="s">
        <v>44</v>
      </c>
      <c r="AK18" s="0" t="s">
        <v>44</v>
      </c>
      <c r="AL18" s="3" t="n">
        <v>1</v>
      </c>
      <c r="AM18" s="0" t="n">
        <v>96</v>
      </c>
      <c r="AN18" s="0" t="s">
        <v>44</v>
      </c>
      <c r="AO18" s="0" t="s">
        <v>44</v>
      </c>
      <c r="AP18" s="3" t="n">
        <v>1</v>
      </c>
      <c r="AS18" s="0" t="n">
        <f aca="false">IF(BH18&lt;=0,$D$7,IF(BP18&lt;=BH18,$D$7,$D$7+$F$7*(BP18-BH18)))</f>
        <v>2.66</v>
      </c>
      <c r="AU18" s="0" t="n">
        <v>1</v>
      </c>
      <c r="AV18" s="0" t="n">
        <f aca="false">IF(C18&gt;=0,C18*3600/$B18,C18)</f>
        <v>840</v>
      </c>
      <c r="AW18" s="0" t="s">
        <v>44</v>
      </c>
      <c r="AX18" s="0" t="s">
        <v>45</v>
      </c>
      <c r="AY18" s="3" t="n">
        <v>0.95</v>
      </c>
      <c r="AZ18" s="0" t="n">
        <f aca="false">G18</f>
        <v>99</v>
      </c>
      <c r="BA18" s="0" t="s">
        <v>44</v>
      </c>
      <c r="BB18" s="0" t="s">
        <v>44</v>
      </c>
      <c r="BC18" s="3" t="n">
        <v>1</v>
      </c>
      <c r="BD18" s="0" t="n">
        <f aca="false">IF(K18&gt;=0,K18*3600/$B18,K18)</f>
        <v>240</v>
      </c>
      <c r="BE18" s="0" t="s">
        <v>44</v>
      </c>
      <c r="BF18" s="0" t="s">
        <v>45</v>
      </c>
      <c r="BG18" s="3" t="n">
        <v>0.95</v>
      </c>
      <c r="BH18" s="0" t="n">
        <f aca="false">O18</f>
        <v>83</v>
      </c>
      <c r="BI18" s="0" t="s">
        <v>44</v>
      </c>
      <c r="BJ18" s="0" t="s">
        <v>44</v>
      </c>
      <c r="BK18" s="3" t="n">
        <v>1</v>
      </c>
      <c r="BL18" s="0" t="n">
        <f aca="false">IF(S18&gt;=0,S18*3600/$B18,S18)</f>
        <v>600</v>
      </c>
      <c r="BM18" s="0" t="s">
        <v>44</v>
      </c>
      <c r="BN18" s="0" t="s">
        <v>45</v>
      </c>
      <c r="BO18" s="3" t="n">
        <v>0.95</v>
      </c>
      <c r="BP18" s="0" t="n">
        <f aca="false">W18</f>
        <v>106</v>
      </c>
      <c r="BQ18" s="0" t="s">
        <v>44</v>
      </c>
      <c r="BR18" s="0" t="s">
        <v>44</v>
      </c>
      <c r="BS18" s="3" t="n">
        <v>1</v>
      </c>
      <c r="BT18" s="0" t="n">
        <f aca="false">AA18</f>
        <v>84</v>
      </c>
      <c r="BU18" s="0" t="s">
        <v>44</v>
      </c>
      <c r="BV18" s="0" t="s">
        <v>44</v>
      </c>
      <c r="BW18" s="3" t="n">
        <v>1</v>
      </c>
      <c r="BX18" s="0" t="n">
        <f aca="false">AI18</f>
        <v>10</v>
      </c>
      <c r="BY18" s="0" t="s">
        <v>44</v>
      </c>
      <c r="BZ18" s="0" t="s">
        <v>44</v>
      </c>
      <c r="CA18" s="3" t="n">
        <v>1</v>
      </c>
      <c r="CB18" s="0" t="n">
        <f aca="false">AM18</f>
        <v>96</v>
      </c>
      <c r="CC18" s="0" t="s">
        <v>44</v>
      </c>
      <c r="CD18" s="0" t="s">
        <v>44</v>
      </c>
      <c r="CE18" s="3" t="n">
        <v>1</v>
      </c>
      <c r="CF18" s="0" t="n">
        <f aca="false">IF(K18=0,0,IF(OR(K18&gt;=0,C18&gt;=0),ROUND(K18/C18*100,0),C18))</f>
        <v>29</v>
      </c>
      <c r="CG18" s="0" t="s">
        <v>44</v>
      </c>
      <c r="CH18" s="0" t="s">
        <v>45</v>
      </c>
      <c r="CI18" s="3" t="n">
        <v>0.9</v>
      </c>
      <c r="CJ18" s="0" t="n">
        <f aca="false">IF(OR(AV18&lt;0,AZ18&lt;=0),-1,ROUND(AV18/AZ18,0))</f>
        <v>8</v>
      </c>
      <c r="CK18" s="0" t="s">
        <v>44</v>
      </c>
      <c r="CL18" s="0" t="s">
        <v>45</v>
      </c>
      <c r="CM18" s="3" t="n">
        <v>0.95</v>
      </c>
      <c r="CN18" s="0" t="n">
        <f aca="false">IF(OR(BD18&lt;0,BH18&lt;=0),-1,ROUND(BD18/BH18,0))</f>
        <v>3</v>
      </c>
      <c r="CO18" s="0" t="s">
        <v>44</v>
      </c>
      <c r="CP18" s="0" t="s">
        <v>45</v>
      </c>
      <c r="CQ18" s="3" t="n">
        <v>0.95</v>
      </c>
      <c r="CR18" s="0" t="n">
        <f aca="false">IF(OR(BL18&lt;0,BP18&lt;=0),-1,ROUND(BL18/BP18,0))</f>
        <v>6</v>
      </c>
      <c r="CS18" s="0" t="s">
        <v>44</v>
      </c>
      <c r="CT18" s="0" t="s">
        <v>45</v>
      </c>
      <c r="CU18" s="3" t="n">
        <v>0.95</v>
      </c>
      <c r="CV18" s="0" t="n">
        <f aca="false">IF(OR(BL18&lt;0,BD18&lt;0),-1,BL18+ROUND(AS18*BD18,0))</f>
        <v>1238</v>
      </c>
      <c r="CW18" s="0" t="s">
        <v>44</v>
      </c>
      <c r="CX18" s="0" t="s">
        <v>45</v>
      </c>
      <c r="CY18" s="3" t="n">
        <v>0.95</v>
      </c>
      <c r="CZ18" s="0" t="n">
        <f aca="false">IF(OR(CV18&lt;0,AZ18&lt;=0),-1,ROUND(CV18/AZ18,0))</f>
        <v>13</v>
      </c>
      <c r="DA18" s="0" t="s">
        <v>44</v>
      </c>
      <c r="DB18" s="0" t="s">
        <v>45</v>
      </c>
      <c r="DC18" s="3" t="n">
        <v>0.95</v>
      </c>
    </row>
    <row r="19" customFormat="false" ht="12.75" hidden="false" customHeight="false" outlineLevel="0" collapsed="false">
      <c r="A19" s="0" t="n">
        <v>9</v>
      </c>
      <c r="B19" s="0" t="n">
        <v>60</v>
      </c>
      <c r="C19" s="5" t="n">
        <v>14</v>
      </c>
      <c r="D19" s="0" t="s">
        <v>44</v>
      </c>
      <c r="E19" s="0" t="s">
        <v>44</v>
      </c>
      <c r="F19" s="3" t="n">
        <v>1</v>
      </c>
      <c r="G19" s="0" t="n">
        <v>-3</v>
      </c>
      <c r="H19" s="0" t="s">
        <v>44</v>
      </c>
      <c r="I19" s="0" t="s">
        <v>44</v>
      </c>
      <c r="J19" s="3" t="n">
        <v>1</v>
      </c>
      <c r="K19" s="5" t="n">
        <v>4</v>
      </c>
      <c r="L19" s="0" t="s">
        <v>44</v>
      </c>
      <c r="M19" s="0" t="s">
        <v>44</v>
      </c>
      <c r="N19" s="3" t="n">
        <v>1</v>
      </c>
      <c r="O19" s="0" t="n">
        <v>-3</v>
      </c>
      <c r="P19" s="0" t="s">
        <v>44</v>
      </c>
      <c r="Q19" s="0" t="s">
        <v>44</v>
      </c>
      <c r="R19" s="3" t="n">
        <v>1</v>
      </c>
      <c r="S19" s="5" t="n">
        <v>10</v>
      </c>
      <c r="T19" s="0" t="s">
        <v>44</v>
      </c>
      <c r="U19" s="0" t="s">
        <v>44</v>
      </c>
      <c r="V19" s="3" t="n">
        <v>1</v>
      </c>
      <c r="W19" s="0" t="n">
        <v>-3</v>
      </c>
      <c r="X19" s="0" t="s">
        <v>44</v>
      </c>
      <c r="Y19" s="0" t="s">
        <v>44</v>
      </c>
      <c r="Z19" s="3" t="n">
        <v>1</v>
      </c>
      <c r="AA19" s="5" t="n">
        <v>81</v>
      </c>
      <c r="AB19" s="0" t="s">
        <v>44</v>
      </c>
      <c r="AC19" s="0" t="s">
        <v>44</v>
      </c>
      <c r="AD19" s="3" t="n">
        <v>1</v>
      </c>
      <c r="AE19" s="0" t="n">
        <v>3800</v>
      </c>
      <c r="AF19" s="0" t="s">
        <v>44</v>
      </c>
      <c r="AG19" s="0" t="s">
        <v>44</v>
      </c>
      <c r="AH19" s="3" t="n">
        <v>1</v>
      </c>
      <c r="AI19" s="5" t="n">
        <v>-3</v>
      </c>
      <c r="AJ19" s="0" t="s">
        <v>44</v>
      </c>
      <c r="AK19" s="0" t="s">
        <v>44</v>
      </c>
      <c r="AL19" s="3" t="n">
        <v>1</v>
      </c>
      <c r="AM19" s="5" t="n">
        <v>-3</v>
      </c>
      <c r="AN19" s="0" t="s">
        <v>44</v>
      </c>
      <c r="AO19" s="0" t="s">
        <v>44</v>
      </c>
      <c r="AP19" s="3" t="n">
        <v>1</v>
      </c>
      <c r="AS19" s="6" t="s">
        <v>46</v>
      </c>
      <c r="AU19" s="0" t="n">
        <v>1</v>
      </c>
      <c r="AV19" s="0" t="n">
        <f aca="false">IF(C19&gt;=0,C19*3600/$B19,C19)</f>
        <v>840</v>
      </c>
      <c r="AW19" s="0" t="s">
        <v>44</v>
      </c>
      <c r="AX19" s="0" t="s">
        <v>44</v>
      </c>
      <c r="AY19" s="3" t="n">
        <v>1</v>
      </c>
      <c r="AZ19" s="0" t="n">
        <f aca="false">G19</f>
        <v>-3</v>
      </c>
      <c r="BA19" s="0" t="s">
        <v>44</v>
      </c>
      <c r="BB19" s="0" t="s">
        <v>44</v>
      </c>
      <c r="BC19" s="3" t="n">
        <v>1</v>
      </c>
      <c r="BD19" s="0" t="n">
        <f aca="false">IF(K19&gt;=0,K19*3600/$B19,K19)</f>
        <v>240</v>
      </c>
      <c r="BE19" s="0" t="s">
        <v>44</v>
      </c>
      <c r="BF19" s="0" t="s">
        <v>44</v>
      </c>
      <c r="BG19" s="3" t="n">
        <v>1</v>
      </c>
      <c r="BH19" s="0" t="n">
        <f aca="false">O19</f>
        <v>-3</v>
      </c>
      <c r="BI19" s="0" t="s">
        <v>44</v>
      </c>
      <c r="BJ19" s="0" t="s">
        <v>44</v>
      </c>
      <c r="BK19" s="3" t="n">
        <v>1</v>
      </c>
      <c r="BL19" s="0" t="n">
        <f aca="false">IF(S19&gt;=0,S19*3600/$B19,S19)</f>
        <v>600</v>
      </c>
      <c r="BM19" s="0" t="s">
        <v>44</v>
      </c>
      <c r="BN19" s="0" t="s">
        <v>44</v>
      </c>
      <c r="BO19" s="3" t="n">
        <v>1</v>
      </c>
      <c r="BP19" s="0" t="n">
        <f aca="false">W19</f>
        <v>-3</v>
      </c>
      <c r="BQ19" s="0" t="s">
        <v>44</v>
      </c>
      <c r="BR19" s="0" t="s">
        <v>44</v>
      </c>
      <c r="BS19" s="3" t="n">
        <v>1</v>
      </c>
      <c r="BT19" s="0" t="n">
        <f aca="false">AA19</f>
        <v>81</v>
      </c>
      <c r="BU19" s="0" t="s">
        <v>44</v>
      </c>
      <c r="BV19" s="0" t="s">
        <v>44</v>
      </c>
      <c r="BW19" s="3" t="n">
        <v>1</v>
      </c>
      <c r="BX19" s="0" t="n">
        <f aca="false">AI19</f>
        <v>-3</v>
      </c>
      <c r="BY19" s="0" t="s">
        <v>44</v>
      </c>
      <c r="BZ19" s="0" t="s">
        <v>44</v>
      </c>
      <c r="CA19" s="3" t="n">
        <v>1</v>
      </c>
      <c r="CB19" s="0" t="n">
        <f aca="false">AM19</f>
        <v>-3</v>
      </c>
      <c r="CC19" s="0" t="s">
        <v>44</v>
      </c>
      <c r="CD19" s="0" t="s">
        <v>44</v>
      </c>
      <c r="CE19" s="3" t="n">
        <v>1</v>
      </c>
      <c r="CF19" s="0" t="n">
        <f aca="false">IF(K19=0,0,IF(OR(K19&gt;=0,C19&gt;=0),ROUND(K19/C19*100,0),C19))</f>
        <v>29</v>
      </c>
      <c r="CG19" s="0" t="s">
        <v>44</v>
      </c>
      <c r="CH19" s="0" t="s">
        <v>44</v>
      </c>
      <c r="CI19" s="3" t="n">
        <v>1</v>
      </c>
      <c r="CJ19" s="0" t="n">
        <v>-3</v>
      </c>
      <c r="CK19" s="0" t="s">
        <v>44</v>
      </c>
      <c r="CL19" s="0" t="s">
        <v>44</v>
      </c>
      <c r="CM19" s="3" t="n">
        <v>1</v>
      </c>
      <c r="CN19" s="0" t="n">
        <v>-3</v>
      </c>
      <c r="CO19" s="0" t="s">
        <v>44</v>
      </c>
      <c r="CP19" s="0" t="s">
        <v>44</v>
      </c>
      <c r="CQ19" s="3" t="n">
        <v>1</v>
      </c>
      <c r="CR19" s="0" t="n">
        <v>-3</v>
      </c>
      <c r="CS19" s="0" t="s">
        <v>44</v>
      </c>
      <c r="CT19" s="0" t="s">
        <v>44</v>
      </c>
      <c r="CU19" s="3" t="n">
        <v>1</v>
      </c>
      <c r="CV19" s="0" t="n">
        <v>-3</v>
      </c>
      <c r="CW19" s="0" t="s">
        <v>44</v>
      </c>
      <c r="CX19" s="0" t="s">
        <v>44</v>
      </c>
      <c r="CY19" s="3" t="n">
        <v>1</v>
      </c>
      <c r="CZ19" s="0" t="n">
        <v>-3</v>
      </c>
      <c r="DA19" s="0" t="s">
        <v>44</v>
      </c>
      <c r="DB19" s="0" t="s">
        <v>44</v>
      </c>
      <c r="DC19" s="3" t="n">
        <v>1</v>
      </c>
    </row>
    <row r="20" customFormat="false" ht="14.2" hidden="false" customHeight="false" outlineLevel="0" collapsed="false">
      <c r="A20" s="0" t="n">
        <v>10</v>
      </c>
      <c r="B20" s="0" t="n">
        <v>60</v>
      </c>
      <c r="C20" s="5" t="n">
        <v>16</v>
      </c>
      <c r="D20" s="0" t="s">
        <v>44</v>
      </c>
      <c r="E20" s="0" t="s">
        <v>44</v>
      </c>
      <c r="F20" s="3" t="n">
        <v>1</v>
      </c>
      <c r="G20" s="0" t="n">
        <v>-2</v>
      </c>
      <c r="H20" s="0" t="s">
        <v>45</v>
      </c>
      <c r="I20" s="0" t="s">
        <v>44</v>
      </c>
      <c r="J20" s="3" t="n">
        <v>0.95</v>
      </c>
      <c r="K20" s="5" t="n">
        <v>3</v>
      </c>
      <c r="L20" s="0" t="s">
        <v>44</v>
      </c>
      <c r="M20" s="0" t="s">
        <v>44</v>
      </c>
      <c r="N20" s="3" t="n">
        <v>1</v>
      </c>
      <c r="O20" s="0" t="n">
        <v>-2</v>
      </c>
      <c r="P20" s="0" t="s">
        <v>45</v>
      </c>
      <c r="Q20" s="0" t="s">
        <v>44</v>
      </c>
      <c r="R20" s="3" t="n">
        <v>0.95</v>
      </c>
      <c r="S20" s="5" t="n">
        <v>13</v>
      </c>
      <c r="T20" s="0" t="s">
        <v>44</v>
      </c>
      <c r="U20" s="0" t="s">
        <v>44</v>
      </c>
      <c r="V20" s="3" t="n">
        <v>1</v>
      </c>
      <c r="W20" s="0" t="n">
        <v>-2</v>
      </c>
      <c r="X20" s="0" t="s">
        <v>45</v>
      </c>
      <c r="Y20" s="0" t="s">
        <v>44</v>
      </c>
      <c r="Z20" s="3" t="n">
        <v>0.95</v>
      </c>
      <c r="AA20" s="5" t="n">
        <v>79</v>
      </c>
      <c r="AB20" s="0" t="s">
        <v>44</v>
      </c>
      <c r="AC20" s="0" t="s">
        <v>44</v>
      </c>
      <c r="AD20" s="3" t="n">
        <v>1</v>
      </c>
      <c r="AE20" s="0" t="n">
        <v>4200</v>
      </c>
      <c r="AF20" s="0" t="s">
        <v>44</v>
      </c>
      <c r="AG20" s="0" t="s">
        <v>44</v>
      </c>
      <c r="AH20" s="3" t="n">
        <v>1</v>
      </c>
      <c r="AI20" s="5" t="n">
        <v>-3</v>
      </c>
      <c r="AJ20" s="0" t="s">
        <v>44</v>
      </c>
      <c r="AK20" s="0" t="s">
        <v>44</v>
      </c>
      <c r="AL20" s="3" t="n">
        <v>1</v>
      </c>
      <c r="AM20" s="5" t="n">
        <v>-3</v>
      </c>
      <c r="AN20" s="0" t="s">
        <v>44</v>
      </c>
      <c r="AO20" s="0" t="s">
        <v>44</v>
      </c>
      <c r="AP20" s="3" t="n">
        <v>1</v>
      </c>
      <c r="AS20" s="6" t="s">
        <v>46</v>
      </c>
      <c r="AU20" s="0" t="n">
        <v>1</v>
      </c>
      <c r="AV20" s="0" t="n">
        <f aca="false">IF(C20&gt;=0,C20*3600/$B20,C20)</f>
        <v>960</v>
      </c>
      <c r="AW20" s="0" t="s">
        <v>44</v>
      </c>
      <c r="AX20" s="0" t="s">
        <v>44</v>
      </c>
      <c r="AY20" s="3" t="n">
        <v>1</v>
      </c>
      <c r="AZ20" s="0" t="n">
        <v>-3</v>
      </c>
      <c r="BA20" s="0" t="s">
        <v>44</v>
      </c>
      <c r="BB20" s="0" t="s">
        <v>44</v>
      </c>
      <c r="BC20" s="3" t="n">
        <v>0.95</v>
      </c>
      <c r="BD20" s="0" t="n">
        <f aca="false">IF(K20&gt;=0,K20*3600/$B20,K20)</f>
        <v>180</v>
      </c>
      <c r="BE20" s="0" t="s">
        <v>44</v>
      </c>
      <c r="BF20" s="0" t="s">
        <v>44</v>
      </c>
      <c r="BG20" s="3" t="n">
        <v>1</v>
      </c>
      <c r="BH20" s="0" t="n">
        <v>-3</v>
      </c>
      <c r="BI20" s="0" t="s">
        <v>44</v>
      </c>
      <c r="BJ20" s="0" t="s">
        <v>44</v>
      </c>
      <c r="BK20" s="3" t="n">
        <v>0.95</v>
      </c>
      <c r="BL20" s="0" t="n">
        <f aca="false">IF(S20&gt;=0,S20*3600/$B20,S20)</f>
        <v>780</v>
      </c>
      <c r="BM20" s="0" t="s">
        <v>44</v>
      </c>
      <c r="BN20" s="0" t="s">
        <v>44</v>
      </c>
      <c r="BO20" s="3" t="n">
        <v>1</v>
      </c>
      <c r="BP20" s="0" t="n">
        <v>-3</v>
      </c>
      <c r="BQ20" s="0" t="s">
        <v>44</v>
      </c>
      <c r="BR20" s="0" t="s">
        <v>44</v>
      </c>
      <c r="BS20" s="3" t="n">
        <v>0.95</v>
      </c>
      <c r="BT20" s="0" t="n">
        <f aca="false">AA20</f>
        <v>79</v>
      </c>
      <c r="BU20" s="0" t="s">
        <v>44</v>
      </c>
      <c r="BV20" s="0" t="s">
        <v>44</v>
      </c>
      <c r="BW20" s="3" t="n">
        <v>1</v>
      </c>
      <c r="BX20" s="0" t="n">
        <f aca="false">AI20</f>
        <v>-3</v>
      </c>
      <c r="BY20" s="0" t="s">
        <v>44</v>
      </c>
      <c r="BZ20" s="0" t="s">
        <v>44</v>
      </c>
      <c r="CA20" s="3" t="n">
        <v>1</v>
      </c>
      <c r="CB20" s="0" t="n">
        <f aca="false">AM20</f>
        <v>-3</v>
      </c>
      <c r="CC20" s="0" t="s">
        <v>44</v>
      </c>
      <c r="CD20" s="0" t="s">
        <v>44</v>
      </c>
      <c r="CE20" s="3" t="n">
        <v>1</v>
      </c>
      <c r="CF20" s="0" t="n">
        <f aca="false">IF(K20=0,0,IF(OR(K20&gt;=0,C20&gt;=0),ROUND(K20/C20*100,0),C20))</f>
        <v>19</v>
      </c>
      <c r="CG20" s="0" t="s">
        <v>44</v>
      </c>
      <c r="CH20" s="0" t="s">
        <v>44</v>
      </c>
      <c r="CI20" s="3" t="n">
        <v>1</v>
      </c>
      <c r="CJ20" s="0" t="n">
        <v>-3</v>
      </c>
      <c r="CK20" s="0" t="s">
        <v>44</v>
      </c>
      <c r="CL20" s="0" t="s">
        <v>44</v>
      </c>
      <c r="CM20" s="3" t="n">
        <v>0.95</v>
      </c>
      <c r="CN20" s="0" t="n">
        <v>-3</v>
      </c>
      <c r="CO20" s="0" t="s">
        <v>44</v>
      </c>
      <c r="CP20" s="0" t="s">
        <v>44</v>
      </c>
      <c r="CQ20" s="3" t="n">
        <v>0.95</v>
      </c>
      <c r="CR20" s="0" t="n">
        <v>-3</v>
      </c>
      <c r="CS20" s="0" t="s">
        <v>44</v>
      </c>
      <c r="CT20" s="0" t="s">
        <v>44</v>
      </c>
      <c r="CU20" s="3" t="n">
        <v>0.95</v>
      </c>
      <c r="CV20" s="0" t="n">
        <v>-3</v>
      </c>
      <c r="CW20" s="0" t="s">
        <v>44</v>
      </c>
      <c r="CX20" s="0" t="s">
        <v>44</v>
      </c>
      <c r="CY20" s="3" t="n">
        <v>1</v>
      </c>
      <c r="CZ20" s="0" t="n">
        <v>-3</v>
      </c>
      <c r="DA20" s="0" t="s">
        <v>44</v>
      </c>
      <c r="DB20" s="0" t="s">
        <v>44</v>
      </c>
      <c r="DC20" s="3" t="n">
        <v>0.95</v>
      </c>
    </row>
    <row r="21" customFormat="false" ht="12.75" hidden="false" customHeight="false" outlineLevel="0" collapsed="false">
      <c r="A21" s="0" t="n">
        <v>11</v>
      </c>
      <c r="B21" s="0" t="n">
        <v>60</v>
      </c>
      <c r="C21" s="5" t="n">
        <v>12</v>
      </c>
      <c r="D21" s="0" t="s">
        <v>44</v>
      </c>
      <c r="E21" s="0" t="s">
        <v>44</v>
      </c>
      <c r="F21" s="3" t="n">
        <v>1</v>
      </c>
      <c r="G21" s="0" t="n">
        <v>-1</v>
      </c>
      <c r="H21" s="0" t="s">
        <v>44</v>
      </c>
      <c r="I21" s="0" t="s">
        <v>44</v>
      </c>
      <c r="J21" s="3" t="n">
        <v>1</v>
      </c>
      <c r="K21" s="5" t="n">
        <v>5</v>
      </c>
      <c r="L21" s="0" t="s">
        <v>44</v>
      </c>
      <c r="M21" s="0" t="s">
        <v>44</v>
      </c>
      <c r="N21" s="3" t="n">
        <v>1</v>
      </c>
      <c r="O21" s="0" t="n">
        <v>-1</v>
      </c>
      <c r="P21" s="0" t="s">
        <v>44</v>
      </c>
      <c r="Q21" s="0" t="s">
        <v>44</v>
      </c>
      <c r="R21" s="3" t="n">
        <v>1</v>
      </c>
      <c r="S21" s="5" t="n">
        <v>7</v>
      </c>
      <c r="T21" s="0" t="s">
        <v>44</v>
      </c>
      <c r="U21" s="0" t="s">
        <v>44</v>
      </c>
      <c r="V21" s="3" t="n">
        <v>1</v>
      </c>
      <c r="W21" s="0" t="n">
        <v>-1</v>
      </c>
      <c r="X21" s="0" t="s">
        <v>44</v>
      </c>
      <c r="Y21" s="0" t="s">
        <v>44</v>
      </c>
      <c r="Z21" s="3" t="n">
        <v>1</v>
      </c>
      <c r="AA21" s="5" t="n">
        <v>76</v>
      </c>
      <c r="AB21" s="0" t="s">
        <v>44</v>
      </c>
      <c r="AC21" s="0" t="s">
        <v>44</v>
      </c>
      <c r="AD21" s="3" t="n">
        <v>1</v>
      </c>
      <c r="AE21" s="0" t="n">
        <v>3900</v>
      </c>
      <c r="AF21" s="0" t="s">
        <v>44</v>
      </c>
      <c r="AG21" s="0" t="s">
        <v>44</v>
      </c>
      <c r="AH21" s="3" t="n">
        <v>1</v>
      </c>
      <c r="AI21" s="5" t="n">
        <v>-1</v>
      </c>
      <c r="AJ21" s="0" t="s">
        <v>44</v>
      </c>
      <c r="AK21" s="0" t="s">
        <v>44</v>
      </c>
      <c r="AL21" s="3" t="n">
        <v>1</v>
      </c>
      <c r="AM21" s="5" t="n">
        <v>-1</v>
      </c>
      <c r="AN21" s="0" t="s">
        <v>44</v>
      </c>
      <c r="AO21" s="0" t="s">
        <v>44</v>
      </c>
      <c r="AP21" s="3" t="n">
        <v>1</v>
      </c>
      <c r="AS21" s="0" t="n">
        <f aca="false">IF(BH21&lt;=0,$D$7,IF(BP21&lt;=BH21,$D$7,$D$7+$F$7*(BP21-BH21)))</f>
        <v>2.2</v>
      </c>
      <c r="AU21" s="0" t="n">
        <v>1</v>
      </c>
      <c r="AV21" s="0" t="n">
        <f aca="false">IF(C21&gt;=0,C21*3600/$B21,C21)</f>
        <v>720</v>
      </c>
      <c r="AW21" s="0" t="s">
        <v>44</v>
      </c>
      <c r="AX21" s="0" t="s">
        <v>44</v>
      </c>
      <c r="AY21" s="3" t="n">
        <v>1</v>
      </c>
      <c r="AZ21" s="0" t="n">
        <f aca="false">G21</f>
        <v>-1</v>
      </c>
      <c r="BA21" s="0" t="s">
        <v>44</v>
      </c>
      <c r="BB21" s="0" t="s">
        <v>44</v>
      </c>
      <c r="BC21" s="3" t="n">
        <v>1</v>
      </c>
      <c r="BD21" s="0" t="n">
        <f aca="false">IF(K21&gt;=0,K21*3600/$B21,K21)</f>
        <v>300</v>
      </c>
      <c r="BE21" s="0" t="s">
        <v>44</v>
      </c>
      <c r="BF21" s="0" t="s">
        <v>44</v>
      </c>
      <c r="BG21" s="3" t="n">
        <v>1</v>
      </c>
      <c r="BH21" s="0" t="n">
        <f aca="false">O21</f>
        <v>-1</v>
      </c>
      <c r="BI21" s="0" t="s">
        <v>44</v>
      </c>
      <c r="BJ21" s="0" t="s">
        <v>44</v>
      </c>
      <c r="BK21" s="3" t="n">
        <v>1</v>
      </c>
      <c r="BL21" s="0" t="n">
        <f aca="false">IF(S21&gt;=0,S21*3600/$B21,S21)</f>
        <v>420</v>
      </c>
      <c r="BM21" s="0" t="s">
        <v>44</v>
      </c>
      <c r="BN21" s="0" t="s">
        <v>44</v>
      </c>
      <c r="BO21" s="3" t="n">
        <v>1</v>
      </c>
      <c r="BP21" s="0" t="n">
        <f aca="false">W21</f>
        <v>-1</v>
      </c>
      <c r="BQ21" s="0" t="s">
        <v>44</v>
      </c>
      <c r="BR21" s="0" t="s">
        <v>44</v>
      </c>
      <c r="BS21" s="3" t="n">
        <v>1</v>
      </c>
      <c r="BT21" s="0" t="n">
        <f aca="false">AA21</f>
        <v>76</v>
      </c>
      <c r="BU21" s="0" t="s">
        <v>44</v>
      </c>
      <c r="BV21" s="0" t="s">
        <v>44</v>
      </c>
      <c r="BW21" s="3" t="n">
        <v>1</v>
      </c>
      <c r="BX21" s="0" t="n">
        <f aca="false">AI21</f>
        <v>-1</v>
      </c>
      <c r="BY21" s="0" t="s">
        <v>44</v>
      </c>
      <c r="BZ21" s="0" t="s">
        <v>44</v>
      </c>
      <c r="CA21" s="3" t="n">
        <v>1</v>
      </c>
      <c r="CB21" s="0" t="n">
        <f aca="false">AM21</f>
        <v>-1</v>
      </c>
      <c r="CC21" s="0" t="s">
        <v>44</v>
      </c>
      <c r="CD21" s="0" t="s">
        <v>44</v>
      </c>
      <c r="CE21" s="3" t="n">
        <v>1</v>
      </c>
      <c r="CF21" s="0" t="n">
        <f aca="false">IF(K21=0,0,IF(OR(K21&gt;=0,C21&gt;=0),ROUND(K21/C21*100,0),C21))</f>
        <v>42</v>
      </c>
      <c r="CG21" s="0" t="s">
        <v>44</v>
      </c>
      <c r="CH21" s="0" t="s">
        <v>44</v>
      </c>
      <c r="CI21" s="3" t="n">
        <v>1</v>
      </c>
      <c r="CJ21" s="0" t="n">
        <f aca="false">IF(OR(AV21&lt;0,AZ21&lt;=0),-1,ROUND(AV21/AZ21,0))</f>
        <v>-1</v>
      </c>
      <c r="CK21" s="0" t="s">
        <v>44</v>
      </c>
      <c r="CL21" s="0" t="s">
        <v>44</v>
      </c>
      <c r="CM21" s="3" t="n">
        <v>1</v>
      </c>
      <c r="CN21" s="0" t="n">
        <f aca="false">IF(OR(BD21&lt;0,BH21&lt;=0),-1,ROUND(BD21/BH21,0))</f>
        <v>-1</v>
      </c>
      <c r="CO21" s="0" t="s">
        <v>44</v>
      </c>
      <c r="CP21" s="0" t="s">
        <v>44</v>
      </c>
      <c r="CQ21" s="3" t="n">
        <v>1</v>
      </c>
      <c r="CR21" s="0" t="n">
        <f aca="false">IF(OR(BL21&lt;0,BP21&lt;=0),-1,ROUND(BL21/BP21,0))</f>
        <v>-1</v>
      </c>
      <c r="CS21" s="0" t="s">
        <v>44</v>
      </c>
      <c r="CT21" s="0" t="s">
        <v>44</v>
      </c>
      <c r="CU21" s="3" t="n">
        <v>1</v>
      </c>
      <c r="CV21" s="0" t="n">
        <f aca="false">IF(OR(BL21&lt;0,BD21&lt;0),-1,BL21+ROUND(AS21*BD21,0))</f>
        <v>1080</v>
      </c>
      <c r="CW21" s="0" t="s">
        <v>44</v>
      </c>
      <c r="CX21" s="0" t="s">
        <v>44</v>
      </c>
      <c r="CY21" s="3" t="n">
        <v>1</v>
      </c>
      <c r="CZ21" s="0" t="n">
        <f aca="false">IF(OR(CV21&lt;0,AZ21&lt;=0),-1,ROUND(CV21/AZ21,0))</f>
        <v>-1</v>
      </c>
      <c r="DA21" s="0" t="s">
        <v>44</v>
      </c>
      <c r="DB21" s="0" t="s">
        <v>44</v>
      </c>
      <c r="DC21" s="3" t="n">
        <v>1</v>
      </c>
    </row>
    <row r="22" customFormat="false" ht="12.75" hidden="false" customHeight="false" outlineLevel="0" collapsed="false">
      <c r="A22" s="0" t="n">
        <v>12</v>
      </c>
      <c r="B22" s="0" t="n">
        <v>60</v>
      </c>
      <c r="C22" s="5" t="n">
        <v>10</v>
      </c>
      <c r="D22" s="0" t="s">
        <v>44</v>
      </c>
      <c r="E22" s="0" t="s">
        <v>44</v>
      </c>
      <c r="F22" s="3" t="n">
        <v>1</v>
      </c>
      <c r="G22" s="0" t="n">
        <f aca="false">ROUND((K22*O22+S22*W22)/C22,0)</f>
        <v>98</v>
      </c>
      <c r="H22" s="0" t="s">
        <v>44</v>
      </c>
      <c r="I22" s="0" t="s">
        <v>45</v>
      </c>
      <c r="J22" s="3" t="n">
        <v>0.88</v>
      </c>
      <c r="K22" s="5" t="n">
        <v>2</v>
      </c>
      <c r="L22" s="0" t="s">
        <v>44</v>
      </c>
      <c r="M22" s="0" t="s">
        <v>44</v>
      </c>
      <c r="N22" s="3" t="n">
        <v>1</v>
      </c>
      <c r="O22" s="0" t="n">
        <v>84</v>
      </c>
      <c r="P22" s="0" t="s">
        <v>44</v>
      </c>
      <c r="Q22" s="0" t="s">
        <v>45</v>
      </c>
      <c r="R22" s="3" t="n">
        <v>0.88</v>
      </c>
      <c r="S22" s="5" t="n">
        <v>8</v>
      </c>
      <c r="T22" s="0" t="s">
        <v>44</v>
      </c>
      <c r="U22" s="0" t="s">
        <v>44</v>
      </c>
      <c r="V22" s="3" t="n">
        <v>1</v>
      </c>
      <c r="W22" s="0" t="n">
        <v>102</v>
      </c>
      <c r="X22" s="0" t="s">
        <v>44</v>
      </c>
      <c r="Y22" s="0" t="s">
        <v>45</v>
      </c>
      <c r="Z22" s="3" t="n">
        <v>0.88</v>
      </c>
      <c r="AA22" s="5" t="n">
        <v>78</v>
      </c>
      <c r="AB22" s="0" t="s">
        <v>44</v>
      </c>
      <c r="AC22" s="0" t="s">
        <v>44</v>
      </c>
      <c r="AD22" s="3" t="n">
        <v>1</v>
      </c>
      <c r="AE22" s="0" t="n">
        <v>4400</v>
      </c>
      <c r="AF22" s="0" t="s">
        <v>44</v>
      </c>
      <c r="AG22" s="0" t="s">
        <v>44</v>
      </c>
      <c r="AH22" s="3" t="n">
        <v>1</v>
      </c>
      <c r="AI22" s="5" t="n">
        <v>11</v>
      </c>
      <c r="AJ22" s="0" t="s">
        <v>44</v>
      </c>
      <c r="AK22" s="0" t="s">
        <v>44</v>
      </c>
      <c r="AL22" s="3" t="n">
        <v>1</v>
      </c>
      <c r="AM22" s="5" t="n">
        <v>95</v>
      </c>
      <c r="AN22" s="0" t="s">
        <v>44</v>
      </c>
      <c r="AO22" s="0" t="s">
        <v>44</v>
      </c>
      <c r="AP22" s="3" t="n">
        <v>1</v>
      </c>
      <c r="AS22" s="0" t="n">
        <f aca="false">IF(BH22&lt;=0,$D$7,IF(BP22&lt;=BH22,$D$7,$D$7+$F$7*(BP22-BH22)))</f>
        <v>2.56</v>
      </c>
      <c r="AU22" s="0" t="n">
        <v>1</v>
      </c>
      <c r="AV22" s="0" t="n">
        <f aca="false">IF(C22&gt;=0,C22*3600/$B22,C22)</f>
        <v>600</v>
      </c>
      <c r="AW22" s="0" t="s">
        <v>44</v>
      </c>
      <c r="AX22" s="0" t="s">
        <v>44</v>
      </c>
      <c r="AY22" s="3" t="n">
        <v>1</v>
      </c>
      <c r="AZ22" s="0" t="n">
        <f aca="false">G22</f>
        <v>98</v>
      </c>
      <c r="BA22" s="0" t="s">
        <v>44</v>
      </c>
      <c r="BB22" s="0" t="s">
        <v>45</v>
      </c>
      <c r="BC22" s="3" t="n">
        <v>0.88</v>
      </c>
      <c r="BD22" s="0" t="n">
        <f aca="false">IF(K22&gt;=0,K22*3600/$B22,K22)</f>
        <v>120</v>
      </c>
      <c r="BE22" s="0" t="s">
        <v>44</v>
      </c>
      <c r="BF22" s="0" t="s">
        <v>44</v>
      </c>
      <c r="BG22" s="3" t="n">
        <v>1</v>
      </c>
      <c r="BH22" s="0" t="n">
        <f aca="false">O22</f>
        <v>84</v>
      </c>
      <c r="BI22" s="0" t="s">
        <v>44</v>
      </c>
      <c r="BJ22" s="0" t="s">
        <v>45</v>
      </c>
      <c r="BK22" s="3" t="n">
        <v>0.88</v>
      </c>
      <c r="BL22" s="0" t="n">
        <f aca="false">IF(S22&gt;=0,S22*3600/$B22,S22)</f>
        <v>480</v>
      </c>
      <c r="BM22" s="0" t="s">
        <v>44</v>
      </c>
      <c r="BN22" s="0" t="s">
        <v>44</v>
      </c>
      <c r="BO22" s="3" t="n">
        <v>1</v>
      </c>
      <c r="BP22" s="0" t="n">
        <f aca="false">W22</f>
        <v>102</v>
      </c>
      <c r="BQ22" s="0" t="s">
        <v>44</v>
      </c>
      <c r="BR22" s="0" t="s">
        <v>45</v>
      </c>
      <c r="BS22" s="3" t="n">
        <v>0.88</v>
      </c>
      <c r="BT22" s="0" t="n">
        <f aca="false">AA22</f>
        <v>78</v>
      </c>
      <c r="BU22" s="0" t="s">
        <v>44</v>
      </c>
      <c r="BV22" s="0" t="s">
        <v>44</v>
      </c>
      <c r="BW22" s="3" t="n">
        <v>1</v>
      </c>
      <c r="BX22" s="0" t="n">
        <f aca="false">AI22</f>
        <v>11</v>
      </c>
      <c r="BY22" s="0" t="s">
        <v>44</v>
      </c>
      <c r="BZ22" s="0" t="s">
        <v>44</v>
      </c>
      <c r="CA22" s="3" t="n">
        <v>1</v>
      </c>
      <c r="CB22" s="0" t="n">
        <f aca="false">AM22</f>
        <v>95</v>
      </c>
      <c r="CC22" s="0" t="s">
        <v>44</v>
      </c>
      <c r="CD22" s="0" t="s">
        <v>44</v>
      </c>
      <c r="CE22" s="3" t="n">
        <v>1</v>
      </c>
      <c r="CF22" s="0" t="n">
        <f aca="false">IF(K22=0,0,IF(OR(K22&gt;=0,C22&gt;=0),ROUND(K22/C22*100,0),C22))</f>
        <v>20</v>
      </c>
      <c r="CG22" s="0" t="s">
        <v>44</v>
      </c>
      <c r="CH22" s="0" t="s">
        <v>44</v>
      </c>
      <c r="CI22" s="3" t="n">
        <v>1</v>
      </c>
      <c r="CJ22" s="0" t="n">
        <f aca="false">IF(OR(AV22&lt;0,AZ22&lt;=0),-1,ROUND(AV22/AZ22,0))</f>
        <v>6</v>
      </c>
      <c r="CK22" s="0" t="s">
        <v>44</v>
      </c>
      <c r="CL22" s="0" t="s">
        <v>45</v>
      </c>
      <c r="CM22" s="3" t="n">
        <v>0.88</v>
      </c>
      <c r="CN22" s="0" t="n">
        <f aca="false">IF(OR(BD22&lt;0,BH22&lt;=0),-1,ROUND(BD22/BH22,0))</f>
        <v>1</v>
      </c>
      <c r="CO22" s="0" t="s">
        <v>44</v>
      </c>
      <c r="CP22" s="0" t="s">
        <v>45</v>
      </c>
      <c r="CQ22" s="3" t="n">
        <v>0.88</v>
      </c>
      <c r="CR22" s="0" t="n">
        <f aca="false">IF(OR(BL22&lt;0,BP22&lt;=0),-1,ROUND(BL22/BP22,0))</f>
        <v>5</v>
      </c>
      <c r="CS22" s="0" t="s">
        <v>44</v>
      </c>
      <c r="CT22" s="0" t="s">
        <v>45</v>
      </c>
      <c r="CU22" s="3" t="n">
        <v>0.88</v>
      </c>
      <c r="CV22" s="0" t="n">
        <f aca="false">IF(OR(BL22&lt;0,BD22&lt;0),-1,BL22+ROUND(AS22*BD22,0))</f>
        <v>787</v>
      </c>
      <c r="CW22" s="0" t="s">
        <v>44</v>
      </c>
      <c r="CX22" s="0" t="s">
        <v>44</v>
      </c>
      <c r="CY22" s="3" t="n">
        <v>1</v>
      </c>
      <c r="CZ22" s="0" t="n">
        <f aca="false">IF(OR(CV22&lt;0,AZ22&lt;=0),-1,ROUND(CV22/AZ22,0))</f>
        <v>8</v>
      </c>
      <c r="DA22" s="0" t="s">
        <v>44</v>
      </c>
      <c r="DB22" s="0" t="s">
        <v>45</v>
      </c>
      <c r="DC22" s="3" t="n">
        <v>0.88</v>
      </c>
    </row>
    <row r="23" customFormat="false" ht="12.75" hidden="false" customHeight="false" outlineLevel="0" collapsed="false">
      <c r="A23" s="0" t="n">
        <v>13</v>
      </c>
      <c r="B23" s="0" t="n">
        <v>60</v>
      </c>
      <c r="C23" s="0" t="n">
        <v>12</v>
      </c>
      <c r="D23" s="0" t="s">
        <v>44</v>
      </c>
      <c r="E23" s="0" t="s">
        <v>44</v>
      </c>
      <c r="F23" s="3" t="n">
        <v>1</v>
      </c>
      <c r="G23" s="0" t="n">
        <f aca="false">ROUND((K23*O23+S23*W23)/C23,0)</f>
        <v>97</v>
      </c>
      <c r="H23" s="0" t="s">
        <v>44</v>
      </c>
      <c r="I23" s="0" t="s">
        <v>44</v>
      </c>
      <c r="J23" s="3" t="n">
        <v>1</v>
      </c>
      <c r="K23" s="0" t="n">
        <v>3</v>
      </c>
      <c r="L23" s="0" t="s">
        <v>44</v>
      </c>
      <c r="M23" s="0" t="s">
        <v>44</v>
      </c>
      <c r="N23" s="3" t="n">
        <v>1</v>
      </c>
      <c r="O23" s="0" t="n">
        <v>82</v>
      </c>
      <c r="P23" s="0" t="s">
        <v>44</v>
      </c>
      <c r="Q23" s="0" t="s">
        <v>44</v>
      </c>
      <c r="R23" s="3" t="n">
        <v>1</v>
      </c>
      <c r="S23" s="0" t="n">
        <v>9</v>
      </c>
      <c r="T23" s="0" t="s">
        <v>44</v>
      </c>
      <c r="U23" s="0" t="s">
        <v>44</v>
      </c>
      <c r="V23" s="3" t="n">
        <v>1</v>
      </c>
      <c r="W23" s="0" t="n">
        <v>102</v>
      </c>
      <c r="X23" s="0" t="s">
        <v>44</v>
      </c>
      <c r="Y23" s="0" t="s">
        <v>44</v>
      </c>
      <c r="Z23" s="3" t="n">
        <v>1</v>
      </c>
      <c r="AA23" s="5" t="n">
        <v>-3</v>
      </c>
      <c r="AB23" s="0" t="s">
        <v>44</v>
      </c>
      <c r="AC23" s="0" t="s">
        <v>44</v>
      </c>
      <c r="AD23" s="3" t="n">
        <v>1</v>
      </c>
      <c r="AE23" s="0" t="n">
        <v>3800</v>
      </c>
      <c r="AF23" s="0" t="s">
        <v>44</v>
      </c>
      <c r="AG23" s="0" t="s">
        <v>44</v>
      </c>
      <c r="AH23" s="3" t="n">
        <v>1</v>
      </c>
      <c r="AI23" s="5" t="n">
        <v>9</v>
      </c>
      <c r="AJ23" s="0" t="s">
        <v>44</v>
      </c>
      <c r="AK23" s="0" t="s">
        <v>44</v>
      </c>
      <c r="AL23" s="3" t="n">
        <v>1</v>
      </c>
      <c r="AM23" s="5" t="n">
        <v>94</v>
      </c>
      <c r="AN23" s="0" t="s">
        <v>44</v>
      </c>
      <c r="AO23" s="0" t="s">
        <v>44</v>
      </c>
      <c r="AP23" s="3" t="n">
        <v>1</v>
      </c>
      <c r="AS23" s="0" t="n">
        <f aca="false">IF(BH23&lt;=0,$D$7,IF(BP23&lt;=BH23,$D$7,$D$7+$F$7*(BP23-BH23)))</f>
        <v>2.6</v>
      </c>
      <c r="AU23" s="0" t="n">
        <v>1</v>
      </c>
      <c r="AV23" s="0" t="n">
        <f aca="false">IF(C23&gt;=0,C23*3600/$B23,C23)</f>
        <v>720</v>
      </c>
      <c r="AW23" s="0" t="s">
        <v>44</v>
      </c>
      <c r="AX23" s="0" t="s">
        <v>44</v>
      </c>
      <c r="AY23" s="3" t="n">
        <v>1</v>
      </c>
      <c r="AZ23" s="0" t="n">
        <f aca="false">G23</f>
        <v>97</v>
      </c>
      <c r="BA23" s="0" t="s">
        <v>44</v>
      </c>
      <c r="BB23" s="0" t="s">
        <v>44</v>
      </c>
      <c r="BC23" s="3" t="n">
        <v>1</v>
      </c>
      <c r="BD23" s="0" t="n">
        <f aca="false">IF(K23&gt;=0,K23*3600/$B23,K23)</f>
        <v>180</v>
      </c>
      <c r="BE23" s="0" t="s">
        <v>44</v>
      </c>
      <c r="BF23" s="0" t="s">
        <v>44</v>
      </c>
      <c r="BG23" s="3" t="n">
        <v>1</v>
      </c>
      <c r="BH23" s="0" t="n">
        <f aca="false">O23</f>
        <v>82</v>
      </c>
      <c r="BI23" s="0" t="s">
        <v>44</v>
      </c>
      <c r="BJ23" s="0" t="s">
        <v>44</v>
      </c>
      <c r="BK23" s="3" t="n">
        <v>1</v>
      </c>
      <c r="BL23" s="0" t="n">
        <f aca="false">IF(S23&gt;=0,S23*3600/$B23,S23)</f>
        <v>540</v>
      </c>
      <c r="BM23" s="0" t="s">
        <v>44</v>
      </c>
      <c r="BN23" s="0" t="s">
        <v>44</v>
      </c>
      <c r="BO23" s="3" t="n">
        <v>1</v>
      </c>
      <c r="BP23" s="0" t="n">
        <f aca="false">W23</f>
        <v>102</v>
      </c>
      <c r="BQ23" s="0" t="s">
        <v>44</v>
      </c>
      <c r="BR23" s="0" t="s">
        <v>44</v>
      </c>
      <c r="BS23" s="3" t="n">
        <v>1</v>
      </c>
      <c r="BT23" s="0" t="n">
        <f aca="false">AA23</f>
        <v>-3</v>
      </c>
      <c r="BU23" s="0" t="s">
        <v>44</v>
      </c>
      <c r="BV23" s="0" t="s">
        <v>44</v>
      </c>
      <c r="BW23" s="3" t="n">
        <v>1</v>
      </c>
      <c r="BX23" s="0" t="n">
        <f aca="false">AI23</f>
        <v>9</v>
      </c>
      <c r="BY23" s="0" t="s">
        <v>44</v>
      </c>
      <c r="BZ23" s="0" t="s">
        <v>44</v>
      </c>
      <c r="CA23" s="3" t="n">
        <v>1</v>
      </c>
      <c r="CB23" s="0" t="n">
        <f aca="false">AM23</f>
        <v>94</v>
      </c>
      <c r="CC23" s="0" t="s">
        <v>44</v>
      </c>
      <c r="CD23" s="0" t="s">
        <v>44</v>
      </c>
      <c r="CE23" s="3" t="n">
        <v>1</v>
      </c>
      <c r="CF23" s="0" t="n">
        <f aca="false">IF(K23=0,0,IF(OR(K23&gt;=0,C23&gt;=0),ROUND(K23/C23*100,0),C23))</f>
        <v>25</v>
      </c>
      <c r="CG23" s="0" t="s">
        <v>44</v>
      </c>
      <c r="CH23" s="0" t="s">
        <v>44</v>
      </c>
      <c r="CI23" s="3" t="n">
        <v>1</v>
      </c>
      <c r="CJ23" s="0" t="n">
        <f aca="false">IF(OR(AV23&lt;0,AZ23&lt;=0),-1,ROUND(AV23/AZ23,0))</f>
        <v>7</v>
      </c>
      <c r="CK23" s="0" t="s">
        <v>44</v>
      </c>
      <c r="CL23" s="0" t="s">
        <v>44</v>
      </c>
      <c r="CM23" s="3" t="n">
        <v>1</v>
      </c>
      <c r="CN23" s="0" t="n">
        <f aca="false">IF(OR(BD23&lt;0,BH23&lt;=0),-1,ROUND(BD23/BH23,0))</f>
        <v>2</v>
      </c>
      <c r="CO23" s="0" t="s">
        <v>44</v>
      </c>
      <c r="CP23" s="0" t="s">
        <v>44</v>
      </c>
      <c r="CQ23" s="3" t="n">
        <v>1</v>
      </c>
      <c r="CR23" s="0" t="n">
        <f aca="false">IF(OR(BL23&lt;0,BP23&lt;=0),-1,ROUND(BL23/BP23,0))</f>
        <v>5</v>
      </c>
      <c r="CS23" s="0" t="s">
        <v>44</v>
      </c>
      <c r="CT23" s="0" t="s">
        <v>44</v>
      </c>
      <c r="CU23" s="3" t="n">
        <v>1</v>
      </c>
      <c r="CV23" s="0" t="n">
        <f aca="false">IF(OR(BL23&lt;0,BD23&lt;0),-1,BL23+ROUND(AS23*BD23,0))</f>
        <v>1008</v>
      </c>
      <c r="CW23" s="0" t="s">
        <v>44</v>
      </c>
      <c r="CX23" s="0" t="s">
        <v>44</v>
      </c>
      <c r="CY23" s="3" t="n">
        <v>1</v>
      </c>
      <c r="CZ23" s="0" t="n">
        <f aca="false">IF(OR(CV23&lt;0,AZ23&lt;=0),-1,ROUND(CV23/AZ23,0))</f>
        <v>10</v>
      </c>
      <c r="DA23" s="0" t="s">
        <v>44</v>
      </c>
      <c r="DB23" s="0" t="s">
        <v>44</v>
      </c>
      <c r="DC23" s="3" t="n">
        <v>1</v>
      </c>
    </row>
    <row r="24" customFormat="false" ht="12.75" hidden="false" customHeight="false" outlineLevel="0" collapsed="false">
      <c r="A24" s="0" t="n">
        <v>14</v>
      </c>
      <c r="B24" s="0" t="n">
        <v>60</v>
      </c>
      <c r="C24" s="0" t="n">
        <v>13</v>
      </c>
      <c r="D24" s="0" t="s">
        <v>44</v>
      </c>
      <c r="E24" s="0" t="s">
        <v>44</v>
      </c>
      <c r="F24" s="3" t="n">
        <v>1</v>
      </c>
      <c r="G24" s="0" t="n">
        <f aca="false">ROUND((K24*O24+S24*W24)/C24,0)</f>
        <v>91</v>
      </c>
      <c r="H24" s="0" t="s">
        <v>44</v>
      </c>
      <c r="I24" s="0" t="s">
        <v>44</v>
      </c>
      <c r="J24" s="3" t="n">
        <v>1</v>
      </c>
      <c r="K24" s="0" t="n">
        <v>3</v>
      </c>
      <c r="L24" s="0" t="s">
        <v>44</v>
      </c>
      <c r="M24" s="0" t="s">
        <v>44</v>
      </c>
      <c r="N24" s="3" t="n">
        <v>1</v>
      </c>
      <c r="O24" s="0" t="n">
        <v>81</v>
      </c>
      <c r="P24" s="0" t="s">
        <v>44</v>
      </c>
      <c r="Q24" s="0" t="s">
        <v>44</v>
      </c>
      <c r="R24" s="3" t="n">
        <v>1</v>
      </c>
      <c r="S24" s="0" t="n">
        <v>9</v>
      </c>
      <c r="T24" s="0" t="s">
        <v>44</v>
      </c>
      <c r="U24" s="0" t="s">
        <v>44</v>
      </c>
      <c r="V24" s="3" t="n">
        <v>1</v>
      </c>
      <c r="W24" s="0" t="n">
        <v>104</v>
      </c>
      <c r="X24" s="0" t="s">
        <v>44</v>
      </c>
      <c r="Y24" s="0" t="s">
        <v>44</v>
      </c>
      <c r="Z24" s="3" t="n">
        <v>1</v>
      </c>
      <c r="AA24" s="5" t="n">
        <v>-2</v>
      </c>
      <c r="AB24" s="0" t="s">
        <v>45</v>
      </c>
      <c r="AC24" s="0" t="s">
        <v>44</v>
      </c>
      <c r="AD24" s="3" t="n">
        <v>1</v>
      </c>
      <c r="AE24" s="0" t="n">
        <v>3300</v>
      </c>
      <c r="AF24" s="0" t="s">
        <v>44</v>
      </c>
      <c r="AG24" s="0" t="s">
        <v>44</v>
      </c>
      <c r="AH24" s="3" t="n">
        <v>1</v>
      </c>
      <c r="AI24" s="5" t="n">
        <v>6</v>
      </c>
      <c r="AJ24" s="0" t="s">
        <v>44</v>
      </c>
      <c r="AK24" s="0" t="s">
        <v>44</v>
      </c>
      <c r="AL24" s="3" t="n">
        <v>1</v>
      </c>
      <c r="AM24" s="5" t="n">
        <v>94</v>
      </c>
      <c r="AN24" s="0" t="s">
        <v>44</v>
      </c>
      <c r="AO24" s="0" t="s">
        <v>44</v>
      </c>
      <c r="AP24" s="3" t="n">
        <v>1</v>
      </c>
      <c r="AS24" s="0" t="n">
        <f aca="false">IF(BH24&lt;=0,$D$7,IF(BP24&lt;=BH24,$D$7,$D$7+$F$7*(BP24-BH24)))</f>
        <v>2.66</v>
      </c>
      <c r="AU24" s="0" t="n">
        <v>1</v>
      </c>
      <c r="AV24" s="0" t="n">
        <f aca="false">IF(C24&gt;=0,C24*3600/$B24,C24)</f>
        <v>780</v>
      </c>
      <c r="AW24" s="0" t="s">
        <v>44</v>
      </c>
      <c r="AX24" s="0" t="s">
        <v>44</v>
      </c>
      <c r="AY24" s="3" t="n">
        <v>1</v>
      </c>
      <c r="AZ24" s="0" t="n">
        <f aca="false">G24</f>
        <v>91</v>
      </c>
      <c r="BA24" s="0" t="s">
        <v>44</v>
      </c>
      <c r="BB24" s="0" t="s">
        <v>44</v>
      </c>
      <c r="BC24" s="3" t="n">
        <v>1</v>
      </c>
      <c r="BD24" s="0" t="n">
        <f aca="false">IF(K24&gt;=0,K24*3600/$B24,K24)</f>
        <v>180</v>
      </c>
      <c r="BE24" s="0" t="s">
        <v>44</v>
      </c>
      <c r="BF24" s="0" t="s">
        <v>44</v>
      </c>
      <c r="BG24" s="3" t="n">
        <v>1</v>
      </c>
      <c r="BH24" s="0" t="n">
        <f aca="false">O24</f>
        <v>81</v>
      </c>
      <c r="BI24" s="0" t="s">
        <v>44</v>
      </c>
      <c r="BJ24" s="0" t="s">
        <v>44</v>
      </c>
      <c r="BK24" s="3" t="n">
        <v>1</v>
      </c>
      <c r="BL24" s="0" t="n">
        <f aca="false">IF(S24&gt;=0,S24*3600/$B24,S24)</f>
        <v>540</v>
      </c>
      <c r="BM24" s="0" t="s">
        <v>44</v>
      </c>
      <c r="BN24" s="0" t="s">
        <v>44</v>
      </c>
      <c r="BO24" s="3" t="n">
        <v>1</v>
      </c>
      <c r="BP24" s="0" t="n">
        <f aca="false">W24</f>
        <v>104</v>
      </c>
      <c r="BQ24" s="0" t="s">
        <v>44</v>
      </c>
      <c r="BR24" s="0" t="s">
        <v>44</v>
      </c>
      <c r="BS24" s="3" t="n">
        <v>1</v>
      </c>
      <c r="BT24" s="0" t="n">
        <v>-3</v>
      </c>
      <c r="BU24" s="0" t="s">
        <v>44</v>
      </c>
      <c r="BV24" s="0" t="s">
        <v>44</v>
      </c>
      <c r="BW24" s="3" t="n">
        <v>1</v>
      </c>
      <c r="BX24" s="0" t="n">
        <f aca="false">AI24</f>
        <v>6</v>
      </c>
      <c r="BY24" s="0" t="s">
        <v>44</v>
      </c>
      <c r="BZ24" s="0" t="s">
        <v>44</v>
      </c>
      <c r="CA24" s="3" t="n">
        <v>1</v>
      </c>
      <c r="CB24" s="0" t="n">
        <f aca="false">AM24</f>
        <v>94</v>
      </c>
      <c r="CC24" s="0" t="s">
        <v>44</v>
      </c>
      <c r="CD24" s="0" t="s">
        <v>44</v>
      </c>
      <c r="CE24" s="3" t="n">
        <v>1</v>
      </c>
      <c r="CF24" s="0" t="n">
        <f aca="false">IF(K24=0,0,IF(OR(K24&gt;=0,C24&gt;=0),ROUND(K24/C24*100,0),C24))</f>
        <v>23</v>
      </c>
      <c r="CG24" s="0" t="s">
        <v>44</v>
      </c>
      <c r="CH24" s="0" t="s">
        <v>44</v>
      </c>
      <c r="CI24" s="3" t="n">
        <v>1</v>
      </c>
      <c r="CJ24" s="0" t="n">
        <f aca="false">IF(OR(AV24&lt;0,AZ24&lt;=0),-1,ROUND(AV24/AZ24,0))</f>
        <v>9</v>
      </c>
      <c r="CK24" s="0" t="s">
        <v>44</v>
      </c>
      <c r="CL24" s="0" t="s">
        <v>44</v>
      </c>
      <c r="CM24" s="3" t="n">
        <v>1</v>
      </c>
      <c r="CN24" s="0" t="n">
        <f aca="false">IF(OR(BD24&lt;0,BH24&lt;=0),-1,ROUND(BD24/BH24,0))</f>
        <v>2</v>
      </c>
      <c r="CO24" s="0" t="s">
        <v>44</v>
      </c>
      <c r="CP24" s="0" t="s">
        <v>44</v>
      </c>
      <c r="CQ24" s="3" t="n">
        <v>1</v>
      </c>
      <c r="CR24" s="0" t="n">
        <f aca="false">IF(OR(BL24&lt;0,BP24&lt;=0),-1,ROUND(BL24/BP24,0))</f>
        <v>5</v>
      </c>
      <c r="CS24" s="0" t="s">
        <v>44</v>
      </c>
      <c r="CT24" s="0" t="s">
        <v>44</v>
      </c>
      <c r="CU24" s="3" t="n">
        <v>1</v>
      </c>
      <c r="CV24" s="0" t="n">
        <f aca="false">IF(OR(BL24&lt;0,BD24&lt;0),-1,BL24+ROUND(AS24*BD24,0))</f>
        <v>1019</v>
      </c>
      <c r="CW24" s="0" t="s">
        <v>44</v>
      </c>
      <c r="CX24" s="0" t="s">
        <v>44</v>
      </c>
      <c r="CY24" s="3" t="n">
        <v>1</v>
      </c>
      <c r="CZ24" s="0" t="n">
        <f aca="false">IF(OR(CV24&lt;0,AZ24&lt;=0),-1,ROUND(CV24/AZ24,0))</f>
        <v>11</v>
      </c>
      <c r="DA24" s="0" t="s">
        <v>44</v>
      </c>
      <c r="DB24" s="0" t="s">
        <v>44</v>
      </c>
      <c r="DC24" s="3" t="n">
        <v>1</v>
      </c>
    </row>
    <row r="25" customFormat="false" ht="12.75" hidden="false" customHeight="false" outlineLevel="0" collapsed="false">
      <c r="A25" s="0" t="n">
        <v>15</v>
      </c>
      <c r="B25" s="0" t="n">
        <v>60</v>
      </c>
      <c r="C25" s="0" t="n">
        <v>14</v>
      </c>
      <c r="D25" s="0" t="s">
        <v>44</v>
      </c>
      <c r="E25" s="0" t="s">
        <v>44</v>
      </c>
      <c r="F25" s="3" t="n">
        <v>1</v>
      </c>
      <c r="G25" s="0" t="n">
        <f aca="false">ROUND((K25*O25+S25*W25)/C25,0)</f>
        <v>99</v>
      </c>
      <c r="H25" s="0" t="s">
        <v>44</v>
      </c>
      <c r="I25" s="0" t="s">
        <v>44</v>
      </c>
      <c r="J25" s="3" t="n">
        <v>1</v>
      </c>
      <c r="K25" s="0" t="n">
        <v>4</v>
      </c>
      <c r="L25" s="0" t="s">
        <v>44</v>
      </c>
      <c r="M25" s="0" t="s">
        <v>44</v>
      </c>
      <c r="N25" s="3" t="n">
        <v>1</v>
      </c>
      <c r="O25" s="0" t="n">
        <v>83</v>
      </c>
      <c r="P25" s="0" t="s">
        <v>44</v>
      </c>
      <c r="Q25" s="0" t="s">
        <v>44</v>
      </c>
      <c r="R25" s="3" t="n">
        <v>1</v>
      </c>
      <c r="S25" s="0" t="n">
        <v>10</v>
      </c>
      <c r="T25" s="0" t="s">
        <v>44</v>
      </c>
      <c r="U25" s="0" t="s">
        <v>44</v>
      </c>
      <c r="V25" s="3" t="n">
        <v>1</v>
      </c>
      <c r="W25" s="0" t="n">
        <v>106</v>
      </c>
      <c r="X25" s="0" t="s">
        <v>44</v>
      </c>
      <c r="Y25" s="0" t="s">
        <v>44</v>
      </c>
      <c r="Z25" s="3" t="n">
        <v>1</v>
      </c>
      <c r="AA25" s="5" t="n">
        <v>-1</v>
      </c>
      <c r="AB25" s="0" t="s">
        <v>44</v>
      </c>
      <c r="AC25" s="0" t="s">
        <v>44</v>
      </c>
      <c r="AD25" s="3" t="n">
        <v>1</v>
      </c>
      <c r="AE25" s="0" t="n">
        <v>4600</v>
      </c>
      <c r="AF25" s="0" t="s">
        <v>44</v>
      </c>
      <c r="AG25" s="0" t="s">
        <v>44</v>
      </c>
      <c r="AH25" s="3" t="n">
        <v>1</v>
      </c>
      <c r="AI25" s="5" t="n">
        <v>15</v>
      </c>
      <c r="AJ25" s="0" t="s">
        <v>44</v>
      </c>
      <c r="AK25" s="0" t="s">
        <v>44</v>
      </c>
      <c r="AL25" s="3" t="n">
        <v>1</v>
      </c>
      <c r="AM25" s="5" t="n">
        <v>93</v>
      </c>
      <c r="AN25" s="0" t="s">
        <v>44</v>
      </c>
      <c r="AO25" s="0" t="s">
        <v>44</v>
      </c>
      <c r="AP25" s="3" t="n">
        <v>1</v>
      </c>
      <c r="AS25" s="0" t="n">
        <f aca="false">IF(BH25&lt;=0,$D$7,IF(BP25&lt;=BH25,$D$7,$D$7+$F$7*(BP25-BH25)))</f>
        <v>2.66</v>
      </c>
      <c r="AU25" s="0" t="n">
        <v>1</v>
      </c>
      <c r="AV25" s="0" t="n">
        <f aca="false">IF(C25&gt;=0,C25*3600/$B25,C25)</f>
        <v>840</v>
      </c>
      <c r="AW25" s="0" t="s">
        <v>44</v>
      </c>
      <c r="AX25" s="0" t="s">
        <v>44</v>
      </c>
      <c r="AY25" s="3" t="n">
        <v>1</v>
      </c>
      <c r="AZ25" s="0" t="n">
        <f aca="false">G25</f>
        <v>99</v>
      </c>
      <c r="BA25" s="0" t="s">
        <v>44</v>
      </c>
      <c r="BB25" s="0" t="s">
        <v>44</v>
      </c>
      <c r="BC25" s="3" t="n">
        <v>1</v>
      </c>
      <c r="BD25" s="0" t="n">
        <f aca="false">IF(K25&gt;=0,K25*3600/$B25,K25)</f>
        <v>240</v>
      </c>
      <c r="BE25" s="0" t="s">
        <v>44</v>
      </c>
      <c r="BF25" s="0" t="s">
        <v>44</v>
      </c>
      <c r="BG25" s="3" t="n">
        <v>1</v>
      </c>
      <c r="BH25" s="0" t="n">
        <f aca="false">O25</f>
        <v>83</v>
      </c>
      <c r="BI25" s="0" t="s">
        <v>44</v>
      </c>
      <c r="BJ25" s="0" t="s">
        <v>44</v>
      </c>
      <c r="BK25" s="3" t="n">
        <v>1</v>
      </c>
      <c r="BL25" s="0" t="n">
        <f aca="false">IF(S25&gt;=0,S25*3600/$B25,S25)</f>
        <v>600</v>
      </c>
      <c r="BM25" s="0" t="s">
        <v>44</v>
      </c>
      <c r="BN25" s="0" t="s">
        <v>44</v>
      </c>
      <c r="BO25" s="3" t="n">
        <v>1</v>
      </c>
      <c r="BP25" s="0" t="n">
        <f aca="false">W25</f>
        <v>106</v>
      </c>
      <c r="BQ25" s="0" t="s">
        <v>44</v>
      </c>
      <c r="BR25" s="0" t="s">
        <v>44</v>
      </c>
      <c r="BS25" s="3" t="n">
        <v>1</v>
      </c>
      <c r="BT25" s="0" t="n">
        <f aca="false">AA25</f>
        <v>-1</v>
      </c>
      <c r="BU25" s="0" t="s">
        <v>44</v>
      </c>
      <c r="BV25" s="0" t="s">
        <v>44</v>
      </c>
      <c r="BW25" s="3" t="n">
        <v>1</v>
      </c>
      <c r="BX25" s="0" t="n">
        <f aca="false">AI25</f>
        <v>15</v>
      </c>
      <c r="BY25" s="0" t="s">
        <v>44</v>
      </c>
      <c r="BZ25" s="0" t="s">
        <v>44</v>
      </c>
      <c r="CA25" s="3" t="n">
        <v>1</v>
      </c>
      <c r="CB25" s="0" t="n">
        <f aca="false">AM25</f>
        <v>93</v>
      </c>
      <c r="CC25" s="0" t="s">
        <v>44</v>
      </c>
      <c r="CD25" s="0" t="s">
        <v>44</v>
      </c>
      <c r="CE25" s="3" t="n">
        <v>1</v>
      </c>
      <c r="CF25" s="0" t="n">
        <f aca="false">IF(K25=0,0,IF(OR(K25&gt;=0,C25&gt;=0),ROUND(K25/C25*100,0),C25))</f>
        <v>29</v>
      </c>
      <c r="CG25" s="0" t="s">
        <v>44</v>
      </c>
      <c r="CH25" s="0" t="s">
        <v>44</v>
      </c>
      <c r="CI25" s="3" t="n">
        <v>1</v>
      </c>
      <c r="CJ25" s="0" t="n">
        <f aca="false">IF(OR(AV25&lt;0,AZ25&lt;=0),-1,ROUND(AV25/AZ25,0))</f>
        <v>8</v>
      </c>
      <c r="CK25" s="0" t="s">
        <v>44</v>
      </c>
      <c r="CL25" s="0" t="s">
        <v>44</v>
      </c>
      <c r="CM25" s="3" t="n">
        <v>1</v>
      </c>
      <c r="CN25" s="0" t="n">
        <f aca="false">IF(OR(BD25&lt;0,BH25&lt;=0),-1,ROUND(BD25/BH25,0))</f>
        <v>3</v>
      </c>
      <c r="CO25" s="0" t="s">
        <v>44</v>
      </c>
      <c r="CP25" s="0" t="s">
        <v>44</v>
      </c>
      <c r="CQ25" s="3" t="n">
        <v>1</v>
      </c>
      <c r="CR25" s="0" t="n">
        <f aca="false">IF(OR(BL25&lt;0,BP25&lt;=0),-1,ROUND(BL25/BP25,0))</f>
        <v>6</v>
      </c>
      <c r="CS25" s="0" t="s">
        <v>44</v>
      </c>
      <c r="CT25" s="0" t="s">
        <v>44</v>
      </c>
      <c r="CU25" s="3" t="n">
        <v>1</v>
      </c>
      <c r="CV25" s="0" t="n">
        <f aca="false">IF(OR(BL25&lt;0,BD25&lt;0),-1,BL25+ROUND(AS25*BD25,0))</f>
        <v>1238</v>
      </c>
      <c r="CW25" s="0" t="s">
        <v>44</v>
      </c>
      <c r="CX25" s="0" t="s">
        <v>44</v>
      </c>
      <c r="CY25" s="3" t="n">
        <v>1</v>
      </c>
      <c r="CZ25" s="0" t="n">
        <f aca="false">IF(OR(CV25&lt;0,AZ25&lt;=0),-1,ROUND(CV25/AZ25,0))</f>
        <v>13</v>
      </c>
      <c r="DA25" s="0" t="s">
        <v>44</v>
      </c>
      <c r="DB25" s="0" t="s">
        <v>44</v>
      </c>
      <c r="DC25" s="3" t="n">
        <v>1</v>
      </c>
    </row>
    <row r="26" customFormat="false" ht="12.75" hidden="false" customHeight="false" outlineLevel="0" collapsed="false">
      <c r="A26" s="0" t="n">
        <v>16</v>
      </c>
      <c r="B26" s="0" t="n">
        <v>60</v>
      </c>
      <c r="C26" s="0" t="n">
        <v>10</v>
      </c>
      <c r="D26" s="0" t="s">
        <v>44</v>
      </c>
      <c r="E26" s="0" t="s">
        <v>44</v>
      </c>
      <c r="F26" s="3" t="n">
        <v>1</v>
      </c>
      <c r="G26" s="0" t="n">
        <f aca="false">ROUND((K26*O26+S26*W26)/C26,0)</f>
        <v>105</v>
      </c>
      <c r="H26" s="0" t="s">
        <v>44</v>
      </c>
      <c r="I26" s="0" t="s">
        <v>44</v>
      </c>
      <c r="J26" s="3" t="n">
        <v>1</v>
      </c>
      <c r="K26" s="0" t="n">
        <v>2</v>
      </c>
      <c r="L26" s="0" t="s">
        <v>44</v>
      </c>
      <c r="M26" s="0" t="s">
        <v>44</v>
      </c>
      <c r="N26" s="3" t="n">
        <v>1</v>
      </c>
      <c r="O26" s="0" t="n">
        <v>85</v>
      </c>
      <c r="P26" s="0" t="s">
        <v>44</v>
      </c>
      <c r="Q26" s="0" t="s">
        <v>44</v>
      </c>
      <c r="R26" s="3" t="n">
        <v>1</v>
      </c>
      <c r="S26" s="0" t="n">
        <v>8</v>
      </c>
      <c r="T26" s="0" t="s">
        <v>44</v>
      </c>
      <c r="U26" s="0" t="s">
        <v>44</v>
      </c>
      <c r="V26" s="3" t="n">
        <v>1</v>
      </c>
      <c r="W26" s="0" t="n">
        <v>110</v>
      </c>
      <c r="X26" s="0" t="s">
        <v>44</v>
      </c>
      <c r="Y26" s="0" t="s">
        <v>44</v>
      </c>
      <c r="Z26" s="3" t="n">
        <v>1</v>
      </c>
      <c r="AA26" s="5" t="n">
        <v>76</v>
      </c>
      <c r="AB26" s="0" t="s">
        <v>44</v>
      </c>
      <c r="AC26" s="0" t="s">
        <v>44</v>
      </c>
      <c r="AD26" s="3" t="n">
        <v>1</v>
      </c>
      <c r="AE26" s="0" t="n">
        <v>3200</v>
      </c>
      <c r="AF26" s="0" t="s">
        <v>44</v>
      </c>
      <c r="AG26" s="0" t="s">
        <v>44</v>
      </c>
      <c r="AH26" s="3" t="n">
        <v>1</v>
      </c>
      <c r="AI26" s="5" t="n">
        <v>-3</v>
      </c>
      <c r="AJ26" s="0" t="s">
        <v>44</v>
      </c>
      <c r="AK26" s="0" t="s">
        <v>44</v>
      </c>
      <c r="AL26" s="3" t="n">
        <v>1</v>
      </c>
      <c r="AM26" s="5" t="n">
        <v>95</v>
      </c>
      <c r="AN26" s="0" t="s">
        <v>44</v>
      </c>
      <c r="AO26" s="0" t="s">
        <v>44</v>
      </c>
      <c r="AP26" s="3" t="n">
        <v>1</v>
      </c>
      <c r="AS26" s="0" t="n">
        <f aca="false">IF(BH26&lt;=0,$D$7,IF(BP26&lt;=BH26,$D$7,$D$7+$F$7*(BP26-BH26)))</f>
        <v>2.7</v>
      </c>
      <c r="AU26" s="0" t="n">
        <v>1</v>
      </c>
      <c r="AV26" s="0" t="n">
        <f aca="false">IF(C26&gt;=0,C26*3600/$B26,C26)</f>
        <v>600</v>
      </c>
      <c r="AW26" s="0" t="s">
        <v>44</v>
      </c>
      <c r="AX26" s="0" t="s">
        <v>44</v>
      </c>
      <c r="AY26" s="3" t="n">
        <v>1</v>
      </c>
      <c r="AZ26" s="0" t="n">
        <f aca="false">G26</f>
        <v>105</v>
      </c>
      <c r="BA26" s="0" t="s">
        <v>44</v>
      </c>
      <c r="BB26" s="0" t="s">
        <v>44</v>
      </c>
      <c r="BC26" s="3" t="n">
        <v>1</v>
      </c>
      <c r="BD26" s="0" t="n">
        <f aca="false">IF(K26&gt;=0,K26*3600/$B26,K26)</f>
        <v>120</v>
      </c>
      <c r="BE26" s="0" t="s">
        <v>44</v>
      </c>
      <c r="BF26" s="0" t="s">
        <v>44</v>
      </c>
      <c r="BG26" s="3" t="n">
        <v>1</v>
      </c>
      <c r="BH26" s="0" t="n">
        <f aca="false">O26</f>
        <v>85</v>
      </c>
      <c r="BI26" s="0" t="s">
        <v>44</v>
      </c>
      <c r="BJ26" s="0" t="s">
        <v>44</v>
      </c>
      <c r="BK26" s="3" t="n">
        <v>1</v>
      </c>
      <c r="BL26" s="0" t="n">
        <f aca="false">IF(S26&gt;=0,S26*3600/$B26,S26)</f>
        <v>480</v>
      </c>
      <c r="BM26" s="0" t="s">
        <v>44</v>
      </c>
      <c r="BN26" s="0" t="s">
        <v>44</v>
      </c>
      <c r="BO26" s="3" t="n">
        <v>1</v>
      </c>
      <c r="BP26" s="0" t="n">
        <f aca="false">W26</f>
        <v>110</v>
      </c>
      <c r="BQ26" s="0" t="s">
        <v>44</v>
      </c>
      <c r="BR26" s="0" t="s">
        <v>44</v>
      </c>
      <c r="BS26" s="3" t="n">
        <v>1</v>
      </c>
      <c r="BT26" s="0" t="n">
        <f aca="false">AA26</f>
        <v>76</v>
      </c>
      <c r="BU26" s="0" t="s">
        <v>44</v>
      </c>
      <c r="BV26" s="0" t="s">
        <v>44</v>
      </c>
      <c r="BW26" s="3" t="n">
        <v>1</v>
      </c>
      <c r="BX26" s="0" t="n">
        <f aca="false">AI26</f>
        <v>-3</v>
      </c>
      <c r="BY26" s="0" t="s">
        <v>44</v>
      </c>
      <c r="BZ26" s="0" t="s">
        <v>44</v>
      </c>
      <c r="CA26" s="3" t="n">
        <v>1</v>
      </c>
      <c r="CB26" s="0" t="n">
        <f aca="false">AM26</f>
        <v>95</v>
      </c>
      <c r="CC26" s="0" t="s">
        <v>44</v>
      </c>
      <c r="CD26" s="0" t="s">
        <v>44</v>
      </c>
      <c r="CE26" s="3" t="n">
        <v>1</v>
      </c>
      <c r="CF26" s="0" t="n">
        <f aca="false">IF(K26=0,0,IF(OR(K26&gt;=0,C26&gt;=0),ROUND(K26/C26*100,0),C26))</f>
        <v>20</v>
      </c>
      <c r="CG26" s="0" t="s">
        <v>44</v>
      </c>
      <c r="CH26" s="0" t="s">
        <v>44</v>
      </c>
      <c r="CI26" s="3" t="n">
        <v>1</v>
      </c>
      <c r="CJ26" s="0" t="n">
        <f aca="false">IF(OR(AV26&lt;0,AZ26&lt;=0),-1,ROUND(AV26/AZ26,0))</f>
        <v>6</v>
      </c>
      <c r="CK26" s="0" t="s">
        <v>44</v>
      </c>
      <c r="CL26" s="0" t="s">
        <v>44</v>
      </c>
      <c r="CM26" s="3" t="n">
        <v>1</v>
      </c>
      <c r="CN26" s="0" t="n">
        <f aca="false">IF(OR(BD26&lt;0,BH26&lt;=0),-1,ROUND(BD26/BH26,0))</f>
        <v>1</v>
      </c>
      <c r="CO26" s="0" t="s">
        <v>44</v>
      </c>
      <c r="CP26" s="0" t="s">
        <v>44</v>
      </c>
      <c r="CQ26" s="3" t="n">
        <v>1</v>
      </c>
      <c r="CR26" s="0" t="n">
        <f aca="false">IF(OR(BL26&lt;0,BP26&lt;=0),-1,ROUND(BL26/BP26,0))</f>
        <v>4</v>
      </c>
      <c r="CS26" s="0" t="s">
        <v>44</v>
      </c>
      <c r="CT26" s="0" t="s">
        <v>44</v>
      </c>
      <c r="CU26" s="3" t="n">
        <v>1</v>
      </c>
      <c r="CV26" s="0" t="n">
        <f aca="false">IF(OR(BL26&lt;0,BD26&lt;0),-1,BL26+ROUND(AS26*BD26,0))</f>
        <v>804</v>
      </c>
      <c r="CW26" s="0" t="s">
        <v>44</v>
      </c>
      <c r="CX26" s="0" t="s">
        <v>44</v>
      </c>
      <c r="CY26" s="3" t="n">
        <v>1</v>
      </c>
      <c r="CZ26" s="0" t="n">
        <f aca="false">IF(OR(CV26&lt;0,AZ26&lt;=0),-1,ROUND(CV26/AZ26,0))</f>
        <v>8</v>
      </c>
      <c r="DA26" s="0" t="s">
        <v>44</v>
      </c>
      <c r="DB26" s="0" t="s">
        <v>44</v>
      </c>
      <c r="DC26" s="3" t="n">
        <v>1</v>
      </c>
    </row>
    <row r="27" customFormat="false" ht="12.75" hidden="false" customHeight="false" outlineLevel="0" collapsed="false">
      <c r="A27" s="0" t="n">
        <v>17</v>
      </c>
      <c r="B27" s="0" t="n">
        <v>60</v>
      </c>
      <c r="C27" s="0" t="n">
        <v>12</v>
      </c>
      <c r="D27" s="0" t="s">
        <v>44</v>
      </c>
      <c r="E27" s="0" t="s">
        <v>44</v>
      </c>
      <c r="F27" s="3" t="n">
        <v>1</v>
      </c>
      <c r="G27" s="0" t="n">
        <f aca="false">ROUND((K27*O27+S27*W27)/C27,0)</f>
        <v>97</v>
      </c>
      <c r="H27" s="0" t="s">
        <v>44</v>
      </c>
      <c r="I27" s="0" t="s">
        <v>44</v>
      </c>
      <c r="J27" s="3" t="n">
        <v>1</v>
      </c>
      <c r="K27" s="0" t="n">
        <v>3</v>
      </c>
      <c r="L27" s="0" t="s">
        <v>44</v>
      </c>
      <c r="M27" s="0" t="s">
        <v>44</v>
      </c>
      <c r="N27" s="3" t="n">
        <v>1</v>
      </c>
      <c r="O27" s="0" t="n">
        <v>82</v>
      </c>
      <c r="P27" s="0" t="s">
        <v>44</v>
      </c>
      <c r="Q27" s="0" t="s">
        <v>44</v>
      </c>
      <c r="R27" s="3" t="n">
        <v>1</v>
      </c>
      <c r="S27" s="0" t="n">
        <v>9</v>
      </c>
      <c r="T27" s="0" t="s">
        <v>44</v>
      </c>
      <c r="U27" s="0" t="s">
        <v>44</v>
      </c>
      <c r="V27" s="3" t="n">
        <v>1</v>
      </c>
      <c r="W27" s="0" t="n">
        <v>102</v>
      </c>
      <c r="X27" s="0" t="s">
        <v>44</v>
      </c>
      <c r="Y27" s="0" t="s">
        <v>44</v>
      </c>
      <c r="Z27" s="3" t="n">
        <v>1</v>
      </c>
      <c r="AA27" s="5" t="n">
        <v>74</v>
      </c>
      <c r="AB27" s="0" t="s">
        <v>44</v>
      </c>
      <c r="AC27" s="0" t="s">
        <v>44</v>
      </c>
      <c r="AD27" s="3" t="n">
        <v>1</v>
      </c>
      <c r="AE27" s="0" t="n">
        <v>3900</v>
      </c>
      <c r="AF27" s="0" t="s">
        <v>44</v>
      </c>
      <c r="AG27" s="0" t="s">
        <v>44</v>
      </c>
      <c r="AH27" s="3" t="n">
        <v>1</v>
      </c>
      <c r="AI27" s="5" t="n">
        <v>-2</v>
      </c>
      <c r="AJ27" s="0" t="s">
        <v>45</v>
      </c>
      <c r="AK27" s="0" t="s">
        <v>44</v>
      </c>
      <c r="AL27" s="3" t="n">
        <v>1</v>
      </c>
      <c r="AM27" s="5" t="n">
        <v>95</v>
      </c>
      <c r="AN27" s="0" t="s">
        <v>44</v>
      </c>
      <c r="AO27" s="0" t="s">
        <v>44</v>
      </c>
      <c r="AP27" s="3" t="n">
        <v>1</v>
      </c>
      <c r="AS27" s="0" t="n">
        <f aca="false">IF(BH27&lt;=0,$D$7,IF(BP27&lt;=BH27,$D$7,$D$7+$F$7*(BP27-BH27)))</f>
        <v>2.6</v>
      </c>
      <c r="AU27" s="0" t="n">
        <v>1</v>
      </c>
      <c r="AV27" s="0" t="n">
        <f aca="false">IF(C27&gt;=0,C27*3600/$B27,C27)</f>
        <v>720</v>
      </c>
      <c r="AW27" s="0" t="s">
        <v>44</v>
      </c>
      <c r="AX27" s="0" t="s">
        <v>44</v>
      </c>
      <c r="AY27" s="3" t="n">
        <v>1</v>
      </c>
      <c r="AZ27" s="0" t="n">
        <f aca="false">G27</f>
        <v>97</v>
      </c>
      <c r="BA27" s="0" t="s">
        <v>44</v>
      </c>
      <c r="BB27" s="0" t="s">
        <v>44</v>
      </c>
      <c r="BC27" s="3" t="n">
        <v>1</v>
      </c>
      <c r="BD27" s="0" t="n">
        <f aca="false">IF(K27&gt;=0,K27*3600/$B27,K27)</f>
        <v>180</v>
      </c>
      <c r="BE27" s="0" t="s">
        <v>44</v>
      </c>
      <c r="BF27" s="0" t="s">
        <v>44</v>
      </c>
      <c r="BG27" s="3" t="n">
        <v>1</v>
      </c>
      <c r="BH27" s="0" t="n">
        <f aca="false">O27</f>
        <v>82</v>
      </c>
      <c r="BI27" s="0" t="s">
        <v>44</v>
      </c>
      <c r="BJ27" s="0" t="s">
        <v>44</v>
      </c>
      <c r="BK27" s="3" t="n">
        <v>1</v>
      </c>
      <c r="BL27" s="0" t="n">
        <f aca="false">IF(S27&gt;=0,S27*3600/$B27,S27)</f>
        <v>540</v>
      </c>
      <c r="BM27" s="0" t="s">
        <v>44</v>
      </c>
      <c r="BN27" s="0" t="s">
        <v>44</v>
      </c>
      <c r="BO27" s="3" t="n">
        <v>1</v>
      </c>
      <c r="BP27" s="0" t="n">
        <f aca="false">W27</f>
        <v>102</v>
      </c>
      <c r="BQ27" s="0" t="s">
        <v>44</v>
      </c>
      <c r="BR27" s="0" t="s">
        <v>44</v>
      </c>
      <c r="BS27" s="3" t="n">
        <v>1</v>
      </c>
      <c r="BT27" s="0" t="n">
        <f aca="false">AA27</f>
        <v>74</v>
      </c>
      <c r="BU27" s="0" t="s">
        <v>44</v>
      </c>
      <c r="BV27" s="0" t="s">
        <v>44</v>
      </c>
      <c r="BW27" s="3" t="n">
        <v>1</v>
      </c>
      <c r="BX27" s="0" t="n">
        <v>-3</v>
      </c>
      <c r="BY27" s="0" t="s">
        <v>44</v>
      </c>
      <c r="BZ27" s="0" t="s">
        <v>44</v>
      </c>
      <c r="CA27" s="3" t="n">
        <v>1</v>
      </c>
      <c r="CB27" s="0" t="n">
        <f aca="false">AM27</f>
        <v>95</v>
      </c>
      <c r="CC27" s="0" t="s">
        <v>44</v>
      </c>
      <c r="CD27" s="0" t="s">
        <v>44</v>
      </c>
      <c r="CE27" s="3" t="n">
        <v>1</v>
      </c>
      <c r="CF27" s="0" t="n">
        <f aca="false">IF(K27=0,0,IF(OR(K27&gt;=0,C27&gt;=0),ROUND(K27/C27*100,0),C27))</f>
        <v>25</v>
      </c>
      <c r="CG27" s="0" t="s">
        <v>44</v>
      </c>
      <c r="CH27" s="0" t="s">
        <v>44</v>
      </c>
      <c r="CI27" s="3" t="n">
        <v>1</v>
      </c>
      <c r="CJ27" s="0" t="n">
        <f aca="false">IF(OR(AV27&lt;0,AZ27&lt;=0),-1,ROUND(AV27/AZ27,0))</f>
        <v>7</v>
      </c>
      <c r="CK27" s="0" t="s">
        <v>44</v>
      </c>
      <c r="CL27" s="0" t="s">
        <v>44</v>
      </c>
      <c r="CM27" s="3" t="n">
        <v>1</v>
      </c>
      <c r="CN27" s="0" t="n">
        <f aca="false">IF(OR(BD27&lt;0,BH27&lt;=0),-1,ROUND(BD27/BH27,0))</f>
        <v>2</v>
      </c>
      <c r="CO27" s="0" t="s">
        <v>44</v>
      </c>
      <c r="CP27" s="0" t="s">
        <v>44</v>
      </c>
      <c r="CQ27" s="3" t="n">
        <v>1</v>
      </c>
      <c r="CR27" s="0" t="n">
        <f aca="false">IF(OR(BL27&lt;0,BP27&lt;=0),-1,ROUND(BL27/BP27,0))</f>
        <v>5</v>
      </c>
      <c r="CS27" s="0" t="s">
        <v>44</v>
      </c>
      <c r="CT27" s="0" t="s">
        <v>44</v>
      </c>
      <c r="CU27" s="3" t="n">
        <v>1</v>
      </c>
      <c r="CV27" s="0" t="n">
        <f aca="false">IF(OR(BL27&lt;0,BD27&lt;0),-1,BL27+ROUND(AS27*BD27,0))</f>
        <v>1008</v>
      </c>
      <c r="CW27" s="0" t="s">
        <v>44</v>
      </c>
      <c r="CX27" s="0" t="s">
        <v>44</v>
      </c>
      <c r="CY27" s="3" t="n">
        <v>1</v>
      </c>
      <c r="CZ27" s="0" t="n">
        <f aca="false">IF(OR(CV27&lt;0,AZ27&lt;=0),-1,ROUND(CV27/AZ27,0))</f>
        <v>10</v>
      </c>
      <c r="DA27" s="0" t="s">
        <v>44</v>
      </c>
      <c r="DB27" s="0" t="s">
        <v>44</v>
      </c>
      <c r="DC27" s="3" t="n">
        <v>1</v>
      </c>
    </row>
    <row r="28" customFormat="false" ht="12.75" hidden="false" customHeight="false" outlineLevel="0" collapsed="false">
      <c r="A28" s="0" t="n">
        <v>18</v>
      </c>
      <c r="B28" s="0" t="n">
        <v>60</v>
      </c>
      <c r="C28" s="0" t="n">
        <v>13</v>
      </c>
      <c r="D28" s="0" t="s">
        <v>44</v>
      </c>
      <c r="E28" s="0" t="s">
        <v>44</v>
      </c>
      <c r="F28" s="3" t="n">
        <v>1</v>
      </c>
      <c r="G28" s="0" t="n">
        <f aca="false">ROUND((K28*O28+S28*W28)/C28,0)</f>
        <v>91</v>
      </c>
      <c r="H28" s="0" t="s">
        <v>44</v>
      </c>
      <c r="I28" s="0" t="s">
        <v>44</v>
      </c>
      <c r="J28" s="3" t="n">
        <v>1</v>
      </c>
      <c r="K28" s="0" t="n">
        <v>3</v>
      </c>
      <c r="L28" s="0" t="s">
        <v>44</v>
      </c>
      <c r="M28" s="0" t="s">
        <v>44</v>
      </c>
      <c r="N28" s="3" t="n">
        <v>1</v>
      </c>
      <c r="O28" s="0" t="n">
        <v>81</v>
      </c>
      <c r="P28" s="0" t="s">
        <v>44</v>
      </c>
      <c r="Q28" s="0" t="s">
        <v>44</v>
      </c>
      <c r="R28" s="3" t="n">
        <v>1</v>
      </c>
      <c r="S28" s="0" t="n">
        <v>9</v>
      </c>
      <c r="T28" s="0" t="s">
        <v>44</v>
      </c>
      <c r="U28" s="0" t="s">
        <v>44</v>
      </c>
      <c r="V28" s="3" t="n">
        <v>1</v>
      </c>
      <c r="W28" s="0" t="n">
        <v>104</v>
      </c>
      <c r="X28" s="0" t="s">
        <v>44</v>
      </c>
      <c r="Y28" s="0" t="s">
        <v>44</v>
      </c>
      <c r="Z28" s="3" t="n">
        <v>1</v>
      </c>
      <c r="AA28" s="5" t="n">
        <v>78</v>
      </c>
      <c r="AB28" s="0" t="s">
        <v>44</v>
      </c>
      <c r="AC28" s="0" t="s">
        <v>44</v>
      </c>
      <c r="AD28" s="3" t="n">
        <v>1</v>
      </c>
      <c r="AE28" s="0" t="n">
        <v>4000</v>
      </c>
      <c r="AF28" s="0" t="s">
        <v>44</v>
      </c>
      <c r="AG28" s="0" t="s">
        <v>44</v>
      </c>
      <c r="AH28" s="3" t="n">
        <v>1</v>
      </c>
      <c r="AI28" s="5" t="n">
        <v>-1</v>
      </c>
      <c r="AJ28" s="0" t="s">
        <v>44</v>
      </c>
      <c r="AK28" s="0" t="s">
        <v>44</v>
      </c>
      <c r="AL28" s="3" t="n">
        <v>1</v>
      </c>
      <c r="AM28" s="5" t="n">
        <v>94</v>
      </c>
      <c r="AN28" s="0" t="s">
        <v>44</v>
      </c>
      <c r="AO28" s="0" t="s">
        <v>44</v>
      </c>
      <c r="AP28" s="3" t="n">
        <v>1</v>
      </c>
      <c r="AS28" s="0" t="n">
        <f aca="false">IF(BH28&lt;=0,$D$7,IF(BP28&lt;=BH28,$D$7,$D$7+$F$7*(BP28-BH28)))</f>
        <v>2.66</v>
      </c>
      <c r="AU28" s="0" t="n">
        <v>1</v>
      </c>
      <c r="AV28" s="0" t="n">
        <f aca="false">IF(C28&gt;=0,C28*3600/$B28,C28)</f>
        <v>780</v>
      </c>
      <c r="AW28" s="0" t="s">
        <v>44</v>
      </c>
      <c r="AX28" s="0" t="s">
        <v>44</v>
      </c>
      <c r="AY28" s="3" t="n">
        <v>1</v>
      </c>
      <c r="AZ28" s="0" t="n">
        <f aca="false">G28</f>
        <v>91</v>
      </c>
      <c r="BA28" s="0" t="s">
        <v>44</v>
      </c>
      <c r="BB28" s="0" t="s">
        <v>44</v>
      </c>
      <c r="BC28" s="3" t="n">
        <v>1</v>
      </c>
      <c r="BD28" s="0" t="n">
        <f aca="false">IF(K28&gt;=0,K28*3600/$B28,K28)</f>
        <v>180</v>
      </c>
      <c r="BE28" s="0" t="s">
        <v>44</v>
      </c>
      <c r="BF28" s="0" t="s">
        <v>44</v>
      </c>
      <c r="BG28" s="3" t="n">
        <v>1</v>
      </c>
      <c r="BH28" s="0" t="n">
        <f aca="false">O28</f>
        <v>81</v>
      </c>
      <c r="BI28" s="0" t="s">
        <v>44</v>
      </c>
      <c r="BJ28" s="0" t="s">
        <v>44</v>
      </c>
      <c r="BK28" s="3" t="n">
        <v>1</v>
      </c>
      <c r="BL28" s="0" t="n">
        <f aca="false">IF(S28&gt;=0,S28*3600/$B28,S28)</f>
        <v>540</v>
      </c>
      <c r="BM28" s="0" t="s">
        <v>44</v>
      </c>
      <c r="BN28" s="0" t="s">
        <v>44</v>
      </c>
      <c r="BO28" s="3" t="n">
        <v>1</v>
      </c>
      <c r="BP28" s="0" t="n">
        <f aca="false">W28</f>
        <v>104</v>
      </c>
      <c r="BQ28" s="0" t="s">
        <v>44</v>
      </c>
      <c r="BR28" s="0" t="s">
        <v>44</v>
      </c>
      <c r="BS28" s="3" t="n">
        <v>1</v>
      </c>
      <c r="BT28" s="0" t="n">
        <f aca="false">AA28</f>
        <v>78</v>
      </c>
      <c r="BU28" s="0" t="s">
        <v>44</v>
      </c>
      <c r="BV28" s="0" t="s">
        <v>44</v>
      </c>
      <c r="BW28" s="3" t="n">
        <v>1</v>
      </c>
      <c r="BX28" s="0" t="n">
        <f aca="false">AI28</f>
        <v>-1</v>
      </c>
      <c r="BY28" s="0" t="s">
        <v>44</v>
      </c>
      <c r="BZ28" s="0" t="s">
        <v>44</v>
      </c>
      <c r="CA28" s="3" t="n">
        <v>1</v>
      </c>
      <c r="CB28" s="0" t="n">
        <f aca="false">AM28</f>
        <v>94</v>
      </c>
      <c r="CC28" s="0" t="s">
        <v>44</v>
      </c>
      <c r="CD28" s="0" t="s">
        <v>44</v>
      </c>
      <c r="CE28" s="3" t="n">
        <v>1</v>
      </c>
      <c r="CF28" s="0" t="n">
        <f aca="false">IF(K28=0,0,IF(OR(K28&gt;=0,C28&gt;=0),ROUND(K28/C28*100,0),C28))</f>
        <v>23</v>
      </c>
      <c r="CG28" s="0" t="s">
        <v>44</v>
      </c>
      <c r="CH28" s="0" t="s">
        <v>44</v>
      </c>
      <c r="CI28" s="3" t="n">
        <v>1</v>
      </c>
      <c r="CJ28" s="0" t="n">
        <f aca="false">IF(OR(AV28&lt;0,AZ28&lt;=0),-1,ROUND(AV28/AZ28,0))</f>
        <v>9</v>
      </c>
      <c r="CK28" s="0" t="s">
        <v>44</v>
      </c>
      <c r="CL28" s="0" t="s">
        <v>44</v>
      </c>
      <c r="CM28" s="3" t="n">
        <v>1</v>
      </c>
      <c r="CN28" s="0" t="n">
        <f aca="false">IF(OR(BD28&lt;0,BH28&lt;=0),-1,ROUND(BD28/BH28,0))</f>
        <v>2</v>
      </c>
      <c r="CO28" s="0" t="s">
        <v>44</v>
      </c>
      <c r="CP28" s="0" t="s">
        <v>44</v>
      </c>
      <c r="CQ28" s="3" t="n">
        <v>1</v>
      </c>
      <c r="CR28" s="0" t="n">
        <f aca="false">IF(OR(BL28&lt;0,BP28&lt;=0),-1,ROUND(BL28/BP28,0))</f>
        <v>5</v>
      </c>
      <c r="CS28" s="0" t="s">
        <v>44</v>
      </c>
      <c r="CT28" s="0" t="s">
        <v>44</v>
      </c>
      <c r="CU28" s="3" t="n">
        <v>1</v>
      </c>
      <c r="CV28" s="0" t="n">
        <f aca="false">IF(OR(BL28&lt;0,BD28&lt;0),-1,BL28+ROUND(AS28*BD28,0))</f>
        <v>1019</v>
      </c>
      <c r="CW28" s="0" t="s">
        <v>44</v>
      </c>
      <c r="CX28" s="0" t="s">
        <v>44</v>
      </c>
      <c r="CY28" s="3" t="n">
        <v>1</v>
      </c>
      <c r="CZ28" s="0" t="n">
        <f aca="false">IF(OR(CV28&lt;0,AZ28&lt;=0),-1,ROUND(CV28/AZ28,0))</f>
        <v>11</v>
      </c>
      <c r="DA28" s="0" t="s">
        <v>44</v>
      </c>
      <c r="DB28" s="0" t="s">
        <v>44</v>
      </c>
      <c r="DC28" s="3" t="n">
        <v>1</v>
      </c>
    </row>
    <row r="29" customFormat="false" ht="12.75" hidden="false" customHeight="false" outlineLevel="0" collapsed="false">
      <c r="A29" s="0" t="n">
        <v>19</v>
      </c>
      <c r="B29" s="0" t="n">
        <v>60</v>
      </c>
      <c r="C29" s="0" t="n">
        <v>12</v>
      </c>
      <c r="D29" s="0" t="s">
        <v>44</v>
      </c>
      <c r="E29" s="0" t="s">
        <v>44</v>
      </c>
      <c r="F29" s="3" t="n">
        <v>1</v>
      </c>
      <c r="G29" s="0" t="n">
        <f aca="false">ROUND((K29*O29+S29*W29)/C29,0)</f>
        <v>102</v>
      </c>
      <c r="H29" s="0" t="s">
        <v>44</v>
      </c>
      <c r="I29" s="0" t="s">
        <v>44</v>
      </c>
      <c r="J29" s="3" t="n">
        <v>1</v>
      </c>
      <c r="K29" s="0" t="n">
        <v>0</v>
      </c>
      <c r="L29" s="0" t="s">
        <v>44</v>
      </c>
      <c r="M29" s="0" t="s">
        <v>44</v>
      </c>
      <c r="N29" s="3" t="n">
        <v>1</v>
      </c>
      <c r="O29" s="0" t="n">
        <v>-1</v>
      </c>
      <c r="P29" s="0" t="s">
        <v>44</v>
      </c>
      <c r="Q29" s="0" t="s">
        <v>44</v>
      </c>
      <c r="R29" s="3" t="n">
        <v>1</v>
      </c>
      <c r="S29" s="0" t="n">
        <v>12</v>
      </c>
      <c r="T29" s="0" t="s">
        <v>44</v>
      </c>
      <c r="U29" s="0" t="s">
        <v>44</v>
      </c>
      <c r="V29" s="3" t="n">
        <v>1</v>
      </c>
      <c r="W29" s="0" t="n">
        <v>102</v>
      </c>
      <c r="X29" s="0" t="s">
        <v>44</v>
      </c>
      <c r="Y29" s="0" t="s">
        <v>44</v>
      </c>
      <c r="Z29" s="3" t="n">
        <v>1</v>
      </c>
      <c r="AA29" s="0" t="n">
        <v>82</v>
      </c>
      <c r="AB29" s="0" t="s">
        <v>44</v>
      </c>
      <c r="AC29" s="0" t="s">
        <v>44</v>
      </c>
      <c r="AD29" s="3" t="n">
        <v>1</v>
      </c>
      <c r="AE29" s="0" t="n">
        <v>4200</v>
      </c>
      <c r="AF29" s="4" t="s">
        <v>44</v>
      </c>
      <c r="AG29" s="4" t="s">
        <v>44</v>
      </c>
      <c r="AH29" s="3" t="n">
        <v>1</v>
      </c>
      <c r="AI29" s="0" t="n">
        <v>11</v>
      </c>
      <c r="AJ29" s="0" t="s">
        <v>44</v>
      </c>
      <c r="AK29" s="0" t="s">
        <v>44</v>
      </c>
      <c r="AL29" s="3" t="n">
        <v>1</v>
      </c>
      <c r="AM29" s="0" t="n">
        <v>98</v>
      </c>
      <c r="AN29" s="0" t="s">
        <v>44</v>
      </c>
      <c r="AO29" s="0" t="s">
        <v>44</v>
      </c>
      <c r="AP29" s="3" t="n">
        <v>1</v>
      </c>
      <c r="AR29" s="0" t="s">
        <v>31</v>
      </c>
      <c r="AS29" s="0" t="n">
        <f aca="false">IF(BH29&lt;=0,$D$7,IF(BP29&lt;=BH29,$D$7,$D$7+$F$7*(BP29-BH29)))</f>
        <v>2.2</v>
      </c>
      <c r="AU29" s="0" t="n">
        <v>1</v>
      </c>
      <c r="AV29" s="0" t="n">
        <f aca="false">IF(C29&gt;=0,C29*3600/$B29,C29)</f>
        <v>720</v>
      </c>
      <c r="AW29" s="0" t="s">
        <v>44</v>
      </c>
      <c r="AX29" s="0" t="s">
        <v>44</v>
      </c>
      <c r="AY29" s="3" t="n">
        <v>1</v>
      </c>
      <c r="AZ29" s="0" t="n">
        <f aca="false">G29</f>
        <v>102</v>
      </c>
      <c r="BA29" s="0" t="s">
        <v>44</v>
      </c>
      <c r="BB29" s="0" t="s">
        <v>44</v>
      </c>
      <c r="BC29" s="3" t="n">
        <v>1</v>
      </c>
      <c r="BD29" s="0" t="n">
        <f aca="false">IF(K29&gt;=0,K29*3600/$B29,K29)</f>
        <v>0</v>
      </c>
      <c r="BE29" s="0" t="s">
        <v>44</v>
      </c>
      <c r="BF29" s="0" t="s">
        <v>44</v>
      </c>
      <c r="BG29" s="3" t="n">
        <v>1</v>
      </c>
      <c r="BH29" s="0" t="n">
        <f aca="false">O29</f>
        <v>-1</v>
      </c>
      <c r="BI29" s="0" t="s">
        <v>44</v>
      </c>
      <c r="BJ29" s="0" t="s">
        <v>44</v>
      </c>
      <c r="BK29" s="3" t="n">
        <v>1</v>
      </c>
      <c r="BL29" s="0" t="n">
        <f aca="false">IF(S29&gt;=0,S29*3600/$B29,S29)</f>
        <v>720</v>
      </c>
      <c r="BM29" s="0" t="s">
        <v>44</v>
      </c>
      <c r="BN29" s="0" t="s">
        <v>44</v>
      </c>
      <c r="BO29" s="3" t="n">
        <v>1</v>
      </c>
      <c r="BP29" s="0" t="n">
        <f aca="false">W29</f>
        <v>102</v>
      </c>
      <c r="BQ29" s="0" t="s">
        <v>44</v>
      </c>
      <c r="BR29" s="0" t="s">
        <v>44</v>
      </c>
      <c r="BS29" s="3" t="n">
        <v>1</v>
      </c>
      <c r="BT29" s="0" t="n">
        <f aca="false">AA29</f>
        <v>82</v>
      </c>
      <c r="BU29" s="0" t="s">
        <v>44</v>
      </c>
      <c r="BV29" s="0" t="s">
        <v>44</v>
      </c>
      <c r="BW29" s="3" t="n">
        <v>1</v>
      </c>
      <c r="BX29" s="0" t="n">
        <f aca="false">AI29</f>
        <v>11</v>
      </c>
      <c r="BY29" s="0" t="s">
        <v>44</v>
      </c>
      <c r="BZ29" s="0" t="s">
        <v>44</v>
      </c>
      <c r="CA29" s="3" t="n">
        <v>1</v>
      </c>
      <c r="CB29" s="0" t="n">
        <f aca="false">AM29</f>
        <v>98</v>
      </c>
      <c r="CC29" s="0" t="s">
        <v>44</v>
      </c>
      <c r="CD29" s="0" t="s">
        <v>44</v>
      </c>
      <c r="CE29" s="3" t="n">
        <v>1</v>
      </c>
      <c r="CF29" s="0" t="n">
        <f aca="false">IF(K29=0,0,IF(OR(K29&gt;=0,C29&gt;=0),ROUND(K29/C29*100,0),C29))</f>
        <v>0</v>
      </c>
      <c r="CG29" s="0" t="s">
        <v>44</v>
      </c>
      <c r="CH29" s="0" t="s">
        <v>44</v>
      </c>
      <c r="CI29" s="3" t="n">
        <v>1</v>
      </c>
      <c r="CJ29" s="0" t="n">
        <f aca="false">IF(OR(AV29&lt;0,AZ29&lt;=0),-1,ROUND(AV29/AZ29,0))</f>
        <v>7</v>
      </c>
      <c r="CK29" s="0" t="s">
        <v>44</v>
      </c>
      <c r="CL29" s="0" t="s">
        <v>44</v>
      </c>
      <c r="CM29" s="3" t="n">
        <v>1</v>
      </c>
      <c r="CN29" s="0" t="n">
        <f aca="false">IF(OR(BD29&lt;0,BH29&lt;=0),-1,ROUND(BD29/BH29,0))</f>
        <v>-1</v>
      </c>
      <c r="CO29" s="0" t="s">
        <v>44</v>
      </c>
      <c r="CP29" s="0" t="s">
        <v>44</v>
      </c>
      <c r="CQ29" s="3" t="n">
        <v>1</v>
      </c>
      <c r="CR29" s="0" t="n">
        <f aca="false">IF(OR(BL29&lt;0,BP29&lt;=0),-1,ROUND(BL29/BP29,0))</f>
        <v>7</v>
      </c>
      <c r="CS29" s="0" t="s">
        <v>44</v>
      </c>
      <c r="CT29" s="0" t="s">
        <v>44</v>
      </c>
      <c r="CU29" s="3" t="n">
        <v>1</v>
      </c>
      <c r="CV29" s="0" t="n">
        <f aca="false">IF(OR(BL29&lt;0,BD29&lt;0),-1,BL29+ROUND(AS29*BD29,0))</f>
        <v>720</v>
      </c>
      <c r="CW29" s="0" t="s">
        <v>44</v>
      </c>
      <c r="CX29" s="0" t="s">
        <v>44</v>
      </c>
      <c r="CY29" s="3" t="n">
        <v>1</v>
      </c>
      <c r="CZ29" s="0" t="n">
        <f aca="false">IF(OR(CV29&lt;0,AZ29&lt;=0),-1,ROUND(CV29/AZ29,0))</f>
        <v>7</v>
      </c>
      <c r="DA29" s="0" t="s">
        <v>44</v>
      </c>
      <c r="DB29" s="0" t="s">
        <v>44</v>
      </c>
      <c r="DC29" s="3" t="n">
        <v>1</v>
      </c>
    </row>
    <row r="30" customFormat="false" ht="12.75" hidden="false" customHeight="false" outlineLevel="0" collapsed="false">
      <c r="A30" s="0" t="n">
        <v>20</v>
      </c>
      <c r="B30" s="0" t="n">
        <v>60</v>
      </c>
      <c r="C30" s="0" t="n">
        <v>0</v>
      </c>
      <c r="D30" s="0" t="s">
        <v>44</v>
      </c>
      <c r="E30" s="0" t="s">
        <v>44</v>
      </c>
      <c r="F30" s="3" t="n">
        <v>1</v>
      </c>
      <c r="G30" s="0" t="n">
        <v>-1</v>
      </c>
      <c r="H30" s="0" t="s">
        <v>44</v>
      </c>
      <c r="I30" s="0" t="s">
        <v>44</v>
      </c>
      <c r="J30" s="3" t="n">
        <v>1</v>
      </c>
      <c r="K30" s="0" t="n">
        <v>0</v>
      </c>
      <c r="L30" s="0" t="s">
        <v>44</v>
      </c>
      <c r="M30" s="0" t="s">
        <v>44</v>
      </c>
      <c r="N30" s="3" t="n">
        <v>1</v>
      </c>
      <c r="O30" s="0" t="n">
        <v>-1</v>
      </c>
      <c r="P30" s="0" t="s">
        <v>44</v>
      </c>
      <c r="Q30" s="0" t="s">
        <v>44</v>
      </c>
      <c r="R30" s="3" t="n">
        <v>1</v>
      </c>
      <c r="S30" s="0" t="n">
        <v>0</v>
      </c>
      <c r="T30" s="0" t="s">
        <v>44</v>
      </c>
      <c r="U30" s="0" t="s">
        <v>44</v>
      </c>
      <c r="V30" s="3" t="n">
        <v>1</v>
      </c>
      <c r="W30" s="0" t="n">
        <v>-1</v>
      </c>
      <c r="X30" s="0" t="s">
        <v>44</v>
      </c>
      <c r="Y30" s="0" t="s">
        <v>44</v>
      </c>
      <c r="Z30" s="3" t="n">
        <v>1</v>
      </c>
      <c r="AA30" s="0" t="n">
        <v>82</v>
      </c>
      <c r="AB30" s="0" t="s">
        <v>44</v>
      </c>
      <c r="AC30" s="0" t="s">
        <v>44</v>
      </c>
      <c r="AD30" s="3" t="n">
        <v>1</v>
      </c>
      <c r="AE30" s="0" t="n">
        <v>4200</v>
      </c>
      <c r="AF30" s="4" t="s">
        <v>44</v>
      </c>
      <c r="AG30" s="4" t="s">
        <v>44</v>
      </c>
      <c r="AH30" s="3" t="n">
        <v>1</v>
      </c>
      <c r="AI30" s="0" t="n">
        <v>11</v>
      </c>
      <c r="AJ30" s="0" t="s">
        <v>44</v>
      </c>
      <c r="AK30" s="0" t="s">
        <v>44</v>
      </c>
      <c r="AL30" s="3" t="n">
        <v>1</v>
      </c>
      <c r="AM30" s="0" t="n">
        <v>-1</v>
      </c>
      <c r="AN30" s="0" t="s">
        <v>44</v>
      </c>
      <c r="AO30" s="0" t="s">
        <v>44</v>
      </c>
      <c r="AP30" s="3" t="n">
        <v>1</v>
      </c>
      <c r="AS30" s="0" t="n">
        <f aca="false">IF(BH30&lt;=0,$D$7,IF(BP30&lt;=BH30,$D$7,$D$7+$F$7*(BP30-BH30)))</f>
        <v>2.2</v>
      </c>
      <c r="AU30" s="0" t="n">
        <v>1</v>
      </c>
      <c r="AV30" s="0" t="n">
        <f aca="false">IF(C30&gt;=0,C30*3600/$B30,C30)</f>
        <v>0</v>
      </c>
      <c r="AW30" s="0" t="s">
        <v>44</v>
      </c>
      <c r="AX30" s="0" t="s">
        <v>44</v>
      </c>
      <c r="AY30" s="3" t="n">
        <v>1</v>
      </c>
      <c r="AZ30" s="0" t="n">
        <f aca="false">G30</f>
        <v>-1</v>
      </c>
      <c r="BA30" s="0" t="s">
        <v>44</v>
      </c>
      <c r="BB30" s="0" t="s">
        <v>44</v>
      </c>
      <c r="BC30" s="3" t="n">
        <v>1</v>
      </c>
      <c r="BD30" s="0" t="n">
        <f aca="false">IF(K30&gt;=0,K30*3600/$B30,K30)</f>
        <v>0</v>
      </c>
      <c r="BE30" s="0" t="s">
        <v>44</v>
      </c>
      <c r="BF30" s="0" t="s">
        <v>44</v>
      </c>
      <c r="BG30" s="3" t="n">
        <v>1</v>
      </c>
      <c r="BH30" s="0" t="n">
        <f aca="false">O30</f>
        <v>-1</v>
      </c>
      <c r="BI30" s="0" t="s">
        <v>44</v>
      </c>
      <c r="BJ30" s="0" t="s">
        <v>44</v>
      </c>
      <c r="BK30" s="3" t="n">
        <v>1</v>
      </c>
      <c r="BL30" s="0" t="n">
        <f aca="false">IF(S30&gt;=0,S30*3600/$B30,S30)</f>
        <v>0</v>
      </c>
      <c r="BM30" s="0" t="s">
        <v>44</v>
      </c>
      <c r="BN30" s="0" t="s">
        <v>44</v>
      </c>
      <c r="BO30" s="3" t="n">
        <v>1</v>
      </c>
      <c r="BP30" s="0" t="n">
        <f aca="false">W30</f>
        <v>-1</v>
      </c>
      <c r="BQ30" s="0" t="s">
        <v>44</v>
      </c>
      <c r="BR30" s="0" t="s">
        <v>44</v>
      </c>
      <c r="BS30" s="3" t="n">
        <v>1</v>
      </c>
      <c r="BT30" s="0" t="n">
        <f aca="false">AA30</f>
        <v>82</v>
      </c>
      <c r="BU30" s="0" t="s">
        <v>44</v>
      </c>
      <c r="BV30" s="0" t="s">
        <v>44</v>
      </c>
      <c r="BW30" s="3" t="n">
        <v>1</v>
      </c>
      <c r="BX30" s="0" t="n">
        <f aca="false">AI30</f>
        <v>11</v>
      </c>
      <c r="BY30" s="0" t="s">
        <v>44</v>
      </c>
      <c r="BZ30" s="0" t="s">
        <v>44</v>
      </c>
      <c r="CA30" s="3" t="n">
        <v>1</v>
      </c>
      <c r="CB30" s="0" t="n">
        <f aca="false">AM30</f>
        <v>-1</v>
      </c>
      <c r="CC30" s="0" t="s">
        <v>44</v>
      </c>
      <c r="CD30" s="0" t="s">
        <v>44</v>
      </c>
      <c r="CE30" s="3" t="n">
        <v>1</v>
      </c>
      <c r="CF30" s="0" t="n">
        <f aca="false">IF(K30=0,0,IF(OR(K30&gt;=0,C30&gt;=0),ROUND(K30/C30*100,0),C30))</f>
        <v>0</v>
      </c>
      <c r="CG30" s="0" t="s">
        <v>44</v>
      </c>
      <c r="CH30" s="0" t="s">
        <v>44</v>
      </c>
      <c r="CI30" s="3" t="n">
        <v>1</v>
      </c>
      <c r="CJ30" s="0" t="n">
        <f aca="false">IF(OR(AV30&lt;0,AZ30&lt;=0),-1,ROUND(AV30/AZ30,0))</f>
        <v>-1</v>
      </c>
      <c r="CK30" s="0" t="s">
        <v>44</v>
      </c>
      <c r="CL30" s="0" t="s">
        <v>44</v>
      </c>
      <c r="CM30" s="3" t="n">
        <v>1</v>
      </c>
      <c r="CN30" s="0" t="n">
        <f aca="false">IF(OR(BD30&lt;0,BH30&lt;=0),-1,ROUND(BD30/BH30,0))</f>
        <v>-1</v>
      </c>
      <c r="CO30" s="0" t="s">
        <v>44</v>
      </c>
      <c r="CP30" s="0" t="s">
        <v>44</v>
      </c>
      <c r="CQ30" s="3" t="n">
        <v>1</v>
      </c>
      <c r="CR30" s="0" t="n">
        <f aca="false">IF(OR(BL30&lt;0,BP30&lt;=0),-1,ROUND(BL30/BP30,0))</f>
        <v>-1</v>
      </c>
      <c r="CS30" s="0" t="s">
        <v>44</v>
      </c>
      <c r="CT30" s="0" t="s">
        <v>44</v>
      </c>
      <c r="CU30" s="3" t="n">
        <v>1</v>
      </c>
      <c r="CV30" s="0" t="n">
        <f aca="false">IF(OR(BL30&lt;0,BD30&lt;0),-1,BL30+ROUND(AS30*BD30,0))</f>
        <v>0</v>
      </c>
      <c r="CW30" s="0" t="s">
        <v>44</v>
      </c>
      <c r="CX30" s="0" t="s">
        <v>44</v>
      </c>
      <c r="CY30" s="3" t="n">
        <v>1</v>
      </c>
      <c r="CZ30" s="0" t="n">
        <f aca="false">IF(OR(CV30&lt;0,AZ30&lt;=0),-1,ROUND(CV30/AZ30,0))</f>
        <v>-1</v>
      </c>
      <c r="DA30" s="0" t="s">
        <v>44</v>
      </c>
      <c r="DB30" s="0" t="s">
        <v>44</v>
      </c>
      <c r="DC30" s="3" t="n">
        <v>1</v>
      </c>
    </row>
    <row r="31" customFormat="false" ht="12.75" hidden="false" customHeight="false" outlineLevel="0" collapsed="false">
      <c r="A31" s="0" t="n">
        <v>21</v>
      </c>
      <c r="B31" s="0" t="n">
        <v>60</v>
      </c>
      <c r="C31" s="0" t="n">
        <v>4</v>
      </c>
      <c r="D31" s="0" t="s">
        <v>44</v>
      </c>
      <c r="E31" s="0" t="s">
        <v>44</v>
      </c>
      <c r="F31" s="3" t="n">
        <v>1</v>
      </c>
      <c r="G31" s="0" t="n">
        <f aca="false">ROUND((K31*O31+S31*W31)/C31,0)</f>
        <v>114</v>
      </c>
      <c r="H31" s="0" t="s">
        <v>44</v>
      </c>
      <c r="I31" s="0" t="s">
        <v>44</v>
      </c>
      <c r="J31" s="3" t="n">
        <v>1</v>
      </c>
      <c r="K31" s="0" t="n">
        <v>1</v>
      </c>
      <c r="L31" s="0" t="s">
        <v>44</v>
      </c>
      <c r="M31" s="0" t="s">
        <v>44</v>
      </c>
      <c r="N31" s="3" t="n">
        <v>1</v>
      </c>
      <c r="O31" s="0" t="n">
        <v>80</v>
      </c>
      <c r="P31" s="0" t="s">
        <v>44</v>
      </c>
      <c r="Q31" s="0" t="s">
        <v>44</v>
      </c>
      <c r="R31" s="3" t="n">
        <v>1</v>
      </c>
      <c r="S31" s="0" t="n">
        <v>3</v>
      </c>
      <c r="T31" s="0" t="s">
        <v>44</v>
      </c>
      <c r="U31" s="0" t="s">
        <v>44</v>
      </c>
      <c r="V31" s="3" t="n">
        <v>1</v>
      </c>
      <c r="W31" s="0" t="n">
        <v>125</v>
      </c>
      <c r="X31" s="0" t="s">
        <v>44</v>
      </c>
      <c r="Y31" s="0" t="s">
        <v>44</v>
      </c>
      <c r="Z31" s="3" t="n">
        <v>1</v>
      </c>
      <c r="AA31" s="0" t="n">
        <v>5</v>
      </c>
      <c r="AB31" s="0" t="s">
        <v>44</v>
      </c>
      <c r="AC31" s="0" t="s">
        <v>44</v>
      </c>
      <c r="AD31" s="3" t="n">
        <v>1</v>
      </c>
      <c r="AE31" s="0" t="n">
        <v>14900</v>
      </c>
      <c r="AF31" s="0" t="s">
        <v>44</v>
      </c>
      <c r="AG31" s="0" t="s">
        <v>44</v>
      </c>
      <c r="AH31" s="3" t="n">
        <v>1</v>
      </c>
      <c r="AI31" s="0" t="n">
        <v>22</v>
      </c>
      <c r="AJ31" s="0" t="s">
        <v>44</v>
      </c>
      <c r="AK31" s="0" t="s">
        <v>44</v>
      </c>
      <c r="AL31" s="3" t="n">
        <v>1</v>
      </c>
      <c r="AM31" s="5" t="n">
        <v>119</v>
      </c>
      <c r="AN31" s="0" t="s">
        <v>44</v>
      </c>
      <c r="AO31" s="0" t="s">
        <v>44</v>
      </c>
      <c r="AP31" s="3" t="n">
        <v>1</v>
      </c>
      <c r="AR31" s="0" t="s">
        <v>47</v>
      </c>
      <c r="AS31" s="0" t="n">
        <f aca="false">IF(BH31&lt;=0,$D$7,IF(BP31&lt;=BH31,$D$7,$D$7+$F$7*(BP31-BH31)))</f>
        <v>3.1</v>
      </c>
      <c r="AU31" s="0" t="n">
        <v>1</v>
      </c>
      <c r="AV31" s="0" t="n">
        <f aca="false">IF(C31&gt;=0,C31*3600/$B31,C31)</f>
        <v>240</v>
      </c>
      <c r="AW31" s="0" t="s">
        <v>44</v>
      </c>
      <c r="AX31" s="0" t="s">
        <v>44</v>
      </c>
      <c r="AY31" s="3" t="n">
        <v>1</v>
      </c>
      <c r="AZ31" s="0" t="n">
        <f aca="false">G31</f>
        <v>114</v>
      </c>
      <c r="BA31" s="0" t="s">
        <v>44</v>
      </c>
      <c r="BB31" s="0" t="s">
        <v>44</v>
      </c>
      <c r="BC31" s="3" t="n">
        <v>1</v>
      </c>
      <c r="BD31" s="0" t="n">
        <f aca="false">IF(K31&gt;=0,K31*3600/$B31,K31)</f>
        <v>60</v>
      </c>
      <c r="BE31" s="0" t="s">
        <v>44</v>
      </c>
      <c r="BF31" s="0" t="s">
        <v>44</v>
      </c>
      <c r="BG31" s="3" t="n">
        <v>1</v>
      </c>
      <c r="BH31" s="0" t="n">
        <f aca="false">O31</f>
        <v>80</v>
      </c>
      <c r="BI31" s="0" t="s">
        <v>44</v>
      </c>
      <c r="BJ31" s="0" t="s">
        <v>44</v>
      </c>
      <c r="BK31" s="3" t="n">
        <v>1</v>
      </c>
      <c r="BL31" s="0" t="n">
        <f aca="false">IF(S31&gt;=0,S31*3600/$B31,S31)</f>
        <v>180</v>
      </c>
      <c r="BM31" s="0" t="s">
        <v>44</v>
      </c>
      <c r="BN31" s="0" t="s">
        <v>44</v>
      </c>
      <c r="BO31" s="3" t="n">
        <v>1</v>
      </c>
      <c r="BP31" s="0" t="n">
        <f aca="false">W31</f>
        <v>125</v>
      </c>
      <c r="BQ31" s="0" t="s">
        <v>44</v>
      </c>
      <c r="BR31" s="0" t="s">
        <v>44</v>
      </c>
      <c r="BS31" s="3" t="n">
        <v>1</v>
      </c>
      <c r="BT31" s="0" t="n">
        <f aca="false">AA31</f>
        <v>5</v>
      </c>
      <c r="BU31" s="0" t="s">
        <v>44</v>
      </c>
      <c r="BV31" s="0" t="s">
        <v>44</v>
      </c>
      <c r="BW31" s="3" t="n">
        <v>1</v>
      </c>
      <c r="BX31" s="0" t="n">
        <f aca="false">AI31</f>
        <v>22</v>
      </c>
      <c r="BY31" s="0" t="s">
        <v>44</v>
      </c>
      <c r="BZ31" s="0" t="s">
        <v>44</v>
      </c>
      <c r="CA31" s="3" t="n">
        <v>1</v>
      </c>
      <c r="CB31" s="0" t="n">
        <f aca="false">AM31</f>
        <v>119</v>
      </c>
      <c r="CC31" s="0" t="s">
        <v>44</v>
      </c>
      <c r="CD31" s="0" t="s">
        <v>44</v>
      </c>
      <c r="CE31" s="3" t="n">
        <v>1</v>
      </c>
      <c r="CF31" s="0" t="n">
        <f aca="false">IF(K31=0,0,IF(OR(K31&gt;=0,C31&gt;=0),ROUND(K31/C31*100,0),C31))</f>
        <v>25</v>
      </c>
      <c r="CG31" s="0" t="s">
        <v>44</v>
      </c>
      <c r="CH31" s="0" t="s">
        <v>44</v>
      </c>
      <c r="CI31" s="3" t="n">
        <v>1</v>
      </c>
      <c r="CJ31" s="0" t="n">
        <f aca="false">IF(OR(AV31&lt;0,AZ31&lt;=0),-1,ROUND(AV31/AZ31,0))</f>
        <v>2</v>
      </c>
      <c r="CK31" s="0" t="s">
        <v>44</v>
      </c>
      <c r="CL31" s="0" t="s">
        <v>44</v>
      </c>
      <c r="CM31" s="3" t="n">
        <v>1</v>
      </c>
      <c r="CN31" s="0" t="n">
        <f aca="false">IF(OR(BD31&lt;0,BH31&lt;=0),-1,ROUND(BD31/BH31,0))</f>
        <v>1</v>
      </c>
      <c r="CO31" s="0" t="s">
        <v>44</v>
      </c>
      <c r="CP31" s="0" t="s">
        <v>44</v>
      </c>
      <c r="CQ31" s="3" t="n">
        <v>1</v>
      </c>
      <c r="CR31" s="0" t="n">
        <f aca="false">IF(OR(BL31&lt;0,BP31&lt;=0),-1,ROUND(BL31/BP31,0))</f>
        <v>1</v>
      </c>
      <c r="CS31" s="0" t="s">
        <v>44</v>
      </c>
      <c r="CT31" s="0" t="s">
        <v>44</v>
      </c>
      <c r="CU31" s="3" t="n">
        <v>1</v>
      </c>
      <c r="CV31" s="0" t="n">
        <f aca="false">IF(OR(BL31&lt;0,BD31&lt;0),-1,BL31+ROUND(AS31*BD31,0))</f>
        <v>366</v>
      </c>
      <c r="CW31" s="0" t="s">
        <v>44</v>
      </c>
      <c r="CX31" s="0" t="s">
        <v>44</v>
      </c>
      <c r="CY31" s="3" t="n">
        <v>1</v>
      </c>
      <c r="CZ31" s="0" t="n">
        <f aca="false">IF(OR(CV31&lt;0,AZ31&lt;=0),-1,ROUND(CV31/AZ31,0))</f>
        <v>3</v>
      </c>
      <c r="DA31" s="0" t="s">
        <v>44</v>
      </c>
      <c r="DB31" s="0" t="s">
        <v>44</v>
      </c>
      <c r="DC31" s="3" t="n">
        <v>1</v>
      </c>
    </row>
    <row r="32" customFormat="false" ht="12.75" hidden="false" customHeight="false" outlineLevel="0" collapsed="false">
      <c r="B32" s="0" t="n">
        <v>60</v>
      </c>
      <c r="C32" s="0" t="n">
        <v>1</v>
      </c>
      <c r="D32" s="0" t="s">
        <v>44</v>
      </c>
      <c r="E32" s="0" t="s">
        <v>44</v>
      </c>
      <c r="F32" s="3" t="n">
        <v>1</v>
      </c>
      <c r="G32" s="0" t="n">
        <v>0</v>
      </c>
      <c r="H32" s="0" t="s">
        <v>44</v>
      </c>
      <c r="I32" s="0" t="s">
        <v>44</v>
      </c>
      <c r="J32" s="3" t="n">
        <v>1</v>
      </c>
      <c r="K32" s="0" t="n">
        <v>0</v>
      </c>
      <c r="L32" s="0" t="s">
        <v>44</v>
      </c>
      <c r="M32" s="0" t="s">
        <v>44</v>
      </c>
      <c r="N32" s="3" t="n">
        <v>1</v>
      </c>
      <c r="O32" s="0" t="n">
        <v>-1</v>
      </c>
      <c r="P32" s="0" t="s">
        <v>44</v>
      </c>
      <c r="Q32" s="0" t="s">
        <v>44</v>
      </c>
      <c r="R32" s="3" t="n">
        <v>1</v>
      </c>
      <c r="S32" s="0" t="n">
        <v>1</v>
      </c>
      <c r="T32" s="0" t="s">
        <v>44</v>
      </c>
      <c r="U32" s="0" t="s">
        <v>44</v>
      </c>
      <c r="V32" s="3" t="n">
        <v>1</v>
      </c>
      <c r="W32" s="0" t="n">
        <v>0</v>
      </c>
      <c r="X32" s="0" t="s">
        <v>44</v>
      </c>
      <c r="Y32" s="0" t="s">
        <v>44</v>
      </c>
      <c r="Z32" s="3" t="n">
        <v>1</v>
      </c>
      <c r="AA32" s="0" t="n">
        <v>1</v>
      </c>
      <c r="AB32" s="0" t="s">
        <v>44</v>
      </c>
      <c r="AC32" s="0" t="s">
        <v>44</v>
      </c>
      <c r="AD32" s="3" t="n">
        <v>1</v>
      </c>
      <c r="AE32" s="0" t="n">
        <v>25400</v>
      </c>
      <c r="AF32" s="0" t="s">
        <v>44</v>
      </c>
      <c r="AG32" s="0" t="s">
        <v>44</v>
      </c>
      <c r="AH32" s="3" t="n">
        <v>1</v>
      </c>
      <c r="AI32" s="0" t="n">
        <v>0</v>
      </c>
      <c r="AJ32" s="0" t="s">
        <v>44</v>
      </c>
      <c r="AK32" s="0" t="s">
        <v>44</v>
      </c>
      <c r="AL32" s="3" t="n">
        <v>1</v>
      </c>
      <c r="AM32" s="0" t="n">
        <v>100</v>
      </c>
      <c r="AN32" s="0" t="s">
        <v>44</v>
      </c>
      <c r="AO32" s="0" t="s">
        <v>44</v>
      </c>
      <c r="AP32" s="3" t="n">
        <v>1</v>
      </c>
      <c r="AS32" s="0" t="n">
        <f aca="false">IF(BH32&lt;=0,$D$7,IF(BP32&lt;=BH32,$D$7,$D$7+$F$7*(BP32-BH32)))</f>
        <v>2.2</v>
      </c>
      <c r="AU32" s="0" t="n">
        <v>1</v>
      </c>
      <c r="AV32" s="0" t="n">
        <f aca="false">IF(C32&gt;=0,C32*3600/$B32,C32)</f>
        <v>60</v>
      </c>
      <c r="AW32" s="0" t="s">
        <v>44</v>
      </c>
      <c r="AX32" s="0" t="s">
        <v>44</v>
      </c>
      <c r="AY32" s="3" t="n">
        <v>1</v>
      </c>
      <c r="AZ32" s="0" t="n">
        <f aca="false">G32</f>
        <v>0</v>
      </c>
      <c r="BA32" s="0" t="s">
        <v>44</v>
      </c>
      <c r="BB32" s="0" t="s">
        <v>44</v>
      </c>
      <c r="BC32" s="3" t="n">
        <v>1</v>
      </c>
      <c r="BD32" s="0" t="n">
        <f aca="false">IF(K32&gt;=0,K32*3600/$B32,K32)</f>
        <v>0</v>
      </c>
      <c r="BE32" s="0" t="s">
        <v>44</v>
      </c>
      <c r="BF32" s="0" t="s">
        <v>44</v>
      </c>
      <c r="BG32" s="3" t="n">
        <v>1</v>
      </c>
      <c r="BH32" s="0" t="n">
        <f aca="false">O32</f>
        <v>-1</v>
      </c>
      <c r="BI32" s="0" t="s">
        <v>44</v>
      </c>
      <c r="BJ32" s="0" t="s">
        <v>44</v>
      </c>
      <c r="BK32" s="3" t="n">
        <v>1</v>
      </c>
      <c r="BL32" s="0" t="n">
        <f aca="false">IF(S32&gt;=0,S32*3600/$B32,S32)</f>
        <v>60</v>
      </c>
      <c r="BM32" s="0" t="s">
        <v>44</v>
      </c>
      <c r="BN32" s="0" t="s">
        <v>44</v>
      </c>
      <c r="BO32" s="3" t="n">
        <v>1</v>
      </c>
      <c r="BP32" s="0" t="n">
        <f aca="false">W32</f>
        <v>0</v>
      </c>
      <c r="BQ32" s="0" t="s">
        <v>44</v>
      </c>
      <c r="BR32" s="0" t="s">
        <v>44</v>
      </c>
      <c r="BS32" s="3" t="n">
        <v>1</v>
      </c>
      <c r="BT32" s="0" t="n">
        <f aca="false">AA32</f>
        <v>1</v>
      </c>
      <c r="BU32" s="0" t="s">
        <v>44</v>
      </c>
      <c r="BV32" s="0" t="s">
        <v>44</v>
      </c>
      <c r="BW32" s="3" t="n">
        <v>1</v>
      </c>
      <c r="BX32" s="0" t="n">
        <f aca="false">AI32</f>
        <v>0</v>
      </c>
      <c r="BY32" s="0" t="s">
        <v>44</v>
      </c>
      <c r="BZ32" s="0" t="s">
        <v>44</v>
      </c>
      <c r="CA32" s="3" t="n">
        <v>1</v>
      </c>
      <c r="CB32" s="0" t="n">
        <f aca="false">AM32</f>
        <v>100</v>
      </c>
      <c r="CC32" s="0" t="s">
        <v>44</v>
      </c>
      <c r="CD32" s="0" t="s">
        <v>44</v>
      </c>
      <c r="CE32" s="3" t="n">
        <v>1</v>
      </c>
      <c r="CF32" s="0" t="n">
        <f aca="false">IF(K32=0,0,IF(OR(K32&gt;=0,C32&gt;=0),ROUND(K32/C32*100,0),C32))</f>
        <v>0</v>
      </c>
      <c r="CG32" s="0" t="s">
        <v>44</v>
      </c>
      <c r="CH32" s="0" t="s">
        <v>44</v>
      </c>
      <c r="CI32" s="3" t="n">
        <v>1</v>
      </c>
      <c r="CJ32" s="0" t="n">
        <v>0</v>
      </c>
      <c r="CK32" s="0" t="s">
        <v>44</v>
      </c>
      <c r="CL32" s="0" t="s">
        <v>44</v>
      </c>
      <c r="CM32" s="3" t="n">
        <v>1</v>
      </c>
      <c r="CN32" s="0" t="n">
        <f aca="false">IF(OR(BD32&lt;0,BH32&lt;=0),-1,ROUND(BD32/BH32,0))</f>
        <v>-1</v>
      </c>
      <c r="CO32" s="0" t="s">
        <v>44</v>
      </c>
      <c r="CP32" s="0" t="s">
        <v>44</v>
      </c>
      <c r="CQ32" s="3" t="n">
        <v>1</v>
      </c>
      <c r="CR32" s="0" t="n">
        <v>0</v>
      </c>
      <c r="CS32" s="0" t="s">
        <v>44</v>
      </c>
      <c r="CT32" s="0" t="s">
        <v>44</v>
      </c>
      <c r="CU32" s="3" t="n">
        <v>1</v>
      </c>
      <c r="CV32" s="0" t="n">
        <f aca="false">IF(OR(BL32&lt;0,BD32&lt;0),-1,BL32+ROUND(AS32*BD32,0))</f>
        <v>60</v>
      </c>
      <c r="CW32" s="0" t="s">
        <v>44</v>
      </c>
      <c r="CX32" s="0" t="s">
        <v>44</v>
      </c>
      <c r="CY32" s="3" t="n">
        <v>1</v>
      </c>
      <c r="CZ32" s="0" t="n">
        <v>0</v>
      </c>
      <c r="DA32" s="0" t="s">
        <v>44</v>
      </c>
      <c r="DB32" s="0" t="s">
        <v>44</v>
      </c>
      <c r="DC32" s="3" t="n">
        <v>1</v>
      </c>
    </row>
    <row r="33" customFormat="false" ht="12.75" hidden="false" customHeight="false" outlineLevel="0" collapsed="false">
      <c r="A33" s="0" t="n">
        <v>22</v>
      </c>
      <c r="B33" s="0" t="n">
        <v>60</v>
      </c>
      <c r="C33" s="0" t="n">
        <v>22</v>
      </c>
      <c r="D33" s="0" t="s">
        <v>44</v>
      </c>
      <c r="E33" s="0" t="s">
        <v>44</v>
      </c>
      <c r="F33" s="3" t="n">
        <v>1</v>
      </c>
      <c r="G33" s="0" t="n">
        <f aca="false">ROUND((K33*O33+S33*W33)/C33,0)</f>
        <v>20</v>
      </c>
      <c r="H33" s="0" t="s">
        <v>44</v>
      </c>
      <c r="I33" s="0" t="s">
        <v>44</v>
      </c>
      <c r="J33" s="3" t="n">
        <v>1</v>
      </c>
      <c r="K33" s="0" t="n">
        <v>1</v>
      </c>
      <c r="L33" s="0" t="s">
        <v>44</v>
      </c>
      <c r="M33" s="0" t="s">
        <v>44</v>
      </c>
      <c r="N33" s="3" t="n">
        <v>1</v>
      </c>
      <c r="O33" s="0" t="n">
        <v>20</v>
      </c>
      <c r="P33" s="0" t="s">
        <v>44</v>
      </c>
      <c r="Q33" s="0" t="s">
        <v>44</v>
      </c>
      <c r="R33" s="3" t="n">
        <v>1</v>
      </c>
      <c r="S33" s="0" t="n">
        <v>21</v>
      </c>
      <c r="T33" s="0" t="s">
        <v>44</v>
      </c>
      <c r="U33" s="0" t="s">
        <v>44</v>
      </c>
      <c r="V33" s="3" t="n">
        <v>1</v>
      </c>
      <c r="W33" s="0" t="n">
        <v>20</v>
      </c>
      <c r="X33" s="0" t="s">
        <v>44</v>
      </c>
      <c r="Y33" s="0" t="s">
        <v>44</v>
      </c>
      <c r="Z33" s="3" t="n">
        <v>1</v>
      </c>
      <c r="AA33" s="0" t="n">
        <v>92</v>
      </c>
      <c r="AB33" s="0" t="s">
        <v>44</v>
      </c>
      <c r="AC33" s="0" t="s">
        <v>44</v>
      </c>
      <c r="AD33" s="3" t="n">
        <v>1</v>
      </c>
      <c r="AE33" s="0" t="n">
        <v>2200</v>
      </c>
      <c r="AF33" s="0" t="s">
        <v>44</v>
      </c>
      <c r="AG33" s="0" t="s">
        <v>44</v>
      </c>
      <c r="AH33" s="3" t="n">
        <v>1</v>
      </c>
      <c r="AI33" s="0" t="n">
        <v>2</v>
      </c>
      <c r="AJ33" s="0" t="s">
        <v>44</v>
      </c>
      <c r="AK33" s="0" t="s">
        <v>44</v>
      </c>
      <c r="AL33" s="3" t="n">
        <v>1</v>
      </c>
      <c r="AM33" s="0" t="n">
        <v>21</v>
      </c>
      <c r="AN33" s="0" t="s">
        <v>44</v>
      </c>
      <c r="AO33" s="0" t="s">
        <v>44</v>
      </c>
      <c r="AP33" s="3" t="n">
        <v>1</v>
      </c>
      <c r="AS33" s="0" t="n">
        <f aca="false">IF(BH33&lt;=0,$D$7,IF(BP33&lt;=BH33,$D$7,$D$7+$F$7*(BP33-BH33)))</f>
        <v>2.2</v>
      </c>
      <c r="AU33" s="0" t="n">
        <v>1</v>
      </c>
      <c r="AV33" s="0" t="n">
        <f aca="false">IF(C33&gt;=0,C33*3600/$B33,C33)</f>
        <v>1320</v>
      </c>
      <c r="AW33" s="0" t="s">
        <v>44</v>
      </c>
      <c r="AX33" s="0" t="s">
        <v>44</v>
      </c>
      <c r="AY33" s="3" t="n">
        <v>1</v>
      </c>
      <c r="AZ33" s="0" t="n">
        <f aca="false">G33</f>
        <v>20</v>
      </c>
      <c r="BA33" s="0" t="s">
        <v>44</v>
      </c>
      <c r="BB33" s="0" t="s">
        <v>44</v>
      </c>
      <c r="BC33" s="3" t="n">
        <v>1</v>
      </c>
      <c r="BD33" s="0" t="n">
        <f aca="false">IF(K33&gt;=0,K33*3600/$B33,K33)</f>
        <v>60</v>
      </c>
      <c r="BE33" s="0" t="s">
        <v>44</v>
      </c>
      <c r="BF33" s="0" t="s">
        <v>44</v>
      </c>
      <c r="BG33" s="3" t="n">
        <v>1</v>
      </c>
      <c r="BH33" s="0" t="n">
        <f aca="false">O33</f>
        <v>20</v>
      </c>
      <c r="BI33" s="0" t="s">
        <v>44</v>
      </c>
      <c r="BJ33" s="0" t="s">
        <v>44</v>
      </c>
      <c r="BK33" s="3" t="n">
        <v>1</v>
      </c>
      <c r="BL33" s="0" t="n">
        <f aca="false">IF(S33&gt;=0,S33*3600/$B33,S33)</f>
        <v>1260</v>
      </c>
      <c r="BM33" s="0" t="s">
        <v>44</v>
      </c>
      <c r="BN33" s="0" t="s">
        <v>44</v>
      </c>
      <c r="BO33" s="3" t="n">
        <v>1</v>
      </c>
      <c r="BP33" s="0" t="n">
        <f aca="false">W33</f>
        <v>20</v>
      </c>
      <c r="BQ33" s="0" t="s">
        <v>44</v>
      </c>
      <c r="BR33" s="0" t="s">
        <v>44</v>
      </c>
      <c r="BS33" s="3" t="n">
        <v>1</v>
      </c>
      <c r="BT33" s="0" t="n">
        <f aca="false">AA33</f>
        <v>92</v>
      </c>
      <c r="BU33" s="0" t="s">
        <v>44</v>
      </c>
      <c r="BV33" s="0" t="s">
        <v>44</v>
      </c>
      <c r="BW33" s="3" t="n">
        <v>1</v>
      </c>
      <c r="BX33" s="0" t="n">
        <f aca="false">AI33</f>
        <v>2</v>
      </c>
      <c r="BY33" s="0" t="s">
        <v>44</v>
      </c>
      <c r="BZ33" s="0" t="s">
        <v>44</v>
      </c>
      <c r="CA33" s="3" t="n">
        <v>1</v>
      </c>
      <c r="CB33" s="0" t="n">
        <f aca="false">AM33</f>
        <v>21</v>
      </c>
      <c r="CC33" s="0" t="s">
        <v>44</v>
      </c>
      <c r="CD33" s="0" t="s">
        <v>44</v>
      </c>
      <c r="CE33" s="3" t="n">
        <v>1</v>
      </c>
      <c r="CF33" s="0" t="n">
        <f aca="false">IF(K33=0,0,IF(OR(K33&gt;=0,C33&gt;=0),ROUND(K33/C33*100,0),C33))</f>
        <v>5</v>
      </c>
      <c r="CG33" s="0" t="s">
        <v>44</v>
      </c>
      <c r="CH33" s="0" t="s">
        <v>44</v>
      </c>
      <c r="CI33" s="3" t="n">
        <v>1</v>
      </c>
      <c r="CJ33" s="0" t="n">
        <f aca="false">IF(OR(AV33&lt;0,AZ33&lt;=0),-1,ROUND(AV33/AZ33,0))</f>
        <v>66</v>
      </c>
      <c r="CK33" s="0" t="s">
        <v>44</v>
      </c>
      <c r="CL33" s="0" t="s">
        <v>44</v>
      </c>
      <c r="CM33" s="3" t="n">
        <v>1</v>
      </c>
      <c r="CN33" s="0" t="n">
        <f aca="false">IF(OR(BD33&lt;0,BH33&lt;=0),-1,ROUND(BD33/BH33,0))</f>
        <v>3</v>
      </c>
      <c r="CO33" s="0" t="s">
        <v>44</v>
      </c>
      <c r="CP33" s="0" t="s">
        <v>44</v>
      </c>
      <c r="CQ33" s="3" t="n">
        <v>1</v>
      </c>
      <c r="CR33" s="0" t="n">
        <f aca="false">IF(OR(BL33&lt;0,BP33&lt;=0),-1,ROUND(BL33/BP33,0))</f>
        <v>63</v>
      </c>
      <c r="CS33" s="0" t="s">
        <v>44</v>
      </c>
      <c r="CT33" s="0" t="s">
        <v>44</v>
      </c>
      <c r="CU33" s="3" t="n">
        <v>1</v>
      </c>
      <c r="CV33" s="0" t="n">
        <f aca="false">IF(OR(BL33&lt;0,BD33&lt;0),-1,BL33+ROUND(AS33*BD33,0))</f>
        <v>1392</v>
      </c>
      <c r="CW33" s="0" t="s">
        <v>44</v>
      </c>
      <c r="CX33" s="0" t="s">
        <v>44</v>
      </c>
      <c r="CY33" s="3" t="n">
        <v>1</v>
      </c>
      <c r="CZ33" s="0" t="n">
        <f aca="false">IF(OR(CV33&lt;0,AZ33&lt;=0),-1,ROUND(CV33/AZ33,0))</f>
        <v>70</v>
      </c>
      <c r="DA33" s="0" t="s">
        <v>44</v>
      </c>
      <c r="DB33" s="0" t="s">
        <v>44</v>
      </c>
      <c r="DC33" s="3" t="n">
        <v>1</v>
      </c>
    </row>
    <row r="34" customFormat="false" ht="12.75" hidden="false" customHeight="false" outlineLevel="0" collapsed="false">
      <c r="B34" s="0" t="n">
        <v>60</v>
      </c>
      <c r="C34" s="0" t="n">
        <v>1</v>
      </c>
      <c r="D34" s="0" t="s">
        <v>44</v>
      </c>
      <c r="E34" s="0" t="s">
        <v>44</v>
      </c>
      <c r="F34" s="3" t="n">
        <v>1</v>
      </c>
      <c r="G34" s="0" t="n">
        <v>0</v>
      </c>
      <c r="H34" s="0" t="s">
        <v>44</v>
      </c>
      <c r="I34" s="0" t="s">
        <v>44</v>
      </c>
      <c r="J34" s="3" t="n">
        <v>1</v>
      </c>
      <c r="K34" s="0" t="n">
        <v>0</v>
      </c>
      <c r="L34" s="0" t="s">
        <v>44</v>
      </c>
      <c r="M34" s="0" t="s">
        <v>44</v>
      </c>
      <c r="N34" s="3" t="n">
        <v>1</v>
      </c>
      <c r="O34" s="0" t="n">
        <v>-1</v>
      </c>
      <c r="P34" s="0" t="s">
        <v>44</v>
      </c>
      <c r="Q34" s="0" t="s">
        <v>44</v>
      </c>
      <c r="R34" s="3" t="n">
        <v>1</v>
      </c>
      <c r="S34" s="0" t="n">
        <v>1</v>
      </c>
      <c r="T34" s="0" t="s">
        <v>44</v>
      </c>
      <c r="U34" s="0" t="s">
        <v>44</v>
      </c>
      <c r="V34" s="3" t="n">
        <v>1</v>
      </c>
      <c r="W34" s="0" t="n">
        <v>0</v>
      </c>
      <c r="X34" s="0" t="s">
        <v>44</v>
      </c>
      <c r="Y34" s="0" t="s">
        <v>44</v>
      </c>
      <c r="Z34" s="3" t="n">
        <v>1</v>
      </c>
      <c r="AA34" s="0" t="n">
        <v>98</v>
      </c>
      <c r="AB34" s="0" t="s">
        <v>44</v>
      </c>
      <c r="AC34" s="0" t="s">
        <v>44</v>
      </c>
      <c r="AD34" s="3" t="n">
        <v>1</v>
      </c>
      <c r="AE34" s="0" t="n">
        <v>1800</v>
      </c>
      <c r="AF34" s="0" t="s">
        <v>44</v>
      </c>
      <c r="AG34" s="0" t="s">
        <v>44</v>
      </c>
      <c r="AH34" s="3" t="n">
        <v>1</v>
      </c>
      <c r="AI34" s="0" t="n">
        <v>0</v>
      </c>
      <c r="AJ34" s="0" t="s">
        <v>44</v>
      </c>
      <c r="AK34" s="0" t="s">
        <v>44</v>
      </c>
      <c r="AL34" s="3" t="n">
        <v>1</v>
      </c>
      <c r="AM34" s="0" t="n">
        <v>20</v>
      </c>
      <c r="AN34" s="0" t="s">
        <v>44</v>
      </c>
      <c r="AO34" s="0" t="s">
        <v>44</v>
      </c>
      <c r="AP34" s="3" t="n">
        <v>1</v>
      </c>
      <c r="AS34" s="0" t="n">
        <f aca="false">IF(BH34&lt;=0,$D$7,IF(BP34&lt;=BH34,$D$7,$D$7+$F$7*(BP34-BH34)))</f>
        <v>2.2</v>
      </c>
      <c r="AU34" s="0" t="n">
        <v>1</v>
      </c>
      <c r="AV34" s="0" t="n">
        <f aca="false">IF(C34&gt;=0,C34*3600/$B34,C34)</f>
        <v>60</v>
      </c>
      <c r="AW34" s="0" t="s">
        <v>44</v>
      </c>
      <c r="AX34" s="0" t="s">
        <v>44</v>
      </c>
      <c r="AY34" s="3" t="n">
        <v>1</v>
      </c>
      <c r="AZ34" s="0" t="n">
        <f aca="false">G34</f>
        <v>0</v>
      </c>
      <c r="BA34" s="0" t="s">
        <v>44</v>
      </c>
      <c r="BB34" s="0" t="s">
        <v>44</v>
      </c>
      <c r="BC34" s="3" t="n">
        <v>1</v>
      </c>
      <c r="BD34" s="0" t="n">
        <f aca="false">IF(K34&gt;=0,K34*3600/$B34,K34)</f>
        <v>0</v>
      </c>
      <c r="BE34" s="0" t="s">
        <v>44</v>
      </c>
      <c r="BF34" s="0" t="s">
        <v>44</v>
      </c>
      <c r="BG34" s="3" t="n">
        <v>1</v>
      </c>
      <c r="BH34" s="0" t="n">
        <f aca="false">O34</f>
        <v>-1</v>
      </c>
      <c r="BI34" s="0" t="s">
        <v>44</v>
      </c>
      <c r="BJ34" s="0" t="s">
        <v>44</v>
      </c>
      <c r="BK34" s="3" t="n">
        <v>1</v>
      </c>
      <c r="BL34" s="0" t="n">
        <f aca="false">IF(S34&gt;=0,S34*3600/$B34,S34)</f>
        <v>60</v>
      </c>
      <c r="BM34" s="0" t="s">
        <v>44</v>
      </c>
      <c r="BN34" s="0" t="s">
        <v>44</v>
      </c>
      <c r="BO34" s="3" t="n">
        <v>1</v>
      </c>
      <c r="BP34" s="0" t="n">
        <f aca="false">W34</f>
        <v>0</v>
      </c>
      <c r="BQ34" s="0" t="s">
        <v>44</v>
      </c>
      <c r="BR34" s="0" t="s">
        <v>44</v>
      </c>
      <c r="BS34" s="3" t="n">
        <v>1</v>
      </c>
      <c r="BT34" s="0" t="n">
        <f aca="false">AA34</f>
        <v>98</v>
      </c>
      <c r="BU34" s="0" t="s">
        <v>44</v>
      </c>
      <c r="BV34" s="0" t="s">
        <v>44</v>
      </c>
      <c r="BW34" s="3" t="n">
        <v>1</v>
      </c>
      <c r="BX34" s="0" t="n">
        <f aca="false">AI34</f>
        <v>0</v>
      </c>
      <c r="BY34" s="0" t="s">
        <v>44</v>
      </c>
      <c r="BZ34" s="0" t="s">
        <v>44</v>
      </c>
      <c r="CA34" s="3" t="n">
        <v>1</v>
      </c>
      <c r="CB34" s="0" t="n">
        <f aca="false">AM34</f>
        <v>20</v>
      </c>
      <c r="CC34" s="0" t="s">
        <v>44</v>
      </c>
      <c r="CD34" s="0" t="s">
        <v>44</v>
      </c>
      <c r="CE34" s="3" t="n">
        <v>1</v>
      </c>
      <c r="CF34" s="0" t="n">
        <f aca="false">IF(K34=0,0,IF(OR(K34&gt;=0,C34&gt;=0),ROUND(K34/C34*100,0),C34))</f>
        <v>0</v>
      </c>
      <c r="CG34" s="0" t="s">
        <v>44</v>
      </c>
      <c r="CH34" s="0" t="s">
        <v>44</v>
      </c>
      <c r="CI34" s="3" t="n">
        <v>1</v>
      </c>
      <c r="CJ34" s="0" t="n">
        <v>68</v>
      </c>
      <c r="CK34" s="0" t="s">
        <v>44</v>
      </c>
      <c r="CL34" s="0" t="s">
        <v>44</v>
      </c>
      <c r="CM34" s="3" t="n">
        <v>1</v>
      </c>
      <c r="CN34" s="0" t="n">
        <f aca="false">IF(OR(BD34&lt;0,BH34&lt;=0),-1,ROUND(BD34/BH34,0))</f>
        <v>-1</v>
      </c>
      <c r="CO34" s="0" t="s">
        <v>44</v>
      </c>
      <c r="CP34" s="0" t="s">
        <v>44</v>
      </c>
      <c r="CQ34" s="3" t="n">
        <v>1</v>
      </c>
      <c r="CR34" s="0" t="n">
        <v>68</v>
      </c>
      <c r="CS34" s="0" t="s">
        <v>44</v>
      </c>
      <c r="CT34" s="0" t="s">
        <v>44</v>
      </c>
      <c r="CU34" s="3" t="n">
        <v>1</v>
      </c>
      <c r="CV34" s="0" t="n">
        <f aca="false">IF(OR(BL34&lt;0,BD34&lt;0),-1,BL34+ROUND(AS34*BD34,0))</f>
        <v>60</v>
      </c>
      <c r="CW34" s="0" t="s">
        <v>44</v>
      </c>
      <c r="CX34" s="0" t="s">
        <v>44</v>
      </c>
      <c r="CY34" s="3" t="n">
        <v>1</v>
      </c>
      <c r="CZ34" s="0" t="n">
        <v>77</v>
      </c>
      <c r="DA34" s="0" t="s">
        <v>44</v>
      </c>
      <c r="DB34" s="0" t="s">
        <v>44</v>
      </c>
      <c r="DC34" s="3" t="n">
        <v>1</v>
      </c>
    </row>
    <row r="35" customFormat="false" ht="12.75" hidden="false" customHeight="false" outlineLevel="0" collapsed="false">
      <c r="A35" s="0" t="n">
        <v>23</v>
      </c>
      <c r="B35" s="0" t="n">
        <v>60</v>
      </c>
      <c r="C35" s="0" t="n">
        <v>3</v>
      </c>
      <c r="D35" s="0" t="s">
        <v>44</v>
      </c>
      <c r="E35" s="0" t="s">
        <v>44</v>
      </c>
      <c r="F35" s="3" t="n">
        <v>1</v>
      </c>
      <c r="G35" s="0" t="n">
        <f aca="false">ROUND((K35*O35+S35*W35)/C35,0)</f>
        <v>107</v>
      </c>
      <c r="H35" s="0" t="s">
        <v>44</v>
      </c>
      <c r="I35" s="0" t="s">
        <v>44</v>
      </c>
      <c r="J35" s="3" t="n">
        <v>1</v>
      </c>
      <c r="K35" s="0" t="n">
        <v>1</v>
      </c>
      <c r="L35" s="0" t="s">
        <v>44</v>
      </c>
      <c r="M35" s="0" t="s">
        <v>44</v>
      </c>
      <c r="N35" s="3" t="n">
        <v>1</v>
      </c>
      <c r="O35" s="0" t="n">
        <v>80</v>
      </c>
      <c r="P35" s="0" t="s">
        <v>44</v>
      </c>
      <c r="Q35" s="0" t="s">
        <v>44</v>
      </c>
      <c r="R35" s="3" t="n">
        <v>1</v>
      </c>
      <c r="S35" s="0" t="n">
        <v>2</v>
      </c>
      <c r="T35" s="0" t="s">
        <v>44</v>
      </c>
      <c r="U35" s="0" t="s">
        <v>44</v>
      </c>
      <c r="V35" s="3" t="n">
        <v>1</v>
      </c>
      <c r="W35" s="0" t="n">
        <v>120</v>
      </c>
      <c r="X35" s="0" t="s">
        <v>44</v>
      </c>
      <c r="Y35" s="0" t="s">
        <v>44</v>
      </c>
      <c r="Z35" s="3" t="n">
        <v>1</v>
      </c>
      <c r="AA35" s="0" t="n">
        <v>8</v>
      </c>
      <c r="AB35" s="0" t="s">
        <v>44</v>
      </c>
      <c r="AC35" s="0" t="s">
        <v>44</v>
      </c>
      <c r="AD35" s="3" t="n">
        <v>1</v>
      </c>
      <c r="AE35" s="0" t="n">
        <v>14800</v>
      </c>
      <c r="AF35" s="0" t="s">
        <v>44</v>
      </c>
      <c r="AG35" s="0" t="s">
        <v>44</v>
      </c>
      <c r="AH35" s="3" t="n">
        <v>1</v>
      </c>
      <c r="AI35" s="0" t="n">
        <v>18</v>
      </c>
      <c r="AJ35" s="0" t="s">
        <v>44</v>
      </c>
      <c r="AK35" s="0" t="s">
        <v>44</v>
      </c>
      <c r="AL35" s="3" t="n">
        <v>1</v>
      </c>
      <c r="AM35" s="0" t="n">
        <v>118</v>
      </c>
      <c r="AN35" s="0" t="s">
        <v>44</v>
      </c>
      <c r="AO35" s="0" t="s">
        <v>44</v>
      </c>
      <c r="AP35" s="3" t="n">
        <v>1</v>
      </c>
      <c r="AR35" s="0" t="s">
        <v>48</v>
      </c>
      <c r="AS35" s="0" t="n">
        <f aca="false">IF(BH35&lt;=0,$D$7,IF(BP35&lt;=BH35,$D$7,$D$7+$F$7*(BP35-BH35)))</f>
        <v>3</v>
      </c>
      <c r="AU35" s="0" t="n">
        <v>1</v>
      </c>
      <c r="AV35" s="0" t="n">
        <f aca="false">IF(C35&gt;=0,C35*3600/$B35,C35)</f>
        <v>180</v>
      </c>
      <c r="AW35" s="0" t="s">
        <v>44</v>
      </c>
      <c r="AX35" s="0" t="s">
        <v>44</v>
      </c>
      <c r="AY35" s="3" t="n">
        <v>1</v>
      </c>
      <c r="AZ35" s="0" t="n">
        <f aca="false">G35</f>
        <v>107</v>
      </c>
      <c r="BA35" s="0" t="s">
        <v>44</v>
      </c>
      <c r="BB35" s="0" t="s">
        <v>44</v>
      </c>
      <c r="BC35" s="3" t="n">
        <v>1</v>
      </c>
      <c r="BD35" s="0" t="n">
        <f aca="false">IF(K35&gt;=0,K35*3600/$B35,K35)</f>
        <v>60</v>
      </c>
      <c r="BE35" s="0" t="s">
        <v>44</v>
      </c>
      <c r="BF35" s="0" t="s">
        <v>44</v>
      </c>
      <c r="BG35" s="3" t="n">
        <v>1</v>
      </c>
      <c r="BH35" s="0" t="n">
        <f aca="false">O35</f>
        <v>80</v>
      </c>
      <c r="BI35" s="0" t="s">
        <v>44</v>
      </c>
      <c r="BJ35" s="0" t="s">
        <v>44</v>
      </c>
      <c r="BK35" s="3" t="n">
        <v>1</v>
      </c>
      <c r="BL35" s="0" t="n">
        <f aca="false">IF(S35&gt;=0,S35*3600/$B35,S35)</f>
        <v>120</v>
      </c>
      <c r="BM35" s="0" t="s">
        <v>44</v>
      </c>
      <c r="BN35" s="0" t="s">
        <v>44</v>
      </c>
      <c r="BO35" s="3" t="n">
        <v>1</v>
      </c>
      <c r="BP35" s="0" t="n">
        <f aca="false">W35</f>
        <v>120</v>
      </c>
      <c r="BQ35" s="0" t="s">
        <v>44</v>
      </c>
      <c r="BR35" s="0" t="s">
        <v>44</v>
      </c>
      <c r="BS35" s="3" t="n">
        <v>1</v>
      </c>
      <c r="BT35" s="0" t="n">
        <f aca="false">AA35</f>
        <v>8</v>
      </c>
      <c r="BU35" s="0" t="s">
        <v>44</v>
      </c>
      <c r="BV35" s="0" t="s">
        <v>44</v>
      </c>
      <c r="BW35" s="3" t="n">
        <v>1</v>
      </c>
      <c r="BX35" s="0" t="n">
        <f aca="false">AI35</f>
        <v>18</v>
      </c>
      <c r="BY35" s="0" t="s">
        <v>44</v>
      </c>
      <c r="BZ35" s="0" t="s">
        <v>44</v>
      </c>
      <c r="CA35" s="3" t="n">
        <v>1</v>
      </c>
      <c r="CB35" s="0" t="n">
        <f aca="false">AM35</f>
        <v>118</v>
      </c>
      <c r="CC35" s="0" t="s">
        <v>44</v>
      </c>
      <c r="CD35" s="0" t="s">
        <v>44</v>
      </c>
      <c r="CE35" s="3" t="n">
        <v>1</v>
      </c>
      <c r="CF35" s="0" t="n">
        <f aca="false">IF(K35=0,0,IF(OR(K35&gt;=0,C35&gt;=0),ROUND(K35/C35*100,0),C35))</f>
        <v>33</v>
      </c>
      <c r="CG35" s="0" t="s">
        <v>44</v>
      </c>
      <c r="CH35" s="0" t="s">
        <v>44</v>
      </c>
      <c r="CI35" s="3" t="n">
        <v>1</v>
      </c>
      <c r="CJ35" s="0" t="n">
        <f aca="false">IF(OR(AV35&lt;0,AZ35&lt;=0),-1,ROUND(AV35/AZ35,0))</f>
        <v>2</v>
      </c>
      <c r="CK35" s="0" t="s">
        <v>44</v>
      </c>
      <c r="CL35" s="0" t="s">
        <v>44</v>
      </c>
      <c r="CM35" s="3" t="n">
        <v>1</v>
      </c>
      <c r="CN35" s="0" t="n">
        <f aca="false">IF(OR(BD35&lt;0,BH35&lt;=0),-1,ROUND(BD35/BH35,0))</f>
        <v>1</v>
      </c>
      <c r="CO35" s="0" t="s">
        <v>44</v>
      </c>
      <c r="CP35" s="0" t="s">
        <v>44</v>
      </c>
      <c r="CQ35" s="3" t="n">
        <v>1</v>
      </c>
      <c r="CR35" s="0" t="n">
        <f aca="false">IF(OR(BL35&lt;0,BP35&lt;=0),-1,ROUND(BL35/BP35,0))</f>
        <v>1</v>
      </c>
      <c r="CS35" s="0" t="s">
        <v>44</v>
      </c>
      <c r="CT35" s="0" t="s">
        <v>44</v>
      </c>
      <c r="CU35" s="3" t="n">
        <v>1</v>
      </c>
      <c r="CV35" s="0" t="n">
        <f aca="false">IF(OR(BL35&lt;0,BD35&lt;0),-1,BL35+ROUND(AS35*BD35,0))</f>
        <v>300</v>
      </c>
      <c r="CW35" s="0" t="s">
        <v>44</v>
      </c>
      <c r="CX35" s="0" t="s">
        <v>44</v>
      </c>
      <c r="CY35" s="3" t="n">
        <v>1</v>
      </c>
      <c r="CZ35" s="0" t="n">
        <f aca="false">IF(OR(CV35&lt;0,AZ35&lt;=0),-1,ROUND(CV35/AZ35,0))</f>
        <v>3</v>
      </c>
      <c r="DA35" s="0" t="s">
        <v>44</v>
      </c>
      <c r="DB35" s="0" t="s">
        <v>44</v>
      </c>
      <c r="DC35" s="3" t="n">
        <v>1</v>
      </c>
    </row>
    <row r="36" customFormat="false" ht="12.75" hidden="false" customHeight="false" outlineLevel="0" collapsed="false">
      <c r="B36" s="0" t="n">
        <v>60</v>
      </c>
      <c r="C36" s="0" t="n">
        <v>1</v>
      </c>
      <c r="D36" s="0" t="s">
        <v>44</v>
      </c>
      <c r="E36" s="0" t="s">
        <v>44</v>
      </c>
      <c r="F36" s="3" t="n">
        <v>1</v>
      </c>
      <c r="G36" s="0" t="n">
        <v>0</v>
      </c>
      <c r="H36" s="0" t="s">
        <v>44</v>
      </c>
      <c r="I36" s="0" t="s">
        <v>44</v>
      </c>
      <c r="J36" s="3" t="n">
        <v>1</v>
      </c>
      <c r="K36" s="0" t="n">
        <v>1</v>
      </c>
      <c r="L36" s="0" t="s">
        <v>44</v>
      </c>
      <c r="M36" s="0" t="s">
        <v>44</v>
      </c>
      <c r="N36" s="3" t="n">
        <v>1</v>
      </c>
      <c r="O36" s="0" t="n">
        <v>0</v>
      </c>
      <c r="P36" s="0" t="s">
        <v>44</v>
      </c>
      <c r="Q36" s="0" t="s">
        <v>44</v>
      </c>
      <c r="R36" s="3" t="n">
        <v>1</v>
      </c>
      <c r="S36" s="0" t="n">
        <v>0</v>
      </c>
      <c r="T36" s="0" t="s">
        <v>44</v>
      </c>
      <c r="U36" s="0" t="s">
        <v>44</v>
      </c>
      <c r="V36" s="3" t="n">
        <v>1</v>
      </c>
      <c r="W36" s="0" t="n">
        <v>-1</v>
      </c>
      <c r="X36" s="0" t="s">
        <v>44</v>
      </c>
      <c r="Y36" s="0" t="s">
        <v>44</v>
      </c>
      <c r="Z36" s="3" t="n">
        <v>1</v>
      </c>
      <c r="AA36" s="0" t="n">
        <v>1</v>
      </c>
      <c r="AB36" s="0" t="s">
        <v>44</v>
      </c>
      <c r="AC36" s="0" t="s">
        <v>44</v>
      </c>
      <c r="AD36" s="3" t="n">
        <v>1</v>
      </c>
      <c r="AE36" s="0" t="n">
        <v>25400</v>
      </c>
      <c r="AF36" s="0" t="s">
        <v>44</v>
      </c>
      <c r="AG36" s="0" t="s">
        <v>44</v>
      </c>
      <c r="AH36" s="3" t="n">
        <v>1</v>
      </c>
      <c r="AI36" s="0" t="n">
        <v>0</v>
      </c>
      <c r="AJ36" s="0" t="s">
        <v>44</v>
      </c>
      <c r="AK36" s="0" t="s">
        <v>44</v>
      </c>
      <c r="AL36" s="3" t="n">
        <v>1</v>
      </c>
      <c r="AM36" s="0" t="n">
        <v>100</v>
      </c>
      <c r="AN36" s="0" t="s">
        <v>44</v>
      </c>
      <c r="AO36" s="0" t="s">
        <v>44</v>
      </c>
      <c r="AP36" s="3" t="n">
        <v>1</v>
      </c>
      <c r="AS36" s="0" t="n">
        <f aca="false">IF(BH36&lt;=0,$D$7,IF(BP36&lt;=BH36,$D$7,$D$7+$F$7*(BP36-BH36)))</f>
        <v>2.2</v>
      </c>
      <c r="AU36" s="0" t="n">
        <v>1</v>
      </c>
      <c r="AV36" s="0" t="n">
        <f aca="false">IF(C36&gt;=0,C36*3600/$B36,C36)</f>
        <v>60</v>
      </c>
      <c r="AW36" s="0" t="s">
        <v>44</v>
      </c>
      <c r="AX36" s="0" t="s">
        <v>44</v>
      </c>
      <c r="AY36" s="3" t="n">
        <v>1</v>
      </c>
      <c r="AZ36" s="0" t="n">
        <f aca="false">G36</f>
        <v>0</v>
      </c>
      <c r="BA36" s="0" t="s">
        <v>44</v>
      </c>
      <c r="BB36" s="0" t="s">
        <v>44</v>
      </c>
      <c r="BC36" s="3" t="n">
        <v>1</v>
      </c>
      <c r="BD36" s="0" t="n">
        <f aca="false">IF(K36&gt;=0,K36*3600/$B36,K36)</f>
        <v>60</v>
      </c>
      <c r="BE36" s="0" t="s">
        <v>44</v>
      </c>
      <c r="BF36" s="0" t="s">
        <v>44</v>
      </c>
      <c r="BG36" s="3" t="n">
        <v>1</v>
      </c>
      <c r="BH36" s="0" t="n">
        <f aca="false">O36</f>
        <v>0</v>
      </c>
      <c r="BI36" s="0" t="s">
        <v>44</v>
      </c>
      <c r="BJ36" s="0" t="s">
        <v>44</v>
      </c>
      <c r="BK36" s="3" t="n">
        <v>1</v>
      </c>
      <c r="BL36" s="0" t="n">
        <f aca="false">IF(S36&gt;=0,S36*3600/$B36,S36)</f>
        <v>0</v>
      </c>
      <c r="BM36" s="0" t="s">
        <v>44</v>
      </c>
      <c r="BN36" s="0" t="s">
        <v>44</v>
      </c>
      <c r="BO36" s="3" t="n">
        <v>1</v>
      </c>
      <c r="BP36" s="0" t="n">
        <f aca="false">W36</f>
        <v>-1</v>
      </c>
      <c r="BQ36" s="0" t="s">
        <v>44</v>
      </c>
      <c r="BR36" s="0" t="s">
        <v>44</v>
      </c>
      <c r="BS36" s="3" t="n">
        <v>1</v>
      </c>
      <c r="BT36" s="0" t="n">
        <f aca="false">AA36</f>
        <v>1</v>
      </c>
      <c r="BU36" s="0" t="s">
        <v>44</v>
      </c>
      <c r="BV36" s="0" t="s">
        <v>44</v>
      </c>
      <c r="BW36" s="3" t="n">
        <v>1</v>
      </c>
      <c r="BX36" s="0" t="n">
        <f aca="false">AI36</f>
        <v>0</v>
      </c>
      <c r="BY36" s="0" t="s">
        <v>44</v>
      </c>
      <c r="BZ36" s="0" t="s">
        <v>44</v>
      </c>
      <c r="CA36" s="3" t="n">
        <v>1</v>
      </c>
      <c r="CB36" s="0" t="n">
        <f aca="false">AM36</f>
        <v>100</v>
      </c>
      <c r="CC36" s="0" t="s">
        <v>44</v>
      </c>
      <c r="CD36" s="0" t="s">
        <v>44</v>
      </c>
      <c r="CE36" s="3" t="n">
        <v>1</v>
      </c>
      <c r="CF36" s="0" t="n">
        <f aca="false">IF(K36=0,0,IF(OR(K36&gt;=0,C36&gt;=0),ROUND(K36/C36*100,0),C36))</f>
        <v>100</v>
      </c>
      <c r="CG36" s="0" t="s">
        <v>44</v>
      </c>
      <c r="CH36" s="0" t="s">
        <v>44</v>
      </c>
      <c r="CI36" s="3" t="n">
        <v>1</v>
      </c>
      <c r="CJ36" s="0" t="n">
        <v>0</v>
      </c>
      <c r="CK36" s="0" t="s">
        <v>44</v>
      </c>
      <c r="CL36" s="0" t="s">
        <v>44</v>
      </c>
      <c r="CM36" s="3" t="n">
        <v>1</v>
      </c>
      <c r="CN36" s="0" t="n">
        <v>0</v>
      </c>
      <c r="CO36" s="0" t="s">
        <v>44</v>
      </c>
      <c r="CP36" s="0" t="s">
        <v>44</v>
      </c>
      <c r="CQ36" s="3" t="n">
        <v>1</v>
      </c>
      <c r="CR36" s="0" t="n">
        <f aca="false">IF(OR(BL36&lt;0,BP36&lt;=0),-1,ROUND(BL36/BP36,0))</f>
        <v>-1</v>
      </c>
      <c r="CS36" s="0" t="s">
        <v>44</v>
      </c>
      <c r="CT36" s="0" t="s">
        <v>44</v>
      </c>
      <c r="CU36" s="3" t="n">
        <v>1</v>
      </c>
      <c r="CV36" s="0" t="n">
        <f aca="false">IF(OR(BL36&lt;0,BD36&lt;0),-1,BL36+ROUND(AS36*BD36,0))</f>
        <v>132</v>
      </c>
      <c r="CW36" s="0" t="s">
        <v>44</v>
      </c>
      <c r="CX36" s="0" t="s">
        <v>44</v>
      </c>
      <c r="CY36" s="3" t="n">
        <v>1</v>
      </c>
      <c r="CZ36" s="0" t="n">
        <v>0</v>
      </c>
      <c r="DA36" s="0" t="s">
        <v>44</v>
      </c>
      <c r="DB36" s="0" t="s">
        <v>44</v>
      </c>
      <c r="DC36" s="3" t="n">
        <v>1</v>
      </c>
    </row>
    <row r="37" customFormat="false" ht="12.75" hidden="false" customHeight="false" outlineLevel="0" collapsed="false">
      <c r="A37" s="0" t="n">
        <v>24</v>
      </c>
      <c r="B37" s="0" t="n">
        <v>60</v>
      </c>
      <c r="C37" s="0" t="n">
        <v>11</v>
      </c>
      <c r="D37" s="0" t="s">
        <v>44</v>
      </c>
      <c r="E37" s="0" t="s">
        <v>44</v>
      </c>
      <c r="F37" s="3" t="n">
        <v>1</v>
      </c>
      <c r="G37" s="0" t="n">
        <f aca="false">ROUND((K37*O37+S37*W37)/C37,0)</f>
        <v>20</v>
      </c>
      <c r="H37" s="0" t="s">
        <v>44</v>
      </c>
      <c r="I37" s="0" t="s">
        <v>44</v>
      </c>
      <c r="J37" s="3" t="n">
        <v>1</v>
      </c>
      <c r="K37" s="0" t="n">
        <v>10</v>
      </c>
      <c r="L37" s="0" t="s">
        <v>44</v>
      </c>
      <c r="M37" s="0" t="s">
        <v>44</v>
      </c>
      <c r="N37" s="3" t="n">
        <v>1</v>
      </c>
      <c r="O37" s="0" t="n">
        <v>20</v>
      </c>
      <c r="P37" s="0" t="s">
        <v>44</v>
      </c>
      <c r="Q37" s="0" t="s">
        <v>44</v>
      </c>
      <c r="R37" s="3" t="n">
        <v>1</v>
      </c>
      <c r="S37" s="0" t="n">
        <v>1</v>
      </c>
      <c r="T37" s="0" t="s">
        <v>44</v>
      </c>
      <c r="U37" s="0" t="s">
        <v>44</v>
      </c>
      <c r="V37" s="3" t="n">
        <v>1</v>
      </c>
      <c r="W37" s="0" t="n">
        <v>20</v>
      </c>
      <c r="X37" s="0" t="s">
        <v>44</v>
      </c>
      <c r="Y37" s="0" t="s">
        <v>44</v>
      </c>
      <c r="Z37" s="3" t="n">
        <v>1</v>
      </c>
      <c r="AA37" s="0" t="n">
        <v>95</v>
      </c>
      <c r="AB37" s="0" t="s">
        <v>44</v>
      </c>
      <c r="AC37" s="0" t="s">
        <v>44</v>
      </c>
      <c r="AD37" s="3" t="n">
        <v>1</v>
      </c>
      <c r="AE37" s="0" t="n">
        <v>2300</v>
      </c>
      <c r="AF37" s="0" t="s">
        <v>44</v>
      </c>
      <c r="AG37" s="0" t="s">
        <v>44</v>
      </c>
      <c r="AH37" s="3" t="n">
        <v>1</v>
      </c>
      <c r="AI37" s="0" t="n">
        <v>2</v>
      </c>
      <c r="AJ37" s="0" t="s">
        <v>44</v>
      </c>
      <c r="AK37" s="0" t="s">
        <v>44</v>
      </c>
      <c r="AL37" s="3" t="n">
        <v>1</v>
      </c>
      <c r="AM37" s="0" t="n">
        <v>21</v>
      </c>
      <c r="AN37" s="0" t="s">
        <v>44</v>
      </c>
      <c r="AO37" s="0" t="s">
        <v>44</v>
      </c>
      <c r="AP37" s="3" t="n">
        <v>1</v>
      </c>
      <c r="AS37" s="0" t="n">
        <f aca="false">IF(BH37&lt;=0,$D$7,IF(BP37&lt;=BH37,$D$7,$D$7+$F$7*(BP37-BH37)))</f>
        <v>2.2</v>
      </c>
      <c r="AU37" s="0" t="n">
        <v>1</v>
      </c>
      <c r="AV37" s="0" t="n">
        <f aca="false">IF(C37&gt;=0,C37*3600/$B37,C37)</f>
        <v>660</v>
      </c>
      <c r="AW37" s="0" t="s">
        <v>44</v>
      </c>
      <c r="AX37" s="0" t="s">
        <v>44</v>
      </c>
      <c r="AY37" s="3" t="n">
        <v>1</v>
      </c>
      <c r="AZ37" s="0" t="n">
        <f aca="false">G37</f>
        <v>20</v>
      </c>
      <c r="BA37" s="0" t="s">
        <v>44</v>
      </c>
      <c r="BB37" s="0" t="s">
        <v>44</v>
      </c>
      <c r="BC37" s="3" t="n">
        <v>1</v>
      </c>
      <c r="BD37" s="0" t="n">
        <f aca="false">IF(K37&gt;=0,K37*3600/$B37,K37)</f>
        <v>600</v>
      </c>
      <c r="BE37" s="0" t="s">
        <v>44</v>
      </c>
      <c r="BF37" s="0" t="s">
        <v>44</v>
      </c>
      <c r="BG37" s="3" t="n">
        <v>1</v>
      </c>
      <c r="BH37" s="0" t="n">
        <f aca="false">O37</f>
        <v>20</v>
      </c>
      <c r="BI37" s="0" t="s">
        <v>44</v>
      </c>
      <c r="BJ37" s="0" t="s">
        <v>44</v>
      </c>
      <c r="BK37" s="3" t="n">
        <v>1</v>
      </c>
      <c r="BL37" s="0" t="n">
        <f aca="false">IF(S37&gt;=0,S37*3600/$B37,S37)</f>
        <v>60</v>
      </c>
      <c r="BM37" s="0" t="s">
        <v>44</v>
      </c>
      <c r="BN37" s="0" t="s">
        <v>44</v>
      </c>
      <c r="BO37" s="3" t="n">
        <v>1</v>
      </c>
      <c r="BP37" s="0" t="n">
        <f aca="false">W37</f>
        <v>20</v>
      </c>
      <c r="BQ37" s="0" t="s">
        <v>44</v>
      </c>
      <c r="BR37" s="0" t="s">
        <v>44</v>
      </c>
      <c r="BS37" s="3" t="n">
        <v>1</v>
      </c>
      <c r="BT37" s="0" t="n">
        <f aca="false">AA37</f>
        <v>95</v>
      </c>
      <c r="BU37" s="0" t="s">
        <v>44</v>
      </c>
      <c r="BV37" s="0" t="s">
        <v>44</v>
      </c>
      <c r="BW37" s="3" t="n">
        <v>1</v>
      </c>
      <c r="BX37" s="0" t="n">
        <f aca="false">AI37</f>
        <v>2</v>
      </c>
      <c r="BY37" s="0" t="s">
        <v>44</v>
      </c>
      <c r="BZ37" s="0" t="s">
        <v>44</v>
      </c>
      <c r="CA37" s="3" t="n">
        <v>1</v>
      </c>
      <c r="CB37" s="0" t="n">
        <f aca="false">AM37</f>
        <v>21</v>
      </c>
      <c r="CC37" s="0" t="s">
        <v>44</v>
      </c>
      <c r="CD37" s="0" t="s">
        <v>44</v>
      </c>
      <c r="CE37" s="3" t="n">
        <v>1</v>
      </c>
      <c r="CF37" s="0" t="n">
        <f aca="false">IF(K37=0,0,IF(OR(K37&gt;=0,C37&gt;=0),ROUND(K37/C37*100,0),C37))</f>
        <v>91</v>
      </c>
      <c r="CG37" s="0" t="s">
        <v>44</v>
      </c>
      <c r="CH37" s="0" t="s">
        <v>44</v>
      </c>
      <c r="CI37" s="3" t="n">
        <v>1</v>
      </c>
      <c r="CJ37" s="0" t="n">
        <f aca="false">IF(OR(AV37&lt;0,AZ37&lt;=0),-1,ROUND(AV37/AZ37,0))</f>
        <v>33</v>
      </c>
      <c r="CK37" s="0" t="s">
        <v>44</v>
      </c>
      <c r="CL37" s="0" t="s">
        <v>44</v>
      </c>
      <c r="CM37" s="3" t="n">
        <v>1</v>
      </c>
      <c r="CN37" s="0" t="n">
        <f aca="false">IF(OR(BD37&lt;0,BH37&lt;=0),-1,ROUND(BD37/BH37,0))</f>
        <v>30</v>
      </c>
      <c r="CO37" s="0" t="s">
        <v>44</v>
      </c>
      <c r="CP37" s="0" t="s">
        <v>44</v>
      </c>
      <c r="CQ37" s="3" t="n">
        <v>1</v>
      </c>
      <c r="CR37" s="0" t="n">
        <f aca="false">IF(OR(BL37&lt;0,BP37&lt;=0),-1,ROUND(BL37/BP37,0))</f>
        <v>3</v>
      </c>
      <c r="CS37" s="0" t="s">
        <v>44</v>
      </c>
      <c r="CT37" s="0" t="s">
        <v>44</v>
      </c>
      <c r="CU37" s="3" t="n">
        <v>1</v>
      </c>
      <c r="CV37" s="0" t="n">
        <f aca="false">IF(OR(BL37&lt;0,BD37&lt;0),-1,BL37+ROUND(AS37*BD37,0))</f>
        <v>1380</v>
      </c>
      <c r="CW37" s="0" t="s">
        <v>44</v>
      </c>
      <c r="CX37" s="0" t="s">
        <v>44</v>
      </c>
      <c r="CY37" s="3" t="n">
        <v>1</v>
      </c>
      <c r="CZ37" s="0" t="n">
        <f aca="false">IF(OR(CV37&lt;0,AZ37&lt;=0),-1,ROUND(CV37/AZ37,0))</f>
        <v>69</v>
      </c>
      <c r="DA37" s="0" t="s">
        <v>44</v>
      </c>
      <c r="DB37" s="0" t="s">
        <v>44</v>
      </c>
      <c r="DC37" s="3" t="n">
        <v>1</v>
      </c>
    </row>
    <row r="38" customFormat="false" ht="12.75" hidden="false" customHeight="false" outlineLevel="0" collapsed="false">
      <c r="B38" s="0" t="n">
        <v>60</v>
      </c>
      <c r="C38" s="0" t="n">
        <v>1</v>
      </c>
      <c r="D38" s="0" t="s">
        <v>44</v>
      </c>
      <c r="E38" s="0" t="s">
        <v>44</v>
      </c>
      <c r="F38" s="3" t="n">
        <v>1</v>
      </c>
      <c r="G38" s="0" t="n">
        <v>0</v>
      </c>
      <c r="H38" s="0" t="s">
        <v>44</v>
      </c>
      <c r="I38" s="0" t="s">
        <v>44</v>
      </c>
      <c r="J38" s="3" t="n">
        <v>1</v>
      </c>
      <c r="K38" s="0" t="n">
        <v>1</v>
      </c>
      <c r="L38" s="0" t="s">
        <v>44</v>
      </c>
      <c r="M38" s="0" t="s">
        <v>44</v>
      </c>
      <c r="N38" s="3" t="n">
        <v>1</v>
      </c>
      <c r="O38" s="0" t="n">
        <v>0</v>
      </c>
      <c r="P38" s="0" t="s">
        <v>44</v>
      </c>
      <c r="Q38" s="0" t="s">
        <v>44</v>
      </c>
      <c r="R38" s="3" t="n">
        <v>1</v>
      </c>
      <c r="S38" s="0" t="n">
        <v>0</v>
      </c>
      <c r="T38" s="0" t="s">
        <v>44</v>
      </c>
      <c r="U38" s="0" t="s">
        <v>44</v>
      </c>
      <c r="V38" s="3" t="n">
        <v>1</v>
      </c>
      <c r="W38" s="0" t="n">
        <v>-1</v>
      </c>
      <c r="X38" s="0" t="s">
        <v>44</v>
      </c>
      <c r="Y38" s="0" t="s">
        <v>44</v>
      </c>
      <c r="Z38" s="3" t="n">
        <v>1</v>
      </c>
      <c r="AA38" s="0" t="n">
        <v>97</v>
      </c>
      <c r="AB38" s="0" t="s">
        <v>44</v>
      </c>
      <c r="AC38" s="0" t="s">
        <v>44</v>
      </c>
      <c r="AD38" s="3" t="n">
        <v>1</v>
      </c>
      <c r="AE38" s="0" t="n">
        <v>1900</v>
      </c>
      <c r="AF38" s="0" t="s">
        <v>44</v>
      </c>
      <c r="AG38" s="0" t="s">
        <v>44</v>
      </c>
      <c r="AH38" s="3" t="n">
        <v>1</v>
      </c>
      <c r="AI38" s="0" t="n">
        <v>0</v>
      </c>
      <c r="AJ38" s="0" t="s">
        <v>44</v>
      </c>
      <c r="AK38" s="0" t="s">
        <v>44</v>
      </c>
      <c r="AL38" s="3" t="n">
        <v>1</v>
      </c>
      <c r="AM38" s="0" t="n">
        <v>20</v>
      </c>
      <c r="AN38" s="0" t="s">
        <v>44</v>
      </c>
      <c r="AO38" s="0" t="s">
        <v>44</v>
      </c>
      <c r="AP38" s="3" t="n">
        <v>1</v>
      </c>
      <c r="AS38" s="0" t="n">
        <f aca="false">IF(BH38&lt;=0,$D$7,IF(BP38&lt;=BH38,$D$7,$D$7+$F$7*(BP38-BH38)))</f>
        <v>2.2</v>
      </c>
      <c r="AU38" s="0" t="n">
        <v>1</v>
      </c>
      <c r="AV38" s="0" t="n">
        <f aca="false">IF(C38&gt;=0,C38*3600/$B38,C38)</f>
        <v>60</v>
      </c>
      <c r="AW38" s="0" t="s">
        <v>44</v>
      </c>
      <c r="AX38" s="0" t="s">
        <v>44</v>
      </c>
      <c r="AY38" s="3" t="n">
        <v>1</v>
      </c>
      <c r="AZ38" s="0" t="n">
        <f aca="false">G38</f>
        <v>0</v>
      </c>
      <c r="BA38" s="0" t="s">
        <v>44</v>
      </c>
      <c r="BB38" s="0" t="s">
        <v>44</v>
      </c>
      <c r="BC38" s="3" t="n">
        <v>1</v>
      </c>
      <c r="BD38" s="0" t="n">
        <f aca="false">IF(K38&gt;=0,K38*3600/$B38,K38)</f>
        <v>60</v>
      </c>
      <c r="BE38" s="0" t="s">
        <v>44</v>
      </c>
      <c r="BF38" s="0" t="s">
        <v>44</v>
      </c>
      <c r="BG38" s="3" t="n">
        <v>1</v>
      </c>
      <c r="BH38" s="0" t="n">
        <f aca="false">O38</f>
        <v>0</v>
      </c>
      <c r="BI38" s="0" t="s">
        <v>44</v>
      </c>
      <c r="BJ38" s="0" t="s">
        <v>44</v>
      </c>
      <c r="BK38" s="3" t="n">
        <v>1</v>
      </c>
      <c r="BL38" s="0" t="n">
        <f aca="false">IF(S38&gt;=0,S38*3600/$B38,S38)</f>
        <v>0</v>
      </c>
      <c r="BM38" s="0" t="s">
        <v>44</v>
      </c>
      <c r="BN38" s="0" t="s">
        <v>44</v>
      </c>
      <c r="BO38" s="3" t="n">
        <v>1</v>
      </c>
      <c r="BP38" s="0" t="n">
        <f aca="false">W38</f>
        <v>-1</v>
      </c>
      <c r="BQ38" s="0" t="s">
        <v>44</v>
      </c>
      <c r="BR38" s="0" t="s">
        <v>44</v>
      </c>
      <c r="BS38" s="3" t="n">
        <v>1</v>
      </c>
      <c r="BT38" s="0" t="n">
        <f aca="false">AA38</f>
        <v>97</v>
      </c>
      <c r="BU38" s="0" t="s">
        <v>44</v>
      </c>
      <c r="BV38" s="0" t="s">
        <v>44</v>
      </c>
      <c r="BW38" s="3" t="n">
        <v>1</v>
      </c>
      <c r="BX38" s="0" t="n">
        <f aca="false">AI38</f>
        <v>0</v>
      </c>
      <c r="BY38" s="0" t="s">
        <v>44</v>
      </c>
      <c r="BZ38" s="0" t="s">
        <v>44</v>
      </c>
      <c r="CA38" s="3" t="n">
        <v>1</v>
      </c>
      <c r="CB38" s="0" t="n">
        <f aca="false">AM38</f>
        <v>20</v>
      </c>
      <c r="CC38" s="0" t="s">
        <v>44</v>
      </c>
      <c r="CD38" s="0" t="s">
        <v>44</v>
      </c>
      <c r="CE38" s="3" t="n">
        <v>1</v>
      </c>
      <c r="CF38" s="0" t="n">
        <f aca="false">IF(K38=0,0,IF(OR(K38&gt;=0,C38&gt;=0),ROUND(K38/C38*100,0),C38))</f>
        <v>100</v>
      </c>
      <c r="CG38" s="0" t="s">
        <v>44</v>
      </c>
      <c r="CH38" s="0" t="s">
        <v>44</v>
      </c>
      <c r="CI38" s="3" t="n">
        <v>1</v>
      </c>
      <c r="CJ38" s="0" t="n">
        <v>0</v>
      </c>
      <c r="CK38" s="0" t="s">
        <v>44</v>
      </c>
      <c r="CL38" s="0" t="s">
        <v>44</v>
      </c>
      <c r="CM38" s="3" t="n">
        <v>1</v>
      </c>
      <c r="CN38" s="0" t="n">
        <v>38</v>
      </c>
      <c r="CO38" s="0" t="s">
        <v>44</v>
      </c>
      <c r="CP38" s="0" t="s">
        <v>44</v>
      </c>
      <c r="CQ38" s="3" t="n">
        <v>1</v>
      </c>
      <c r="CR38" s="0" t="n">
        <f aca="false">IF(OR(BL38&lt;0,BP38&lt;=0),-1,ROUND(BL38/BP38,0))</f>
        <v>-1</v>
      </c>
      <c r="CS38" s="0" t="s">
        <v>44</v>
      </c>
      <c r="CT38" s="0" t="s">
        <v>44</v>
      </c>
      <c r="CU38" s="3" t="n">
        <v>1</v>
      </c>
      <c r="CV38" s="0" t="n">
        <f aca="false">IF(OR(BL38&lt;0,BD38&lt;0),-1,BL38+ROUND(AS38*BD38,0))</f>
        <v>132</v>
      </c>
      <c r="CW38" s="0" t="s">
        <v>44</v>
      </c>
      <c r="CX38" s="0" t="s">
        <v>44</v>
      </c>
      <c r="CY38" s="3" t="n">
        <v>1</v>
      </c>
      <c r="CZ38" s="0" t="n">
        <v>77</v>
      </c>
      <c r="DA38" s="0" t="s">
        <v>44</v>
      </c>
      <c r="DB38" s="0" t="s">
        <v>44</v>
      </c>
      <c r="DC38" s="3" t="n">
        <v>1</v>
      </c>
    </row>
    <row r="39" customFormat="false" ht="12.75" hidden="false" customHeight="false" outlineLevel="0" collapsed="false">
      <c r="A39" s="0" t="n">
        <v>25</v>
      </c>
      <c r="B39" s="0" t="n">
        <v>60</v>
      </c>
      <c r="C39" s="0" t="n">
        <v>12</v>
      </c>
      <c r="D39" s="0" t="s">
        <v>44</v>
      </c>
      <c r="E39" s="0" t="s">
        <v>44</v>
      </c>
      <c r="F39" s="3" t="n">
        <v>1</v>
      </c>
      <c r="G39" s="0" t="n">
        <f aca="false">ROUND((K39*O39+S39*W39)/C39,0)</f>
        <v>82</v>
      </c>
      <c r="H39" s="0" t="s">
        <v>44</v>
      </c>
      <c r="I39" s="0" t="s">
        <v>44</v>
      </c>
      <c r="J39" s="3" t="n">
        <v>1</v>
      </c>
      <c r="K39" s="0" t="n">
        <v>9</v>
      </c>
      <c r="L39" s="0" t="s">
        <v>44</v>
      </c>
      <c r="M39" s="0" t="s">
        <v>44</v>
      </c>
      <c r="N39" s="3" t="n">
        <v>1</v>
      </c>
      <c r="O39" s="0" t="n">
        <v>82</v>
      </c>
      <c r="P39" s="0" t="s">
        <v>44</v>
      </c>
      <c r="Q39" s="0" t="s">
        <v>44</v>
      </c>
      <c r="R39" s="3" t="n">
        <v>1</v>
      </c>
      <c r="S39" s="0" t="n">
        <v>3</v>
      </c>
      <c r="T39" s="0" t="s">
        <v>44</v>
      </c>
      <c r="U39" s="0" t="s">
        <v>44</v>
      </c>
      <c r="V39" s="3" t="n">
        <v>1</v>
      </c>
      <c r="W39" s="0" t="n">
        <v>80</v>
      </c>
      <c r="X39" s="0" t="s">
        <v>44</v>
      </c>
      <c r="Y39" s="0" t="s">
        <v>44</v>
      </c>
      <c r="Z39" s="3" t="n">
        <v>1</v>
      </c>
      <c r="AA39" s="0" t="n">
        <v>83</v>
      </c>
      <c r="AB39" s="0" t="s">
        <v>44</v>
      </c>
      <c r="AC39" s="0" t="s">
        <v>44</v>
      </c>
      <c r="AD39" s="3" t="n">
        <v>1</v>
      </c>
      <c r="AE39" s="0" t="n">
        <v>4000</v>
      </c>
      <c r="AF39" s="0" t="s">
        <v>44</v>
      </c>
      <c r="AG39" s="0" t="s">
        <v>44</v>
      </c>
      <c r="AH39" s="3" t="n">
        <v>1</v>
      </c>
      <c r="AI39" s="0" t="n">
        <v>10</v>
      </c>
      <c r="AJ39" s="0" t="s">
        <v>44</v>
      </c>
      <c r="AK39" s="0" t="s">
        <v>44</v>
      </c>
      <c r="AL39" s="3" t="n">
        <v>1</v>
      </c>
      <c r="AM39" s="0" t="n">
        <v>84</v>
      </c>
      <c r="AN39" s="0" t="s">
        <v>44</v>
      </c>
      <c r="AO39" s="0" t="s">
        <v>44</v>
      </c>
      <c r="AP39" s="3" t="n">
        <v>1</v>
      </c>
      <c r="AR39" s="0" t="s">
        <v>11</v>
      </c>
      <c r="AS39" s="0" t="n">
        <f aca="false">IF(BH39&lt;=0,$D$7,IF(BP39&lt;=BH39,$D$7,$D$7+$F$7*(BP39-BH39)))</f>
        <v>2.2</v>
      </c>
      <c r="AU39" s="0" t="n">
        <v>1</v>
      </c>
      <c r="AV39" s="0" t="n">
        <f aca="false">IF(C39&gt;=0,C39*3600/$B39,C39)</f>
        <v>720</v>
      </c>
      <c r="AW39" s="0" t="s">
        <v>44</v>
      </c>
      <c r="AX39" s="0" t="s">
        <v>44</v>
      </c>
      <c r="AY39" s="3" t="n">
        <v>1</v>
      </c>
      <c r="AZ39" s="0" t="n">
        <f aca="false">G39</f>
        <v>82</v>
      </c>
      <c r="BA39" s="0" t="s">
        <v>44</v>
      </c>
      <c r="BB39" s="0" t="s">
        <v>44</v>
      </c>
      <c r="BC39" s="3" t="n">
        <v>1</v>
      </c>
      <c r="BD39" s="0" t="n">
        <f aca="false">IF(K39&gt;=0,K39*3600/$B39,K39)</f>
        <v>540</v>
      </c>
      <c r="BE39" s="0" t="s">
        <v>44</v>
      </c>
      <c r="BF39" s="0" t="s">
        <v>44</v>
      </c>
      <c r="BG39" s="3" t="n">
        <v>1</v>
      </c>
      <c r="BH39" s="0" t="n">
        <f aca="false">O39</f>
        <v>82</v>
      </c>
      <c r="BI39" s="0" t="s">
        <v>44</v>
      </c>
      <c r="BJ39" s="0" t="s">
        <v>44</v>
      </c>
      <c r="BK39" s="3" t="n">
        <v>1</v>
      </c>
      <c r="BL39" s="0" t="n">
        <f aca="false">IF(S39&gt;=0,S39*3600/$B39,S39)</f>
        <v>180</v>
      </c>
      <c r="BM39" s="0" t="s">
        <v>44</v>
      </c>
      <c r="BN39" s="0" t="s">
        <v>44</v>
      </c>
      <c r="BO39" s="3" t="n">
        <v>1</v>
      </c>
      <c r="BP39" s="0" t="n">
        <f aca="false">W39</f>
        <v>80</v>
      </c>
      <c r="BQ39" s="0" t="s">
        <v>44</v>
      </c>
      <c r="BR39" s="0" t="s">
        <v>44</v>
      </c>
      <c r="BS39" s="3" t="n">
        <v>1</v>
      </c>
      <c r="BT39" s="0" t="n">
        <f aca="false">AA39</f>
        <v>83</v>
      </c>
      <c r="BU39" s="0" t="s">
        <v>44</v>
      </c>
      <c r="BV39" s="0" t="s">
        <v>44</v>
      </c>
      <c r="BW39" s="3" t="n">
        <v>1</v>
      </c>
      <c r="BX39" s="0" t="n">
        <f aca="false">AI39</f>
        <v>10</v>
      </c>
      <c r="BY39" s="0" t="s">
        <v>44</v>
      </c>
      <c r="BZ39" s="0" t="s">
        <v>44</v>
      </c>
      <c r="CA39" s="3" t="n">
        <v>1</v>
      </c>
      <c r="CB39" s="0" t="n">
        <f aca="false">AM39</f>
        <v>84</v>
      </c>
      <c r="CC39" s="0" t="s">
        <v>44</v>
      </c>
      <c r="CD39" s="0" t="s">
        <v>44</v>
      </c>
      <c r="CE39" s="3" t="n">
        <v>1</v>
      </c>
      <c r="CF39" s="0" t="n">
        <f aca="false">IF(K39=0,0,IF(OR(K39&gt;=0,C39&gt;=0),ROUND(K39/C39*100,0),C39))</f>
        <v>75</v>
      </c>
      <c r="CG39" s="0" t="s">
        <v>44</v>
      </c>
      <c r="CH39" s="0" t="s">
        <v>44</v>
      </c>
      <c r="CI39" s="3" t="n">
        <v>1</v>
      </c>
      <c r="CJ39" s="0" t="n">
        <f aca="false">IF(OR(AV39&lt;0,AZ39&lt;=0),-1,ROUND(AV39/AZ39,0))</f>
        <v>9</v>
      </c>
      <c r="CK39" s="0" t="s">
        <v>44</v>
      </c>
      <c r="CL39" s="0" t="s">
        <v>44</v>
      </c>
      <c r="CM39" s="3" t="n">
        <v>1</v>
      </c>
      <c r="CN39" s="0" t="n">
        <f aca="false">IF(OR(BD39&lt;0,BH39&lt;=0),-1,ROUND(BD39/BH39,0))</f>
        <v>7</v>
      </c>
      <c r="CO39" s="0" t="s">
        <v>44</v>
      </c>
      <c r="CP39" s="0" t="s">
        <v>44</v>
      </c>
      <c r="CQ39" s="3" t="n">
        <v>1</v>
      </c>
      <c r="CR39" s="0" t="n">
        <f aca="false">IF(OR(BL39&lt;0,BP39&lt;=0),-1,ROUND(BL39/BP39,0))</f>
        <v>2</v>
      </c>
      <c r="CS39" s="0" t="s">
        <v>44</v>
      </c>
      <c r="CT39" s="0" t="s">
        <v>44</v>
      </c>
      <c r="CU39" s="3" t="n">
        <v>1</v>
      </c>
      <c r="CV39" s="0" t="n">
        <f aca="false">IF(OR(BL39&lt;0,BD39&lt;0),-1,BL39+ROUND(AS39*BD39,0))</f>
        <v>1368</v>
      </c>
      <c r="CW39" s="0" t="s">
        <v>44</v>
      </c>
      <c r="CX39" s="0" t="s">
        <v>44</v>
      </c>
      <c r="CY39" s="3" t="n">
        <v>1</v>
      </c>
      <c r="CZ39" s="0" t="n">
        <f aca="false">IF(OR(CV39&lt;0,AZ39&lt;=0),-1,ROUND(CV39/AZ39,0))</f>
        <v>17</v>
      </c>
      <c r="DA39" s="0" t="s">
        <v>44</v>
      </c>
      <c r="DB39" s="0" t="s">
        <v>44</v>
      </c>
      <c r="DC39" s="3" t="n">
        <v>1</v>
      </c>
    </row>
    <row r="40" customFormat="false" ht="12.75" hidden="false" customHeight="false" outlineLevel="0" collapsed="false">
      <c r="A40" s="0" t="n">
        <v>26</v>
      </c>
      <c r="B40" s="0" t="n">
        <v>60</v>
      </c>
      <c r="C40" s="0" t="n">
        <v>14</v>
      </c>
      <c r="D40" s="0" t="s">
        <v>44</v>
      </c>
      <c r="E40" s="0" t="s">
        <v>45</v>
      </c>
      <c r="F40" s="3" t="n">
        <v>0.95</v>
      </c>
      <c r="G40" s="0" t="n">
        <f aca="false">ROUND((K40*O40+S40*W40)/C40,0)</f>
        <v>99</v>
      </c>
      <c r="H40" s="0" t="s">
        <v>44</v>
      </c>
      <c r="I40" s="0" t="s">
        <v>45</v>
      </c>
      <c r="J40" s="3" t="n">
        <v>0.88</v>
      </c>
      <c r="K40" s="0" t="n">
        <v>4</v>
      </c>
      <c r="L40" s="0" t="s">
        <v>44</v>
      </c>
      <c r="M40" s="0" t="s">
        <v>45</v>
      </c>
      <c r="N40" s="3" t="n">
        <v>0.95</v>
      </c>
      <c r="O40" s="0" t="n">
        <v>83</v>
      </c>
      <c r="P40" s="0" t="s">
        <v>44</v>
      </c>
      <c r="Q40" s="0" t="s">
        <v>45</v>
      </c>
      <c r="R40" s="3" t="n">
        <v>0.88</v>
      </c>
      <c r="S40" s="0" t="n">
        <v>10</v>
      </c>
      <c r="T40" s="0" t="s">
        <v>44</v>
      </c>
      <c r="U40" s="0" t="s">
        <v>45</v>
      </c>
      <c r="V40" s="3" t="n">
        <v>0.95</v>
      </c>
      <c r="W40" s="0" t="n">
        <v>106</v>
      </c>
      <c r="X40" s="0" t="s">
        <v>44</v>
      </c>
      <c r="Y40" s="0" t="s">
        <v>45</v>
      </c>
      <c r="Z40" s="3" t="n">
        <v>0.88</v>
      </c>
      <c r="AA40" s="0" t="n">
        <v>84</v>
      </c>
      <c r="AB40" s="0" t="s">
        <v>44</v>
      </c>
      <c r="AC40" s="0" t="s">
        <v>44</v>
      </c>
      <c r="AD40" s="3" t="n">
        <v>1</v>
      </c>
      <c r="AE40" s="0" t="n">
        <v>4400</v>
      </c>
      <c r="AF40" s="0" t="s">
        <v>44</v>
      </c>
      <c r="AG40" s="0" t="s">
        <v>44</v>
      </c>
      <c r="AH40" s="3" t="n">
        <v>1</v>
      </c>
      <c r="AI40" s="0" t="n">
        <v>10</v>
      </c>
      <c r="AJ40" s="0" t="s">
        <v>44</v>
      </c>
      <c r="AK40" s="0" t="s">
        <v>44</v>
      </c>
      <c r="AL40" s="3" t="n">
        <v>1</v>
      </c>
      <c r="AM40" s="0" t="n">
        <v>96</v>
      </c>
      <c r="AN40" s="0" t="s">
        <v>44</v>
      </c>
      <c r="AO40" s="0" t="s">
        <v>44</v>
      </c>
      <c r="AP40" s="3" t="n">
        <v>1</v>
      </c>
      <c r="AR40" s="0" t="s">
        <v>19</v>
      </c>
      <c r="AS40" s="0" t="n">
        <f aca="false">IF(BH40&lt;=0,$D$7,IF(BP40&lt;=BH40,$D$7,$D$7+$F$7*(BP40-BH40)))</f>
        <v>2.66</v>
      </c>
      <c r="AU40" s="0" t="n">
        <v>1</v>
      </c>
      <c r="AV40" s="0" t="n">
        <f aca="false">IF(C40&gt;=0,C40*3600/$B40,C40)</f>
        <v>840</v>
      </c>
      <c r="AW40" s="0" t="s">
        <v>44</v>
      </c>
      <c r="AX40" s="0" t="s">
        <v>45</v>
      </c>
      <c r="AY40" s="3" t="n">
        <v>0.95</v>
      </c>
      <c r="AZ40" s="0" t="n">
        <f aca="false">G40</f>
        <v>99</v>
      </c>
      <c r="BA40" s="0" t="s">
        <v>44</v>
      </c>
      <c r="BB40" s="0" t="s">
        <v>45</v>
      </c>
      <c r="BC40" s="3" t="n">
        <v>0.88</v>
      </c>
      <c r="BD40" s="0" t="n">
        <f aca="false">IF(K40&gt;=0,K40*3600/$B40,K40)</f>
        <v>240</v>
      </c>
      <c r="BE40" s="0" t="s">
        <v>44</v>
      </c>
      <c r="BF40" s="0" t="s">
        <v>45</v>
      </c>
      <c r="BG40" s="3" t="n">
        <v>0.95</v>
      </c>
      <c r="BH40" s="0" t="n">
        <f aca="false">O40</f>
        <v>83</v>
      </c>
      <c r="BI40" s="0" t="s">
        <v>44</v>
      </c>
      <c r="BJ40" s="0" t="s">
        <v>45</v>
      </c>
      <c r="BK40" s="3" t="n">
        <v>0.88</v>
      </c>
      <c r="BL40" s="0" t="n">
        <f aca="false">IF(S40&gt;=0,S40*3600/$B40,S40)</f>
        <v>600</v>
      </c>
      <c r="BM40" s="0" t="s">
        <v>44</v>
      </c>
      <c r="BN40" s="0" t="s">
        <v>45</v>
      </c>
      <c r="BO40" s="3" t="n">
        <v>0.95</v>
      </c>
      <c r="BP40" s="0" t="n">
        <f aca="false">W40</f>
        <v>106</v>
      </c>
      <c r="BQ40" s="0" t="s">
        <v>44</v>
      </c>
      <c r="BR40" s="0" t="s">
        <v>45</v>
      </c>
      <c r="BS40" s="3" t="n">
        <v>0.88</v>
      </c>
      <c r="BT40" s="0" t="n">
        <f aca="false">AA40</f>
        <v>84</v>
      </c>
      <c r="BU40" s="0" t="s">
        <v>44</v>
      </c>
      <c r="BV40" s="0" t="s">
        <v>44</v>
      </c>
      <c r="BW40" s="3" t="n">
        <v>1</v>
      </c>
      <c r="BX40" s="0" t="n">
        <f aca="false">AI40</f>
        <v>10</v>
      </c>
      <c r="BY40" s="0" t="s">
        <v>44</v>
      </c>
      <c r="BZ40" s="0" t="s">
        <v>44</v>
      </c>
      <c r="CA40" s="3" t="n">
        <v>1</v>
      </c>
      <c r="CB40" s="0" t="n">
        <f aca="false">AM40</f>
        <v>96</v>
      </c>
      <c r="CC40" s="0" t="s">
        <v>44</v>
      </c>
      <c r="CD40" s="0" t="s">
        <v>44</v>
      </c>
      <c r="CE40" s="3" t="n">
        <v>1</v>
      </c>
      <c r="CF40" s="0" t="n">
        <f aca="false">IF(K40=0,0,IF(OR(K40&gt;=0,C40&gt;=0),ROUND(K40/C40*100,0),C40))</f>
        <v>29</v>
      </c>
      <c r="CG40" s="0" t="s">
        <v>44</v>
      </c>
      <c r="CH40" s="0" t="s">
        <v>45</v>
      </c>
      <c r="CI40" s="3" t="n">
        <v>0.9</v>
      </c>
      <c r="CJ40" s="0" t="n">
        <f aca="false">IF(OR(AV40&lt;0,AZ40&lt;=0),-1,ROUND(AV40/AZ40,0))</f>
        <v>8</v>
      </c>
      <c r="CK40" s="0" t="s">
        <v>44</v>
      </c>
      <c r="CL40" s="0" t="s">
        <v>45</v>
      </c>
      <c r="CM40" s="3" t="n">
        <v>0.84</v>
      </c>
      <c r="CN40" s="0" t="n">
        <f aca="false">IF(OR(BD40&lt;0,BH40&lt;=0),-1,ROUND(BD40/BH40,0))</f>
        <v>3</v>
      </c>
      <c r="CO40" s="0" t="s">
        <v>44</v>
      </c>
      <c r="CP40" s="0" t="s">
        <v>45</v>
      </c>
      <c r="CQ40" s="3" t="n">
        <v>0.84</v>
      </c>
      <c r="CR40" s="0" t="n">
        <f aca="false">IF(OR(BL40&lt;0,BP40&lt;=0),-1,ROUND(BL40/BP40,0))</f>
        <v>6</v>
      </c>
      <c r="CS40" s="0" t="s">
        <v>44</v>
      </c>
      <c r="CT40" s="0" t="s">
        <v>45</v>
      </c>
      <c r="CU40" s="3" t="n">
        <v>0.84</v>
      </c>
      <c r="CV40" s="0" t="n">
        <f aca="false">IF(OR(BL40&lt;0,BD40&lt;0),-1,BL40+ROUND(AS40*BD40,0))</f>
        <v>1238</v>
      </c>
      <c r="CW40" s="0" t="s">
        <v>44</v>
      </c>
      <c r="CX40" s="0" t="s">
        <v>45</v>
      </c>
      <c r="CY40" s="3" t="n">
        <v>0.95</v>
      </c>
      <c r="CZ40" s="0" t="n">
        <f aca="false">IF(OR(CV40&lt;0,AZ40&lt;=0),-1,ROUND(CV40/AZ40,0))</f>
        <v>13</v>
      </c>
      <c r="DA40" s="0" t="s">
        <v>44</v>
      </c>
      <c r="DB40" s="0" t="s">
        <v>45</v>
      </c>
      <c r="DC40" s="3" t="n">
        <v>0.84</v>
      </c>
    </row>
  </sheetData>
  <conditionalFormatting sqref="D:E;H:I;L:M;P:Q;T:U;X:Y;AB:AC;AF:AG;AJ:AK;AN:AO;BU1:BV17;BY1:BZ17;CC1:CD17;CG1:CH18;BU40:BV1048576;BY40:BZ1048576;CC40:CD1048576;CG40:CH1048576;AW:AX;BA:BB;BE:BF;BI:BJ;BM:BN;BQ:BR;CK:CL;CO:CP;CS:CT;CW:CX;DA:DB">
    <cfRule type="cellIs" priority="2" operator="equal" aboveAverage="0" equalAverage="0" bottom="0" percent="0" rank="0" text="" dxfId="0">
      <formula>"Ja"</formula>
    </cfRule>
  </conditionalFormatting>
  <conditionalFormatting sqref="C:C;K:K;O:O;S:S;W:W;AA:AA;AE:AE;AI:AI;AM:AM;G:G;AV:AV;BD:BD;BH:BH;BL:BL;BT:BT;BX:BX;CB:CB;CF:CF;BP:BP;CV:CV;AZ:AZ;CJ1:CN10;CR:CR;CZ:CZ;CJ18:CN18;CN11:CN17;CJ11:CL17;CJ22:CN22;CJ19:CL21;CN19:CN21;CJ40:CN1048576;CN23:CN39;CJ23:CL39">
    <cfRule type="cellIs" priority="3" operator="equal" aboveAverage="0" equalAverage="0" bottom="0" percent="0" rank="0" text="" dxfId="1">
      <formula>-3</formula>
    </cfRule>
    <cfRule type="cellIs" priority="4" operator="equal" aboveAverage="0" equalAverage="0" bottom="0" percent="0" rank="0" text="" dxfId="2">
      <formula>-2</formula>
    </cfRule>
    <cfRule type="cellIs" priority="5" operator="equal" aboveAverage="0" equalAverage="0" bottom="0" percent="0" rank="0" text="" dxfId="3">
      <formula>-1</formula>
    </cfRule>
  </conditionalFormatting>
  <conditionalFormatting sqref="CM20">
    <cfRule type="cellIs" priority="6" operator="equal" aboveAverage="0" equalAverage="0" bottom="0" percent="0" rank="0" text="" dxfId="1">
      <formula>-3</formula>
    </cfRule>
    <cfRule type="cellIs" priority="7" operator="equal" aboveAverage="0" equalAverage="0" bottom="0" percent="0" rank="0" text="" dxfId="2">
      <formula>-2</formula>
    </cfRule>
    <cfRule type="cellIs" priority="8" operator="equal" aboveAverage="0" equalAverage="0" bottom="0" percent="0" rank="0" text="" dxfId="3">
      <formula>-1</formula>
    </cfRule>
  </conditionalFormatting>
  <conditionalFormatting sqref="CQ20">
    <cfRule type="cellIs" priority="9" operator="equal" aboveAverage="0" equalAverage="0" bottom="0" percent="0" rank="0" text="" dxfId="1">
      <formula>-3</formula>
    </cfRule>
    <cfRule type="cellIs" priority="10" operator="equal" aboveAverage="0" equalAverage="0" bottom="0" percent="0" rank="0" text="" dxfId="2">
      <formula>-2</formula>
    </cfRule>
    <cfRule type="cellIs" priority="11" operator="equal" aboveAverage="0" equalAverage="0" bottom="0" percent="0" rank="0" text="" dxfId="3">
      <formula>-1</formula>
    </cfRule>
  </conditionalFormatting>
  <conditionalFormatting sqref="CU20">
    <cfRule type="cellIs" priority="12" operator="equal" aboveAverage="0" equalAverage="0" bottom="0" percent="0" rank="0" text="" dxfId="1">
      <formula>-3</formula>
    </cfRule>
    <cfRule type="cellIs" priority="13" operator="equal" aboveAverage="0" equalAverage="0" bottom="0" percent="0" rank="0" text="" dxfId="2">
      <formula>-2</formula>
    </cfRule>
    <cfRule type="cellIs" priority="14" operator="equal" aboveAverage="0" equalAverage="0" bottom="0" percent="0" rank="0" text="" dxfId="3">
      <formula>-1</formula>
    </cfRule>
  </conditionalFormatting>
  <conditionalFormatting sqref="DC20">
    <cfRule type="cellIs" priority="15" operator="equal" aboveAverage="0" equalAverage="0" bottom="0" percent="0" rank="0" text="" dxfId="1">
      <formula>-3</formula>
    </cfRule>
    <cfRule type="cellIs" priority="16" operator="equal" aboveAverage="0" equalAverage="0" bottom="0" percent="0" rank="0" text="" dxfId="2">
      <formula>-2</formula>
    </cfRule>
    <cfRule type="cellIs" priority="17" operator="equal" aboveAverage="0" equalAverage="0" bottom="0" percent="0" rank="0" text="" dxfId="3">
      <formula>-1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X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1" topLeftCell="GP12" activePane="bottomRight" state="frozen"/>
      <selection pane="topLeft" activeCell="A1" activeCellId="0" sqref="A1"/>
      <selection pane="topRight" activeCell="GP1" activeCellId="0" sqref="GP1"/>
      <selection pane="bottomLeft" activeCell="A12" activeCellId="0" sqref="A12"/>
      <selection pane="bottomRight" activeCell="HX21" activeCellId="1" sqref="EL229 HX21"/>
    </sheetView>
  </sheetViews>
  <sheetFormatPr defaultRowHeight="12.75"/>
  <cols>
    <col collapsed="false" hidden="false" max="1" min="1" style="0" width="8.17857142857143"/>
    <col collapsed="false" hidden="false" max="10" min="2" style="0" width="5.96428571428571"/>
    <col collapsed="false" hidden="false" max="11" min="11" style="0" width="6.6530612244898"/>
    <col collapsed="false" hidden="false" max="19" min="12" style="0" width="5.96428571428571"/>
    <col collapsed="false" hidden="false" max="20" min="20" style="0" width="6.6530612244898"/>
    <col collapsed="false" hidden="false" max="28" min="21" style="0" width="5.96428571428571"/>
    <col collapsed="false" hidden="false" max="29" min="29" style="0" width="6.6530612244898"/>
    <col collapsed="false" hidden="false" max="37" min="30" style="0" width="5.96428571428571"/>
    <col collapsed="false" hidden="false" max="38" min="38" style="0" width="6.6530612244898"/>
    <col collapsed="false" hidden="false" max="46" min="39" style="0" width="5.96428571428571"/>
    <col collapsed="false" hidden="false" max="47" min="47" style="0" width="6.6530612244898"/>
    <col collapsed="false" hidden="false" max="55" min="48" style="0" width="5.96428571428571"/>
    <col collapsed="false" hidden="false" max="56" min="56" style="0" width="6.6530612244898"/>
    <col collapsed="false" hidden="false" max="64" min="57" style="0" width="5.96428571428571"/>
    <col collapsed="false" hidden="false" max="65" min="65" style="0" width="6.6530612244898"/>
    <col collapsed="false" hidden="false" max="73" min="66" style="0" width="5.96428571428571"/>
    <col collapsed="false" hidden="false" max="74" min="74" style="0" width="6.6530612244898"/>
    <col collapsed="false" hidden="false" max="82" min="75" style="0" width="5.96428571428571"/>
    <col collapsed="false" hidden="false" max="83" min="83" style="0" width="6.6530612244898"/>
    <col collapsed="false" hidden="false" max="91" min="84" style="0" width="5.96428571428571"/>
    <col collapsed="false" hidden="false" max="92" min="92" style="0" width="6.6530612244898"/>
    <col collapsed="false" hidden="false" max="93" min="93" style="0" width="2.72448979591837"/>
    <col collapsed="false" hidden="false" max="94" min="94" style="0" width="16.7142857142857"/>
    <col collapsed="false" hidden="false" max="95" min="95" style="0" width="5.96428571428571"/>
    <col collapsed="false" hidden="false" max="96" min="96" style="0" width="2.72448979591837"/>
    <col collapsed="false" hidden="false" max="105" min="97" style="0" width="5.96428571428571"/>
    <col collapsed="false" hidden="false" max="106" min="106" style="0" width="6.6530612244898"/>
    <col collapsed="false" hidden="false" max="114" min="107" style="0" width="5.96428571428571"/>
    <col collapsed="false" hidden="false" max="115" min="115" style="0" width="6.6530612244898"/>
    <col collapsed="false" hidden="false" max="123" min="116" style="0" width="5.96428571428571"/>
    <col collapsed="false" hidden="false" max="124" min="124" style="0" width="6.6530612244898"/>
    <col collapsed="false" hidden="false" max="132" min="125" style="0" width="5.96428571428571"/>
    <col collapsed="false" hidden="false" max="133" min="133" style="0" width="6.6530612244898"/>
    <col collapsed="false" hidden="false" max="141" min="134" style="0" width="5.96428571428571"/>
    <col collapsed="false" hidden="false" max="142" min="142" style="0" width="6.6530612244898"/>
    <col collapsed="false" hidden="false" max="150" min="143" style="0" width="5.96428571428571"/>
    <col collapsed="false" hidden="false" max="151" min="151" style="0" width="6.6530612244898"/>
    <col collapsed="false" hidden="false" max="159" min="152" style="0" width="5.96428571428571"/>
    <col collapsed="false" hidden="false" max="160" min="160" style="0" width="6.6530612244898"/>
    <col collapsed="false" hidden="false" max="168" min="161" style="0" width="5.96428571428571"/>
    <col collapsed="false" hidden="false" max="169" min="169" style="0" width="6.6530612244898"/>
    <col collapsed="false" hidden="false" max="177" min="170" style="0" width="5.96428571428571"/>
    <col collapsed="false" hidden="false" max="178" min="178" style="0" width="6.6530612244898"/>
    <col collapsed="false" hidden="false" max="186" min="179" style="0" width="5.96428571428571"/>
    <col collapsed="false" hidden="false" max="187" min="187" style="0" width="6.6530612244898"/>
    <col collapsed="false" hidden="false" max="195" min="188" style="0" width="5.96428571428571"/>
    <col collapsed="false" hidden="false" max="196" min="196" style="0" width="6.6530612244898"/>
    <col collapsed="false" hidden="false" max="204" min="197" style="0" width="5.96428571428571"/>
    <col collapsed="false" hidden="false" max="205" min="205" style="0" width="6.6530612244898"/>
    <col collapsed="false" hidden="false" max="213" min="206" style="0" width="5.96428571428571"/>
    <col collapsed="false" hidden="false" max="214" min="214" style="0" width="6.6530612244898"/>
    <col collapsed="false" hidden="false" max="222" min="215" style="0" width="5.96428571428571"/>
    <col collapsed="false" hidden="false" max="223" min="223" style="0" width="6.6530612244898"/>
    <col collapsed="false" hidden="false" max="231" min="224" style="0" width="5.96428571428571"/>
    <col collapsed="false" hidden="false" max="232" min="232" style="0" width="6.6530612244898"/>
    <col collapsed="false" hidden="false" max="1025" min="233" style="0" width="11.6020408163265"/>
  </cols>
  <sheetData>
    <row r="1" customFormat="false" ht="12.75" hidden="false" customHeight="false" outlineLevel="0" collapsed="false">
      <c r="B1" s="0" t="s">
        <v>49</v>
      </c>
    </row>
    <row r="2" customFormat="false" ht="12.75" hidden="false" customHeight="false" outlineLevel="0" collapsed="false">
      <c r="B2" s="0" t="s">
        <v>1</v>
      </c>
    </row>
    <row r="3" customFormat="false" ht="12.75" hidden="false" customHeight="false" outlineLevel="0" collapsed="false">
      <c r="B3" s="0" t="s">
        <v>2</v>
      </c>
      <c r="C3" s="0" t="s">
        <v>3</v>
      </c>
      <c r="D3" s="0" t="n">
        <v>48</v>
      </c>
      <c r="E3" s="0" t="s">
        <v>4</v>
      </c>
      <c r="F3" s="0" t="n">
        <v>68</v>
      </c>
      <c r="G3" s="0" t="s">
        <v>5</v>
      </c>
    </row>
    <row r="4" customFormat="false" ht="12.75" hidden="false" customHeight="false" outlineLevel="0" collapsed="false">
      <c r="B4" s="0" t="s">
        <v>6</v>
      </c>
      <c r="C4" s="0" t="s">
        <v>3</v>
      </c>
      <c r="D4" s="0" t="n">
        <v>28</v>
      </c>
      <c r="E4" s="0" t="s">
        <v>4</v>
      </c>
      <c r="F4" s="0" t="n">
        <v>38</v>
      </c>
      <c r="G4" s="0" t="s">
        <v>5</v>
      </c>
    </row>
    <row r="5" customFormat="false" ht="12.75" hidden="false" customHeight="false" outlineLevel="0" collapsed="false">
      <c r="B5" s="0" t="s">
        <v>7</v>
      </c>
      <c r="C5" s="0" t="s">
        <v>3</v>
      </c>
      <c r="D5" s="0" t="n">
        <v>48</v>
      </c>
      <c r="E5" s="0" t="s">
        <v>4</v>
      </c>
      <c r="F5" s="0" t="n">
        <v>68</v>
      </c>
      <c r="G5" s="0" t="s">
        <v>5</v>
      </c>
    </row>
    <row r="6" customFormat="false" ht="12.75" hidden="false" customHeight="false" outlineLevel="0" collapsed="false">
      <c r="B6" s="0" t="s">
        <v>8</v>
      </c>
      <c r="C6" s="0" t="s">
        <v>3</v>
      </c>
      <c r="D6" s="0" t="n">
        <v>58</v>
      </c>
      <c r="E6" s="0" t="s">
        <v>4</v>
      </c>
      <c r="F6" s="0" t="n">
        <v>77</v>
      </c>
      <c r="G6" s="0" t="s">
        <v>9</v>
      </c>
    </row>
    <row r="7" customFormat="false" ht="12.75" hidden="false" customHeight="false" outlineLevel="0" collapsed="false">
      <c r="B7" s="0" t="s">
        <v>10</v>
      </c>
      <c r="C7" s="0" t="s">
        <v>11</v>
      </c>
      <c r="D7" s="0" t="n">
        <v>2.2</v>
      </c>
      <c r="E7" s="0" t="s">
        <v>12</v>
      </c>
      <c r="F7" s="0" t="n">
        <v>0.02</v>
      </c>
    </row>
    <row r="8" customFormat="false" ht="12.75" hidden="false" customHeight="false" outlineLevel="0" collapsed="false">
      <c r="A8" s="0" t="s">
        <v>13</v>
      </c>
      <c r="B8" s="1" t="s">
        <v>14</v>
      </c>
      <c r="CS8" s="1" t="s">
        <v>15</v>
      </c>
    </row>
    <row r="9" customFormat="false" ht="12.75" hidden="false" customHeight="false" outlineLevel="0" collapsed="false">
      <c r="B9" s="0" t="s">
        <v>16</v>
      </c>
      <c r="C9" s="2" t="s">
        <v>17</v>
      </c>
      <c r="D9" s="7" t="s">
        <v>18</v>
      </c>
      <c r="E9" s="7"/>
      <c r="F9" s="7"/>
      <c r="G9" s="7"/>
      <c r="H9" s="7"/>
      <c r="K9" s="0" t="s">
        <v>19</v>
      </c>
      <c r="L9" s="2" t="s">
        <v>20</v>
      </c>
      <c r="M9" s="7" t="s">
        <v>18</v>
      </c>
      <c r="N9" s="7"/>
      <c r="O9" s="7"/>
      <c r="P9" s="7"/>
      <c r="Q9" s="7"/>
      <c r="T9" s="0" t="s">
        <v>19</v>
      </c>
      <c r="U9" s="2" t="s">
        <v>21</v>
      </c>
      <c r="V9" s="7" t="s">
        <v>18</v>
      </c>
      <c r="W9" s="7"/>
      <c r="X9" s="7"/>
      <c r="Y9" s="7"/>
      <c r="Z9" s="7"/>
      <c r="AC9" s="0" t="s">
        <v>19</v>
      </c>
      <c r="AD9" s="2" t="s">
        <v>22</v>
      </c>
      <c r="AE9" s="7" t="s">
        <v>18</v>
      </c>
      <c r="AF9" s="7"/>
      <c r="AG9" s="7"/>
      <c r="AH9" s="7"/>
      <c r="AI9" s="7"/>
      <c r="AL9" s="0" t="s">
        <v>19</v>
      </c>
      <c r="AM9" s="2" t="s">
        <v>23</v>
      </c>
      <c r="AN9" s="7" t="s">
        <v>18</v>
      </c>
      <c r="AO9" s="7"/>
      <c r="AP9" s="7"/>
      <c r="AQ9" s="7"/>
      <c r="AR9" s="7"/>
      <c r="AU9" s="0" t="s">
        <v>19</v>
      </c>
      <c r="AV9" s="2" t="s">
        <v>24</v>
      </c>
      <c r="AW9" s="7" t="s">
        <v>18</v>
      </c>
      <c r="AX9" s="7"/>
      <c r="AY9" s="7"/>
      <c r="AZ9" s="7"/>
      <c r="BA9" s="7"/>
      <c r="BD9" s="0" t="s">
        <v>19</v>
      </c>
      <c r="BE9" s="2" t="s">
        <v>25</v>
      </c>
      <c r="BF9" s="7" t="s">
        <v>18</v>
      </c>
      <c r="BG9" s="7"/>
      <c r="BH9" s="7"/>
      <c r="BI9" s="7"/>
      <c r="BJ9" s="7"/>
      <c r="BM9" s="0" t="s">
        <v>19</v>
      </c>
      <c r="BN9" s="2" t="s">
        <v>26</v>
      </c>
      <c r="BO9" s="7" t="s">
        <v>18</v>
      </c>
      <c r="BP9" s="7"/>
      <c r="BQ9" s="7"/>
      <c r="BR9" s="7"/>
      <c r="BS9" s="7"/>
      <c r="BV9" s="0" t="s">
        <v>19</v>
      </c>
      <c r="BW9" s="2" t="s">
        <v>27</v>
      </c>
      <c r="BX9" s="7" t="s">
        <v>18</v>
      </c>
      <c r="BY9" s="7"/>
      <c r="BZ9" s="7"/>
      <c r="CA9" s="7"/>
      <c r="CB9" s="7"/>
      <c r="CE9" s="0" t="s">
        <v>19</v>
      </c>
      <c r="CF9" s="2" t="s">
        <v>28</v>
      </c>
      <c r="CG9" s="7" t="s">
        <v>18</v>
      </c>
      <c r="CH9" s="7"/>
      <c r="CI9" s="7"/>
      <c r="CJ9" s="7"/>
      <c r="CK9" s="7"/>
      <c r="CN9" s="0" t="s">
        <v>19</v>
      </c>
      <c r="CP9" s="0" t="s">
        <v>29</v>
      </c>
      <c r="CQ9" s="0" t="s">
        <v>30</v>
      </c>
      <c r="CS9" s="0" t="s">
        <v>16</v>
      </c>
      <c r="CT9" s="2" t="s">
        <v>17</v>
      </c>
      <c r="CU9" s="7" t="s">
        <v>18</v>
      </c>
      <c r="CV9" s="7"/>
      <c r="CW9" s="7"/>
      <c r="CX9" s="7"/>
      <c r="CY9" s="7"/>
      <c r="DB9" s="0" t="s">
        <v>19</v>
      </c>
      <c r="DC9" s="2" t="s">
        <v>20</v>
      </c>
      <c r="DD9" s="7" t="s">
        <v>18</v>
      </c>
      <c r="DE9" s="7"/>
      <c r="DF9" s="7"/>
      <c r="DG9" s="7"/>
      <c r="DH9" s="7"/>
      <c r="DK9" s="0" t="s">
        <v>19</v>
      </c>
      <c r="DL9" s="2" t="s">
        <v>21</v>
      </c>
      <c r="DM9" s="7" t="s">
        <v>18</v>
      </c>
      <c r="DN9" s="7"/>
      <c r="DO9" s="7"/>
      <c r="DP9" s="7"/>
      <c r="DQ9" s="7"/>
      <c r="DT9" s="0" t="s">
        <v>19</v>
      </c>
      <c r="DU9" s="2" t="s">
        <v>22</v>
      </c>
      <c r="DV9" s="7" t="s">
        <v>18</v>
      </c>
      <c r="DW9" s="7"/>
      <c r="DX9" s="7"/>
      <c r="DY9" s="7"/>
      <c r="DZ9" s="7"/>
      <c r="EC9" s="0" t="s">
        <v>19</v>
      </c>
      <c r="ED9" s="2" t="s">
        <v>23</v>
      </c>
      <c r="EE9" s="7" t="s">
        <v>18</v>
      </c>
      <c r="EF9" s="7"/>
      <c r="EG9" s="7"/>
      <c r="EH9" s="7"/>
      <c r="EI9" s="7"/>
      <c r="EL9" s="0" t="s">
        <v>19</v>
      </c>
      <c r="EM9" s="2" t="s">
        <v>24</v>
      </c>
      <c r="EN9" s="7" t="s">
        <v>18</v>
      </c>
      <c r="EO9" s="7"/>
      <c r="EP9" s="7"/>
      <c r="EQ9" s="7"/>
      <c r="ER9" s="7"/>
      <c r="EU9" s="0" t="s">
        <v>19</v>
      </c>
      <c r="EV9" s="2" t="s">
        <v>25</v>
      </c>
      <c r="EW9" s="7" t="s">
        <v>18</v>
      </c>
      <c r="EX9" s="7"/>
      <c r="EY9" s="7"/>
      <c r="EZ9" s="7"/>
      <c r="FA9" s="7"/>
      <c r="FD9" s="0" t="s">
        <v>19</v>
      </c>
      <c r="FE9" s="2" t="s">
        <v>27</v>
      </c>
      <c r="FF9" s="7" t="s">
        <v>18</v>
      </c>
      <c r="FG9" s="7"/>
      <c r="FH9" s="7"/>
      <c r="FI9" s="7"/>
      <c r="FJ9" s="7"/>
      <c r="FM9" s="0" t="s">
        <v>19</v>
      </c>
      <c r="FN9" s="2" t="s">
        <v>28</v>
      </c>
      <c r="FO9" s="7" t="s">
        <v>18</v>
      </c>
      <c r="FP9" s="7"/>
      <c r="FQ9" s="7"/>
      <c r="FR9" s="7"/>
      <c r="FS9" s="7"/>
      <c r="FV9" s="0" t="s">
        <v>19</v>
      </c>
      <c r="FW9" s="0" t="s">
        <v>31</v>
      </c>
      <c r="FX9" s="7" t="s">
        <v>18</v>
      </c>
      <c r="FY9" s="7"/>
      <c r="FZ9" s="7"/>
      <c r="GA9" s="7"/>
      <c r="GB9" s="7"/>
      <c r="GE9" s="0" t="s">
        <v>19</v>
      </c>
      <c r="GF9" s="0" t="s">
        <v>2</v>
      </c>
      <c r="GG9" s="7" t="s">
        <v>18</v>
      </c>
      <c r="GH9" s="7"/>
      <c r="GI9" s="7"/>
      <c r="GJ9" s="7"/>
      <c r="GK9" s="7"/>
      <c r="GN9" s="0" t="s">
        <v>19</v>
      </c>
      <c r="GO9" s="0" t="s">
        <v>6</v>
      </c>
      <c r="GP9" s="7" t="s">
        <v>18</v>
      </c>
      <c r="GQ9" s="7"/>
      <c r="GR9" s="7"/>
      <c r="GS9" s="7"/>
      <c r="GT9" s="7"/>
      <c r="GW9" s="0" t="s">
        <v>19</v>
      </c>
      <c r="GX9" s="0" t="s">
        <v>7</v>
      </c>
      <c r="GY9" s="7" t="s">
        <v>18</v>
      </c>
      <c r="GZ9" s="7"/>
      <c r="HA9" s="7"/>
      <c r="HB9" s="7"/>
      <c r="HC9" s="7"/>
      <c r="HF9" s="0" t="s">
        <v>19</v>
      </c>
      <c r="HG9" s="0" t="s">
        <v>32</v>
      </c>
      <c r="HH9" s="7" t="s">
        <v>18</v>
      </c>
      <c r="HI9" s="7"/>
      <c r="HJ9" s="7"/>
      <c r="HK9" s="7"/>
      <c r="HL9" s="7"/>
      <c r="HO9" s="0" t="s">
        <v>19</v>
      </c>
      <c r="HP9" s="0" t="s">
        <v>8</v>
      </c>
      <c r="HQ9" s="7" t="s">
        <v>18</v>
      </c>
      <c r="HR9" s="7"/>
      <c r="HS9" s="7"/>
      <c r="HT9" s="7"/>
      <c r="HU9" s="7"/>
      <c r="HX9" s="0" t="s">
        <v>19</v>
      </c>
    </row>
    <row r="10" customFormat="false" ht="12.75" hidden="false" customHeight="false" outlineLevel="0" collapsed="false">
      <c r="C10" s="2"/>
      <c r="D10" s="7" t="s">
        <v>50</v>
      </c>
      <c r="E10" s="7" t="s">
        <v>51</v>
      </c>
      <c r="F10" s="7"/>
      <c r="G10" s="7" t="s">
        <v>52</v>
      </c>
      <c r="H10" s="7"/>
      <c r="I10" s="8" t="s">
        <v>53</v>
      </c>
      <c r="L10" s="2"/>
      <c r="M10" s="7" t="s">
        <v>50</v>
      </c>
      <c r="N10" s="7" t="s">
        <v>51</v>
      </c>
      <c r="O10" s="7"/>
      <c r="P10" s="7" t="s">
        <v>52</v>
      </c>
      <c r="Q10" s="7"/>
      <c r="R10" s="8" t="s">
        <v>53</v>
      </c>
      <c r="U10" s="2"/>
      <c r="V10" s="7" t="s">
        <v>50</v>
      </c>
      <c r="W10" s="7" t="s">
        <v>51</v>
      </c>
      <c r="X10" s="7"/>
      <c r="Y10" s="7" t="s">
        <v>52</v>
      </c>
      <c r="Z10" s="7"/>
      <c r="AA10" s="8" t="s">
        <v>53</v>
      </c>
      <c r="AD10" s="2"/>
      <c r="AE10" s="7" t="s">
        <v>50</v>
      </c>
      <c r="AF10" s="7" t="s">
        <v>51</v>
      </c>
      <c r="AG10" s="7"/>
      <c r="AH10" s="7" t="s">
        <v>52</v>
      </c>
      <c r="AI10" s="7"/>
      <c r="AJ10" s="8" t="s">
        <v>53</v>
      </c>
      <c r="AM10" s="2"/>
      <c r="AN10" s="7" t="s">
        <v>50</v>
      </c>
      <c r="AO10" s="7" t="s">
        <v>51</v>
      </c>
      <c r="AP10" s="7"/>
      <c r="AQ10" s="7" t="s">
        <v>52</v>
      </c>
      <c r="AR10" s="7"/>
      <c r="AS10" s="8" t="s">
        <v>53</v>
      </c>
      <c r="AV10" s="2"/>
      <c r="AW10" s="7" t="s">
        <v>50</v>
      </c>
      <c r="AX10" s="7" t="s">
        <v>51</v>
      </c>
      <c r="AY10" s="7"/>
      <c r="AZ10" s="7" t="s">
        <v>52</v>
      </c>
      <c r="BA10" s="7"/>
      <c r="BB10" s="8" t="s">
        <v>53</v>
      </c>
      <c r="BE10" s="2"/>
      <c r="BF10" s="7" t="s">
        <v>50</v>
      </c>
      <c r="BG10" s="7" t="s">
        <v>51</v>
      </c>
      <c r="BH10" s="7"/>
      <c r="BI10" s="7" t="s">
        <v>52</v>
      </c>
      <c r="BJ10" s="7"/>
      <c r="BK10" s="8" t="s">
        <v>53</v>
      </c>
      <c r="BN10" s="2"/>
      <c r="BO10" s="7" t="s">
        <v>50</v>
      </c>
      <c r="BP10" s="7" t="s">
        <v>51</v>
      </c>
      <c r="BQ10" s="7"/>
      <c r="BR10" s="7" t="s">
        <v>52</v>
      </c>
      <c r="BS10" s="7"/>
      <c r="BT10" s="8" t="s">
        <v>53</v>
      </c>
      <c r="BW10" s="2"/>
      <c r="BX10" s="7" t="s">
        <v>50</v>
      </c>
      <c r="BY10" s="7" t="s">
        <v>51</v>
      </c>
      <c r="BZ10" s="7"/>
      <c r="CA10" s="7" t="s">
        <v>52</v>
      </c>
      <c r="CB10" s="7"/>
      <c r="CC10" s="8" t="s">
        <v>53</v>
      </c>
      <c r="CF10" s="2"/>
      <c r="CG10" s="7" t="s">
        <v>50</v>
      </c>
      <c r="CH10" s="7" t="s">
        <v>51</v>
      </c>
      <c r="CI10" s="7"/>
      <c r="CJ10" s="7" t="s">
        <v>52</v>
      </c>
      <c r="CK10" s="7"/>
      <c r="CL10" s="8" t="s">
        <v>53</v>
      </c>
      <c r="CT10" s="2"/>
      <c r="CU10" s="7" t="s">
        <v>50</v>
      </c>
      <c r="CV10" s="7" t="s">
        <v>51</v>
      </c>
      <c r="CW10" s="7"/>
      <c r="CX10" s="7" t="s">
        <v>52</v>
      </c>
      <c r="CY10" s="7"/>
      <c r="CZ10" s="8" t="s">
        <v>53</v>
      </c>
      <c r="DC10" s="2"/>
      <c r="DD10" s="7" t="s">
        <v>50</v>
      </c>
      <c r="DE10" s="7" t="s">
        <v>51</v>
      </c>
      <c r="DF10" s="7"/>
      <c r="DG10" s="7" t="s">
        <v>52</v>
      </c>
      <c r="DH10" s="7"/>
      <c r="DI10" s="8" t="s">
        <v>53</v>
      </c>
      <c r="DL10" s="2"/>
      <c r="DM10" s="7" t="s">
        <v>50</v>
      </c>
      <c r="DN10" s="7" t="s">
        <v>51</v>
      </c>
      <c r="DO10" s="7"/>
      <c r="DP10" s="7" t="s">
        <v>52</v>
      </c>
      <c r="DQ10" s="7"/>
      <c r="DR10" s="8" t="s">
        <v>53</v>
      </c>
      <c r="DU10" s="2"/>
      <c r="DV10" s="7" t="s">
        <v>50</v>
      </c>
      <c r="DW10" s="7" t="s">
        <v>51</v>
      </c>
      <c r="DX10" s="7"/>
      <c r="DY10" s="7" t="s">
        <v>52</v>
      </c>
      <c r="DZ10" s="7"/>
      <c r="EA10" s="8" t="s">
        <v>53</v>
      </c>
      <c r="ED10" s="2"/>
      <c r="EE10" s="7" t="s">
        <v>50</v>
      </c>
      <c r="EF10" s="7" t="s">
        <v>51</v>
      </c>
      <c r="EG10" s="7"/>
      <c r="EH10" s="7" t="s">
        <v>52</v>
      </c>
      <c r="EI10" s="7"/>
      <c r="EJ10" s="8" t="s">
        <v>53</v>
      </c>
      <c r="EM10" s="2"/>
      <c r="EN10" s="7" t="s">
        <v>50</v>
      </c>
      <c r="EO10" s="7" t="s">
        <v>51</v>
      </c>
      <c r="EP10" s="7"/>
      <c r="EQ10" s="7" t="s">
        <v>52</v>
      </c>
      <c r="ER10" s="7"/>
      <c r="ES10" s="8" t="s">
        <v>53</v>
      </c>
      <c r="EV10" s="2"/>
      <c r="EW10" s="7" t="s">
        <v>50</v>
      </c>
      <c r="EX10" s="7" t="s">
        <v>51</v>
      </c>
      <c r="EY10" s="7"/>
      <c r="EZ10" s="7" t="s">
        <v>52</v>
      </c>
      <c r="FA10" s="7"/>
      <c r="FB10" s="8" t="s">
        <v>53</v>
      </c>
      <c r="FE10" s="2"/>
      <c r="FF10" s="7" t="s">
        <v>50</v>
      </c>
      <c r="FG10" s="7" t="s">
        <v>51</v>
      </c>
      <c r="FH10" s="7"/>
      <c r="FI10" s="7" t="s">
        <v>52</v>
      </c>
      <c r="FJ10" s="7"/>
      <c r="FK10" s="8" t="s">
        <v>53</v>
      </c>
      <c r="FN10" s="2"/>
      <c r="FO10" s="7" t="s">
        <v>50</v>
      </c>
      <c r="FP10" s="7" t="s">
        <v>51</v>
      </c>
      <c r="FQ10" s="7"/>
      <c r="FR10" s="7" t="s">
        <v>52</v>
      </c>
      <c r="FS10" s="7"/>
      <c r="FT10" s="8" t="s">
        <v>53</v>
      </c>
      <c r="FX10" s="7" t="s">
        <v>50</v>
      </c>
      <c r="FY10" s="7" t="s">
        <v>51</v>
      </c>
      <c r="FZ10" s="7"/>
      <c r="GA10" s="7" t="s">
        <v>52</v>
      </c>
      <c r="GB10" s="7"/>
      <c r="GC10" s="8" t="s">
        <v>53</v>
      </c>
      <c r="GG10" s="7" t="s">
        <v>50</v>
      </c>
      <c r="GH10" s="7" t="s">
        <v>51</v>
      </c>
      <c r="GI10" s="7"/>
      <c r="GJ10" s="7" t="s">
        <v>52</v>
      </c>
      <c r="GK10" s="7"/>
      <c r="GL10" s="8" t="s">
        <v>53</v>
      </c>
      <c r="GP10" s="7" t="s">
        <v>50</v>
      </c>
      <c r="GQ10" s="7" t="s">
        <v>51</v>
      </c>
      <c r="GR10" s="7"/>
      <c r="GS10" s="7" t="s">
        <v>52</v>
      </c>
      <c r="GT10" s="7"/>
      <c r="GU10" s="8" t="s">
        <v>53</v>
      </c>
      <c r="GY10" s="7" t="s">
        <v>50</v>
      </c>
      <c r="GZ10" s="7" t="s">
        <v>51</v>
      </c>
      <c r="HA10" s="7"/>
      <c r="HB10" s="7" t="s">
        <v>52</v>
      </c>
      <c r="HC10" s="7"/>
      <c r="HD10" s="8" t="s">
        <v>53</v>
      </c>
      <c r="HH10" s="7" t="s">
        <v>50</v>
      </c>
      <c r="HI10" s="7" t="s">
        <v>51</v>
      </c>
      <c r="HJ10" s="7"/>
      <c r="HK10" s="7" t="s">
        <v>52</v>
      </c>
      <c r="HL10" s="7"/>
      <c r="HM10" s="8" t="s">
        <v>53</v>
      </c>
      <c r="HQ10" s="7" t="s">
        <v>50</v>
      </c>
      <c r="HR10" s="7" t="s">
        <v>51</v>
      </c>
      <c r="HS10" s="7"/>
      <c r="HT10" s="7" t="s">
        <v>52</v>
      </c>
      <c r="HU10" s="7"/>
      <c r="HV10" s="8" t="s">
        <v>53</v>
      </c>
    </row>
    <row r="11" customFormat="false" ht="12.75" hidden="false" customHeight="false" outlineLevel="0" collapsed="false">
      <c r="B11" s="0" t="s">
        <v>33</v>
      </c>
      <c r="C11" s="2" t="s">
        <v>34</v>
      </c>
      <c r="D11" s="7" t="s">
        <v>54</v>
      </c>
      <c r="E11" s="8" t="s">
        <v>55</v>
      </c>
      <c r="F11" s="8" t="s">
        <v>56</v>
      </c>
      <c r="G11" s="8" t="s">
        <v>55</v>
      </c>
      <c r="H11" s="8" t="s">
        <v>56</v>
      </c>
      <c r="I11" s="0" t="s">
        <v>35</v>
      </c>
      <c r="J11" s="0" t="s">
        <v>36</v>
      </c>
      <c r="L11" s="2" t="s">
        <v>37</v>
      </c>
      <c r="M11" s="7" t="s">
        <v>54</v>
      </c>
      <c r="N11" s="8" t="s">
        <v>55</v>
      </c>
      <c r="O11" s="8" t="s">
        <v>56</v>
      </c>
      <c r="P11" s="8" t="s">
        <v>55</v>
      </c>
      <c r="Q11" s="8" t="s">
        <v>56</v>
      </c>
      <c r="R11" s="0" t="s">
        <v>35</v>
      </c>
      <c r="S11" s="0" t="s">
        <v>36</v>
      </c>
      <c r="U11" s="2" t="s">
        <v>34</v>
      </c>
      <c r="V11" s="7" t="s">
        <v>54</v>
      </c>
      <c r="W11" s="8" t="s">
        <v>55</v>
      </c>
      <c r="X11" s="8" t="s">
        <v>56</v>
      </c>
      <c r="Y11" s="8" t="s">
        <v>55</v>
      </c>
      <c r="Z11" s="8" t="s">
        <v>56</v>
      </c>
      <c r="AA11" s="0" t="s">
        <v>35</v>
      </c>
      <c r="AB11" s="0" t="s">
        <v>36</v>
      </c>
      <c r="AD11" s="2" t="s">
        <v>37</v>
      </c>
      <c r="AE11" s="7" t="s">
        <v>54</v>
      </c>
      <c r="AF11" s="8" t="s">
        <v>55</v>
      </c>
      <c r="AG11" s="8" t="s">
        <v>56</v>
      </c>
      <c r="AH11" s="8" t="s">
        <v>55</v>
      </c>
      <c r="AI11" s="8" t="s">
        <v>56</v>
      </c>
      <c r="AJ11" s="0" t="s">
        <v>35</v>
      </c>
      <c r="AK11" s="0" t="s">
        <v>36</v>
      </c>
      <c r="AM11" s="2" t="s">
        <v>34</v>
      </c>
      <c r="AN11" s="7" t="s">
        <v>54</v>
      </c>
      <c r="AO11" s="8" t="s">
        <v>55</v>
      </c>
      <c r="AP11" s="8" t="s">
        <v>56</v>
      </c>
      <c r="AQ11" s="8" t="s">
        <v>55</v>
      </c>
      <c r="AR11" s="8" t="s">
        <v>56</v>
      </c>
      <c r="AS11" s="0" t="s">
        <v>35</v>
      </c>
      <c r="AT11" s="0" t="s">
        <v>36</v>
      </c>
      <c r="AV11" s="2" t="s">
        <v>37</v>
      </c>
      <c r="AW11" s="7" t="s">
        <v>54</v>
      </c>
      <c r="AX11" s="8" t="s">
        <v>55</v>
      </c>
      <c r="AY11" s="8" t="s">
        <v>56</v>
      </c>
      <c r="AZ11" s="8" t="s">
        <v>55</v>
      </c>
      <c r="BA11" s="8" t="s">
        <v>56</v>
      </c>
      <c r="BB11" s="0" t="s">
        <v>35</v>
      </c>
      <c r="BC11" s="0" t="s">
        <v>36</v>
      </c>
      <c r="BE11" s="2" t="s">
        <v>38</v>
      </c>
      <c r="BF11" s="7" t="s">
        <v>54</v>
      </c>
      <c r="BG11" s="8" t="s">
        <v>55</v>
      </c>
      <c r="BH11" s="8" t="s">
        <v>56</v>
      </c>
      <c r="BI11" s="8" t="s">
        <v>55</v>
      </c>
      <c r="BJ11" s="8" t="s">
        <v>56</v>
      </c>
      <c r="BK11" s="0" t="s">
        <v>35</v>
      </c>
      <c r="BL11" s="0" t="s">
        <v>36</v>
      </c>
      <c r="BN11" s="2" t="s">
        <v>39</v>
      </c>
      <c r="BO11" s="7" t="s">
        <v>54</v>
      </c>
      <c r="BP11" s="8" t="s">
        <v>55</v>
      </c>
      <c r="BQ11" s="8" t="s">
        <v>56</v>
      </c>
      <c r="BR11" s="8" t="s">
        <v>55</v>
      </c>
      <c r="BS11" s="8" t="s">
        <v>56</v>
      </c>
      <c r="BT11" s="0" t="s">
        <v>35</v>
      </c>
      <c r="BU11" s="0" t="s">
        <v>36</v>
      </c>
      <c r="BW11" s="2" t="s">
        <v>37</v>
      </c>
      <c r="BX11" s="7" t="s">
        <v>54</v>
      </c>
      <c r="BY11" s="8" t="s">
        <v>55</v>
      </c>
      <c r="BZ11" s="8" t="s">
        <v>56</v>
      </c>
      <c r="CA11" s="8" t="s">
        <v>55</v>
      </c>
      <c r="CB11" s="8" t="s">
        <v>56</v>
      </c>
      <c r="CC11" s="0" t="s">
        <v>35</v>
      </c>
      <c r="CD11" s="0" t="s">
        <v>36</v>
      </c>
      <c r="CF11" s="2" t="s">
        <v>37</v>
      </c>
      <c r="CG11" s="7" t="s">
        <v>54</v>
      </c>
      <c r="CH11" s="8" t="s">
        <v>55</v>
      </c>
      <c r="CI11" s="8" t="s">
        <v>56</v>
      </c>
      <c r="CJ11" s="8" t="s">
        <v>55</v>
      </c>
      <c r="CK11" s="8" t="s">
        <v>56</v>
      </c>
      <c r="CL11" s="0" t="s">
        <v>35</v>
      </c>
      <c r="CM11" s="0" t="s">
        <v>36</v>
      </c>
      <c r="CS11" s="0" t="s">
        <v>40</v>
      </c>
      <c r="CT11" s="2" t="s">
        <v>41</v>
      </c>
      <c r="CU11" s="7" t="s">
        <v>54</v>
      </c>
      <c r="CV11" s="8" t="s">
        <v>55</v>
      </c>
      <c r="CW11" s="8" t="s">
        <v>56</v>
      </c>
      <c r="CX11" s="8" t="s">
        <v>55</v>
      </c>
      <c r="CY11" s="8" t="s">
        <v>56</v>
      </c>
      <c r="CZ11" s="0" t="s">
        <v>35</v>
      </c>
      <c r="DA11" s="0" t="s">
        <v>36</v>
      </c>
      <c r="DC11" s="2" t="s">
        <v>37</v>
      </c>
      <c r="DD11" s="7" t="s">
        <v>54</v>
      </c>
      <c r="DE11" s="8" t="s">
        <v>55</v>
      </c>
      <c r="DF11" s="8" t="s">
        <v>56</v>
      </c>
      <c r="DG11" s="8" t="s">
        <v>55</v>
      </c>
      <c r="DH11" s="8" t="s">
        <v>56</v>
      </c>
      <c r="DI11" s="0" t="s">
        <v>35</v>
      </c>
      <c r="DJ11" s="0" t="s">
        <v>36</v>
      </c>
      <c r="DL11" s="2" t="s">
        <v>41</v>
      </c>
      <c r="DM11" s="7" t="s">
        <v>54</v>
      </c>
      <c r="DN11" s="8" t="s">
        <v>55</v>
      </c>
      <c r="DO11" s="8" t="s">
        <v>56</v>
      </c>
      <c r="DP11" s="8" t="s">
        <v>55</v>
      </c>
      <c r="DQ11" s="8" t="s">
        <v>56</v>
      </c>
      <c r="DR11" s="0" t="s">
        <v>35</v>
      </c>
      <c r="DS11" s="0" t="s">
        <v>36</v>
      </c>
      <c r="DU11" s="2" t="s">
        <v>37</v>
      </c>
      <c r="DV11" s="7" t="s">
        <v>54</v>
      </c>
      <c r="DW11" s="8" t="s">
        <v>55</v>
      </c>
      <c r="DX11" s="8" t="s">
        <v>56</v>
      </c>
      <c r="DY11" s="8" t="s">
        <v>55</v>
      </c>
      <c r="DZ11" s="8" t="s">
        <v>56</v>
      </c>
      <c r="EA11" s="0" t="s">
        <v>35</v>
      </c>
      <c r="EB11" s="0" t="s">
        <v>36</v>
      </c>
      <c r="ED11" s="2" t="s">
        <v>41</v>
      </c>
      <c r="EE11" s="7" t="s">
        <v>54</v>
      </c>
      <c r="EF11" s="8" t="s">
        <v>55</v>
      </c>
      <c r="EG11" s="8" t="s">
        <v>56</v>
      </c>
      <c r="EH11" s="8" t="s">
        <v>55</v>
      </c>
      <c r="EI11" s="8" t="s">
        <v>56</v>
      </c>
      <c r="EJ11" s="0" t="s">
        <v>35</v>
      </c>
      <c r="EK11" s="0" t="s">
        <v>36</v>
      </c>
      <c r="EM11" s="2" t="s">
        <v>37</v>
      </c>
      <c r="EN11" s="7" t="s">
        <v>54</v>
      </c>
      <c r="EO11" s="8" t="s">
        <v>55</v>
      </c>
      <c r="EP11" s="8" t="s">
        <v>56</v>
      </c>
      <c r="EQ11" s="8" t="s">
        <v>55</v>
      </c>
      <c r="ER11" s="8" t="s">
        <v>56</v>
      </c>
      <c r="ES11" s="0" t="s">
        <v>35</v>
      </c>
      <c r="ET11" s="0" t="s">
        <v>36</v>
      </c>
      <c r="EV11" s="2" t="s">
        <v>38</v>
      </c>
      <c r="EW11" s="7" t="s">
        <v>54</v>
      </c>
      <c r="EX11" s="8" t="s">
        <v>55</v>
      </c>
      <c r="EY11" s="8" t="s">
        <v>56</v>
      </c>
      <c r="EZ11" s="8" t="s">
        <v>55</v>
      </c>
      <c r="FA11" s="8" t="s">
        <v>56</v>
      </c>
      <c r="FB11" s="0" t="s">
        <v>35</v>
      </c>
      <c r="FC11" s="0" t="s">
        <v>36</v>
      </c>
      <c r="FE11" s="2" t="s">
        <v>37</v>
      </c>
      <c r="FF11" s="7" t="s">
        <v>54</v>
      </c>
      <c r="FG11" s="8" t="s">
        <v>55</v>
      </c>
      <c r="FH11" s="8" t="s">
        <v>56</v>
      </c>
      <c r="FI11" s="8" t="s">
        <v>55</v>
      </c>
      <c r="FJ11" s="8" t="s">
        <v>56</v>
      </c>
      <c r="FK11" s="0" t="s">
        <v>35</v>
      </c>
      <c r="FL11" s="0" t="s">
        <v>36</v>
      </c>
      <c r="FN11" s="2" t="s">
        <v>37</v>
      </c>
      <c r="FO11" s="7" t="s">
        <v>54</v>
      </c>
      <c r="FP11" s="8" t="s">
        <v>55</v>
      </c>
      <c r="FQ11" s="8" t="s">
        <v>56</v>
      </c>
      <c r="FR11" s="8" t="s">
        <v>55</v>
      </c>
      <c r="FS11" s="8" t="s">
        <v>56</v>
      </c>
      <c r="FT11" s="0" t="s">
        <v>35</v>
      </c>
      <c r="FU11" s="0" t="s">
        <v>36</v>
      </c>
      <c r="FW11" s="2" t="s">
        <v>38</v>
      </c>
      <c r="FX11" s="7" t="s">
        <v>54</v>
      </c>
      <c r="FY11" s="8" t="s">
        <v>55</v>
      </c>
      <c r="FZ11" s="8" t="s">
        <v>56</v>
      </c>
      <c r="GA11" s="8" t="s">
        <v>55</v>
      </c>
      <c r="GB11" s="8" t="s">
        <v>56</v>
      </c>
      <c r="GC11" s="0" t="s">
        <v>35</v>
      </c>
      <c r="GD11" s="0" t="s">
        <v>36</v>
      </c>
      <c r="GF11" s="2" t="s">
        <v>5</v>
      </c>
      <c r="GG11" s="7" t="s">
        <v>54</v>
      </c>
      <c r="GH11" s="8" t="s">
        <v>55</v>
      </c>
      <c r="GI11" s="8" t="s">
        <v>56</v>
      </c>
      <c r="GJ11" s="8" t="s">
        <v>55</v>
      </c>
      <c r="GK11" s="8" t="s">
        <v>56</v>
      </c>
      <c r="GL11" s="0" t="s">
        <v>35</v>
      </c>
      <c r="GM11" s="0" t="s">
        <v>36</v>
      </c>
      <c r="GO11" s="2" t="s">
        <v>5</v>
      </c>
      <c r="GP11" s="7" t="s">
        <v>54</v>
      </c>
      <c r="GQ11" s="8" t="s">
        <v>55</v>
      </c>
      <c r="GR11" s="8" t="s">
        <v>56</v>
      </c>
      <c r="GS11" s="8" t="s">
        <v>55</v>
      </c>
      <c r="GT11" s="8" t="s">
        <v>56</v>
      </c>
      <c r="GU11" s="0" t="s">
        <v>35</v>
      </c>
      <c r="GV11" s="0" t="s">
        <v>36</v>
      </c>
      <c r="GX11" s="2" t="s">
        <v>5</v>
      </c>
      <c r="GY11" s="7" t="s">
        <v>54</v>
      </c>
      <c r="GZ11" s="8" t="s">
        <v>55</v>
      </c>
      <c r="HA11" s="8" t="s">
        <v>56</v>
      </c>
      <c r="HB11" s="8" t="s">
        <v>55</v>
      </c>
      <c r="HC11" s="8" t="s">
        <v>56</v>
      </c>
      <c r="HD11" s="0" t="s">
        <v>35</v>
      </c>
      <c r="HE11" s="0" t="s">
        <v>36</v>
      </c>
      <c r="HG11" s="2" t="s">
        <v>42</v>
      </c>
      <c r="HH11" s="7" t="s">
        <v>54</v>
      </c>
      <c r="HI11" s="8" t="s">
        <v>55</v>
      </c>
      <c r="HJ11" s="8" t="s">
        <v>56</v>
      </c>
      <c r="HK11" s="8" t="s">
        <v>55</v>
      </c>
      <c r="HL11" s="8" t="s">
        <v>56</v>
      </c>
      <c r="HM11" s="0" t="s">
        <v>35</v>
      </c>
      <c r="HN11" s="0" t="s">
        <v>36</v>
      </c>
      <c r="HP11" s="2" t="s">
        <v>43</v>
      </c>
      <c r="HQ11" s="7" t="s">
        <v>54</v>
      </c>
      <c r="HR11" s="8" t="s">
        <v>55</v>
      </c>
      <c r="HS11" s="8" t="s">
        <v>56</v>
      </c>
      <c r="HT11" s="8" t="s">
        <v>55</v>
      </c>
      <c r="HU11" s="8" t="s">
        <v>56</v>
      </c>
      <c r="HV11" s="0" t="s">
        <v>35</v>
      </c>
      <c r="HW11" s="0" t="s">
        <v>36</v>
      </c>
    </row>
    <row r="12" customFormat="false" ht="12.75" hidden="false" customHeight="false" outlineLevel="0" collapsed="false">
      <c r="A12" s="0" t="n">
        <v>1</v>
      </c>
      <c r="B12" s="0" t="n">
        <v>60</v>
      </c>
      <c r="C12" s="0" t="n">
        <v>12</v>
      </c>
      <c r="D12" s="0" t="s">
        <v>44</v>
      </c>
      <c r="E12" s="0" t="s">
        <v>44</v>
      </c>
      <c r="F12" s="0" t="s">
        <v>44</v>
      </c>
      <c r="G12" s="0" t="s">
        <v>44</v>
      </c>
      <c r="H12" s="0" t="s">
        <v>44</v>
      </c>
      <c r="I12" s="0" t="s">
        <v>44</v>
      </c>
      <c r="J12" s="0" t="s">
        <v>44</v>
      </c>
      <c r="K12" s="3" t="n">
        <v>1</v>
      </c>
      <c r="L12" s="0" t="n">
        <f aca="false">ROUND((U12*AD12+AM12*AV12)/C12,0)</f>
        <v>97</v>
      </c>
      <c r="M12" s="0" t="s">
        <v>44</v>
      </c>
      <c r="N12" s="0" t="s">
        <v>44</v>
      </c>
      <c r="O12" s="0" t="s">
        <v>44</v>
      </c>
      <c r="P12" s="0" t="s">
        <v>44</v>
      </c>
      <c r="Q12" s="0" t="s">
        <v>44</v>
      </c>
      <c r="R12" s="9" t="s">
        <v>44</v>
      </c>
      <c r="S12" s="9" t="s">
        <v>44</v>
      </c>
      <c r="T12" s="3" t="n">
        <v>1</v>
      </c>
      <c r="U12" s="0" t="n">
        <v>3</v>
      </c>
      <c r="V12" s="0" t="s">
        <v>44</v>
      </c>
      <c r="W12" s="0" t="s">
        <v>44</v>
      </c>
      <c r="X12" s="0" t="s">
        <v>44</v>
      </c>
      <c r="Y12" s="0" t="s">
        <v>44</v>
      </c>
      <c r="Z12" s="0" t="s">
        <v>44</v>
      </c>
      <c r="AA12" s="9" t="s">
        <v>44</v>
      </c>
      <c r="AB12" s="9" t="s">
        <v>44</v>
      </c>
      <c r="AC12" s="3" t="n">
        <v>1</v>
      </c>
      <c r="AD12" s="0" t="n">
        <v>82</v>
      </c>
      <c r="AE12" s="0" t="s">
        <v>44</v>
      </c>
      <c r="AF12" s="0" t="s">
        <v>44</v>
      </c>
      <c r="AG12" s="0" t="s">
        <v>44</v>
      </c>
      <c r="AH12" s="0" t="s">
        <v>44</v>
      </c>
      <c r="AI12" s="0" t="s">
        <v>44</v>
      </c>
      <c r="AJ12" s="9" t="s">
        <v>44</v>
      </c>
      <c r="AK12" s="9" t="s">
        <v>44</v>
      </c>
      <c r="AL12" s="3" t="n">
        <v>1</v>
      </c>
      <c r="AM12" s="0" t="n">
        <v>9</v>
      </c>
      <c r="AN12" s="0" t="s">
        <v>44</v>
      </c>
      <c r="AO12" s="0" t="s">
        <v>44</v>
      </c>
      <c r="AP12" s="0" t="s">
        <v>44</v>
      </c>
      <c r="AQ12" s="0" t="s">
        <v>44</v>
      </c>
      <c r="AR12" s="0" t="s">
        <v>44</v>
      </c>
      <c r="AS12" s="9" t="s">
        <v>44</v>
      </c>
      <c r="AT12" s="9" t="s">
        <v>44</v>
      </c>
      <c r="AU12" s="3" t="n">
        <v>1</v>
      </c>
      <c r="AV12" s="0" t="n">
        <v>102</v>
      </c>
      <c r="AW12" s="0" t="s">
        <v>44</v>
      </c>
      <c r="AX12" s="0" t="s">
        <v>44</v>
      </c>
      <c r="AY12" s="0" t="s">
        <v>44</v>
      </c>
      <c r="AZ12" s="0" t="s">
        <v>44</v>
      </c>
      <c r="BA12" s="0" t="s">
        <v>44</v>
      </c>
      <c r="BB12" s="9" t="s">
        <v>44</v>
      </c>
      <c r="BC12" s="9" t="s">
        <v>44</v>
      </c>
      <c r="BD12" s="3" t="n">
        <v>1</v>
      </c>
      <c r="BE12" s="0" t="n">
        <v>82</v>
      </c>
      <c r="BF12" s="0" t="s">
        <v>44</v>
      </c>
      <c r="BG12" s="0" t="s">
        <v>44</v>
      </c>
      <c r="BH12" s="0" t="s">
        <v>44</v>
      </c>
      <c r="BI12" s="0" t="s">
        <v>44</v>
      </c>
      <c r="BJ12" s="0" t="s">
        <v>44</v>
      </c>
      <c r="BK12" s="9" t="s">
        <v>44</v>
      </c>
      <c r="BL12" s="9" t="s">
        <v>44</v>
      </c>
      <c r="BM12" s="3" t="n">
        <v>1</v>
      </c>
      <c r="BN12" s="0" t="n">
        <v>4200</v>
      </c>
      <c r="BO12" s="0" t="s">
        <v>44</v>
      </c>
      <c r="BP12" s="0" t="s">
        <v>44</v>
      </c>
      <c r="BQ12" s="0" t="s">
        <v>44</v>
      </c>
      <c r="BR12" s="0" t="s">
        <v>44</v>
      </c>
      <c r="BS12" s="0" t="s">
        <v>44</v>
      </c>
      <c r="BT12" s="4" t="s">
        <v>44</v>
      </c>
      <c r="BU12" s="4" t="s">
        <v>44</v>
      </c>
      <c r="BV12" s="3" t="n">
        <v>1</v>
      </c>
      <c r="BW12" s="0" t="n">
        <v>11</v>
      </c>
      <c r="BX12" s="0" t="s">
        <v>44</v>
      </c>
      <c r="BY12" s="0" t="s">
        <v>44</v>
      </c>
      <c r="BZ12" s="0" t="s">
        <v>44</v>
      </c>
      <c r="CA12" s="0" t="s">
        <v>44</v>
      </c>
      <c r="CB12" s="0" t="s">
        <v>44</v>
      </c>
      <c r="CC12" s="9" t="s">
        <v>44</v>
      </c>
      <c r="CD12" s="9" t="s">
        <v>44</v>
      </c>
      <c r="CE12" s="3" t="n">
        <v>1</v>
      </c>
      <c r="CF12" s="0" t="n">
        <v>98</v>
      </c>
      <c r="CG12" s="0" t="s">
        <v>44</v>
      </c>
      <c r="CH12" s="0" t="s">
        <v>44</v>
      </c>
      <c r="CI12" s="0" t="s">
        <v>44</v>
      </c>
      <c r="CJ12" s="0" t="s">
        <v>44</v>
      </c>
      <c r="CK12" s="0" t="s">
        <v>44</v>
      </c>
      <c r="CL12" s="9" t="s">
        <v>44</v>
      </c>
      <c r="CM12" s="9" t="s">
        <v>44</v>
      </c>
      <c r="CN12" s="3" t="n">
        <v>1</v>
      </c>
      <c r="CQ12" s="0" t="n">
        <f aca="false">IF(DU12&lt;=0,$D$7,IF(EM12&lt;=DU12,$D$7,$D$7+$F$7*(EM12-DU12)))</f>
        <v>2.6</v>
      </c>
      <c r="CS12" s="0" t="n">
        <v>1</v>
      </c>
      <c r="CT12" s="0" t="n">
        <f aca="false">IF(C12&gt;=0,C12*3600/$B12,C12)</f>
        <v>720</v>
      </c>
      <c r="CU12" s="0" t="s">
        <v>44</v>
      </c>
      <c r="CV12" s="0" t="s">
        <v>44</v>
      </c>
      <c r="CW12" s="0" t="s">
        <v>44</v>
      </c>
      <c r="CX12" s="0" t="s">
        <v>44</v>
      </c>
      <c r="CY12" s="0" t="s">
        <v>44</v>
      </c>
      <c r="CZ12" s="0" t="s">
        <v>44</v>
      </c>
      <c r="DA12" s="0" t="s">
        <v>44</v>
      </c>
      <c r="DB12" s="3" t="n">
        <v>1</v>
      </c>
      <c r="DC12" s="0" t="n">
        <f aca="false">L12</f>
        <v>97</v>
      </c>
      <c r="DD12" s="0" t="s">
        <v>44</v>
      </c>
      <c r="DE12" s="0" t="s">
        <v>44</v>
      </c>
      <c r="DF12" s="0" t="s">
        <v>44</v>
      </c>
      <c r="DG12" s="0" t="s">
        <v>44</v>
      </c>
      <c r="DH12" s="0" t="s">
        <v>44</v>
      </c>
      <c r="DI12" s="0" t="s">
        <v>44</v>
      </c>
      <c r="DJ12" s="0" t="s">
        <v>44</v>
      </c>
      <c r="DK12" s="3" t="n">
        <v>1</v>
      </c>
      <c r="DL12" s="0" t="n">
        <f aca="false">IF(U12&gt;=0,U12*3600/$B12,U12)</f>
        <v>180</v>
      </c>
      <c r="DM12" s="0" t="s">
        <v>44</v>
      </c>
      <c r="DN12" s="0" t="s">
        <v>44</v>
      </c>
      <c r="DO12" s="0" t="s">
        <v>44</v>
      </c>
      <c r="DP12" s="0" t="s">
        <v>44</v>
      </c>
      <c r="DQ12" s="0" t="s">
        <v>44</v>
      </c>
      <c r="DR12" s="0" t="s">
        <v>44</v>
      </c>
      <c r="DS12" s="0" t="s">
        <v>44</v>
      </c>
      <c r="DT12" s="3" t="n">
        <v>1</v>
      </c>
      <c r="DU12" s="0" t="n">
        <f aca="false">AD12</f>
        <v>82</v>
      </c>
      <c r="DV12" s="0" t="s">
        <v>44</v>
      </c>
      <c r="DW12" s="0" t="s">
        <v>44</v>
      </c>
      <c r="DX12" s="0" t="s">
        <v>44</v>
      </c>
      <c r="DY12" s="0" t="s">
        <v>44</v>
      </c>
      <c r="DZ12" s="0" t="s">
        <v>44</v>
      </c>
      <c r="EA12" s="0" t="s">
        <v>44</v>
      </c>
      <c r="EB12" s="0" t="s">
        <v>44</v>
      </c>
      <c r="EC12" s="3" t="n">
        <v>1</v>
      </c>
      <c r="ED12" s="0" t="n">
        <f aca="false">IF(AM12&gt;=0,AM12*3600/$B12,AM12)</f>
        <v>540</v>
      </c>
      <c r="EE12" s="0" t="s">
        <v>44</v>
      </c>
      <c r="EF12" s="0" t="s">
        <v>44</v>
      </c>
      <c r="EG12" s="0" t="s">
        <v>44</v>
      </c>
      <c r="EH12" s="0" t="s">
        <v>44</v>
      </c>
      <c r="EI12" s="0" t="s">
        <v>44</v>
      </c>
      <c r="EJ12" s="0" t="s">
        <v>44</v>
      </c>
      <c r="EK12" s="0" t="s">
        <v>44</v>
      </c>
      <c r="EL12" s="3" t="n">
        <v>1</v>
      </c>
      <c r="EM12" s="0" t="n">
        <f aca="false">AV12</f>
        <v>102</v>
      </c>
      <c r="EN12" s="0" t="s">
        <v>44</v>
      </c>
      <c r="EO12" s="0" t="s">
        <v>44</v>
      </c>
      <c r="EP12" s="0" t="s">
        <v>44</v>
      </c>
      <c r="EQ12" s="0" t="s">
        <v>44</v>
      </c>
      <c r="ER12" s="0" t="s">
        <v>44</v>
      </c>
      <c r="ES12" s="0" t="s">
        <v>44</v>
      </c>
      <c r="ET12" s="0" t="s">
        <v>44</v>
      </c>
      <c r="EU12" s="3" t="n">
        <v>1</v>
      </c>
      <c r="EV12" s="0" t="n">
        <f aca="false">BE12</f>
        <v>82</v>
      </c>
      <c r="EW12" s="0" t="s">
        <v>44</v>
      </c>
      <c r="EX12" s="0" t="s">
        <v>44</v>
      </c>
      <c r="EY12" s="0" t="s">
        <v>44</v>
      </c>
      <c r="EZ12" s="0" t="s">
        <v>44</v>
      </c>
      <c r="FA12" s="0" t="s">
        <v>44</v>
      </c>
      <c r="FB12" s="0" t="s">
        <v>44</v>
      </c>
      <c r="FC12" s="0" t="s">
        <v>44</v>
      </c>
      <c r="FD12" s="3" t="n">
        <v>1</v>
      </c>
      <c r="FE12" s="0" t="n">
        <f aca="false">BW12</f>
        <v>11</v>
      </c>
      <c r="FF12" s="0" t="s">
        <v>44</v>
      </c>
      <c r="FG12" s="0" t="s">
        <v>44</v>
      </c>
      <c r="FH12" s="0" t="s">
        <v>44</v>
      </c>
      <c r="FI12" s="0" t="s">
        <v>44</v>
      </c>
      <c r="FJ12" s="0" t="s">
        <v>44</v>
      </c>
      <c r="FK12" s="0" t="s">
        <v>44</v>
      </c>
      <c r="FL12" s="0" t="s">
        <v>44</v>
      </c>
      <c r="FM12" s="3" t="n">
        <v>1</v>
      </c>
      <c r="FN12" s="0" t="n">
        <f aca="false">CF12</f>
        <v>98</v>
      </c>
      <c r="FO12" s="0" t="s">
        <v>44</v>
      </c>
      <c r="FP12" s="0" t="s">
        <v>44</v>
      </c>
      <c r="FQ12" s="0" t="s">
        <v>44</v>
      </c>
      <c r="FR12" s="0" t="s">
        <v>44</v>
      </c>
      <c r="FS12" s="0" t="s">
        <v>44</v>
      </c>
      <c r="FT12" s="0" t="s">
        <v>44</v>
      </c>
      <c r="FU12" s="0" t="s">
        <v>44</v>
      </c>
      <c r="FV12" s="3" t="n">
        <v>1</v>
      </c>
      <c r="FW12" s="0" t="n">
        <f aca="false">IF(U12=0,0,IF(OR(U12&gt;=0,C12&gt;=0),ROUND(U12/C12*100,0),C12))</f>
        <v>25</v>
      </c>
      <c r="FX12" s="0" t="s">
        <v>44</v>
      </c>
      <c r="FY12" s="0" t="s">
        <v>44</v>
      </c>
      <c r="FZ12" s="0" t="s">
        <v>44</v>
      </c>
      <c r="GA12" s="0" t="s">
        <v>44</v>
      </c>
      <c r="GB12" s="0" t="s">
        <v>44</v>
      </c>
      <c r="GC12" s="0" t="s">
        <v>44</v>
      </c>
      <c r="GD12" s="0" t="s">
        <v>44</v>
      </c>
      <c r="GE12" s="3" t="n">
        <v>1</v>
      </c>
      <c r="GF12" s="0" t="n">
        <f aca="false">IF(OR(CT12&lt;0,DC12&lt;=0),-1,ROUND(CT12/DC12,0))</f>
        <v>7</v>
      </c>
      <c r="GG12" s="0" t="s">
        <v>44</v>
      </c>
      <c r="GH12" s="0" t="s">
        <v>44</v>
      </c>
      <c r="GI12" s="0" t="s">
        <v>44</v>
      </c>
      <c r="GJ12" s="0" t="s">
        <v>44</v>
      </c>
      <c r="GK12" s="0" t="s">
        <v>44</v>
      </c>
      <c r="GL12" s="0" t="s">
        <v>44</v>
      </c>
      <c r="GM12" s="0" t="s">
        <v>44</v>
      </c>
      <c r="GN12" s="3" t="n">
        <v>1</v>
      </c>
      <c r="GO12" s="0" t="n">
        <f aca="false">IF(OR(DL12&lt;0,DU12&lt;=0),-1,ROUND(DL12/DU12,0))</f>
        <v>2</v>
      </c>
      <c r="GP12" s="0" t="s">
        <v>44</v>
      </c>
      <c r="GQ12" s="0" t="s">
        <v>44</v>
      </c>
      <c r="GR12" s="0" t="s">
        <v>44</v>
      </c>
      <c r="GS12" s="0" t="s">
        <v>44</v>
      </c>
      <c r="GT12" s="0" t="s">
        <v>44</v>
      </c>
      <c r="GU12" s="0" t="s">
        <v>44</v>
      </c>
      <c r="GV12" s="0" t="s">
        <v>44</v>
      </c>
      <c r="GW12" s="3" t="n">
        <v>1</v>
      </c>
      <c r="GX12" s="0" t="n">
        <f aca="false">IF(OR(ED12&lt;0,EM12&lt;=0),-1,ROUND(ED12/EM12,0))</f>
        <v>5</v>
      </c>
      <c r="GY12" s="0" t="s">
        <v>44</v>
      </c>
      <c r="GZ12" s="0" t="s">
        <v>44</v>
      </c>
      <c r="HA12" s="0" t="s">
        <v>44</v>
      </c>
      <c r="HB12" s="0" t="s">
        <v>44</v>
      </c>
      <c r="HC12" s="0" t="s">
        <v>44</v>
      </c>
      <c r="HD12" s="0" t="s">
        <v>44</v>
      </c>
      <c r="HE12" s="0" t="s">
        <v>44</v>
      </c>
      <c r="HF12" s="3" t="n">
        <v>1</v>
      </c>
      <c r="HG12" s="0" t="n">
        <f aca="false">IF(OR(ED12&lt;0,DL12&lt;0),-1,ED12+ROUND(CQ12*DL12,0))</f>
        <v>1008</v>
      </c>
      <c r="HH12" s="0" t="s">
        <v>44</v>
      </c>
      <c r="HI12" s="0" t="s">
        <v>44</v>
      </c>
      <c r="HJ12" s="0" t="s">
        <v>44</v>
      </c>
      <c r="HK12" s="0" t="s">
        <v>44</v>
      </c>
      <c r="HL12" s="0" t="s">
        <v>44</v>
      </c>
      <c r="HM12" s="0" t="s">
        <v>44</v>
      </c>
      <c r="HN12" s="0" t="s">
        <v>44</v>
      </c>
      <c r="HO12" s="3" t="n">
        <v>1</v>
      </c>
      <c r="HP12" s="0" t="n">
        <f aca="false">IF(OR(HG12&lt;0,DC12&lt;=0),-1,ROUND(HG12/DC12,0))</f>
        <v>10</v>
      </c>
      <c r="HQ12" s="0" t="s">
        <v>44</v>
      </c>
      <c r="HR12" s="0" t="s">
        <v>44</v>
      </c>
      <c r="HS12" s="0" t="s">
        <v>44</v>
      </c>
      <c r="HT12" s="0" t="s">
        <v>44</v>
      </c>
      <c r="HU12" s="0" t="s">
        <v>44</v>
      </c>
      <c r="HV12" s="0" t="s">
        <v>44</v>
      </c>
      <c r="HW12" s="0" t="s">
        <v>44</v>
      </c>
      <c r="HX12" s="3" t="n">
        <v>1</v>
      </c>
    </row>
    <row r="13" customFormat="false" ht="12.75" hidden="false" customHeight="false" outlineLevel="0" collapsed="false">
      <c r="A13" s="0" t="n">
        <v>2</v>
      </c>
      <c r="B13" s="0" t="n">
        <v>60</v>
      </c>
      <c r="C13" s="0" t="n">
        <v>13</v>
      </c>
      <c r="D13" s="0" t="s">
        <v>44</v>
      </c>
      <c r="E13" s="0" t="s">
        <v>44</v>
      </c>
      <c r="F13" s="0" t="s">
        <v>44</v>
      </c>
      <c r="G13" s="0" t="s">
        <v>44</v>
      </c>
      <c r="H13" s="0" t="s">
        <v>44</v>
      </c>
      <c r="I13" s="9" t="s">
        <v>44</v>
      </c>
      <c r="J13" s="9" t="s">
        <v>44</v>
      </c>
      <c r="K13" s="3" t="n">
        <v>1</v>
      </c>
      <c r="L13" s="0" t="n">
        <f aca="false">ROUND((U13*AD13+AM13*AV13)/C13,0)</f>
        <v>91</v>
      </c>
      <c r="M13" s="0" t="s">
        <v>44</v>
      </c>
      <c r="N13" s="0" t="s">
        <v>44</v>
      </c>
      <c r="O13" s="0" t="s">
        <v>44</v>
      </c>
      <c r="P13" s="0" t="s">
        <v>44</v>
      </c>
      <c r="Q13" s="0" t="s">
        <v>44</v>
      </c>
      <c r="R13" s="9" t="s">
        <v>44</v>
      </c>
      <c r="S13" s="9" t="s">
        <v>44</v>
      </c>
      <c r="T13" s="3" t="n">
        <v>1</v>
      </c>
      <c r="U13" s="0" t="n">
        <v>3</v>
      </c>
      <c r="V13" s="0" t="s">
        <v>44</v>
      </c>
      <c r="W13" s="0" t="s">
        <v>44</v>
      </c>
      <c r="X13" s="0" t="s">
        <v>44</v>
      </c>
      <c r="Y13" s="0" t="s">
        <v>44</v>
      </c>
      <c r="Z13" s="0" t="s">
        <v>44</v>
      </c>
      <c r="AA13" s="9" t="s">
        <v>44</v>
      </c>
      <c r="AB13" s="9" t="s">
        <v>44</v>
      </c>
      <c r="AC13" s="3" t="n">
        <v>1</v>
      </c>
      <c r="AD13" s="0" t="n">
        <v>81</v>
      </c>
      <c r="AE13" s="0" t="s">
        <v>44</v>
      </c>
      <c r="AF13" s="0" t="s">
        <v>44</v>
      </c>
      <c r="AG13" s="0" t="s">
        <v>44</v>
      </c>
      <c r="AH13" s="0" t="s">
        <v>44</v>
      </c>
      <c r="AI13" s="0" t="s">
        <v>44</v>
      </c>
      <c r="AJ13" s="9" t="s">
        <v>44</v>
      </c>
      <c r="AK13" s="9" t="s">
        <v>44</v>
      </c>
      <c r="AL13" s="3" t="n">
        <v>1</v>
      </c>
      <c r="AM13" s="0" t="n">
        <v>9</v>
      </c>
      <c r="AN13" s="0" t="s">
        <v>44</v>
      </c>
      <c r="AO13" s="0" t="s">
        <v>44</v>
      </c>
      <c r="AP13" s="0" t="s">
        <v>44</v>
      </c>
      <c r="AQ13" s="0" t="s">
        <v>44</v>
      </c>
      <c r="AR13" s="0" t="s">
        <v>44</v>
      </c>
      <c r="AS13" s="9" t="s">
        <v>44</v>
      </c>
      <c r="AT13" s="9" t="s">
        <v>44</v>
      </c>
      <c r="AU13" s="3" t="n">
        <v>1</v>
      </c>
      <c r="AV13" s="0" t="n">
        <v>104</v>
      </c>
      <c r="AW13" s="0" t="s">
        <v>44</v>
      </c>
      <c r="AX13" s="0" t="s">
        <v>44</v>
      </c>
      <c r="AY13" s="0" t="s">
        <v>44</v>
      </c>
      <c r="AZ13" s="0" t="s">
        <v>44</v>
      </c>
      <c r="BA13" s="0" t="s">
        <v>44</v>
      </c>
      <c r="BB13" s="9" t="s">
        <v>44</v>
      </c>
      <c r="BC13" s="9" t="s">
        <v>44</v>
      </c>
      <c r="BD13" s="3" t="n">
        <v>1</v>
      </c>
      <c r="BE13" s="0" t="n">
        <v>81</v>
      </c>
      <c r="BF13" s="0" t="s">
        <v>44</v>
      </c>
      <c r="BG13" s="0" t="s">
        <v>44</v>
      </c>
      <c r="BH13" s="0" t="s">
        <v>44</v>
      </c>
      <c r="BI13" s="0" t="s">
        <v>44</v>
      </c>
      <c r="BJ13" s="0" t="s">
        <v>44</v>
      </c>
      <c r="BK13" s="9" t="s">
        <v>44</v>
      </c>
      <c r="BL13" s="9" t="s">
        <v>44</v>
      </c>
      <c r="BM13" s="3" t="n">
        <v>1</v>
      </c>
      <c r="BN13" s="0" t="n">
        <v>3800</v>
      </c>
      <c r="BO13" s="9" t="s">
        <v>44</v>
      </c>
      <c r="BP13" s="9" t="s">
        <v>44</v>
      </c>
      <c r="BQ13" s="9" t="s">
        <v>44</v>
      </c>
      <c r="BR13" s="9" t="s">
        <v>44</v>
      </c>
      <c r="BS13" s="9" t="s">
        <v>44</v>
      </c>
      <c r="BT13" s="0" t="s">
        <v>44</v>
      </c>
      <c r="BU13" s="0" t="s">
        <v>44</v>
      </c>
      <c r="BV13" s="3" t="n">
        <v>1</v>
      </c>
      <c r="BW13" s="0" t="n">
        <v>9</v>
      </c>
      <c r="BX13" s="0" t="s">
        <v>44</v>
      </c>
      <c r="BY13" s="0" t="s">
        <v>44</v>
      </c>
      <c r="BZ13" s="0" t="s">
        <v>44</v>
      </c>
      <c r="CA13" s="0" t="s">
        <v>44</v>
      </c>
      <c r="CB13" s="0" t="s">
        <v>44</v>
      </c>
      <c r="CC13" s="9" t="s">
        <v>44</v>
      </c>
      <c r="CD13" s="9" t="s">
        <v>44</v>
      </c>
      <c r="CE13" s="3" t="n">
        <v>1</v>
      </c>
      <c r="CF13" s="0" t="n">
        <v>93</v>
      </c>
      <c r="CG13" s="0" t="s">
        <v>44</v>
      </c>
      <c r="CH13" s="0" t="s">
        <v>44</v>
      </c>
      <c r="CI13" s="0" t="s">
        <v>44</v>
      </c>
      <c r="CJ13" s="0" t="s">
        <v>44</v>
      </c>
      <c r="CK13" s="0" t="s">
        <v>44</v>
      </c>
      <c r="CL13" s="9" t="s">
        <v>44</v>
      </c>
      <c r="CM13" s="9" t="s">
        <v>44</v>
      </c>
      <c r="CN13" s="3" t="n">
        <v>1</v>
      </c>
      <c r="CQ13" s="0" t="n">
        <f aca="false">IF(DU13&lt;=0,$D$7,IF(EM13&lt;=DU13,$D$7,$D$7+$F$7*(EM13-DU13)))</f>
        <v>2.66</v>
      </c>
      <c r="CS13" s="0" t="n">
        <v>1</v>
      </c>
      <c r="CT13" s="0" t="n">
        <f aca="false">IF(C13&gt;=0,C13*3600/$B13,C13)</f>
        <v>780</v>
      </c>
      <c r="CU13" s="9" t="s">
        <v>44</v>
      </c>
      <c r="CV13" s="9" t="s">
        <v>44</v>
      </c>
      <c r="CW13" s="9" t="s">
        <v>44</v>
      </c>
      <c r="CX13" s="9" t="s">
        <v>44</v>
      </c>
      <c r="CY13" s="9" t="s">
        <v>44</v>
      </c>
      <c r="CZ13" s="0" t="s">
        <v>44</v>
      </c>
      <c r="DA13" s="0" t="s">
        <v>44</v>
      </c>
      <c r="DB13" s="3" t="n">
        <v>1</v>
      </c>
      <c r="DC13" s="0" t="n">
        <f aca="false">L13</f>
        <v>91</v>
      </c>
      <c r="DD13" s="9" t="s">
        <v>44</v>
      </c>
      <c r="DE13" s="9" t="s">
        <v>44</v>
      </c>
      <c r="DF13" s="9" t="s">
        <v>44</v>
      </c>
      <c r="DG13" s="9" t="s">
        <v>44</v>
      </c>
      <c r="DH13" s="9" t="s">
        <v>44</v>
      </c>
      <c r="DI13" s="0" t="s">
        <v>44</v>
      </c>
      <c r="DJ13" s="0" t="s">
        <v>44</v>
      </c>
      <c r="DK13" s="3" t="n">
        <v>1</v>
      </c>
      <c r="DL13" s="0" t="n">
        <f aca="false">IF(U13&gt;=0,U13*3600/$B13,U13)</f>
        <v>180</v>
      </c>
      <c r="DM13" s="9" t="s">
        <v>44</v>
      </c>
      <c r="DN13" s="9" t="s">
        <v>44</v>
      </c>
      <c r="DO13" s="9" t="s">
        <v>44</v>
      </c>
      <c r="DP13" s="9" t="s">
        <v>44</v>
      </c>
      <c r="DQ13" s="9" t="s">
        <v>44</v>
      </c>
      <c r="DR13" s="0" t="s">
        <v>44</v>
      </c>
      <c r="DS13" s="0" t="s">
        <v>44</v>
      </c>
      <c r="DT13" s="3" t="n">
        <v>1</v>
      </c>
      <c r="DU13" s="0" t="n">
        <f aca="false">AD13</f>
        <v>81</v>
      </c>
      <c r="DV13" s="9" t="s">
        <v>44</v>
      </c>
      <c r="DW13" s="9" t="s">
        <v>44</v>
      </c>
      <c r="DX13" s="9" t="s">
        <v>44</v>
      </c>
      <c r="DY13" s="9" t="s">
        <v>44</v>
      </c>
      <c r="DZ13" s="9" t="s">
        <v>44</v>
      </c>
      <c r="EA13" s="0" t="s">
        <v>44</v>
      </c>
      <c r="EB13" s="0" t="s">
        <v>44</v>
      </c>
      <c r="EC13" s="3" t="n">
        <v>1</v>
      </c>
      <c r="ED13" s="0" t="n">
        <f aca="false">IF(AM13&gt;=0,AM13*3600/$B13,AM13)</f>
        <v>540</v>
      </c>
      <c r="EE13" s="9" t="s">
        <v>44</v>
      </c>
      <c r="EF13" s="9" t="s">
        <v>44</v>
      </c>
      <c r="EG13" s="9" t="s">
        <v>44</v>
      </c>
      <c r="EH13" s="9" t="s">
        <v>44</v>
      </c>
      <c r="EI13" s="9" t="s">
        <v>44</v>
      </c>
      <c r="EJ13" s="0" t="s">
        <v>44</v>
      </c>
      <c r="EK13" s="0" t="s">
        <v>44</v>
      </c>
      <c r="EL13" s="3" t="n">
        <v>1</v>
      </c>
      <c r="EM13" s="0" t="n">
        <f aca="false">AV13</f>
        <v>104</v>
      </c>
      <c r="EN13" s="9" t="s">
        <v>44</v>
      </c>
      <c r="EO13" s="9" t="s">
        <v>44</v>
      </c>
      <c r="EP13" s="9" t="s">
        <v>44</v>
      </c>
      <c r="EQ13" s="9" t="s">
        <v>44</v>
      </c>
      <c r="ER13" s="9" t="s">
        <v>44</v>
      </c>
      <c r="ES13" s="0" t="s">
        <v>44</v>
      </c>
      <c r="ET13" s="0" t="s">
        <v>44</v>
      </c>
      <c r="EU13" s="3" t="n">
        <v>1</v>
      </c>
      <c r="EV13" s="0" t="n">
        <f aca="false">BE13</f>
        <v>81</v>
      </c>
      <c r="EW13" s="9" t="s">
        <v>44</v>
      </c>
      <c r="EX13" s="9" t="s">
        <v>44</v>
      </c>
      <c r="EY13" s="9" t="s">
        <v>44</v>
      </c>
      <c r="EZ13" s="9" t="s">
        <v>44</v>
      </c>
      <c r="FA13" s="9" t="s">
        <v>44</v>
      </c>
      <c r="FB13" s="0" t="s">
        <v>44</v>
      </c>
      <c r="FC13" s="0" t="s">
        <v>44</v>
      </c>
      <c r="FD13" s="3" t="n">
        <v>1</v>
      </c>
      <c r="FE13" s="0" t="n">
        <f aca="false">BW13</f>
        <v>9</v>
      </c>
      <c r="FF13" s="9" t="s">
        <v>44</v>
      </c>
      <c r="FG13" s="9" t="s">
        <v>44</v>
      </c>
      <c r="FH13" s="9" t="s">
        <v>44</v>
      </c>
      <c r="FI13" s="9" t="s">
        <v>44</v>
      </c>
      <c r="FJ13" s="9" t="s">
        <v>44</v>
      </c>
      <c r="FK13" s="0" t="s">
        <v>44</v>
      </c>
      <c r="FL13" s="0" t="s">
        <v>44</v>
      </c>
      <c r="FM13" s="3" t="n">
        <v>1</v>
      </c>
      <c r="FN13" s="0" t="n">
        <f aca="false">CF13</f>
        <v>93</v>
      </c>
      <c r="FO13" s="9" t="s">
        <v>44</v>
      </c>
      <c r="FP13" s="9" t="s">
        <v>44</v>
      </c>
      <c r="FQ13" s="9" t="s">
        <v>44</v>
      </c>
      <c r="FR13" s="9" t="s">
        <v>44</v>
      </c>
      <c r="FS13" s="9" t="s">
        <v>44</v>
      </c>
      <c r="FT13" s="0" t="s">
        <v>44</v>
      </c>
      <c r="FU13" s="0" t="s">
        <v>44</v>
      </c>
      <c r="FV13" s="3" t="n">
        <v>1</v>
      </c>
      <c r="FW13" s="0" t="n">
        <f aca="false">IF(U13=0,0,IF(OR(U13&gt;=0,C13&gt;=0),ROUND(U13/C13*100,0),C13))</f>
        <v>23</v>
      </c>
      <c r="FX13" s="9" t="s">
        <v>44</v>
      </c>
      <c r="FY13" s="9" t="s">
        <v>44</v>
      </c>
      <c r="FZ13" s="9" t="s">
        <v>44</v>
      </c>
      <c r="GA13" s="9" t="s">
        <v>44</v>
      </c>
      <c r="GB13" s="9" t="s">
        <v>44</v>
      </c>
      <c r="GC13" s="0" t="s">
        <v>44</v>
      </c>
      <c r="GD13" s="0" t="s">
        <v>44</v>
      </c>
      <c r="GE13" s="3" t="n">
        <v>1</v>
      </c>
      <c r="GF13" s="0" t="n">
        <f aca="false">IF(OR(CT13&lt;0,DC13&lt;=0),-1,ROUND(CT13/DC13,0))</f>
        <v>9</v>
      </c>
      <c r="GG13" s="9" t="s">
        <v>44</v>
      </c>
      <c r="GH13" s="9" t="s">
        <v>44</v>
      </c>
      <c r="GI13" s="9" t="s">
        <v>44</v>
      </c>
      <c r="GJ13" s="9" t="s">
        <v>44</v>
      </c>
      <c r="GK13" s="9" t="s">
        <v>44</v>
      </c>
      <c r="GL13" s="0" t="s">
        <v>44</v>
      </c>
      <c r="GM13" s="0" t="s">
        <v>44</v>
      </c>
      <c r="GN13" s="3" t="n">
        <v>1</v>
      </c>
      <c r="GO13" s="0" t="n">
        <f aca="false">IF(OR(DL13&lt;0,DU13&lt;=0),-1,ROUND(DL13/DU13,0))</f>
        <v>2</v>
      </c>
      <c r="GP13" s="9" t="s">
        <v>44</v>
      </c>
      <c r="GQ13" s="9" t="s">
        <v>44</v>
      </c>
      <c r="GR13" s="9" t="s">
        <v>44</v>
      </c>
      <c r="GS13" s="9" t="s">
        <v>44</v>
      </c>
      <c r="GT13" s="9" t="s">
        <v>44</v>
      </c>
      <c r="GU13" s="0" t="s">
        <v>44</v>
      </c>
      <c r="GV13" s="0" t="s">
        <v>44</v>
      </c>
      <c r="GW13" s="3" t="n">
        <v>1</v>
      </c>
      <c r="GX13" s="0" t="n">
        <f aca="false">IF(OR(ED13&lt;0,EM13&lt;=0),-1,ROUND(ED13/EM13,0))</f>
        <v>5</v>
      </c>
      <c r="GY13" s="9" t="s">
        <v>44</v>
      </c>
      <c r="GZ13" s="9" t="s">
        <v>44</v>
      </c>
      <c r="HA13" s="9" t="s">
        <v>44</v>
      </c>
      <c r="HB13" s="9" t="s">
        <v>44</v>
      </c>
      <c r="HC13" s="9" t="s">
        <v>44</v>
      </c>
      <c r="HD13" s="0" t="s">
        <v>44</v>
      </c>
      <c r="HE13" s="0" t="s">
        <v>44</v>
      </c>
      <c r="HF13" s="3" t="n">
        <v>1</v>
      </c>
      <c r="HG13" s="0" t="n">
        <f aca="false">IF(OR(ED13&lt;0,DL13&lt;0),-1,ED13+ROUND(CQ13*DL13,0))</f>
        <v>1019</v>
      </c>
      <c r="HH13" s="9" t="s">
        <v>44</v>
      </c>
      <c r="HI13" s="9" t="s">
        <v>44</v>
      </c>
      <c r="HJ13" s="9" t="s">
        <v>44</v>
      </c>
      <c r="HK13" s="9" t="s">
        <v>44</v>
      </c>
      <c r="HL13" s="9" t="s">
        <v>44</v>
      </c>
      <c r="HM13" s="0" t="s">
        <v>44</v>
      </c>
      <c r="HN13" s="0" t="s">
        <v>44</v>
      </c>
      <c r="HO13" s="3" t="n">
        <v>1</v>
      </c>
      <c r="HP13" s="0" t="n">
        <f aca="false">IF(OR(HG13&lt;0,DC13&lt;=0),-1,ROUND(HG13/DC13,0))</f>
        <v>11</v>
      </c>
      <c r="HQ13" s="9" t="s">
        <v>44</v>
      </c>
      <c r="HR13" s="9" t="s">
        <v>44</v>
      </c>
      <c r="HS13" s="9" t="s">
        <v>44</v>
      </c>
      <c r="HT13" s="9" t="s">
        <v>44</v>
      </c>
      <c r="HU13" s="9" t="s">
        <v>44</v>
      </c>
      <c r="HV13" s="0" t="s">
        <v>44</v>
      </c>
      <c r="HW13" s="0" t="s">
        <v>44</v>
      </c>
      <c r="HX13" s="3" t="n">
        <v>1</v>
      </c>
    </row>
    <row r="14" customFormat="false" ht="12.75" hidden="false" customHeight="false" outlineLevel="0" collapsed="false">
      <c r="A14" s="0" t="n">
        <v>3</v>
      </c>
      <c r="B14" s="0" t="n">
        <v>15</v>
      </c>
      <c r="C14" s="0" t="n">
        <v>4</v>
      </c>
      <c r="D14" s="0" t="s">
        <v>44</v>
      </c>
      <c r="E14" s="0" t="s">
        <v>44</v>
      </c>
      <c r="F14" s="0" t="s">
        <v>44</v>
      </c>
      <c r="G14" s="0" t="s">
        <v>44</v>
      </c>
      <c r="H14" s="0" t="s">
        <v>44</v>
      </c>
      <c r="I14" s="9" t="s">
        <v>44</v>
      </c>
      <c r="J14" s="9" t="s">
        <v>44</v>
      </c>
      <c r="K14" s="3" t="n">
        <v>1</v>
      </c>
      <c r="L14" s="0" t="n">
        <f aca="false">ROUND((U14*AD14+AM14*AV14)/C14,0)</f>
        <v>100</v>
      </c>
      <c r="M14" s="0" t="s">
        <v>44</v>
      </c>
      <c r="N14" s="0" t="s">
        <v>44</v>
      </c>
      <c r="O14" s="0" t="s">
        <v>44</v>
      </c>
      <c r="P14" s="0" t="s">
        <v>44</v>
      </c>
      <c r="Q14" s="0" t="s">
        <v>44</v>
      </c>
      <c r="R14" s="9" t="s">
        <v>44</v>
      </c>
      <c r="S14" s="9" t="s">
        <v>44</v>
      </c>
      <c r="T14" s="3" t="n">
        <v>1</v>
      </c>
      <c r="U14" s="0" t="n">
        <v>1</v>
      </c>
      <c r="V14" s="0" t="s">
        <v>44</v>
      </c>
      <c r="W14" s="0" t="s">
        <v>44</v>
      </c>
      <c r="X14" s="0" t="s">
        <v>44</v>
      </c>
      <c r="Y14" s="0" t="s">
        <v>44</v>
      </c>
      <c r="Z14" s="0" t="s">
        <v>44</v>
      </c>
      <c r="AA14" s="9" t="s">
        <v>44</v>
      </c>
      <c r="AB14" s="9" t="s">
        <v>44</v>
      </c>
      <c r="AC14" s="3" t="n">
        <v>1</v>
      </c>
      <c r="AD14" s="0" t="n">
        <v>83</v>
      </c>
      <c r="AE14" s="0" t="s">
        <v>44</v>
      </c>
      <c r="AF14" s="0" t="s">
        <v>44</v>
      </c>
      <c r="AG14" s="0" t="s">
        <v>44</v>
      </c>
      <c r="AH14" s="0" t="s">
        <v>44</v>
      </c>
      <c r="AI14" s="0" t="s">
        <v>44</v>
      </c>
      <c r="AJ14" s="9" t="s">
        <v>44</v>
      </c>
      <c r="AK14" s="9" t="s">
        <v>44</v>
      </c>
      <c r="AL14" s="3" t="n">
        <v>1</v>
      </c>
      <c r="AM14" s="0" t="n">
        <v>3</v>
      </c>
      <c r="AN14" s="0" t="s">
        <v>44</v>
      </c>
      <c r="AO14" s="0" t="s">
        <v>44</v>
      </c>
      <c r="AP14" s="0" t="s">
        <v>44</v>
      </c>
      <c r="AQ14" s="0" t="s">
        <v>44</v>
      </c>
      <c r="AR14" s="0" t="s">
        <v>44</v>
      </c>
      <c r="AS14" s="9" t="s">
        <v>44</v>
      </c>
      <c r="AT14" s="9" t="s">
        <v>44</v>
      </c>
      <c r="AU14" s="3" t="n">
        <v>1</v>
      </c>
      <c r="AV14" s="0" t="n">
        <v>106</v>
      </c>
      <c r="AW14" s="0" t="s">
        <v>44</v>
      </c>
      <c r="AX14" s="0" t="s">
        <v>44</v>
      </c>
      <c r="AY14" s="0" t="s">
        <v>44</v>
      </c>
      <c r="AZ14" s="0" t="s">
        <v>44</v>
      </c>
      <c r="BA14" s="0" t="s">
        <v>44</v>
      </c>
      <c r="BB14" s="9" t="s">
        <v>44</v>
      </c>
      <c r="BC14" s="9" t="s">
        <v>44</v>
      </c>
      <c r="BD14" s="3" t="n">
        <v>1</v>
      </c>
      <c r="BE14" s="0" t="n">
        <v>84</v>
      </c>
      <c r="BF14" s="0" t="s">
        <v>44</v>
      </c>
      <c r="BG14" s="0" t="s">
        <v>44</v>
      </c>
      <c r="BH14" s="0" t="s">
        <v>44</v>
      </c>
      <c r="BI14" s="0" t="s">
        <v>44</v>
      </c>
      <c r="BJ14" s="0" t="s">
        <v>44</v>
      </c>
      <c r="BK14" s="9" t="s">
        <v>44</v>
      </c>
      <c r="BL14" s="9" t="s">
        <v>44</v>
      </c>
      <c r="BM14" s="3" t="n">
        <v>1</v>
      </c>
      <c r="BN14" s="0" t="n">
        <v>4400</v>
      </c>
      <c r="BO14" s="9" t="s">
        <v>44</v>
      </c>
      <c r="BP14" s="9" t="s">
        <v>44</v>
      </c>
      <c r="BQ14" s="9" t="s">
        <v>44</v>
      </c>
      <c r="BR14" s="9" t="s">
        <v>44</v>
      </c>
      <c r="BS14" s="9" t="s">
        <v>44</v>
      </c>
      <c r="BT14" s="0" t="s">
        <v>44</v>
      </c>
      <c r="BU14" s="0" t="s">
        <v>44</v>
      </c>
      <c r="BV14" s="3" t="n">
        <v>1</v>
      </c>
      <c r="BW14" s="0" t="n">
        <v>10</v>
      </c>
      <c r="BX14" s="0" t="s">
        <v>44</v>
      </c>
      <c r="BY14" s="0" t="s">
        <v>44</v>
      </c>
      <c r="BZ14" s="0" t="s">
        <v>44</v>
      </c>
      <c r="CA14" s="0" t="s">
        <v>44</v>
      </c>
      <c r="CB14" s="0" t="s">
        <v>44</v>
      </c>
      <c r="CC14" s="9" t="s">
        <v>44</v>
      </c>
      <c r="CD14" s="9" t="s">
        <v>44</v>
      </c>
      <c r="CE14" s="3" t="n">
        <v>1</v>
      </c>
      <c r="CF14" s="0" t="n">
        <v>96</v>
      </c>
      <c r="CG14" s="0" t="s">
        <v>44</v>
      </c>
      <c r="CH14" s="0" t="s">
        <v>44</v>
      </c>
      <c r="CI14" s="0" t="s">
        <v>44</v>
      </c>
      <c r="CJ14" s="0" t="s">
        <v>44</v>
      </c>
      <c r="CK14" s="0" t="s">
        <v>44</v>
      </c>
      <c r="CL14" s="9" t="s">
        <v>44</v>
      </c>
      <c r="CM14" s="9" t="s">
        <v>44</v>
      </c>
      <c r="CN14" s="3" t="n">
        <v>1</v>
      </c>
      <c r="CQ14" s="0" t="n">
        <f aca="false">IF(DU14&lt;=0,$D$7,IF(EM14&lt;=DU14,$D$7,$D$7+$F$7*(EM14-DU14)))</f>
        <v>2.66</v>
      </c>
      <c r="CS14" s="0" t="n">
        <v>0.25</v>
      </c>
      <c r="CT14" s="0" t="n">
        <f aca="false">IF(C14&gt;=0,C14*3600/$B14,C14)</f>
        <v>960</v>
      </c>
      <c r="CU14" s="9" t="s">
        <v>44</v>
      </c>
      <c r="CV14" s="9" t="s">
        <v>44</v>
      </c>
      <c r="CW14" s="9" t="s">
        <v>44</v>
      </c>
      <c r="CX14" s="9" t="s">
        <v>44</v>
      </c>
      <c r="CY14" s="9" t="s">
        <v>44</v>
      </c>
      <c r="CZ14" s="0" t="s">
        <v>44</v>
      </c>
      <c r="DA14" s="0" t="s">
        <v>44</v>
      </c>
      <c r="DB14" s="3" t="n">
        <v>1</v>
      </c>
      <c r="DC14" s="0" t="n">
        <f aca="false">L14</f>
        <v>100</v>
      </c>
      <c r="DD14" s="9" t="s">
        <v>44</v>
      </c>
      <c r="DE14" s="9" t="s">
        <v>44</v>
      </c>
      <c r="DF14" s="9" t="s">
        <v>44</v>
      </c>
      <c r="DG14" s="9" t="s">
        <v>44</v>
      </c>
      <c r="DH14" s="9" t="s">
        <v>44</v>
      </c>
      <c r="DI14" s="0" t="s">
        <v>44</v>
      </c>
      <c r="DJ14" s="0" t="s">
        <v>44</v>
      </c>
      <c r="DK14" s="3" t="n">
        <v>1</v>
      </c>
      <c r="DL14" s="0" t="n">
        <f aca="false">IF(U14&gt;=0,U14*3600/$B14,U14)</f>
        <v>240</v>
      </c>
      <c r="DM14" s="9" t="s">
        <v>44</v>
      </c>
      <c r="DN14" s="9" t="s">
        <v>44</v>
      </c>
      <c r="DO14" s="9" t="s">
        <v>44</v>
      </c>
      <c r="DP14" s="9" t="s">
        <v>44</v>
      </c>
      <c r="DQ14" s="9" t="s">
        <v>44</v>
      </c>
      <c r="DR14" s="0" t="s">
        <v>44</v>
      </c>
      <c r="DS14" s="0" t="s">
        <v>44</v>
      </c>
      <c r="DT14" s="3" t="n">
        <v>1</v>
      </c>
      <c r="DU14" s="0" t="n">
        <f aca="false">AD14</f>
        <v>83</v>
      </c>
      <c r="DV14" s="9" t="s">
        <v>44</v>
      </c>
      <c r="DW14" s="9" t="s">
        <v>44</v>
      </c>
      <c r="DX14" s="9" t="s">
        <v>44</v>
      </c>
      <c r="DY14" s="9" t="s">
        <v>44</v>
      </c>
      <c r="DZ14" s="9" t="s">
        <v>44</v>
      </c>
      <c r="EA14" s="0" t="s">
        <v>44</v>
      </c>
      <c r="EB14" s="0" t="s">
        <v>44</v>
      </c>
      <c r="EC14" s="3" t="n">
        <v>1</v>
      </c>
      <c r="ED14" s="0" t="n">
        <f aca="false">IF(AM14&gt;=0,AM14*3600/$B14,AM14)</f>
        <v>720</v>
      </c>
      <c r="EE14" s="9" t="s">
        <v>44</v>
      </c>
      <c r="EF14" s="9" t="s">
        <v>44</v>
      </c>
      <c r="EG14" s="9" t="s">
        <v>44</v>
      </c>
      <c r="EH14" s="9" t="s">
        <v>44</v>
      </c>
      <c r="EI14" s="9" t="s">
        <v>44</v>
      </c>
      <c r="EJ14" s="0" t="s">
        <v>44</v>
      </c>
      <c r="EK14" s="0" t="s">
        <v>44</v>
      </c>
      <c r="EL14" s="3" t="n">
        <v>1</v>
      </c>
      <c r="EM14" s="0" t="n">
        <f aca="false">AV14</f>
        <v>106</v>
      </c>
      <c r="EN14" s="9" t="s">
        <v>44</v>
      </c>
      <c r="EO14" s="9" t="s">
        <v>44</v>
      </c>
      <c r="EP14" s="9" t="s">
        <v>44</v>
      </c>
      <c r="EQ14" s="9" t="s">
        <v>44</v>
      </c>
      <c r="ER14" s="9" t="s">
        <v>44</v>
      </c>
      <c r="ES14" s="0" t="s">
        <v>44</v>
      </c>
      <c r="ET14" s="0" t="s">
        <v>44</v>
      </c>
      <c r="EU14" s="3" t="n">
        <v>1</v>
      </c>
      <c r="EV14" s="0" t="n">
        <f aca="false">BE14</f>
        <v>84</v>
      </c>
      <c r="EW14" s="9" t="s">
        <v>44</v>
      </c>
      <c r="EX14" s="9" t="s">
        <v>44</v>
      </c>
      <c r="EY14" s="9" t="s">
        <v>44</v>
      </c>
      <c r="EZ14" s="9" t="s">
        <v>44</v>
      </c>
      <c r="FA14" s="9" t="s">
        <v>44</v>
      </c>
      <c r="FB14" s="0" t="s">
        <v>44</v>
      </c>
      <c r="FC14" s="0" t="s">
        <v>44</v>
      </c>
      <c r="FD14" s="3" t="n">
        <v>1</v>
      </c>
      <c r="FE14" s="0" t="n">
        <f aca="false">BW14</f>
        <v>10</v>
      </c>
      <c r="FF14" s="9" t="s">
        <v>44</v>
      </c>
      <c r="FG14" s="9" t="s">
        <v>44</v>
      </c>
      <c r="FH14" s="9" t="s">
        <v>44</v>
      </c>
      <c r="FI14" s="9" t="s">
        <v>44</v>
      </c>
      <c r="FJ14" s="9" t="s">
        <v>44</v>
      </c>
      <c r="FK14" s="0" t="s">
        <v>44</v>
      </c>
      <c r="FL14" s="0" t="s">
        <v>44</v>
      </c>
      <c r="FM14" s="3" t="n">
        <v>1</v>
      </c>
      <c r="FN14" s="0" t="n">
        <f aca="false">CF14</f>
        <v>96</v>
      </c>
      <c r="FO14" s="9" t="s">
        <v>44</v>
      </c>
      <c r="FP14" s="9" t="s">
        <v>44</v>
      </c>
      <c r="FQ14" s="9" t="s">
        <v>44</v>
      </c>
      <c r="FR14" s="9" t="s">
        <v>44</v>
      </c>
      <c r="FS14" s="9" t="s">
        <v>44</v>
      </c>
      <c r="FT14" s="0" t="s">
        <v>44</v>
      </c>
      <c r="FU14" s="0" t="s">
        <v>44</v>
      </c>
      <c r="FV14" s="3" t="n">
        <v>1</v>
      </c>
      <c r="FW14" s="0" t="n">
        <f aca="false">IF(U14=0,0,IF(OR(U14&gt;=0,C14&gt;=0),ROUND(U14/C14*100,0),C14))</f>
        <v>25</v>
      </c>
      <c r="FX14" s="9" t="s">
        <v>44</v>
      </c>
      <c r="FY14" s="9" t="s">
        <v>44</v>
      </c>
      <c r="FZ14" s="9" t="s">
        <v>44</v>
      </c>
      <c r="GA14" s="9" t="s">
        <v>44</v>
      </c>
      <c r="GB14" s="9" t="s">
        <v>44</v>
      </c>
      <c r="GC14" s="0" t="s">
        <v>44</v>
      </c>
      <c r="GD14" s="0" t="s">
        <v>44</v>
      </c>
      <c r="GE14" s="3" t="n">
        <v>1</v>
      </c>
      <c r="GF14" s="0" t="n">
        <f aca="false">IF(OR(CT14&lt;0,DC14&lt;=0),-1,ROUND(CT14/DC14,0))</f>
        <v>10</v>
      </c>
      <c r="GG14" s="9" t="s">
        <v>44</v>
      </c>
      <c r="GH14" s="9" t="s">
        <v>44</v>
      </c>
      <c r="GI14" s="9" t="s">
        <v>44</v>
      </c>
      <c r="GJ14" s="9" t="s">
        <v>44</v>
      </c>
      <c r="GK14" s="9" t="s">
        <v>44</v>
      </c>
      <c r="GL14" s="0" t="s">
        <v>44</v>
      </c>
      <c r="GM14" s="0" t="s">
        <v>44</v>
      </c>
      <c r="GN14" s="3" t="n">
        <v>1</v>
      </c>
      <c r="GO14" s="0" t="n">
        <f aca="false">IF(OR(DL14&lt;0,DU14&lt;=0),-1,ROUND(DL14/DU14,0))</f>
        <v>3</v>
      </c>
      <c r="GP14" s="9" t="s">
        <v>44</v>
      </c>
      <c r="GQ14" s="9" t="s">
        <v>44</v>
      </c>
      <c r="GR14" s="9" t="s">
        <v>44</v>
      </c>
      <c r="GS14" s="9" t="s">
        <v>44</v>
      </c>
      <c r="GT14" s="9" t="s">
        <v>44</v>
      </c>
      <c r="GU14" s="0" t="s">
        <v>44</v>
      </c>
      <c r="GV14" s="0" t="s">
        <v>44</v>
      </c>
      <c r="GW14" s="3" t="n">
        <v>1</v>
      </c>
      <c r="GX14" s="0" t="n">
        <f aca="false">IF(OR(ED14&lt;0,EM14&lt;=0),-1,ROUND(ED14/EM14,0))</f>
        <v>7</v>
      </c>
      <c r="GY14" s="9" t="s">
        <v>44</v>
      </c>
      <c r="GZ14" s="9" t="s">
        <v>44</v>
      </c>
      <c r="HA14" s="9" t="s">
        <v>44</v>
      </c>
      <c r="HB14" s="9" t="s">
        <v>44</v>
      </c>
      <c r="HC14" s="9" t="s">
        <v>44</v>
      </c>
      <c r="HD14" s="0" t="s">
        <v>44</v>
      </c>
      <c r="HE14" s="0" t="s">
        <v>44</v>
      </c>
      <c r="HF14" s="3" t="n">
        <v>1</v>
      </c>
      <c r="HG14" s="0" t="n">
        <f aca="false">IF(OR(ED14&lt;0,DL14&lt;0),-1,ED14+ROUND(CQ14*DL14,0))</f>
        <v>1358</v>
      </c>
      <c r="HH14" s="9" t="s">
        <v>44</v>
      </c>
      <c r="HI14" s="9" t="s">
        <v>44</v>
      </c>
      <c r="HJ14" s="9" t="s">
        <v>44</v>
      </c>
      <c r="HK14" s="9" t="s">
        <v>44</v>
      </c>
      <c r="HL14" s="9" t="s">
        <v>44</v>
      </c>
      <c r="HM14" s="0" t="s">
        <v>44</v>
      </c>
      <c r="HN14" s="0" t="s">
        <v>44</v>
      </c>
      <c r="HO14" s="3" t="n">
        <v>1</v>
      </c>
      <c r="HP14" s="0" t="n">
        <f aca="false">IF(OR(HG14&lt;0,DC14&lt;=0),-1,ROUND(HG14/DC14,0))</f>
        <v>14</v>
      </c>
      <c r="HQ14" s="9" t="s">
        <v>44</v>
      </c>
      <c r="HR14" s="9" t="s">
        <v>44</v>
      </c>
      <c r="HS14" s="9" t="s">
        <v>44</v>
      </c>
      <c r="HT14" s="9" t="s">
        <v>44</v>
      </c>
      <c r="HU14" s="9" t="s">
        <v>44</v>
      </c>
      <c r="HV14" s="0" t="s">
        <v>44</v>
      </c>
      <c r="HW14" s="0" t="s">
        <v>44</v>
      </c>
      <c r="HX14" s="3" t="n">
        <v>1</v>
      </c>
    </row>
    <row r="15" customFormat="false" ht="12.75" hidden="false" customHeight="false" outlineLevel="0" collapsed="false">
      <c r="A15" s="0" t="n">
        <v>4</v>
      </c>
      <c r="B15" s="0" t="n">
        <v>60</v>
      </c>
      <c r="C15" s="0" t="n">
        <v>10</v>
      </c>
      <c r="D15" s="0" t="s">
        <v>44</v>
      </c>
      <c r="E15" s="0" t="s">
        <v>44</v>
      </c>
      <c r="F15" s="0" t="s">
        <v>44</v>
      </c>
      <c r="G15" s="0" t="s">
        <v>44</v>
      </c>
      <c r="H15" s="0" t="s">
        <v>44</v>
      </c>
      <c r="I15" s="9" t="s">
        <v>44</v>
      </c>
      <c r="J15" s="9" t="s">
        <v>44</v>
      </c>
      <c r="K15" s="3" t="n">
        <v>1</v>
      </c>
      <c r="L15" s="0" t="n">
        <f aca="false">ROUND((U15*AD15+AM15*AV15)/C15,0)</f>
        <v>105</v>
      </c>
      <c r="M15" s="0" t="s">
        <v>44</v>
      </c>
      <c r="N15" s="0" t="s">
        <v>44</v>
      </c>
      <c r="O15" s="0" t="s">
        <v>44</v>
      </c>
      <c r="P15" s="0" t="s">
        <v>44</v>
      </c>
      <c r="Q15" s="0" t="s">
        <v>44</v>
      </c>
      <c r="R15" s="9" t="s">
        <v>44</v>
      </c>
      <c r="S15" s="9" t="s">
        <v>44</v>
      </c>
      <c r="T15" s="3" t="n">
        <v>1</v>
      </c>
      <c r="U15" s="0" t="n">
        <v>2</v>
      </c>
      <c r="V15" s="0" t="s">
        <v>44</v>
      </c>
      <c r="W15" s="0" t="s">
        <v>44</v>
      </c>
      <c r="X15" s="0" t="s">
        <v>44</v>
      </c>
      <c r="Y15" s="0" t="s">
        <v>44</v>
      </c>
      <c r="Z15" s="0" t="s">
        <v>44</v>
      </c>
      <c r="AA15" s="9" t="s">
        <v>44</v>
      </c>
      <c r="AB15" s="9" t="s">
        <v>44</v>
      </c>
      <c r="AC15" s="3" t="n">
        <v>1</v>
      </c>
      <c r="AD15" s="0" t="n">
        <v>85</v>
      </c>
      <c r="AE15" s="0" t="s">
        <v>44</v>
      </c>
      <c r="AF15" s="0" t="s">
        <v>44</v>
      </c>
      <c r="AG15" s="0" t="s">
        <v>44</v>
      </c>
      <c r="AH15" s="0" t="s">
        <v>44</v>
      </c>
      <c r="AI15" s="0" t="s">
        <v>44</v>
      </c>
      <c r="AJ15" s="9" t="s">
        <v>44</v>
      </c>
      <c r="AK15" s="9" t="s">
        <v>44</v>
      </c>
      <c r="AL15" s="3" t="n">
        <v>1</v>
      </c>
      <c r="AM15" s="0" t="n">
        <v>8</v>
      </c>
      <c r="AN15" s="0" t="s">
        <v>44</v>
      </c>
      <c r="AO15" s="0" t="s">
        <v>44</v>
      </c>
      <c r="AP15" s="0" t="s">
        <v>44</v>
      </c>
      <c r="AQ15" s="0" t="s">
        <v>44</v>
      </c>
      <c r="AR15" s="0" t="s">
        <v>44</v>
      </c>
      <c r="AS15" s="9" t="s">
        <v>44</v>
      </c>
      <c r="AT15" s="9" t="s">
        <v>44</v>
      </c>
      <c r="AU15" s="3" t="n">
        <v>1</v>
      </c>
      <c r="AV15" s="0" t="n">
        <v>110</v>
      </c>
      <c r="AW15" s="0" t="s">
        <v>44</v>
      </c>
      <c r="AX15" s="0" t="s">
        <v>44</v>
      </c>
      <c r="AY15" s="0" t="s">
        <v>44</v>
      </c>
      <c r="AZ15" s="0" t="s">
        <v>44</v>
      </c>
      <c r="BA15" s="0" t="s">
        <v>44</v>
      </c>
      <c r="BB15" s="9" t="s">
        <v>44</v>
      </c>
      <c r="BC15" s="9" t="s">
        <v>44</v>
      </c>
      <c r="BD15" s="3" t="n">
        <v>1</v>
      </c>
      <c r="BE15" s="0" t="n">
        <v>77</v>
      </c>
      <c r="BF15" s="0" t="s">
        <v>44</v>
      </c>
      <c r="BG15" s="0" t="s">
        <v>44</v>
      </c>
      <c r="BH15" s="0" t="s">
        <v>44</v>
      </c>
      <c r="BI15" s="0" t="s">
        <v>44</v>
      </c>
      <c r="BJ15" s="0" t="s">
        <v>44</v>
      </c>
      <c r="BK15" s="9" t="s">
        <v>44</v>
      </c>
      <c r="BL15" s="9" t="s">
        <v>44</v>
      </c>
      <c r="BM15" s="3" t="n">
        <v>1</v>
      </c>
      <c r="BN15" s="0" t="n">
        <v>4100</v>
      </c>
      <c r="BO15" s="9" t="s">
        <v>44</v>
      </c>
      <c r="BP15" s="9" t="s">
        <v>44</v>
      </c>
      <c r="BQ15" s="9" t="s">
        <v>44</v>
      </c>
      <c r="BR15" s="9" t="s">
        <v>44</v>
      </c>
      <c r="BS15" s="9" t="s">
        <v>44</v>
      </c>
      <c r="BT15" s="0" t="s">
        <v>44</v>
      </c>
      <c r="BU15" s="0" t="s">
        <v>44</v>
      </c>
      <c r="BV15" s="3" t="n">
        <v>1</v>
      </c>
      <c r="BW15" s="0" t="n">
        <v>14</v>
      </c>
      <c r="BX15" s="0" t="s">
        <v>44</v>
      </c>
      <c r="BY15" s="0" t="s">
        <v>44</v>
      </c>
      <c r="BZ15" s="0" t="s">
        <v>44</v>
      </c>
      <c r="CA15" s="0" t="s">
        <v>44</v>
      </c>
      <c r="CB15" s="0" t="s">
        <v>44</v>
      </c>
      <c r="CC15" s="9" t="s">
        <v>44</v>
      </c>
      <c r="CD15" s="9" t="s">
        <v>44</v>
      </c>
      <c r="CE15" s="3" t="n">
        <v>1</v>
      </c>
      <c r="CF15" s="0" t="n">
        <v>95</v>
      </c>
      <c r="CG15" s="0" t="s">
        <v>44</v>
      </c>
      <c r="CH15" s="0" t="s">
        <v>44</v>
      </c>
      <c r="CI15" s="0" t="s">
        <v>44</v>
      </c>
      <c r="CJ15" s="0" t="s">
        <v>44</v>
      </c>
      <c r="CK15" s="0" t="s">
        <v>44</v>
      </c>
      <c r="CL15" s="9" t="s">
        <v>44</v>
      </c>
      <c r="CM15" s="9" t="s">
        <v>44</v>
      </c>
      <c r="CN15" s="3" t="n">
        <v>1</v>
      </c>
      <c r="CQ15" s="0" t="n">
        <f aca="false">IF(DU15&lt;=0,$D$7,IF(EM15&lt;=DU15,$D$7,$D$7+$F$7*(EM15-DU15)))</f>
        <v>2.7</v>
      </c>
      <c r="CS15" s="0" t="n">
        <v>1</v>
      </c>
      <c r="CT15" s="0" t="n">
        <f aca="false">IF(C15&gt;=0,C15*3600/$B15,C15)</f>
        <v>600</v>
      </c>
      <c r="CU15" s="9" t="s">
        <v>44</v>
      </c>
      <c r="CV15" s="9" t="s">
        <v>44</v>
      </c>
      <c r="CW15" s="9" t="s">
        <v>44</v>
      </c>
      <c r="CX15" s="9" t="s">
        <v>44</v>
      </c>
      <c r="CY15" s="9" t="s">
        <v>44</v>
      </c>
      <c r="CZ15" s="0" t="s">
        <v>44</v>
      </c>
      <c r="DA15" s="0" t="s">
        <v>44</v>
      </c>
      <c r="DB15" s="3" t="n">
        <v>1</v>
      </c>
      <c r="DC15" s="0" t="n">
        <f aca="false">L15</f>
        <v>105</v>
      </c>
      <c r="DD15" s="9" t="s">
        <v>44</v>
      </c>
      <c r="DE15" s="9" t="s">
        <v>44</v>
      </c>
      <c r="DF15" s="9" t="s">
        <v>44</v>
      </c>
      <c r="DG15" s="9" t="s">
        <v>44</v>
      </c>
      <c r="DH15" s="9" t="s">
        <v>44</v>
      </c>
      <c r="DI15" s="0" t="s">
        <v>44</v>
      </c>
      <c r="DJ15" s="0" t="s">
        <v>44</v>
      </c>
      <c r="DK15" s="3" t="n">
        <v>1</v>
      </c>
      <c r="DL15" s="0" t="n">
        <f aca="false">IF(U15&gt;=0,U15*3600/$B15,U15)</f>
        <v>120</v>
      </c>
      <c r="DM15" s="9" t="s">
        <v>44</v>
      </c>
      <c r="DN15" s="9" t="s">
        <v>44</v>
      </c>
      <c r="DO15" s="9" t="s">
        <v>44</v>
      </c>
      <c r="DP15" s="9" t="s">
        <v>44</v>
      </c>
      <c r="DQ15" s="9" t="s">
        <v>44</v>
      </c>
      <c r="DR15" s="0" t="s">
        <v>44</v>
      </c>
      <c r="DS15" s="0" t="s">
        <v>44</v>
      </c>
      <c r="DT15" s="3" t="n">
        <v>1</v>
      </c>
      <c r="DU15" s="0" t="n">
        <f aca="false">AD15</f>
        <v>85</v>
      </c>
      <c r="DV15" s="9" t="s">
        <v>44</v>
      </c>
      <c r="DW15" s="9" t="s">
        <v>44</v>
      </c>
      <c r="DX15" s="9" t="s">
        <v>44</v>
      </c>
      <c r="DY15" s="9" t="s">
        <v>44</v>
      </c>
      <c r="DZ15" s="9" t="s">
        <v>44</v>
      </c>
      <c r="EA15" s="0" t="s">
        <v>44</v>
      </c>
      <c r="EB15" s="0" t="s">
        <v>44</v>
      </c>
      <c r="EC15" s="3" t="n">
        <v>1</v>
      </c>
      <c r="ED15" s="0" t="n">
        <f aca="false">IF(AM15&gt;=0,AM15*3600/$B15,AM15)</f>
        <v>480</v>
      </c>
      <c r="EE15" s="9" t="s">
        <v>44</v>
      </c>
      <c r="EF15" s="9" t="s">
        <v>44</v>
      </c>
      <c r="EG15" s="9" t="s">
        <v>44</v>
      </c>
      <c r="EH15" s="9" t="s">
        <v>44</v>
      </c>
      <c r="EI15" s="9" t="s">
        <v>44</v>
      </c>
      <c r="EJ15" s="0" t="s">
        <v>44</v>
      </c>
      <c r="EK15" s="0" t="s">
        <v>44</v>
      </c>
      <c r="EL15" s="3" t="n">
        <v>1</v>
      </c>
      <c r="EM15" s="0" t="n">
        <f aca="false">AV15</f>
        <v>110</v>
      </c>
      <c r="EN15" s="9" t="s">
        <v>44</v>
      </c>
      <c r="EO15" s="9" t="s">
        <v>44</v>
      </c>
      <c r="EP15" s="9" t="s">
        <v>44</v>
      </c>
      <c r="EQ15" s="9" t="s">
        <v>44</v>
      </c>
      <c r="ER15" s="9" t="s">
        <v>44</v>
      </c>
      <c r="ES15" s="0" t="s">
        <v>44</v>
      </c>
      <c r="ET15" s="0" t="s">
        <v>44</v>
      </c>
      <c r="EU15" s="3" t="n">
        <v>1</v>
      </c>
      <c r="EV15" s="0" t="n">
        <f aca="false">BE15</f>
        <v>77</v>
      </c>
      <c r="EW15" s="9" t="s">
        <v>44</v>
      </c>
      <c r="EX15" s="9" t="s">
        <v>44</v>
      </c>
      <c r="EY15" s="9" t="s">
        <v>44</v>
      </c>
      <c r="EZ15" s="9" t="s">
        <v>44</v>
      </c>
      <c r="FA15" s="9" t="s">
        <v>44</v>
      </c>
      <c r="FB15" s="0" t="s">
        <v>44</v>
      </c>
      <c r="FC15" s="0" t="s">
        <v>44</v>
      </c>
      <c r="FD15" s="3" t="n">
        <v>1</v>
      </c>
      <c r="FE15" s="0" t="n">
        <f aca="false">BW15</f>
        <v>14</v>
      </c>
      <c r="FF15" s="9" t="s">
        <v>44</v>
      </c>
      <c r="FG15" s="9" t="s">
        <v>44</v>
      </c>
      <c r="FH15" s="9" t="s">
        <v>44</v>
      </c>
      <c r="FI15" s="9" t="s">
        <v>44</v>
      </c>
      <c r="FJ15" s="9" t="s">
        <v>44</v>
      </c>
      <c r="FK15" s="0" t="s">
        <v>44</v>
      </c>
      <c r="FL15" s="0" t="s">
        <v>44</v>
      </c>
      <c r="FM15" s="3" t="n">
        <v>1</v>
      </c>
      <c r="FN15" s="0" t="n">
        <f aca="false">CF15</f>
        <v>95</v>
      </c>
      <c r="FO15" s="9" t="s">
        <v>44</v>
      </c>
      <c r="FP15" s="9" t="s">
        <v>44</v>
      </c>
      <c r="FQ15" s="9" t="s">
        <v>44</v>
      </c>
      <c r="FR15" s="9" t="s">
        <v>44</v>
      </c>
      <c r="FS15" s="9" t="s">
        <v>44</v>
      </c>
      <c r="FT15" s="0" t="s">
        <v>44</v>
      </c>
      <c r="FU15" s="0" t="s">
        <v>44</v>
      </c>
      <c r="FV15" s="3" t="n">
        <v>1</v>
      </c>
      <c r="FW15" s="0" t="n">
        <f aca="false">IF(U15=0,0,IF(OR(U15&gt;=0,C15&gt;=0),ROUND(U15/C15*100,0),C15))</f>
        <v>20</v>
      </c>
      <c r="FX15" s="9" t="s">
        <v>44</v>
      </c>
      <c r="FY15" s="9" t="s">
        <v>44</v>
      </c>
      <c r="FZ15" s="9" t="s">
        <v>44</v>
      </c>
      <c r="GA15" s="9" t="s">
        <v>44</v>
      </c>
      <c r="GB15" s="9" t="s">
        <v>44</v>
      </c>
      <c r="GC15" s="0" t="s">
        <v>44</v>
      </c>
      <c r="GD15" s="0" t="s">
        <v>44</v>
      </c>
      <c r="GE15" s="3" t="n">
        <v>1</v>
      </c>
      <c r="GF15" s="0" t="n">
        <f aca="false">IF(OR(CT15&lt;0,DC15&lt;=0),-1,ROUND(CT15/DC15,0))</f>
        <v>6</v>
      </c>
      <c r="GG15" s="9" t="s">
        <v>44</v>
      </c>
      <c r="GH15" s="9" t="s">
        <v>44</v>
      </c>
      <c r="GI15" s="9" t="s">
        <v>44</v>
      </c>
      <c r="GJ15" s="9" t="s">
        <v>44</v>
      </c>
      <c r="GK15" s="9" t="s">
        <v>44</v>
      </c>
      <c r="GL15" s="0" t="s">
        <v>44</v>
      </c>
      <c r="GM15" s="0" t="s">
        <v>44</v>
      </c>
      <c r="GN15" s="3" t="n">
        <v>1</v>
      </c>
      <c r="GO15" s="0" t="n">
        <f aca="false">IF(OR(DL15&lt;0,DU15&lt;=0),-1,ROUND(DL15/DU15,0))</f>
        <v>1</v>
      </c>
      <c r="GP15" s="9" t="s">
        <v>44</v>
      </c>
      <c r="GQ15" s="9" t="s">
        <v>44</v>
      </c>
      <c r="GR15" s="9" t="s">
        <v>44</v>
      </c>
      <c r="GS15" s="9" t="s">
        <v>44</v>
      </c>
      <c r="GT15" s="9" t="s">
        <v>44</v>
      </c>
      <c r="GU15" s="0" t="s">
        <v>44</v>
      </c>
      <c r="GV15" s="0" t="s">
        <v>44</v>
      </c>
      <c r="GW15" s="3" t="n">
        <v>1</v>
      </c>
      <c r="GX15" s="0" t="n">
        <f aca="false">IF(OR(ED15&lt;0,EM15&lt;=0),-1,ROUND(ED15/EM15,0))</f>
        <v>4</v>
      </c>
      <c r="GY15" s="9" t="s">
        <v>44</v>
      </c>
      <c r="GZ15" s="9" t="s">
        <v>44</v>
      </c>
      <c r="HA15" s="9" t="s">
        <v>44</v>
      </c>
      <c r="HB15" s="9" t="s">
        <v>44</v>
      </c>
      <c r="HC15" s="9" t="s">
        <v>44</v>
      </c>
      <c r="HD15" s="0" t="s">
        <v>44</v>
      </c>
      <c r="HE15" s="0" t="s">
        <v>44</v>
      </c>
      <c r="HF15" s="3" t="n">
        <v>1</v>
      </c>
      <c r="HG15" s="0" t="n">
        <f aca="false">IF(OR(ED15&lt;0,DL15&lt;0),-1,ED15+ROUND(CQ15*DL15,0))</f>
        <v>804</v>
      </c>
      <c r="HH15" s="9" t="s">
        <v>44</v>
      </c>
      <c r="HI15" s="9" t="s">
        <v>44</v>
      </c>
      <c r="HJ15" s="9" t="s">
        <v>44</v>
      </c>
      <c r="HK15" s="9" t="s">
        <v>44</v>
      </c>
      <c r="HL15" s="9" t="s">
        <v>44</v>
      </c>
      <c r="HM15" s="0" t="s">
        <v>44</v>
      </c>
      <c r="HN15" s="0" t="s">
        <v>44</v>
      </c>
      <c r="HO15" s="3" t="n">
        <v>1</v>
      </c>
      <c r="HP15" s="0" t="n">
        <f aca="false">IF(OR(HG15&lt;0,DC15&lt;=0),-1,ROUND(HG15/DC15,0))</f>
        <v>8</v>
      </c>
      <c r="HQ15" s="9" t="s">
        <v>44</v>
      </c>
      <c r="HR15" s="9" t="s">
        <v>44</v>
      </c>
      <c r="HS15" s="9" t="s">
        <v>44</v>
      </c>
      <c r="HT15" s="9" t="s">
        <v>44</v>
      </c>
      <c r="HU15" s="9" t="s">
        <v>44</v>
      </c>
      <c r="HV15" s="0" t="s">
        <v>44</v>
      </c>
      <c r="HW15" s="0" t="s">
        <v>44</v>
      </c>
      <c r="HX15" s="3" t="n">
        <v>1</v>
      </c>
    </row>
    <row r="16" customFormat="false" ht="12.75" hidden="false" customHeight="false" outlineLevel="0" collapsed="false">
      <c r="A16" s="0" t="n">
        <v>5</v>
      </c>
      <c r="B16" s="0" t="n">
        <v>60</v>
      </c>
      <c r="C16" s="5" t="n">
        <v>-3</v>
      </c>
      <c r="D16" s="0" t="s">
        <v>44</v>
      </c>
      <c r="E16" s="0" t="s">
        <v>44</v>
      </c>
      <c r="F16" s="0" t="s">
        <v>44</v>
      </c>
      <c r="G16" s="0" t="s">
        <v>44</v>
      </c>
      <c r="H16" s="0" t="s">
        <v>44</v>
      </c>
      <c r="I16" s="0" t="s">
        <v>44</v>
      </c>
      <c r="J16" s="0" t="s">
        <v>44</v>
      </c>
      <c r="K16" s="3" t="n">
        <v>1</v>
      </c>
      <c r="L16" s="0" t="n">
        <v>-1</v>
      </c>
      <c r="M16" s="0" t="s">
        <v>44</v>
      </c>
      <c r="N16" s="0" t="s">
        <v>44</v>
      </c>
      <c r="O16" s="0" t="s">
        <v>44</v>
      </c>
      <c r="P16" s="0" t="s">
        <v>44</v>
      </c>
      <c r="Q16" s="0" t="s">
        <v>44</v>
      </c>
      <c r="R16" s="0" t="s">
        <v>44</v>
      </c>
      <c r="S16" s="0" t="s">
        <v>44</v>
      </c>
      <c r="T16" s="3" t="n">
        <v>1</v>
      </c>
      <c r="U16" s="5" t="n">
        <v>-3</v>
      </c>
      <c r="V16" s="0" t="s">
        <v>44</v>
      </c>
      <c r="W16" s="0" t="s">
        <v>44</v>
      </c>
      <c r="X16" s="0" t="s">
        <v>44</v>
      </c>
      <c r="Y16" s="0" t="s">
        <v>44</v>
      </c>
      <c r="Z16" s="0" t="s">
        <v>44</v>
      </c>
      <c r="AA16" s="0" t="s">
        <v>44</v>
      </c>
      <c r="AB16" s="0" t="s">
        <v>44</v>
      </c>
      <c r="AC16" s="3" t="n">
        <v>1</v>
      </c>
      <c r="AD16" s="0" t="n">
        <v>-1</v>
      </c>
      <c r="AE16" s="0" t="s">
        <v>44</v>
      </c>
      <c r="AF16" s="0" t="s">
        <v>44</v>
      </c>
      <c r="AG16" s="0" t="s">
        <v>44</v>
      </c>
      <c r="AH16" s="0" t="s">
        <v>44</v>
      </c>
      <c r="AI16" s="0" t="s">
        <v>44</v>
      </c>
      <c r="AJ16" s="0" t="s">
        <v>44</v>
      </c>
      <c r="AK16" s="0" t="s">
        <v>44</v>
      </c>
      <c r="AL16" s="3" t="n">
        <v>1</v>
      </c>
      <c r="AM16" s="5" t="n">
        <v>-3</v>
      </c>
      <c r="AN16" s="0" t="s">
        <v>44</v>
      </c>
      <c r="AO16" s="0" t="s">
        <v>44</v>
      </c>
      <c r="AP16" s="0" t="s">
        <v>44</v>
      </c>
      <c r="AQ16" s="0" t="s">
        <v>44</v>
      </c>
      <c r="AR16" s="0" t="s">
        <v>44</v>
      </c>
      <c r="AS16" s="0" t="s">
        <v>44</v>
      </c>
      <c r="AT16" s="0" t="s">
        <v>44</v>
      </c>
      <c r="AU16" s="3" t="n">
        <v>1</v>
      </c>
      <c r="AV16" s="0" t="n">
        <v>-1</v>
      </c>
      <c r="AW16" s="0" t="s">
        <v>44</v>
      </c>
      <c r="AX16" s="0" t="s">
        <v>44</v>
      </c>
      <c r="AY16" s="0" t="s">
        <v>44</v>
      </c>
      <c r="AZ16" s="0" t="s">
        <v>44</v>
      </c>
      <c r="BA16" s="0" t="s">
        <v>44</v>
      </c>
      <c r="BB16" s="0" t="s">
        <v>44</v>
      </c>
      <c r="BC16" s="0" t="s">
        <v>44</v>
      </c>
      <c r="BD16" s="3" t="n">
        <v>1</v>
      </c>
      <c r="BE16" s="5" t="n">
        <v>72</v>
      </c>
      <c r="BF16" s="0" t="s">
        <v>44</v>
      </c>
      <c r="BG16" s="0" t="s">
        <v>44</v>
      </c>
      <c r="BH16" s="0" t="s">
        <v>44</v>
      </c>
      <c r="BI16" s="0" t="s">
        <v>44</v>
      </c>
      <c r="BJ16" s="0" t="s">
        <v>44</v>
      </c>
      <c r="BK16" s="9" t="s">
        <v>44</v>
      </c>
      <c r="BL16" s="9" t="s">
        <v>44</v>
      </c>
      <c r="BM16" s="3" t="n">
        <v>1</v>
      </c>
      <c r="BN16" s="0" t="n">
        <v>2800</v>
      </c>
      <c r="BO16" s="0" t="s">
        <v>44</v>
      </c>
      <c r="BP16" s="0" t="s">
        <v>44</v>
      </c>
      <c r="BQ16" s="0" t="s">
        <v>44</v>
      </c>
      <c r="BR16" s="0" t="s">
        <v>44</v>
      </c>
      <c r="BS16" s="0" t="s">
        <v>44</v>
      </c>
      <c r="BT16" s="9" t="s">
        <v>44</v>
      </c>
      <c r="BU16" s="9" t="s">
        <v>44</v>
      </c>
      <c r="BV16" s="3" t="n">
        <v>1</v>
      </c>
      <c r="BW16" s="5" t="n">
        <v>9</v>
      </c>
      <c r="BX16" s="0" t="s">
        <v>44</v>
      </c>
      <c r="BY16" s="0" t="s">
        <v>44</v>
      </c>
      <c r="BZ16" s="0" t="s">
        <v>44</v>
      </c>
      <c r="CA16" s="0" t="s">
        <v>44</v>
      </c>
      <c r="CB16" s="0" t="s">
        <v>44</v>
      </c>
      <c r="CC16" s="9" t="s">
        <v>44</v>
      </c>
      <c r="CD16" s="9" t="s">
        <v>44</v>
      </c>
      <c r="CE16" s="3" t="n">
        <v>1</v>
      </c>
      <c r="CF16" s="5" t="n">
        <v>-1</v>
      </c>
      <c r="CG16" s="0" t="s">
        <v>44</v>
      </c>
      <c r="CH16" s="0" t="s">
        <v>44</v>
      </c>
      <c r="CI16" s="0" t="s">
        <v>44</v>
      </c>
      <c r="CJ16" s="0" t="s">
        <v>44</v>
      </c>
      <c r="CK16" s="0" t="s">
        <v>44</v>
      </c>
      <c r="CL16" s="9" t="s">
        <v>44</v>
      </c>
      <c r="CM16" s="9" t="s">
        <v>44</v>
      </c>
      <c r="CN16" s="3" t="n">
        <v>1</v>
      </c>
      <c r="CQ16" s="0" t="n">
        <f aca="false">IF(DU16&lt;=0,$D$7,IF(EM16&lt;=DU16,$D$7,$D$7+$F$7*(EM16-DU16)))</f>
        <v>2.2</v>
      </c>
      <c r="CS16" s="0" t="n">
        <v>1</v>
      </c>
      <c r="CT16" s="0" t="n">
        <f aca="false">IF(C16&gt;=0,C16*3600/$B16,C16)</f>
        <v>-3</v>
      </c>
      <c r="CU16" s="0" t="s">
        <v>44</v>
      </c>
      <c r="CV16" s="0" t="s">
        <v>44</v>
      </c>
      <c r="CW16" s="0" t="s">
        <v>44</v>
      </c>
      <c r="CX16" s="0" t="s">
        <v>44</v>
      </c>
      <c r="CY16" s="0" t="s">
        <v>44</v>
      </c>
      <c r="CZ16" s="0" t="s">
        <v>44</v>
      </c>
      <c r="DA16" s="0" t="s">
        <v>44</v>
      </c>
      <c r="DB16" s="3" t="n">
        <v>1</v>
      </c>
      <c r="DC16" s="0" t="n">
        <f aca="false">L16</f>
        <v>-1</v>
      </c>
      <c r="DD16" s="0" t="s">
        <v>44</v>
      </c>
      <c r="DE16" s="0" t="s">
        <v>44</v>
      </c>
      <c r="DF16" s="0" t="s">
        <v>44</v>
      </c>
      <c r="DG16" s="0" t="s">
        <v>44</v>
      </c>
      <c r="DH16" s="0" t="s">
        <v>44</v>
      </c>
      <c r="DI16" s="0" t="s">
        <v>44</v>
      </c>
      <c r="DJ16" s="0" t="s">
        <v>44</v>
      </c>
      <c r="DK16" s="3" t="n">
        <v>1</v>
      </c>
      <c r="DL16" s="0" t="n">
        <f aca="false">IF(U16&gt;=0,U16*3600/$B16,U16)</f>
        <v>-3</v>
      </c>
      <c r="DM16" s="0" t="s">
        <v>44</v>
      </c>
      <c r="DN16" s="0" t="s">
        <v>44</v>
      </c>
      <c r="DO16" s="0" t="s">
        <v>44</v>
      </c>
      <c r="DP16" s="0" t="s">
        <v>44</v>
      </c>
      <c r="DQ16" s="0" t="s">
        <v>44</v>
      </c>
      <c r="DR16" s="0" t="s">
        <v>44</v>
      </c>
      <c r="DS16" s="0" t="s">
        <v>44</v>
      </c>
      <c r="DT16" s="3" t="n">
        <v>1</v>
      </c>
      <c r="DU16" s="0" t="n">
        <f aca="false">AD16</f>
        <v>-1</v>
      </c>
      <c r="DV16" s="0" t="s">
        <v>44</v>
      </c>
      <c r="DW16" s="0" t="s">
        <v>44</v>
      </c>
      <c r="DX16" s="0" t="s">
        <v>44</v>
      </c>
      <c r="DY16" s="0" t="s">
        <v>44</v>
      </c>
      <c r="DZ16" s="0" t="s">
        <v>44</v>
      </c>
      <c r="EA16" s="0" t="s">
        <v>44</v>
      </c>
      <c r="EB16" s="0" t="s">
        <v>44</v>
      </c>
      <c r="EC16" s="3" t="n">
        <v>1</v>
      </c>
      <c r="ED16" s="0" t="n">
        <f aca="false">IF(AM16&gt;=0,AM16*3600/$B16,AM16)</f>
        <v>-3</v>
      </c>
      <c r="EE16" s="0" t="s">
        <v>44</v>
      </c>
      <c r="EF16" s="0" t="s">
        <v>44</v>
      </c>
      <c r="EG16" s="0" t="s">
        <v>44</v>
      </c>
      <c r="EH16" s="0" t="s">
        <v>44</v>
      </c>
      <c r="EI16" s="0" t="s">
        <v>44</v>
      </c>
      <c r="EJ16" s="0" t="s">
        <v>44</v>
      </c>
      <c r="EK16" s="0" t="s">
        <v>44</v>
      </c>
      <c r="EL16" s="3" t="n">
        <v>1</v>
      </c>
      <c r="EM16" s="0" t="n">
        <f aca="false">AV16</f>
        <v>-1</v>
      </c>
      <c r="EN16" s="0" t="s">
        <v>44</v>
      </c>
      <c r="EO16" s="0" t="s">
        <v>44</v>
      </c>
      <c r="EP16" s="0" t="s">
        <v>44</v>
      </c>
      <c r="EQ16" s="0" t="s">
        <v>44</v>
      </c>
      <c r="ER16" s="0" t="s">
        <v>44</v>
      </c>
      <c r="ES16" s="0" t="s">
        <v>44</v>
      </c>
      <c r="ET16" s="0" t="s">
        <v>44</v>
      </c>
      <c r="EU16" s="3" t="n">
        <v>1</v>
      </c>
      <c r="EV16" s="0" t="n">
        <f aca="false">BE16</f>
        <v>72</v>
      </c>
      <c r="EW16" s="0" t="s">
        <v>44</v>
      </c>
      <c r="EX16" s="0" t="s">
        <v>44</v>
      </c>
      <c r="EY16" s="0" t="s">
        <v>44</v>
      </c>
      <c r="EZ16" s="0" t="s">
        <v>44</v>
      </c>
      <c r="FA16" s="0" t="s">
        <v>44</v>
      </c>
      <c r="FB16" s="0" t="s">
        <v>44</v>
      </c>
      <c r="FC16" s="0" t="s">
        <v>44</v>
      </c>
      <c r="FD16" s="3" t="n">
        <v>1</v>
      </c>
      <c r="FE16" s="0" t="n">
        <f aca="false">BW16</f>
        <v>9</v>
      </c>
      <c r="FF16" s="0" t="s">
        <v>44</v>
      </c>
      <c r="FG16" s="0" t="s">
        <v>44</v>
      </c>
      <c r="FH16" s="0" t="s">
        <v>44</v>
      </c>
      <c r="FI16" s="0" t="s">
        <v>44</v>
      </c>
      <c r="FJ16" s="0" t="s">
        <v>44</v>
      </c>
      <c r="FK16" s="0" t="s">
        <v>44</v>
      </c>
      <c r="FL16" s="0" t="s">
        <v>44</v>
      </c>
      <c r="FM16" s="3" t="n">
        <v>1</v>
      </c>
      <c r="FN16" s="0" t="n">
        <f aca="false">CF16</f>
        <v>-1</v>
      </c>
      <c r="FO16" s="0" t="s">
        <v>44</v>
      </c>
      <c r="FP16" s="0" t="s">
        <v>44</v>
      </c>
      <c r="FQ16" s="0" t="s">
        <v>44</v>
      </c>
      <c r="FR16" s="0" t="s">
        <v>44</v>
      </c>
      <c r="FS16" s="0" t="s">
        <v>44</v>
      </c>
      <c r="FT16" s="0" t="s">
        <v>44</v>
      </c>
      <c r="FU16" s="0" t="s">
        <v>44</v>
      </c>
      <c r="FV16" s="3" t="n">
        <v>1</v>
      </c>
      <c r="FW16" s="0" t="n">
        <f aca="false">IF(U16=0,0,IF(OR(U16&gt;=0,C16&gt;=0),ROUND(U16/C16*100,0),C16))</f>
        <v>-3</v>
      </c>
      <c r="FX16" s="0" t="s">
        <v>44</v>
      </c>
      <c r="FY16" s="0" t="s">
        <v>44</v>
      </c>
      <c r="FZ16" s="0" t="s">
        <v>44</v>
      </c>
      <c r="GA16" s="0" t="s">
        <v>44</v>
      </c>
      <c r="GB16" s="0" t="s">
        <v>44</v>
      </c>
      <c r="GC16" s="0" t="s">
        <v>44</v>
      </c>
      <c r="GD16" s="0" t="s">
        <v>44</v>
      </c>
      <c r="GE16" s="3" t="n">
        <v>1</v>
      </c>
      <c r="GF16" s="0" t="n">
        <v>-3</v>
      </c>
      <c r="GG16" s="9" t="s">
        <v>44</v>
      </c>
      <c r="GH16" s="9" t="s">
        <v>44</v>
      </c>
      <c r="GI16" s="9" t="s">
        <v>44</v>
      </c>
      <c r="GJ16" s="9" t="s">
        <v>44</v>
      </c>
      <c r="GK16" s="9" t="s">
        <v>44</v>
      </c>
      <c r="GL16" s="0" t="s">
        <v>44</v>
      </c>
      <c r="GM16" s="0" t="s">
        <v>44</v>
      </c>
      <c r="GN16" s="3" t="n">
        <v>1</v>
      </c>
      <c r="GO16" s="0" t="n">
        <v>-3</v>
      </c>
      <c r="GP16" s="9" t="s">
        <v>44</v>
      </c>
      <c r="GQ16" s="9" t="s">
        <v>44</v>
      </c>
      <c r="GR16" s="9" t="s">
        <v>44</v>
      </c>
      <c r="GS16" s="9" t="s">
        <v>44</v>
      </c>
      <c r="GT16" s="9" t="s">
        <v>44</v>
      </c>
      <c r="GU16" s="0" t="s">
        <v>44</v>
      </c>
      <c r="GV16" s="0" t="s">
        <v>44</v>
      </c>
      <c r="GW16" s="3" t="n">
        <v>1</v>
      </c>
      <c r="GX16" s="0" t="n">
        <v>-3</v>
      </c>
      <c r="GY16" s="0" t="s">
        <v>44</v>
      </c>
      <c r="GZ16" s="0" t="s">
        <v>44</v>
      </c>
      <c r="HA16" s="0" t="s">
        <v>44</v>
      </c>
      <c r="HB16" s="0" t="s">
        <v>44</v>
      </c>
      <c r="HC16" s="0" t="s">
        <v>44</v>
      </c>
      <c r="HD16" s="0" t="s">
        <v>44</v>
      </c>
      <c r="HE16" s="0" t="s">
        <v>44</v>
      </c>
      <c r="HF16" s="3" t="n">
        <v>1</v>
      </c>
      <c r="HG16" s="0" t="n">
        <v>-3</v>
      </c>
      <c r="HH16" s="0" t="s">
        <v>44</v>
      </c>
      <c r="HI16" s="0" t="s">
        <v>44</v>
      </c>
      <c r="HJ16" s="0" t="s">
        <v>44</v>
      </c>
      <c r="HK16" s="0" t="s">
        <v>44</v>
      </c>
      <c r="HL16" s="0" t="s">
        <v>44</v>
      </c>
      <c r="HM16" s="0" t="s">
        <v>44</v>
      </c>
      <c r="HN16" s="0" t="s">
        <v>44</v>
      </c>
      <c r="HO16" s="3" t="n">
        <v>1</v>
      </c>
      <c r="HP16" s="0" t="n">
        <v>-3</v>
      </c>
      <c r="HQ16" s="0" t="s">
        <v>44</v>
      </c>
      <c r="HR16" s="0" t="s">
        <v>44</v>
      </c>
      <c r="HS16" s="0" t="s">
        <v>44</v>
      </c>
      <c r="HT16" s="0" t="s">
        <v>44</v>
      </c>
      <c r="HU16" s="0" t="s">
        <v>44</v>
      </c>
      <c r="HV16" s="0" t="s">
        <v>44</v>
      </c>
      <c r="HW16" s="0" t="s">
        <v>44</v>
      </c>
      <c r="HX16" s="3" t="n">
        <v>1</v>
      </c>
    </row>
    <row r="17" customFormat="false" ht="12.75" hidden="false" customHeight="false" outlineLevel="0" collapsed="false">
      <c r="A17" s="0" t="n">
        <v>6</v>
      </c>
      <c r="B17" s="0" t="n">
        <v>60</v>
      </c>
      <c r="C17" s="5" t="n">
        <v>-2</v>
      </c>
      <c r="D17" s="9" t="s">
        <v>44</v>
      </c>
      <c r="E17" s="9" t="s">
        <v>44</v>
      </c>
      <c r="F17" s="9" t="s">
        <v>44</v>
      </c>
      <c r="G17" s="9" t="s">
        <v>44</v>
      </c>
      <c r="H17" s="9" t="s">
        <v>44</v>
      </c>
      <c r="I17" s="9" t="s">
        <v>45</v>
      </c>
      <c r="J17" s="0" t="s">
        <v>44</v>
      </c>
      <c r="K17" s="3" t="n">
        <v>1</v>
      </c>
      <c r="L17" s="0" t="n">
        <v>-1</v>
      </c>
      <c r="M17" s="9" t="s">
        <v>44</v>
      </c>
      <c r="N17" s="9" t="s">
        <v>44</v>
      </c>
      <c r="O17" s="9" t="s">
        <v>44</v>
      </c>
      <c r="P17" s="9" t="s">
        <v>44</v>
      </c>
      <c r="Q17" s="9" t="s">
        <v>44</v>
      </c>
      <c r="R17" s="0" t="s">
        <v>44</v>
      </c>
      <c r="S17" s="0" t="s">
        <v>44</v>
      </c>
      <c r="T17" s="3" t="n">
        <v>1</v>
      </c>
      <c r="U17" s="5" t="n">
        <v>-2</v>
      </c>
      <c r="V17" s="9" t="s">
        <v>44</v>
      </c>
      <c r="W17" s="9" t="s">
        <v>44</v>
      </c>
      <c r="X17" s="9" t="s">
        <v>44</v>
      </c>
      <c r="Y17" s="9" t="s">
        <v>44</v>
      </c>
      <c r="Z17" s="9" t="s">
        <v>44</v>
      </c>
      <c r="AA17" s="9" t="s">
        <v>45</v>
      </c>
      <c r="AB17" s="0" t="s">
        <v>44</v>
      </c>
      <c r="AC17" s="3" t="n">
        <v>1</v>
      </c>
      <c r="AD17" s="0" t="n">
        <v>-1</v>
      </c>
      <c r="AE17" s="9" t="s">
        <v>44</v>
      </c>
      <c r="AF17" s="9" t="s">
        <v>44</v>
      </c>
      <c r="AG17" s="9" t="s">
        <v>44</v>
      </c>
      <c r="AH17" s="9" t="s">
        <v>44</v>
      </c>
      <c r="AI17" s="9" t="s">
        <v>44</v>
      </c>
      <c r="AJ17" s="0" t="s">
        <v>44</v>
      </c>
      <c r="AK17" s="0" t="s">
        <v>44</v>
      </c>
      <c r="AL17" s="3" t="n">
        <v>1</v>
      </c>
      <c r="AM17" s="5" t="n">
        <v>-2</v>
      </c>
      <c r="AN17" s="9" t="s">
        <v>44</v>
      </c>
      <c r="AO17" s="9" t="s">
        <v>44</v>
      </c>
      <c r="AP17" s="9" t="s">
        <v>44</v>
      </c>
      <c r="AQ17" s="9" t="s">
        <v>44</v>
      </c>
      <c r="AR17" s="9" t="s">
        <v>44</v>
      </c>
      <c r="AS17" s="9" t="s">
        <v>45</v>
      </c>
      <c r="AT17" s="0" t="s">
        <v>44</v>
      </c>
      <c r="AU17" s="3" t="n">
        <v>1</v>
      </c>
      <c r="AV17" s="0" t="n">
        <v>-1</v>
      </c>
      <c r="AW17" s="9" t="s">
        <v>44</v>
      </c>
      <c r="AX17" s="9" t="s">
        <v>44</v>
      </c>
      <c r="AY17" s="9" t="s">
        <v>44</v>
      </c>
      <c r="AZ17" s="9" t="s">
        <v>44</v>
      </c>
      <c r="BA17" s="9" t="s">
        <v>44</v>
      </c>
      <c r="BB17" s="0" t="s">
        <v>44</v>
      </c>
      <c r="BC17" s="0" t="s">
        <v>44</v>
      </c>
      <c r="BD17" s="3" t="n">
        <v>1</v>
      </c>
      <c r="BE17" s="5" t="n">
        <v>81</v>
      </c>
      <c r="BF17" s="9" t="s">
        <v>44</v>
      </c>
      <c r="BG17" s="9" t="s">
        <v>44</v>
      </c>
      <c r="BH17" s="9" t="s">
        <v>44</v>
      </c>
      <c r="BI17" s="9" t="s">
        <v>44</v>
      </c>
      <c r="BJ17" s="9" t="s">
        <v>44</v>
      </c>
      <c r="BK17" s="9" t="s">
        <v>44</v>
      </c>
      <c r="BL17" s="9" t="s">
        <v>44</v>
      </c>
      <c r="BM17" s="3" t="n">
        <v>1</v>
      </c>
      <c r="BN17" s="0" t="n">
        <v>3300</v>
      </c>
      <c r="BO17" s="9" t="s">
        <v>44</v>
      </c>
      <c r="BP17" s="9" t="s">
        <v>44</v>
      </c>
      <c r="BQ17" s="9" t="s">
        <v>44</v>
      </c>
      <c r="BR17" s="9" t="s">
        <v>44</v>
      </c>
      <c r="BS17" s="9" t="s">
        <v>44</v>
      </c>
      <c r="BT17" s="9" t="s">
        <v>44</v>
      </c>
      <c r="BU17" s="9" t="s">
        <v>44</v>
      </c>
      <c r="BV17" s="3" t="n">
        <v>1</v>
      </c>
      <c r="BW17" s="5" t="n">
        <v>12</v>
      </c>
      <c r="BX17" s="9" t="s">
        <v>44</v>
      </c>
      <c r="BY17" s="9" t="s">
        <v>44</v>
      </c>
      <c r="BZ17" s="9" t="s">
        <v>44</v>
      </c>
      <c r="CA17" s="9" t="s">
        <v>44</v>
      </c>
      <c r="CB17" s="9" t="s">
        <v>44</v>
      </c>
      <c r="CC17" s="9" t="s">
        <v>44</v>
      </c>
      <c r="CD17" s="9" t="s">
        <v>44</v>
      </c>
      <c r="CE17" s="3" t="n">
        <v>1</v>
      </c>
      <c r="CF17" s="5" t="n">
        <v>-1</v>
      </c>
      <c r="CG17" s="9" t="s">
        <v>44</v>
      </c>
      <c r="CH17" s="9" t="s">
        <v>44</v>
      </c>
      <c r="CI17" s="9" t="s">
        <v>44</v>
      </c>
      <c r="CJ17" s="9" t="s">
        <v>44</v>
      </c>
      <c r="CK17" s="9" t="s">
        <v>44</v>
      </c>
      <c r="CL17" s="9" t="s">
        <v>44</v>
      </c>
      <c r="CM17" s="9" t="s">
        <v>44</v>
      </c>
      <c r="CN17" s="3" t="n">
        <v>1</v>
      </c>
      <c r="CQ17" s="0" t="n">
        <f aca="false">IF(DU17&lt;=0,$D$7,IF(EM17&lt;=DU17,$D$7,$D$7+$F$7*(EM17-DU17)))</f>
        <v>2.2</v>
      </c>
      <c r="CS17" s="0" t="n">
        <v>1</v>
      </c>
      <c r="CT17" s="0" t="n">
        <v>-3</v>
      </c>
      <c r="CU17" s="9" t="s">
        <v>44</v>
      </c>
      <c r="CV17" s="9" t="s">
        <v>44</v>
      </c>
      <c r="CW17" s="9" t="s">
        <v>44</v>
      </c>
      <c r="CX17" s="9" t="s">
        <v>44</v>
      </c>
      <c r="CY17" s="9" t="s">
        <v>44</v>
      </c>
      <c r="CZ17" s="0" t="s">
        <v>44</v>
      </c>
      <c r="DA17" s="0" t="s">
        <v>44</v>
      </c>
      <c r="DB17" s="3" t="n">
        <v>1</v>
      </c>
      <c r="DC17" s="0" t="n">
        <f aca="false">L17</f>
        <v>-1</v>
      </c>
      <c r="DD17" s="9" t="s">
        <v>44</v>
      </c>
      <c r="DE17" s="9" t="s">
        <v>44</v>
      </c>
      <c r="DF17" s="9" t="s">
        <v>44</v>
      </c>
      <c r="DG17" s="9" t="s">
        <v>44</v>
      </c>
      <c r="DH17" s="9" t="s">
        <v>44</v>
      </c>
      <c r="DI17" s="0" t="s">
        <v>44</v>
      </c>
      <c r="DJ17" s="0" t="s">
        <v>44</v>
      </c>
      <c r="DK17" s="3" t="n">
        <v>1</v>
      </c>
      <c r="DL17" s="0" t="n">
        <v>-3</v>
      </c>
      <c r="DM17" s="9" t="s">
        <v>44</v>
      </c>
      <c r="DN17" s="9" t="s">
        <v>44</v>
      </c>
      <c r="DO17" s="9" t="s">
        <v>44</v>
      </c>
      <c r="DP17" s="9" t="s">
        <v>44</v>
      </c>
      <c r="DQ17" s="9" t="s">
        <v>44</v>
      </c>
      <c r="DR17" s="0" t="s">
        <v>44</v>
      </c>
      <c r="DS17" s="0" t="s">
        <v>44</v>
      </c>
      <c r="DT17" s="3" t="n">
        <v>1</v>
      </c>
      <c r="DU17" s="0" t="n">
        <f aca="false">AD17</f>
        <v>-1</v>
      </c>
      <c r="DV17" s="9" t="s">
        <v>44</v>
      </c>
      <c r="DW17" s="9" t="s">
        <v>44</v>
      </c>
      <c r="DX17" s="9" t="s">
        <v>44</v>
      </c>
      <c r="DY17" s="9" t="s">
        <v>44</v>
      </c>
      <c r="DZ17" s="9" t="s">
        <v>44</v>
      </c>
      <c r="EA17" s="0" t="s">
        <v>44</v>
      </c>
      <c r="EB17" s="0" t="s">
        <v>44</v>
      </c>
      <c r="EC17" s="3" t="n">
        <v>1</v>
      </c>
      <c r="ED17" s="0" t="n">
        <v>-3</v>
      </c>
      <c r="EE17" s="9" t="s">
        <v>44</v>
      </c>
      <c r="EF17" s="9" t="s">
        <v>44</v>
      </c>
      <c r="EG17" s="9" t="s">
        <v>44</v>
      </c>
      <c r="EH17" s="9" t="s">
        <v>44</v>
      </c>
      <c r="EI17" s="9" t="s">
        <v>44</v>
      </c>
      <c r="EJ17" s="0" t="s">
        <v>44</v>
      </c>
      <c r="EK17" s="0" t="s">
        <v>44</v>
      </c>
      <c r="EL17" s="3" t="n">
        <v>1</v>
      </c>
      <c r="EM17" s="0" t="n">
        <f aca="false">AV17</f>
        <v>-1</v>
      </c>
      <c r="EN17" s="9" t="s">
        <v>44</v>
      </c>
      <c r="EO17" s="9" t="s">
        <v>44</v>
      </c>
      <c r="EP17" s="9" t="s">
        <v>44</v>
      </c>
      <c r="EQ17" s="9" t="s">
        <v>44</v>
      </c>
      <c r="ER17" s="9" t="s">
        <v>44</v>
      </c>
      <c r="ES17" s="0" t="s">
        <v>44</v>
      </c>
      <c r="ET17" s="0" t="s">
        <v>44</v>
      </c>
      <c r="EU17" s="3" t="n">
        <v>1</v>
      </c>
      <c r="EV17" s="0" t="n">
        <f aca="false">BE17</f>
        <v>81</v>
      </c>
      <c r="EW17" s="9" t="s">
        <v>44</v>
      </c>
      <c r="EX17" s="9" t="s">
        <v>44</v>
      </c>
      <c r="EY17" s="9" t="s">
        <v>44</v>
      </c>
      <c r="EZ17" s="9" t="s">
        <v>44</v>
      </c>
      <c r="FA17" s="9" t="s">
        <v>44</v>
      </c>
      <c r="FB17" s="0" t="s">
        <v>44</v>
      </c>
      <c r="FC17" s="0" t="s">
        <v>44</v>
      </c>
      <c r="FD17" s="3" t="n">
        <v>1</v>
      </c>
      <c r="FE17" s="0" t="n">
        <f aca="false">BW17</f>
        <v>12</v>
      </c>
      <c r="FF17" s="9" t="s">
        <v>44</v>
      </c>
      <c r="FG17" s="9" t="s">
        <v>44</v>
      </c>
      <c r="FH17" s="9" t="s">
        <v>44</v>
      </c>
      <c r="FI17" s="9" t="s">
        <v>44</v>
      </c>
      <c r="FJ17" s="9" t="s">
        <v>44</v>
      </c>
      <c r="FK17" s="0" t="s">
        <v>44</v>
      </c>
      <c r="FL17" s="0" t="s">
        <v>44</v>
      </c>
      <c r="FM17" s="3" t="n">
        <v>1</v>
      </c>
      <c r="FN17" s="0" t="n">
        <f aca="false">CF17</f>
        <v>-1</v>
      </c>
      <c r="FO17" s="9" t="s">
        <v>44</v>
      </c>
      <c r="FP17" s="9" t="s">
        <v>44</v>
      </c>
      <c r="FQ17" s="9" t="s">
        <v>44</v>
      </c>
      <c r="FR17" s="9" t="s">
        <v>44</v>
      </c>
      <c r="FS17" s="9" t="s">
        <v>44</v>
      </c>
      <c r="FT17" s="0" t="s">
        <v>44</v>
      </c>
      <c r="FU17" s="0" t="s">
        <v>44</v>
      </c>
      <c r="FV17" s="3" t="n">
        <v>1</v>
      </c>
      <c r="FW17" s="0" t="n">
        <v>-3</v>
      </c>
      <c r="FX17" s="9" t="s">
        <v>44</v>
      </c>
      <c r="FY17" s="9" t="s">
        <v>44</v>
      </c>
      <c r="FZ17" s="9" t="s">
        <v>44</v>
      </c>
      <c r="GA17" s="9" t="s">
        <v>44</v>
      </c>
      <c r="GB17" s="9" t="s">
        <v>44</v>
      </c>
      <c r="GC17" s="0" t="s">
        <v>44</v>
      </c>
      <c r="GD17" s="0" t="s">
        <v>44</v>
      </c>
      <c r="GE17" s="3" t="n">
        <v>1</v>
      </c>
      <c r="GF17" s="0" t="n">
        <v>-3</v>
      </c>
      <c r="GG17" s="9" t="s">
        <v>44</v>
      </c>
      <c r="GH17" s="9" t="s">
        <v>44</v>
      </c>
      <c r="GI17" s="9" t="s">
        <v>44</v>
      </c>
      <c r="GJ17" s="9" t="s">
        <v>44</v>
      </c>
      <c r="GK17" s="9" t="s">
        <v>44</v>
      </c>
      <c r="GL17" s="0" t="s">
        <v>44</v>
      </c>
      <c r="GM17" s="0" t="s">
        <v>44</v>
      </c>
      <c r="GN17" s="3" t="n">
        <v>1</v>
      </c>
      <c r="GO17" s="0" t="n">
        <v>-3</v>
      </c>
      <c r="GP17" s="9" t="s">
        <v>44</v>
      </c>
      <c r="GQ17" s="9" t="s">
        <v>44</v>
      </c>
      <c r="GR17" s="9" t="s">
        <v>44</v>
      </c>
      <c r="GS17" s="9" t="s">
        <v>44</v>
      </c>
      <c r="GT17" s="9" t="s">
        <v>44</v>
      </c>
      <c r="GU17" s="0" t="s">
        <v>44</v>
      </c>
      <c r="GV17" s="0" t="s">
        <v>44</v>
      </c>
      <c r="GW17" s="3" t="n">
        <v>1</v>
      </c>
      <c r="GX17" s="0" t="n">
        <v>-3</v>
      </c>
      <c r="GY17" s="9" t="s">
        <v>44</v>
      </c>
      <c r="GZ17" s="9" t="s">
        <v>44</v>
      </c>
      <c r="HA17" s="9" t="s">
        <v>44</v>
      </c>
      <c r="HB17" s="9" t="s">
        <v>44</v>
      </c>
      <c r="HC17" s="9" t="s">
        <v>44</v>
      </c>
      <c r="HD17" s="0" t="s">
        <v>44</v>
      </c>
      <c r="HE17" s="0" t="s">
        <v>44</v>
      </c>
      <c r="HF17" s="3" t="n">
        <v>1</v>
      </c>
      <c r="HG17" s="0" t="n">
        <v>-3</v>
      </c>
      <c r="HH17" s="9" t="s">
        <v>44</v>
      </c>
      <c r="HI17" s="9" t="s">
        <v>44</v>
      </c>
      <c r="HJ17" s="9" t="s">
        <v>44</v>
      </c>
      <c r="HK17" s="9" t="s">
        <v>44</v>
      </c>
      <c r="HL17" s="9" t="s">
        <v>44</v>
      </c>
      <c r="HM17" s="0" t="s">
        <v>44</v>
      </c>
      <c r="HN17" s="0" t="s">
        <v>44</v>
      </c>
      <c r="HO17" s="3" t="n">
        <v>1</v>
      </c>
      <c r="HP17" s="0" t="n">
        <v>-3</v>
      </c>
      <c r="HQ17" s="9" t="s">
        <v>44</v>
      </c>
      <c r="HR17" s="9" t="s">
        <v>44</v>
      </c>
      <c r="HS17" s="9" t="s">
        <v>44</v>
      </c>
      <c r="HT17" s="9" t="s">
        <v>44</v>
      </c>
      <c r="HU17" s="9" t="s">
        <v>44</v>
      </c>
      <c r="HV17" s="0" t="s">
        <v>44</v>
      </c>
      <c r="HW17" s="0" t="s">
        <v>44</v>
      </c>
      <c r="HX17" s="3" t="n">
        <v>1</v>
      </c>
    </row>
    <row r="18" customFormat="false" ht="12.75" hidden="false" customHeight="false" outlineLevel="0" collapsed="false">
      <c r="A18" s="0" t="n">
        <v>7</v>
      </c>
      <c r="B18" s="0" t="n">
        <v>60</v>
      </c>
      <c r="C18" s="5" t="n">
        <v>-1</v>
      </c>
      <c r="D18" s="9" t="s">
        <v>44</v>
      </c>
      <c r="E18" s="9" t="s">
        <v>44</v>
      </c>
      <c r="F18" s="9" t="s">
        <v>44</v>
      </c>
      <c r="G18" s="9" t="s">
        <v>44</v>
      </c>
      <c r="H18" s="9" t="s">
        <v>44</v>
      </c>
      <c r="I18" s="0" t="s">
        <v>44</v>
      </c>
      <c r="J18" s="0" t="s">
        <v>44</v>
      </c>
      <c r="K18" s="3" t="n">
        <v>1</v>
      </c>
      <c r="L18" s="0" t="n">
        <v>-1</v>
      </c>
      <c r="M18" s="9" t="s">
        <v>44</v>
      </c>
      <c r="N18" s="9" t="s">
        <v>44</v>
      </c>
      <c r="O18" s="9" t="s">
        <v>44</v>
      </c>
      <c r="P18" s="9" t="s">
        <v>44</v>
      </c>
      <c r="Q18" s="9" t="s">
        <v>44</v>
      </c>
      <c r="R18" s="0" t="s">
        <v>44</v>
      </c>
      <c r="S18" s="0" t="s">
        <v>44</v>
      </c>
      <c r="T18" s="3" t="n">
        <v>1</v>
      </c>
      <c r="U18" s="5" t="n">
        <v>-1</v>
      </c>
      <c r="V18" s="9" t="s">
        <v>44</v>
      </c>
      <c r="W18" s="9" t="s">
        <v>44</v>
      </c>
      <c r="X18" s="9" t="s">
        <v>44</v>
      </c>
      <c r="Y18" s="9" t="s">
        <v>44</v>
      </c>
      <c r="Z18" s="9" t="s">
        <v>44</v>
      </c>
      <c r="AA18" s="0" t="s">
        <v>44</v>
      </c>
      <c r="AB18" s="0" t="s">
        <v>44</v>
      </c>
      <c r="AC18" s="3" t="n">
        <v>1</v>
      </c>
      <c r="AD18" s="0" t="n">
        <v>-1</v>
      </c>
      <c r="AE18" s="9" t="s">
        <v>44</v>
      </c>
      <c r="AF18" s="9" t="s">
        <v>44</v>
      </c>
      <c r="AG18" s="9" t="s">
        <v>44</v>
      </c>
      <c r="AH18" s="9" t="s">
        <v>44</v>
      </c>
      <c r="AI18" s="9" t="s">
        <v>44</v>
      </c>
      <c r="AJ18" s="0" t="s">
        <v>44</v>
      </c>
      <c r="AK18" s="0" t="s">
        <v>44</v>
      </c>
      <c r="AL18" s="3" t="n">
        <v>1</v>
      </c>
      <c r="AM18" s="5" t="n">
        <v>-1</v>
      </c>
      <c r="AN18" s="9" t="s">
        <v>44</v>
      </c>
      <c r="AO18" s="9" t="s">
        <v>44</v>
      </c>
      <c r="AP18" s="9" t="s">
        <v>44</v>
      </c>
      <c r="AQ18" s="9" t="s">
        <v>44</v>
      </c>
      <c r="AR18" s="9" t="s">
        <v>44</v>
      </c>
      <c r="AS18" s="0" t="s">
        <v>44</v>
      </c>
      <c r="AT18" s="0" t="s">
        <v>44</v>
      </c>
      <c r="AU18" s="3" t="n">
        <v>1</v>
      </c>
      <c r="AV18" s="0" t="n">
        <v>-1</v>
      </c>
      <c r="AW18" s="9" t="s">
        <v>44</v>
      </c>
      <c r="AX18" s="9" t="s">
        <v>44</v>
      </c>
      <c r="AY18" s="9" t="s">
        <v>44</v>
      </c>
      <c r="AZ18" s="9" t="s">
        <v>44</v>
      </c>
      <c r="BA18" s="9" t="s">
        <v>44</v>
      </c>
      <c r="BB18" s="0" t="s">
        <v>44</v>
      </c>
      <c r="BC18" s="0" t="s">
        <v>44</v>
      </c>
      <c r="BD18" s="3" t="n">
        <v>1</v>
      </c>
      <c r="BE18" s="5" t="n">
        <v>88</v>
      </c>
      <c r="BF18" s="9" t="s">
        <v>44</v>
      </c>
      <c r="BG18" s="9" t="s">
        <v>44</v>
      </c>
      <c r="BH18" s="9" t="s">
        <v>44</v>
      </c>
      <c r="BI18" s="9" t="s">
        <v>44</v>
      </c>
      <c r="BJ18" s="9" t="s">
        <v>44</v>
      </c>
      <c r="BK18" s="9" t="s">
        <v>44</v>
      </c>
      <c r="BL18" s="9" t="s">
        <v>44</v>
      </c>
      <c r="BM18" s="3" t="n">
        <v>1</v>
      </c>
      <c r="BN18" s="0" t="n">
        <v>3500</v>
      </c>
      <c r="BO18" s="9" t="s">
        <v>44</v>
      </c>
      <c r="BP18" s="9" t="s">
        <v>44</v>
      </c>
      <c r="BQ18" s="9" t="s">
        <v>44</v>
      </c>
      <c r="BR18" s="9" t="s">
        <v>44</v>
      </c>
      <c r="BS18" s="9" t="s">
        <v>44</v>
      </c>
      <c r="BT18" s="9" t="s">
        <v>44</v>
      </c>
      <c r="BU18" s="9" t="s">
        <v>44</v>
      </c>
      <c r="BV18" s="3" t="n">
        <v>1</v>
      </c>
      <c r="BW18" s="5" t="n">
        <v>13</v>
      </c>
      <c r="BX18" s="9" t="s">
        <v>44</v>
      </c>
      <c r="BY18" s="9" t="s">
        <v>44</v>
      </c>
      <c r="BZ18" s="9" t="s">
        <v>44</v>
      </c>
      <c r="CA18" s="9" t="s">
        <v>44</v>
      </c>
      <c r="CB18" s="9" t="s">
        <v>44</v>
      </c>
      <c r="CC18" s="9" t="s">
        <v>44</v>
      </c>
      <c r="CD18" s="9" t="s">
        <v>44</v>
      </c>
      <c r="CE18" s="3" t="n">
        <v>1</v>
      </c>
      <c r="CF18" s="5" t="n">
        <v>-1</v>
      </c>
      <c r="CG18" s="9" t="s">
        <v>44</v>
      </c>
      <c r="CH18" s="9" t="s">
        <v>44</v>
      </c>
      <c r="CI18" s="9" t="s">
        <v>44</v>
      </c>
      <c r="CJ18" s="9" t="s">
        <v>44</v>
      </c>
      <c r="CK18" s="9" t="s">
        <v>44</v>
      </c>
      <c r="CL18" s="9" t="s">
        <v>44</v>
      </c>
      <c r="CM18" s="9" t="s">
        <v>44</v>
      </c>
      <c r="CN18" s="3" t="n">
        <v>1</v>
      </c>
      <c r="CQ18" s="0" t="n">
        <f aca="false">IF(DU18&lt;=0,$D$7,IF(EM18&lt;=DU18,$D$7,$D$7+$F$7*(EM18-DU18)))</f>
        <v>2.2</v>
      </c>
      <c r="CS18" s="0" t="n">
        <v>1</v>
      </c>
      <c r="CT18" s="0" t="n">
        <f aca="false">IF(C18&gt;=0,C18*3600/$B18,C18)</f>
        <v>-1</v>
      </c>
      <c r="CU18" s="9" t="s">
        <v>44</v>
      </c>
      <c r="CV18" s="9" t="s">
        <v>44</v>
      </c>
      <c r="CW18" s="9" t="s">
        <v>44</v>
      </c>
      <c r="CX18" s="9" t="s">
        <v>44</v>
      </c>
      <c r="CY18" s="9" t="s">
        <v>44</v>
      </c>
      <c r="CZ18" s="0" t="s">
        <v>44</v>
      </c>
      <c r="DA18" s="0" t="s">
        <v>44</v>
      </c>
      <c r="DB18" s="3" t="n">
        <v>1</v>
      </c>
      <c r="DC18" s="0" t="n">
        <f aca="false">L18</f>
        <v>-1</v>
      </c>
      <c r="DD18" s="9" t="s">
        <v>44</v>
      </c>
      <c r="DE18" s="9" t="s">
        <v>44</v>
      </c>
      <c r="DF18" s="9" t="s">
        <v>44</v>
      </c>
      <c r="DG18" s="9" t="s">
        <v>44</v>
      </c>
      <c r="DH18" s="9" t="s">
        <v>44</v>
      </c>
      <c r="DI18" s="0" t="s">
        <v>44</v>
      </c>
      <c r="DJ18" s="0" t="s">
        <v>44</v>
      </c>
      <c r="DK18" s="3" t="n">
        <v>1</v>
      </c>
      <c r="DL18" s="0" t="n">
        <f aca="false">IF(U18&gt;=0,U18*3600/$B18,U18)</f>
        <v>-1</v>
      </c>
      <c r="DM18" s="9" t="s">
        <v>44</v>
      </c>
      <c r="DN18" s="9" t="s">
        <v>44</v>
      </c>
      <c r="DO18" s="9" t="s">
        <v>44</v>
      </c>
      <c r="DP18" s="9" t="s">
        <v>44</v>
      </c>
      <c r="DQ18" s="9" t="s">
        <v>44</v>
      </c>
      <c r="DR18" s="0" t="s">
        <v>44</v>
      </c>
      <c r="DS18" s="0" t="s">
        <v>44</v>
      </c>
      <c r="DT18" s="3" t="n">
        <v>1</v>
      </c>
      <c r="DU18" s="0" t="n">
        <f aca="false">AD18</f>
        <v>-1</v>
      </c>
      <c r="DV18" s="9" t="s">
        <v>44</v>
      </c>
      <c r="DW18" s="9" t="s">
        <v>44</v>
      </c>
      <c r="DX18" s="9" t="s">
        <v>44</v>
      </c>
      <c r="DY18" s="9" t="s">
        <v>44</v>
      </c>
      <c r="DZ18" s="9" t="s">
        <v>44</v>
      </c>
      <c r="EA18" s="0" t="s">
        <v>44</v>
      </c>
      <c r="EB18" s="0" t="s">
        <v>44</v>
      </c>
      <c r="EC18" s="3" t="n">
        <v>1</v>
      </c>
      <c r="ED18" s="0" t="n">
        <f aca="false">IF(AM18&gt;=0,AM18*3600/$B18,AM18)</f>
        <v>-1</v>
      </c>
      <c r="EE18" s="9" t="s">
        <v>44</v>
      </c>
      <c r="EF18" s="9" t="s">
        <v>44</v>
      </c>
      <c r="EG18" s="9" t="s">
        <v>44</v>
      </c>
      <c r="EH18" s="9" t="s">
        <v>44</v>
      </c>
      <c r="EI18" s="9" t="s">
        <v>44</v>
      </c>
      <c r="EJ18" s="0" t="s">
        <v>44</v>
      </c>
      <c r="EK18" s="0" t="s">
        <v>44</v>
      </c>
      <c r="EL18" s="3" t="n">
        <v>1</v>
      </c>
      <c r="EM18" s="0" t="n">
        <f aca="false">AV18</f>
        <v>-1</v>
      </c>
      <c r="EN18" s="9" t="s">
        <v>44</v>
      </c>
      <c r="EO18" s="9" t="s">
        <v>44</v>
      </c>
      <c r="EP18" s="9" t="s">
        <v>44</v>
      </c>
      <c r="EQ18" s="9" t="s">
        <v>44</v>
      </c>
      <c r="ER18" s="9" t="s">
        <v>44</v>
      </c>
      <c r="ES18" s="0" t="s">
        <v>44</v>
      </c>
      <c r="ET18" s="0" t="s">
        <v>44</v>
      </c>
      <c r="EU18" s="3" t="n">
        <v>1</v>
      </c>
      <c r="EV18" s="0" t="n">
        <f aca="false">BE18</f>
        <v>88</v>
      </c>
      <c r="EW18" s="9" t="s">
        <v>44</v>
      </c>
      <c r="EX18" s="9" t="s">
        <v>44</v>
      </c>
      <c r="EY18" s="9" t="s">
        <v>44</v>
      </c>
      <c r="EZ18" s="9" t="s">
        <v>44</v>
      </c>
      <c r="FA18" s="9" t="s">
        <v>44</v>
      </c>
      <c r="FB18" s="0" t="s">
        <v>44</v>
      </c>
      <c r="FC18" s="0" t="s">
        <v>44</v>
      </c>
      <c r="FD18" s="3" t="n">
        <v>1</v>
      </c>
      <c r="FE18" s="0" t="n">
        <f aca="false">BW18</f>
        <v>13</v>
      </c>
      <c r="FF18" s="9" t="s">
        <v>44</v>
      </c>
      <c r="FG18" s="9" t="s">
        <v>44</v>
      </c>
      <c r="FH18" s="9" t="s">
        <v>44</v>
      </c>
      <c r="FI18" s="9" t="s">
        <v>44</v>
      </c>
      <c r="FJ18" s="9" t="s">
        <v>44</v>
      </c>
      <c r="FK18" s="0" t="s">
        <v>44</v>
      </c>
      <c r="FL18" s="0" t="s">
        <v>44</v>
      </c>
      <c r="FM18" s="3" t="n">
        <v>1</v>
      </c>
      <c r="FN18" s="0" t="n">
        <f aca="false">CF18</f>
        <v>-1</v>
      </c>
      <c r="FO18" s="9" t="s">
        <v>44</v>
      </c>
      <c r="FP18" s="9" t="s">
        <v>44</v>
      </c>
      <c r="FQ18" s="9" t="s">
        <v>44</v>
      </c>
      <c r="FR18" s="9" t="s">
        <v>44</v>
      </c>
      <c r="FS18" s="9" t="s">
        <v>44</v>
      </c>
      <c r="FT18" s="0" t="s">
        <v>44</v>
      </c>
      <c r="FU18" s="0" t="s">
        <v>44</v>
      </c>
      <c r="FV18" s="3" t="n">
        <v>1</v>
      </c>
      <c r="FW18" s="0" t="n">
        <f aca="false">IF(U18=0,0,IF(OR(U18&gt;=0,C18&gt;=0),ROUND(U18/C18*100,0),C18))</f>
        <v>-1</v>
      </c>
      <c r="FX18" s="9" t="s">
        <v>44</v>
      </c>
      <c r="FY18" s="9" t="s">
        <v>44</v>
      </c>
      <c r="FZ18" s="9" t="s">
        <v>44</v>
      </c>
      <c r="GA18" s="9" t="s">
        <v>44</v>
      </c>
      <c r="GB18" s="9" t="s">
        <v>44</v>
      </c>
      <c r="GC18" s="0" t="s">
        <v>44</v>
      </c>
      <c r="GD18" s="0" t="s">
        <v>44</v>
      </c>
      <c r="GE18" s="3" t="n">
        <v>1</v>
      </c>
      <c r="GF18" s="0" t="n">
        <f aca="false">IF(OR(CT18&lt;0,DC18&lt;=0),-1,ROUND(CT18/DC18,0))</f>
        <v>-1</v>
      </c>
      <c r="GG18" s="9" t="s">
        <v>44</v>
      </c>
      <c r="GH18" s="9" t="s">
        <v>44</v>
      </c>
      <c r="GI18" s="9" t="s">
        <v>44</v>
      </c>
      <c r="GJ18" s="9" t="s">
        <v>44</v>
      </c>
      <c r="GK18" s="9" t="s">
        <v>44</v>
      </c>
      <c r="GL18" s="0" t="s">
        <v>44</v>
      </c>
      <c r="GM18" s="0" t="s">
        <v>44</v>
      </c>
      <c r="GN18" s="3" t="n">
        <v>1</v>
      </c>
      <c r="GO18" s="0" t="n">
        <f aca="false">IF(OR(DL18&lt;0,DU18&lt;=0),-1,ROUND(DL18/DU18,0))</f>
        <v>-1</v>
      </c>
      <c r="GP18" s="9" t="s">
        <v>44</v>
      </c>
      <c r="GQ18" s="9" t="s">
        <v>44</v>
      </c>
      <c r="GR18" s="9" t="s">
        <v>44</v>
      </c>
      <c r="GS18" s="9" t="s">
        <v>44</v>
      </c>
      <c r="GT18" s="9" t="s">
        <v>44</v>
      </c>
      <c r="GU18" s="0" t="s">
        <v>44</v>
      </c>
      <c r="GV18" s="0" t="s">
        <v>44</v>
      </c>
      <c r="GW18" s="3" t="n">
        <v>1</v>
      </c>
      <c r="GX18" s="0" t="n">
        <f aca="false">IF(OR(ED18&lt;0,EM18&lt;=0),-1,ROUND(ED18/EM18,0))</f>
        <v>-1</v>
      </c>
      <c r="GY18" s="9" t="s">
        <v>44</v>
      </c>
      <c r="GZ18" s="9" t="s">
        <v>44</v>
      </c>
      <c r="HA18" s="9" t="s">
        <v>44</v>
      </c>
      <c r="HB18" s="9" t="s">
        <v>44</v>
      </c>
      <c r="HC18" s="9" t="s">
        <v>44</v>
      </c>
      <c r="HD18" s="0" t="s">
        <v>44</v>
      </c>
      <c r="HE18" s="0" t="s">
        <v>44</v>
      </c>
      <c r="HF18" s="3" t="n">
        <v>1</v>
      </c>
      <c r="HG18" s="0" t="n">
        <f aca="false">IF(OR(ED18&lt;0,DL18&lt;0),-1,ED18+ROUND(CQ18*DL18,0))</f>
        <v>-1</v>
      </c>
      <c r="HH18" s="9" t="s">
        <v>44</v>
      </c>
      <c r="HI18" s="9" t="s">
        <v>44</v>
      </c>
      <c r="HJ18" s="9" t="s">
        <v>44</v>
      </c>
      <c r="HK18" s="9" t="s">
        <v>44</v>
      </c>
      <c r="HL18" s="9" t="s">
        <v>44</v>
      </c>
      <c r="HM18" s="0" t="s">
        <v>44</v>
      </c>
      <c r="HN18" s="0" t="s">
        <v>44</v>
      </c>
      <c r="HO18" s="3" t="n">
        <v>1</v>
      </c>
      <c r="HP18" s="0" t="n">
        <f aca="false">IF(OR(HG18&lt;0,DC18&lt;=0),-1,ROUND(HG18/DC18,0))</f>
        <v>-1</v>
      </c>
      <c r="HQ18" s="9" t="s">
        <v>44</v>
      </c>
      <c r="HR18" s="9" t="s">
        <v>44</v>
      </c>
      <c r="HS18" s="9" t="s">
        <v>44</v>
      </c>
      <c r="HT18" s="9" t="s">
        <v>44</v>
      </c>
      <c r="HU18" s="9" t="s">
        <v>44</v>
      </c>
      <c r="HV18" s="0" t="s">
        <v>44</v>
      </c>
      <c r="HW18" s="0" t="s">
        <v>44</v>
      </c>
      <c r="HX18" s="3" t="n">
        <v>1</v>
      </c>
    </row>
    <row r="19" customFormat="false" ht="12.75" hidden="false" customHeight="false" outlineLevel="0" collapsed="false">
      <c r="A19" s="0" t="n">
        <v>8</v>
      </c>
      <c r="B19" s="0" t="n">
        <v>60</v>
      </c>
      <c r="C19" s="0" t="n">
        <v>14</v>
      </c>
      <c r="D19" s="9" t="s">
        <v>44</v>
      </c>
      <c r="E19" s="9" t="s">
        <v>44</v>
      </c>
      <c r="F19" s="9" t="s">
        <v>44</v>
      </c>
      <c r="G19" s="9" t="s">
        <v>44</v>
      </c>
      <c r="H19" s="9" t="s">
        <v>44</v>
      </c>
      <c r="I19" s="9" t="s">
        <v>44</v>
      </c>
      <c r="J19" s="9" t="s">
        <v>45</v>
      </c>
      <c r="K19" s="3" t="n">
        <v>0.95</v>
      </c>
      <c r="L19" s="0" t="n">
        <f aca="false">ROUND((U19*AD19+AM19*AV19)/C19,0)</f>
        <v>99</v>
      </c>
      <c r="M19" s="9" t="s">
        <v>44</v>
      </c>
      <c r="N19" s="9" t="s">
        <v>44</v>
      </c>
      <c r="O19" s="9" t="s">
        <v>44</v>
      </c>
      <c r="P19" s="9" t="s">
        <v>44</v>
      </c>
      <c r="Q19" s="9" t="s">
        <v>44</v>
      </c>
      <c r="R19" s="9" t="s">
        <v>44</v>
      </c>
      <c r="S19" s="9" t="s">
        <v>44</v>
      </c>
      <c r="T19" s="3" t="n">
        <v>1</v>
      </c>
      <c r="U19" s="0" t="n">
        <v>4</v>
      </c>
      <c r="V19" s="9" t="s">
        <v>44</v>
      </c>
      <c r="W19" s="9" t="s">
        <v>44</v>
      </c>
      <c r="X19" s="9" t="s">
        <v>44</v>
      </c>
      <c r="Y19" s="9" t="s">
        <v>44</v>
      </c>
      <c r="Z19" s="9" t="s">
        <v>44</v>
      </c>
      <c r="AA19" s="9" t="s">
        <v>44</v>
      </c>
      <c r="AB19" s="9" t="s">
        <v>45</v>
      </c>
      <c r="AC19" s="3" t="n">
        <v>0.95</v>
      </c>
      <c r="AD19" s="0" t="n">
        <v>83</v>
      </c>
      <c r="AE19" s="9" t="s">
        <v>44</v>
      </c>
      <c r="AF19" s="9" t="s">
        <v>44</v>
      </c>
      <c r="AG19" s="9" t="s">
        <v>44</v>
      </c>
      <c r="AH19" s="9" t="s">
        <v>44</v>
      </c>
      <c r="AI19" s="9" t="s">
        <v>44</v>
      </c>
      <c r="AJ19" s="9" t="s">
        <v>44</v>
      </c>
      <c r="AK19" s="9" t="s">
        <v>44</v>
      </c>
      <c r="AL19" s="3" t="n">
        <v>1</v>
      </c>
      <c r="AM19" s="0" t="n">
        <v>10</v>
      </c>
      <c r="AN19" s="9" t="s">
        <v>44</v>
      </c>
      <c r="AO19" s="9" t="s">
        <v>44</v>
      </c>
      <c r="AP19" s="9" t="s">
        <v>44</v>
      </c>
      <c r="AQ19" s="9" t="s">
        <v>44</v>
      </c>
      <c r="AR19" s="9" t="s">
        <v>44</v>
      </c>
      <c r="AS19" s="9" t="s">
        <v>44</v>
      </c>
      <c r="AT19" s="9" t="s">
        <v>45</v>
      </c>
      <c r="AU19" s="3" t="n">
        <v>0.95</v>
      </c>
      <c r="AV19" s="0" t="n">
        <v>106</v>
      </c>
      <c r="AW19" s="9" t="s">
        <v>44</v>
      </c>
      <c r="AX19" s="9" t="s">
        <v>44</v>
      </c>
      <c r="AY19" s="9" t="s">
        <v>44</v>
      </c>
      <c r="AZ19" s="9" t="s">
        <v>44</v>
      </c>
      <c r="BA19" s="9" t="s">
        <v>44</v>
      </c>
      <c r="BB19" s="9" t="s">
        <v>44</v>
      </c>
      <c r="BC19" s="9" t="s">
        <v>44</v>
      </c>
      <c r="BD19" s="3" t="n">
        <v>1</v>
      </c>
      <c r="BE19" s="0" t="n">
        <v>84</v>
      </c>
      <c r="BF19" s="9" t="s">
        <v>44</v>
      </c>
      <c r="BG19" s="9" t="s">
        <v>44</v>
      </c>
      <c r="BH19" s="9" t="s">
        <v>44</v>
      </c>
      <c r="BI19" s="9" t="s">
        <v>44</v>
      </c>
      <c r="BJ19" s="9" t="s">
        <v>44</v>
      </c>
      <c r="BK19" s="9" t="s">
        <v>44</v>
      </c>
      <c r="BL19" s="9" t="s">
        <v>44</v>
      </c>
      <c r="BM19" s="3" t="n">
        <v>1</v>
      </c>
      <c r="BN19" s="0" t="n">
        <v>4400</v>
      </c>
      <c r="BO19" s="9" t="s">
        <v>44</v>
      </c>
      <c r="BP19" s="9" t="s">
        <v>44</v>
      </c>
      <c r="BQ19" s="9" t="s">
        <v>44</v>
      </c>
      <c r="BR19" s="9" t="s">
        <v>44</v>
      </c>
      <c r="BS19" s="9" t="s">
        <v>44</v>
      </c>
      <c r="BT19" s="0" t="s">
        <v>44</v>
      </c>
      <c r="BU19" s="0" t="s">
        <v>44</v>
      </c>
      <c r="BV19" s="3" t="n">
        <v>1</v>
      </c>
      <c r="BW19" s="0" t="n">
        <v>10</v>
      </c>
      <c r="BX19" s="9" t="s">
        <v>44</v>
      </c>
      <c r="BY19" s="9" t="s">
        <v>44</v>
      </c>
      <c r="BZ19" s="9" t="s">
        <v>44</v>
      </c>
      <c r="CA19" s="9" t="s">
        <v>44</v>
      </c>
      <c r="CB19" s="9" t="s">
        <v>44</v>
      </c>
      <c r="CC19" s="9" t="s">
        <v>44</v>
      </c>
      <c r="CD19" s="9" t="s">
        <v>44</v>
      </c>
      <c r="CE19" s="3" t="n">
        <v>1</v>
      </c>
      <c r="CF19" s="0" t="n">
        <v>96</v>
      </c>
      <c r="CG19" s="9" t="s">
        <v>44</v>
      </c>
      <c r="CH19" s="9" t="s">
        <v>44</v>
      </c>
      <c r="CI19" s="9" t="s">
        <v>44</v>
      </c>
      <c r="CJ19" s="9" t="s">
        <v>44</v>
      </c>
      <c r="CK19" s="9" t="s">
        <v>44</v>
      </c>
      <c r="CL19" s="9" t="s">
        <v>44</v>
      </c>
      <c r="CM19" s="9" t="s">
        <v>44</v>
      </c>
      <c r="CN19" s="3" t="n">
        <v>1</v>
      </c>
      <c r="CQ19" s="0" t="n">
        <f aca="false">IF(DU19&lt;=0,$D$7,IF(EM19&lt;=DU19,$D$7,$D$7+$F$7*(EM19-DU19)))</f>
        <v>2.66</v>
      </c>
      <c r="CS19" s="0" t="n">
        <v>1</v>
      </c>
      <c r="CT19" s="0" t="n">
        <f aca="false">IF(C19&gt;=0,C19*3600/$B19,C19)</f>
        <v>840</v>
      </c>
      <c r="CU19" s="9" t="s">
        <v>44</v>
      </c>
      <c r="CV19" s="9" t="s">
        <v>44</v>
      </c>
      <c r="CW19" s="9" t="s">
        <v>44</v>
      </c>
      <c r="CX19" s="9" t="s">
        <v>44</v>
      </c>
      <c r="CY19" s="9" t="s">
        <v>44</v>
      </c>
      <c r="CZ19" s="0" t="s">
        <v>44</v>
      </c>
      <c r="DA19" s="0" t="s">
        <v>45</v>
      </c>
      <c r="DB19" s="3" t="n">
        <v>0.95</v>
      </c>
      <c r="DC19" s="0" t="n">
        <f aca="false">L19</f>
        <v>99</v>
      </c>
      <c r="DD19" s="9" t="s">
        <v>44</v>
      </c>
      <c r="DE19" s="9" t="s">
        <v>44</v>
      </c>
      <c r="DF19" s="9" t="s">
        <v>44</v>
      </c>
      <c r="DG19" s="9" t="s">
        <v>44</v>
      </c>
      <c r="DH19" s="9" t="s">
        <v>44</v>
      </c>
      <c r="DI19" s="0" t="s">
        <v>44</v>
      </c>
      <c r="DJ19" s="0" t="s">
        <v>44</v>
      </c>
      <c r="DK19" s="3" t="n">
        <v>1</v>
      </c>
      <c r="DL19" s="0" t="n">
        <f aca="false">IF(U19&gt;=0,U19*3600/$B19,U19)</f>
        <v>240</v>
      </c>
      <c r="DM19" s="9" t="s">
        <v>44</v>
      </c>
      <c r="DN19" s="9" t="s">
        <v>44</v>
      </c>
      <c r="DO19" s="9" t="s">
        <v>44</v>
      </c>
      <c r="DP19" s="9" t="s">
        <v>44</v>
      </c>
      <c r="DQ19" s="9" t="s">
        <v>44</v>
      </c>
      <c r="DR19" s="0" t="s">
        <v>44</v>
      </c>
      <c r="DS19" s="0" t="s">
        <v>45</v>
      </c>
      <c r="DT19" s="3" t="n">
        <v>0.95</v>
      </c>
      <c r="DU19" s="0" t="n">
        <f aca="false">AD19</f>
        <v>83</v>
      </c>
      <c r="DV19" s="9" t="s">
        <v>44</v>
      </c>
      <c r="DW19" s="9" t="s">
        <v>44</v>
      </c>
      <c r="DX19" s="9" t="s">
        <v>44</v>
      </c>
      <c r="DY19" s="9" t="s">
        <v>44</v>
      </c>
      <c r="DZ19" s="9" t="s">
        <v>44</v>
      </c>
      <c r="EA19" s="0" t="s">
        <v>44</v>
      </c>
      <c r="EB19" s="0" t="s">
        <v>44</v>
      </c>
      <c r="EC19" s="3" t="n">
        <v>1</v>
      </c>
      <c r="ED19" s="0" t="n">
        <f aca="false">IF(AM19&gt;=0,AM19*3600/$B19,AM19)</f>
        <v>600</v>
      </c>
      <c r="EE19" s="9" t="s">
        <v>44</v>
      </c>
      <c r="EF19" s="9" t="s">
        <v>44</v>
      </c>
      <c r="EG19" s="9" t="s">
        <v>44</v>
      </c>
      <c r="EH19" s="9" t="s">
        <v>44</v>
      </c>
      <c r="EI19" s="9" t="s">
        <v>44</v>
      </c>
      <c r="EJ19" s="0" t="s">
        <v>44</v>
      </c>
      <c r="EK19" s="0" t="s">
        <v>45</v>
      </c>
      <c r="EL19" s="3" t="n">
        <v>0.95</v>
      </c>
      <c r="EM19" s="0" t="n">
        <f aca="false">AV19</f>
        <v>106</v>
      </c>
      <c r="EN19" s="9" t="s">
        <v>44</v>
      </c>
      <c r="EO19" s="9" t="s">
        <v>44</v>
      </c>
      <c r="EP19" s="9" t="s">
        <v>44</v>
      </c>
      <c r="EQ19" s="9" t="s">
        <v>44</v>
      </c>
      <c r="ER19" s="9" t="s">
        <v>44</v>
      </c>
      <c r="ES19" s="0" t="s">
        <v>44</v>
      </c>
      <c r="ET19" s="0" t="s">
        <v>44</v>
      </c>
      <c r="EU19" s="3" t="n">
        <v>1</v>
      </c>
      <c r="EV19" s="0" t="n">
        <f aca="false">BE19</f>
        <v>84</v>
      </c>
      <c r="EW19" s="9" t="s">
        <v>44</v>
      </c>
      <c r="EX19" s="9" t="s">
        <v>44</v>
      </c>
      <c r="EY19" s="9" t="s">
        <v>44</v>
      </c>
      <c r="EZ19" s="9" t="s">
        <v>44</v>
      </c>
      <c r="FA19" s="9" t="s">
        <v>44</v>
      </c>
      <c r="FB19" s="9" t="s">
        <v>44</v>
      </c>
      <c r="FC19" s="9" t="s">
        <v>44</v>
      </c>
      <c r="FD19" s="3" t="n">
        <v>1</v>
      </c>
      <c r="FE19" s="0" t="n">
        <f aca="false">BW19</f>
        <v>10</v>
      </c>
      <c r="FF19" s="9" t="s">
        <v>44</v>
      </c>
      <c r="FG19" s="9" t="s">
        <v>44</v>
      </c>
      <c r="FH19" s="9" t="s">
        <v>44</v>
      </c>
      <c r="FI19" s="9" t="s">
        <v>44</v>
      </c>
      <c r="FJ19" s="9" t="s">
        <v>44</v>
      </c>
      <c r="FK19" s="9" t="s">
        <v>44</v>
      </c>
      <c r="FL19" s="9" t="s">
        <v>44</v>
      </c>
      <c r="FM19" s="3" t="n">
        <v>1</v>
      </c>
      <c r="FN19" s="0" t="n">
        <f aca="false">CF19</f>
        <v>96</v>
      </c>
      <c r="FO19" s="9" t="s">
        <v>44</v>
      </c>
      <c r="FP19" s="9" t="s">
        <v>44</v>
      </c>
      <c r="FQ19" s="9" t="s">
        <v>44</v>
      </c>
      <c r="FR19" s="9" t="s">
        <v>44</v>
      </c>
      <c r="FS19" s="9" t="s">
        <v>44</v>
      </c>
      <c r="FT19" s="9" t="s">
        <v>44</v>
      </c>
      <c r="FU19" s="9" t="s">
        <v>44</v>
      </c>
      <c r="FV19" s="3" t="n">
        <v>1</v>
      </c>
      <c r="FW19" s="0" t="n">
        <f aca="false">IF(U19=0,0,IF(OR(U19&gt;=0,C19&gt;=0),ROUND(U19/C19*100,0),C19))</f>
        <v>29</v>
      </c>
      <c r="FX19" s="9" t="s">
        <v>44</v>
      </c>
      <c r="FY19" s="9" t="s">
        <v>44</v>
      </c>
      <c r="FZ19" s="9" t="s">
        <v>44</v>
      </c>
      <c r="GA19" s="9" t="s">
        <v>44</v>
      </c>
      <c r="GB19" s="9" t="s">
        <v>44</v>
      </c>
      <c r="GC19" s="0" t="s">
        <v>44</v>
      </c>
      <c r="GD19" s="0" t="s">
        <v>45</v>
      </c>
      <c r="GE19" s="3" t="n">
        <v>0.9</v>
      </c>
      <c r="GF19" s="0" t="n">
        <f aca="false">IF(OR(CT19&lt;0,DC19&lt;=0),-1,ROUND(CT19/DC19,0))</f>
        <v>8</v>
      </c>
      <c r="GG19" s="9" t="s">
        <v>44</v>
      </c>
      <c r="GH19" s="9" t="s">
        <v>44</v>
      </c>
      <c r="GI19" s="9" t="s">
        <v>44</v>
      </c>
      <c r="GJ19" s="9" t="s">
        <v>44</v>
      </c>
      <c r="GK19" s="9" t="s">
        <v>44</v>
      </c>
      <c r="GL19" s="0" t="s">
        <v>44</v>
      </c>
      <c r="GM19" s="0" t="s">
        <v>45</v>
      </c>
      <c r="GN19" s="3" t="n">
        <v>0.95</v>
      </c>
      <c r="GO19" s="0" t="n">
        <f aca="false">IF(OR(DL19&lt;0,DU19&lt;=0),-1,ROUND(DL19/DU19,0))</f>
        <v>3</v>
      </c>
      <c r="GP19" s="9" t="s">
        <v>44</v>
      </c>
      <c r="GQ19" s="9" t="s">
        <v>44</v>
      </c>
      <c r="GR19" s="9" t="s">
        <v>44</v>
      </c>
      <c r="GS19" s="9" t="s">
        <v>44</v>
      </c>
      <c r="GT19" s="9" t="s">
        <v>44</v>
      </c>
      <c r="GU19" s="0" t="s">
        <v>44</v>
      </c>
      <c r="GV19" s="0" t="s">
        <v>45</v>
      </c>
      <c r="GW19" s="3" t="n">
        <v>0.95</v>
      </c>
      <c r="GX19" s="0" t="n">
        <f aca="false">IF(OR(ED19&lt;0,EM19&lt;=0),-1,ROUND(ED19/EM19,0))</f>
        <v>6</v>
      </c>
      <c r="GY19" s="9" t="s">
        <v>44</v>
      </c>
      <c r="GZ19" s="9" t="s">
        <v>44</v>
      </c>
      <c r="HA19" s="9" t="s">
        <v>44</v>
      </c>
      <c r="HB19" s="9" t="s">
        <v>44</v>
      </c>
      <c r="HC19" s="9" t="s">
        <v>44</v>
      </c>
      <c r="HD19" s="0" t="s">
        <v>44</v>
      </c>
      <c r="HE19" s="0" t="s">
        <v>45</v>
      </c>
      <c r="HF19" s="3" t="n">
        <v>0.95</v>
      </c>
      <c r="HG19" s="0" t="n">
        <f aca="false">IF(OR(ED19&lt;0,DL19&lt;0),-1,ED19+ROUND(CQ19*DL19,0))</f>
        <v>1238</v>
      </c>
      <c r="HH19" s="9" t="s">
        <v>44</v>
      </c>
      <c r="HI19" s="9" t="s">
        <v>44</v>
      </c>
      <c r="HJ19" s="9" t="s">
        <v>44</v>
      </c>
      <c r="HK19" s="9" t="s">
        <v>44</v>
      </c>
      <c r="HL19" s="9" t="s">
        <v>44</v>
      </c>
      <c r="HM19" s="0" t="s">
        <v>44</v>
      </c>
      <c r="HN19" s="0" t="s">
        <v>45</v>
      </c>
      <c r="HO19" s="3" t="n">
        <v>0.95</v>
      </c>
      <c r="HP19" s="0" t="n">
        <f aca="false">IF(OR(HG19&lt;0,DC19&lt;=0),-1,ROUND(HG19/DC19,0))</f>
        <v>13</v>
      </c>
      <c r="HQ19" s="9" t="s">
        <v>44</v>
      </c>
      <c r="HR19" s="9" t="s">
        <v>44</v>
      </c>
      <c r="HS19" s="9" t="s">
        <v>44</v>
      </c>
      <c r="HT19" s="9" t="s">
        <v>44</v>
      </c>
      <c r="HU19" s="9" t="s">
        <v>44</v>
      </c>
      <c r="HV19" s="0" t="s">
        <v>44</v>
      </c>
      <c r="HW19" s="0" t="s">
        <v>45</v>
      </c>
      <c r="HX19" s="3" t="n">
        <v>0.95</v>
      </c>
    </row>
    <row r="20" customFormat="false" ht="12.75" hidden="false" customHeight="false" outlineLevel="0" collapsed="false">
      <c r="A20" s="0" t="n">
        <v>9</v>
      </c>
      <c r="B20" s="0" t="n">
        <v>60</v>
      </c>
      <c r="C20" s="5" t="n">
        <v>14</v>
      </c>
      <c r="D20" s="9" t="s">
        <v>44</v>
      </c>
      <c r="E20" s="9" t="s">
        <v>44</v>
      </c>
      <c r="F20" s="9" t="s">
        <v>44</v>
      </c>
      <c r="G20" s="9" t="s">
        <v>44</v>
      </c>
      <c r="H20" s="9" t="s">
        <v>44</v>
      </c>
      <c r="I20" s="0" t="s">
        <v>44</v>
      </c>
      <c r="J20" s="0" t="s">
        <v>44</v>
      </c>
      <c r="K20" s="3" t="n">
        <v>1</v>
      </c>
      <c r="L20" s="0" t="n">
        <v>-3</v>
      </c>
      <c r="M20" s="9" t="s">
        <v>44</v>
      </c>
      <c r="N20" s="9" t="s">
        <v>44</v>
      </c>
      <c r="O20" s="9" t="s">
        <v>44</v>
      </c>
      <c r="P20" s="9" t="s">
        <v>44</v>
      </c>
      <c r="Q20" s="9" t="s">
        <v>44</v>
      </c>
      <c r="R20" s="0" t="s">
        <v>44</v>
      </c>
      <c r="S20" s="0" t="s">
        <v>44</v>
      </c>
      <c r="T20" s="3" t="n">
        <v>1</v>
      </c>
      <c r="U20" s="5" t="n">
        <v>4</v>
      </c>
      <c r="V20" s="9" t="s">
        <v>44</v>
      </c>
      <c r="W20" s="9" t="s">
        <v>44</v>
      </c>
      <c r="X20" s="9" t="s">
        <v>44</v>
      </c>
      <c r="Y20" s="9" t="s">
        <v>44</v>
      </c>
      <c r="Z20" s="9" t="s">
        <v>44</v>
      </c>
      <c r="AA20" s="0" t="s">
        <v>44</v>
      </c>
      <c r="AB20" s="0" t="s">
        <v>44</v>
      </c>
      <c r="AC20" s="3" t="n">
        <v>1</v>
      </c>
      <c r="AD20" s="0" t="n">
        <v>-3</v>
      </c>
      <c r="AE20" s="9" t="s">
        <v>44</v>
      </c>
      <c r="AF20" s="9" t="s">
        <v>44</v>
      </c>
      <c r="AG20" s="9" t="s">
        <v>44</v>
      </c>
      <c r="AH20" s="9" t="s">
        <v>44</v>
      </c>
      <c r="AI20" s="9" t="s">
        <v>44</v>
      </c>
      <c r="AJ20" s="0" t="s">
        <v>44</v>
      </c>
      <c r="AK20" s="0" t="s">
        <v>44</v>
      </c>
      <c r="AL20" s="3" t="n">
        <v>1</v>
      </c>
      <c r="AM20" s="5" t="n">
        <v>10</v>
      </c>
      <c r="AN20" s="9" t="s">
        <v>44</v>
      </c>
      <c r="AO20" s="9" t="s">
        <v>44</v>
      </c>
      <c r="AP20" s="9" t="s">
        <v>44</v>
      </c>
      <c r="AQ20" s="9" t="s">
        <v>44</v>
      </c>
      <c r="AR20" s="9" t="s">
        <v>44</v>
      </c>
      <c r="AS20" s="9" t="s">
        <v>44</v>
      </c>
      <c r="AT20" s="9" t="s">
        <v>44</v>
      </c>
      <c r="AU20" s="3" t="n">
        <v>1</v>
      </c>
      <c r="AV20" s="0" t="n">
        <v>-3</v>
      </c>
      <c r="AW20" s="9" t="s">
        <v>44</v>
      </c>
      <c r="AX20" s="9" t="s">
        <v>44</v>
      </c>
      <c r="AY20" s="9" t="s">
        <v>44</v>
      </c>
      <c r="AZ20" s="9" t="s">
        <v>44</v>
      </c>
      <c r="BA20" s="9" t="s">
        <v>44</v>
      </c>
      <c r="BB20" s="0" t="s">
        <v>44</v>
      </c>
      <c r="BC20" s="0" t="s">
        <v>44</v>
      </c>
      <c r="BD20" s="3" t="n">
        <v>1</v>
      </c>
      <c r="BE20" s="5" t="n">
        <v>81</v>
      </c>
      <c r="BF20" s="9" t="s">
        <v>44</v>
      </c>
      <c r="BG20" s="9" t="s">
        <v>44</v>
      </c>
      <c r="BH20" s="9" t="s">
        <v>44</v>
      </c>
      <c r="BI20" s="9" t="s">
        <v>44</v>
      </c>
      <c r="BJ20" s="9" t="s">
        <v>44</v>
      </c>
      <c r="BK20" s="9" t="s">
        <v>44</v>
      </c>
      <c r="BL20" s="9" t="s">
        <v>44</v>
      </c>
      <c r="BM20" s="3" t="n">
        <v>1</v>
      </c>
      <c r="BN20" s="0" t="n">
        <v>3800</v>
      </c>
      <c r="BO20" s="9" t="s">
        <v>44</v>
      </c>
      <c r="BP20" s="9" t="s">
        <v>44</v>
      </c>
      <c r="BQ20" s="9" t="s">
        <v>44</v>
      </c>
      <c r="BR20" s="9" t="s">
        <v>44</v>
      </c>
      <c r="BS20" s="9" t="s">
        <v>44</v>
      </c>
      <c r="BT20" s="9" t="s">
        <v>44</v>
      </c>
      <c r="BU20" s="9" t="s">
        <v>44</v>
      </c>
      <c r="BV20" s="3" t="n">
        <v>1</v>
      </c>
      <c r="BW20" s="5" t="n">
        <v>-3</v>
      </c>
      <c r="BX20" s="9" t="s">
        <v>44</v>
      </c>
      <c r="BY20" s="9" t="s">
        <v>44</v>
      </c>
      <c r="BZ20" s="9" t="s">
        <v>44</v>
      </c>
      <c r="CA20" s="9" t="s">
        <v>44</v>
      </c>
      <c r="CB20" s="9" t="s">
        <v>44</v>
      </c>
      <c r="CC20" s="9" t="s">
        <v>44</v>
      </c>
      <c r="CD20" s="9" t="s">
        <v>44</v>
      </c>
      <c r="CE20" s="3" t="n">
        <v>1</v>
      </c>
      <c r="CF20" s="5" t="n">
        <v>-3</v>
      </c>
      <c r="CG20" s="9" t="s">
        <v>44</v>
      </c>
      <c r="CH20" s="9" t="s">
        <v>44</v>
      </c>
      <c r="CI20" s="9" t="s">
        <v>44</v>
      </c>
      <c r="CJ20" s="9" t="s">
        <v>44</v>
      </c>
      <c r="CK20" s="9" t="s">
        <v>44</v>
      </c>
      <c r="CL20" s="9" t="s">
        <v>44</v>
      </c>
      <c r="CM20" s="9" t="s">
        <v>44</v>
      </c>
      <c r="CN20" s="3" t="n">
        <v>1</v>
      </c>
      <c r="CQ20" s="6" t="s">
        <v>46</v>
      </c>
      <c r="CS20" s="0" t="n">
        <v>1</v>
      </c>
      <c r="CT20" s="0" t="n">
        <f aca="false">IF(C20&gt;=0,C20*3600/$B20,C20)</f>
        <v>840</v>
      </c>
      <c r="CU20" s="9" t="s">
        <v>44</v>
      </c>
      <c r="CV20" s="9" t="s">
        <v>44</v>
      </c>
      <c r="CW20" s="9" t="s">
        <v>44</v>
      </c>
      <c r="CX20" s="9" t="s">
        <v>44</v>
      </c>
      <c r="CY20" s="9" t="s">
        <v>44</v>
      </c>
      <c r="CZ20" s="0" t="s">
        <v>44</v>
      </c>
      <c r="DA20" s="0" t="s">
        <v>44</v>
      </c>
      <c r="DB20" s="3" t="n">
        <v>1</v>
      </c>
      <c r="DC20" s="0" t="n">
        <f aca="false">L20</f>
        <v>-3</v>
      </c>
      <c r="DD20" s="9" t="s">
        <v>44</v>
      </c>
      <c r="DE20" s="9" t="s">
        <v>44</v>
      </c>
      <c r="DF20" s="9" t="s">
        <v>44</v>
      </c>
      <c r="DG20" s="9" t="s">
        <v>44</v>
      </c>
      <c r="DH20" s="9" t="s">
        <v>44</v>
      </c>
      <c r="DI20" s="0" t="s">
        <v>44</v>
      </c>
      <c r="DJ20" s="0" t="s">
        <v>44</v>
      </c>
      <c r="DK20" s="3" t="n">
        <v>1</v>
      </c>
      <c r="DL20" s="0" t="n">
        <f aca="false">IF(U20&gt;=0,U20*3600/$B20,U20)</f>
        <v>240</v>
      </c>
      <c r="DM20" s="9" t="s">
        <v>44</v>
      </c>
      <c r="DN20" s="9" t="s">
        <v>44</v>
      </c>
      <c r="DO20" s="9" t="s">
        <v>44</v>
      </c>
      <c r="DP20" s="9" t="s">
        <v>44</v>
      </c>
      <c r="DQ20" s="9" t="s">
        <v>44</v>
      </c>
      <c r="DR20" s="0" t="s">
        <v>44</v>
      </c>
      <c r="DS20" s="0" t="s">
        <v>44</v>
      </c>
      <c r="DT20" s="3" t="n">
        <v>1</v>
      </c>
      <c r="DU20" s="0" t="n">
        <f aca="false">AD20</f>
        <v>-3</v>
      </c>
      <c r="DV20" s="9" t="s">
        <v>44</v>
      </c>
      <c r="DW20" s="9" t="s">
        <v>44</v>
      </c>
      <c r="DX20" s="9" t="s">
        <v>44</v>
      </c>
      <c r="DY20" s="9" t="s">
        <v>44</v>
      </c>
      <c r="DZ20" s="9" t="s">
        <v>44</v>
      </c>
      <c r="EA20" s="0" t="s">
        <v>44</v>
      </c>
      <c r="EB20" s="0" t="s">
        <v>44</v>
      </c>
      <c r="EC20" s="3" t="n">
        <v>1</v>
      </c>
      <c r="ED20" s="0" t="n">
        <f aca="false">IF(AM20&gt;=0,AM20*3600/$B20,AM20)</f>
        <v>600</v>
      </c>
      <c r="EE20" s="9" t="s">
        <v>44</v>
      </c>
      <c r="EF20" s="9" t="s">
        <v>44</v>
      </c>
      <c r="EG20" s="9" t="s">
        <v>44</v>
      </c>
      <c r="EH20" s="9" t="s">
        <v>44</v>
      </c>
      <c r="EI20" s="9" t="s">
        <v>44</v>
      </c>
      <c r="EJ20" s="0" t="s">
        <v>44</v>
      </c>
      <c r="EK20" s="0" t="s">
        <v>44</v>
      </c>
      <c r="EL20" s="3" t="n">
        <v>1</v>
      </c>
      <c r="EM20" s="0" t="n">
        <f aca="false">AV20</f>
        <v>-3</v>
      </c>
      <c r="EN20" s="9" t="s">
        <v>44</v>
      </c>
      <c r="EO20" s="9" t="s">
        <v>44</v>
      </c>
      <c r="EP20" s="9" t="s">
        <v>44</v>
      </c>
      <c r="EQ20" s="9" t="s">
        <v>44</v>
      </c>
      <c r="ER20" s="9" t="s">
        <v>44</v>
      </c>
      <c r="ES20" s="0" t="s">
        <v>44</v>
      </c>
      <c r="ET20" s="0" t="s">
        <v>44</v>
      </c>
      <c r="EU20" s="3" t="n">
        <v>1</v>
      </c>
      <c r="EV20" s="0" t="n">
        <f aca="false">BE20</f>
        <v>81</v>
      </c>
      <c r="EW20" s="9" t="s">
        <v>44</v>
      </c>
      <c r="EX20" s="9" t="s">
        <v>44</v>
      </c>
      <c r="EY20" s="9" t="s">
        <v>44</v>
      </c>
      <c r="EZ20" s="9" t="s">
        <v>44</v>
      </c>
      <c r="FA20" s="9" t="s">
        <v>44</v>
      </c>
      <c r="FB20" s="9" t="s">
        <v>44</v>
      </c>
      <c r="FC20" s="9" t="s">
        <v>44</v>
      </c>
      <c r="FD20" s="3" t="n">
        <v>1</v>
      </c>
      <c r="FE20" s="0" t="n">
        <f aca="false">BW20</f>
        <v>-3</v>
      </c>
      <c r="FF20" s="9" t="s">
        <v>44</v>
      </c>
      <c r="FG20" s="9" t="s">
        <v>44</v>
      </c>
      <c r="FH20" s="9" t="s">
        <v>44</v>
      </c>
      <c r="FI20" s="9" t="s">
        <v>44</v>
      </c>
      <c r="FJ20" s="9" t="s">
        <v>44</v>
      </c>
      <c r="FK20" s="9" t="s">
        <v>44</v>
      </c>
      <c r="FL20" s="9" t="s">
        <v>44</v>
      </c>
      <c r="FM20" s="3" t="n">
        <v>1</v>
      </c>
      <c r="FN20" s="0" t="n">
        <f aca="false">CF20</f>
        <v>-3</v>
      </c>
      <c r="FO20" s="9" t="s">
        <v>44</v>
      </c>
      <c r="FP20" s="9" t="s">
        <v>44</v>
      </c>
      <c r="FQ20" s="9" t="s">
        <v>44</v>
      </c>
      <c r="FR20" s="9" t="s">
        <v>44</v>
      </c>
      <c r="FS20" s="9" t="s">
        <v>44</v>
      </c>
      <c r="FT20" s="9" t="s">
        <v>44</v>
      </c>
      <c r="FU20" s="9" t="s">
        <v>44</v>
      </c>
      <c r="FV20" s="3" t="n">
        <v>1</v>
      </c>
      <c r="FW20" s="0" t="n">
        <f aca="false">IF(U20=0,0,IF(OR(U20&gt;=0,C20&gt;=0),ROUND(U20/C20*100,0),C20))</f>
        <v>29</v>
      </c>
      <c r="FX20" s="9" t="s">
        <v>44</v>
      </c>
      <c r="FY20" s="9" t="s">
        <v>44</v>
      </c>
      <c r="FZ20" s="9" t="s">
        <v>44</v>
      </c>
      <c r="GA20" s="9" t="s">
        <v>44</v>
      </c>
      <c r="GB20" s="9" t="s">
        <v>44</v>
      </c>
      <c r="GC20" s="9" t="s">
        <v>44</v>
      </c>
      <c r="GD20" s="9" t="s">
        <v>44</v>
      </c>
      <c r="GE20" s="3" t="n">
        <v>1</v>
      </c>
      <c r="GF20" s="0" t="n">
        <v>-3</v>
      </c>
      <c r="GG20" s="9" t="s">
        <v>44</v>
      </c>
      <c r="GH20" s="9" t="s">
        <v>44</v>
      </c>
      <c r="GI20" s="9" t="s">
        <v>44</v>
      </c>
      <c r="GJ20" s="9" t="s">
        <v>44</v>
      </c>
      <c r="GK20" s="9" t="s">
        <v>44</v>
      </c>
      <c r="GL20" s="0" t="s">
        <v>44</v>
      </c>
      <c r="GM20" s="0" t="s">
        <v>44</v>
      </c>
      <c r="GN20" s="3" t="n">
        <v>1</v>
      </c>
      <c r="GO20" s="0" t="n">
        <v>-3</v>
      </c>
      <c r="GP20" s="9" t="s">
        <v>44</v>
      </c>
      <c r="GQ20" s="9" t="s">
        <v>44</v>
      </c>
      <c r="GR20" s="9" t="s">
        <v>44</v>
      </c>
      <c r="GS20" s="9" t="s">
        <v>44</v>
      </c>
      <c r="GT20" s="9" t="s">
        <v>44</v>
      </c>
      <c r="GU20" s="0" t="s">
        <v>44</v>
      </c>
      <c r="GV20" s="0" t="s">
        <v>44</v>
      </c>
      <c r="GW20" s="3" t="n">
        <v>1</v>
      </c>
      <c r="GX20" s="0" t="n">
        <v>-3</v>
      </c>
      <c r="GY20" s="9" t="s">
        <v>44</v>
      </c>
      <c r="GZ20" s="9" t="s">
        <v>44</v>
      </c>
      <c r="HA20" s="9" t="s">
        <v>44</v>
      </c>
      <c r="HB20" s="9" t="s">
        <v>44</v>
      </c>
      <c r="HC20" s="9" t="s">
        <v>44</v>
      </c>
      <c r="HD20" s="0" t="s">
        <v>44</v>
      </c>
      <c r="HE20" s="0" t="s">
        <v>44</v>
      </c>
      <c r="HF20" s="3" t="n">
        <v>1</v>
      </c>
      <c r="HG20" s="0" t="n">
        <v>-3</v>
      </c>
      <c r="HH20" s="9" t="s">
        <v>44</v>
      </c>
      <c r="HI20" s="9" t="s">
        <v>44</v>
      </c>
      <c r="HJ20" s="9" t="s">
        <v>44</v>
      </c>
      <c r="HK20" s="9" t="s">
        <v>44</v>
      </c>
      <c r="HL20" s="9" t="s">
        <v>44</v>
      </c>
      <c r="HM20" s="0" t="s">
        <v>44</v>
      </c>
      <c r="HN20" s="0" t="s">
        <v>44</v>
      </c>
      <c r="HO20" s="3" t="n">
        <v>1</v>
      </c>
      <c r="HP20" s="0" t="n">
        <v>-3</v>
      </c>
      <c r="HQ20" s="9" t="s">
        <v>44</v>
      </c>
      <c r="HR20" s="9" t="s">
        <v>44</v>
      </c>
      <c r="HS20" s="9" t="s">
        <v>44</v>
      </c>
      <c r="HT20" s="9" t="s">
        <v>44</v>
      </c>
      <c r="HU20" s="9" t="s">
        <v>44</v>
      </c>
      <c r="HV20" s="0" t="s">
        <v>44</v>
      </c>
      <c r="HW20" s="0" t="s">
        <v>44</v>
      </c>
      <c r="HX20" s="3" t="n">
        <v>1</v>
      </c>
    </row>
    <row r="21" customFormat="false" ht="14.2" hidden="false" customHeight="false" outlineLevel="0" collapsed="false">
      <c r="A21" s="0" t="n">
        <v>10</v>
      </c>
      <c r="B21" s="0" t="n">
        <v>60</v>
      </c>
      <c r="C21" s="5" t="n">
        <v>16</v>
      </c>
      <c r="D21" s="9" t="s">
        <v>44</v>
      </c>
      <c r="E21" s="9" t="s">
        <v>44</v>
      </c>
      <c r="F21" s="9" t="s">
        <v>44</v>
      </c>
      <c r="G21" s="9" t="s">
        <v>44</v>
      </c>
      <c r="H21" s="9" t="s">
        <v>44</v>
      </c>
      <c r="I21" s="0" t="s">
        <v>44</v>
      </c>
      <c r="J21" s="0" t="s">
        <v>44</v>
      </c>
      <c r="K21" s="3" t="n">
        <v>1</v>
      </c>
      <c r="L21" s="0" t="n">
        <v>-2</v>
      </c>
      <c r="M21" s="9" t="s">
        <v>44</v>
      </c>
      <c r="N21" s="9" t="s">
        <v>44</v>
      </c>
      <c r="O21" s="9" t="s">
        <v>44</v>
      </c>
      <c r="P21" s="9" t="s">
        <v>44</v>
      </c>
      <c r="Q21" s="9" t="s">
        <v>44</v>
      </c>
      <c r="R21" s="9" t="s">
        <v>45</v>
      </c>
      <c r="S21" s="0" t="s">
        <v>44</v>
      </c>
      <c r="T21" s="3" t="n">
        <v>0.95</v>
      </c>
      <c r="U21" s="5" t="n">
        <v>3</v>
      </c>
      <c r="V21" s="9" t="s">
        <v>44</v>
      </c>
      <c r="W21" s="9" t="s">
        <v>44</v>
      </c>
      <c r="X21" s="9" t="s">
        <v>44</v>
      </c>
      <c r="Y21" s="9" t="s">
        <v>44</v>
      </c>
      <c r="Z21" s="9" t="s">
        <v>44</v>
      </c>
      <c r="AA21" s="0" t="s">
        <v>44</v>
      </c>
      <c r="AB21" s="0" t="s">
        <v>44</v>
      </c>
      <c r="AC21" s="3" t="n">
        <v>1</v>
      </c>
      <c r="AD21" s="0" t="n">
        <v>-2</v>
      </c>
      <c r="AE21" s="9" t="s">
        <v>44</v>
      </c>
      <c r="AF21" s="9" t="s">
        <v>44</v>
      </c>
      <c r="AG21" s="9" t="s">
        <v>44</v>
      </c>
      <c r="AH21" s="9" t="s">
        <v>44</v>
      </c>
      <c r="AI21" s="9" t="s">
        <v>44</v>
      </c>
      <c r="AJ21" s="9" t="s">
        <v>45</v>
      </c>
      <c r="AK21" s="9" t="s">
        <v>44</v>
      </c>
      <c r="AL21" s="3" t="n">
        <v>0.95</v>
      </c>
      <c r="AM21" s="5" t="n">
        <v>13</v>
      </c>
      <c r="AN21" s="9" t="s">
        <v>44</v>
      </c>
      <c r="AO21" s="9" t="s">
        <v>44</v>
      </c>
      <c r="AP21" s="9" t="s">
        <v>44</v>
      </c>
      <c r="AQ21" s="9" t="s">
        <v>44</v>
      </c>
      <c r="AR21" s="9" t="s">
        <v>44</v>
      </c>
      <c r="AS21" s="9" t="s">
        <v>44</v>
      </c>
      <c r="AT21" s="9" t="s">
        <v>44</v>
      </c>
      <c r="AU21" s="3" t="n">
        <v>1</v>
      </c>
      <c r="AV21" s="0" t="n">
        <v>-2</v>
      </c>
      <c r="AW21" s="9" t="s">
        <v>44</v>
      </c>
      <c r="AX21" s="9" t="s">
        <v>44</v>
      </c>
      <c r="AY21" s="9" t="s">
        <v>44</v>
      </c>
      <c r="AZ21" s="9" t="s">
        <v>44</v>
      </c>
      <c r="BA21" s="9" t="s">
        <v>44</v>
      </c>
      <c r="BB21" s="9" t="s">
        <v>45</v>
      </c>
      <c r="BC21" s="9" t="s">
        <v>44</v>
      </c>
      <c r="BD21" s="3" t="n">
        <v>0.95</v>
      </c>
      <c r="BE21" s="5" t="n">
        <v>79</v>
      </c>
      <c r="BF21" s="9" t="s">
        <v>44</v>
      </c>
      <c r="BG21" s="9" t="s">
        <v>44</v>
      </c>
      <c r="BH21" s="9" t="s">
        <v>44</v>
      </c>
      <c r="BI21" s="9" t="s">
        <v>44</v>
      </c>
      <c r="BJ21" s="9" t="s">
        <v>44</v>
      </c>
      <c r="BK21" s="9" t="s">
        <v>44</v>
      </c>
      <c r="BL21" s="9" t="s">
        <v>44</v>
      </c>
      <c r="BM21" s="3" t="n">
        <v>1</v>
      </c>
      <c r="BN21" s="0" t="n">
        <v>4200</v>
      </c>
      <c r="BO21" s="9" t="s">
        <v>44</v>
      </c>
      <c r="BP21" s="9" t="s">
        <v>44</v>
      </c>
      <c r="BQ21" s="9" t="s">
        <v>44</v>
      </c>
      <c r="BR21" s="9" t="s">
        <v>44</v>
      </c>
      <c r="BS21" s="9" t="s">
        <v>44</v>
      </c>
      <c r="BT21" s="0" t="s">
        <v>44</v>
      </c>
      <c r="BU21" s="0" t="s">
        <v>44</v>
      </c>
      <c r="BV21" s="3" t="n">
        <v>1</v>
      </c>
      <c r="BW21" s="5" t="n">
        <v>-3</v>
      </c>
      <c r="BX21" s="9" t="s">
        <v>44</v>
      </c>
      <c r="BY21" s="9" t="s">
        <v>44</v>
      </c>
      <c r="BZ21" s="9" t="s">
        <v>44</v>
      </c>
      <c r="CA21" s="9" t="s">
        <v>44</v>
      </c>
      <c r="CB21" s="9" t="s">
        <v>44</v>
      </c>
      <c r="CC21" s="9" t="s">
        <v>44</v>
      </c>
      <c r="CD21" s="9" t="s">
        <v>44</v>
      </c>
      <c r="CE21" s="3" t="n">
        <v>1</v>
      </c>
      <c r="CF21" s="5" t="n">
        <v>-3</v>
      </c>
      <c r="CG21" s="9" t="s">
        <v>44</v>
      </c>
      <c r="CH21" s="9" t="s">
        <v>44</v>
      </c>
      <c r="CI21" s="9" t="s">
        <v>44</v>
      </c>
      <c r="CJ21" s="9" t="s">
        <v>44</v>
      </c>
      <c r="CK21" s="9" t="s">
        <v>44</v>
      </c>
      <c r="CL21" s="9" t="s">
        <v>44</v>
      </c>
      <c r="CM21" s="9" t="s">
        <v>44</v>
      </c>
      <c r="CN21" s="3" t="n">
        <v>1</v>
      </c>
      <c r="CQ21" s="6" t="s">
        <v>46</v>
      </c>
      <c r="CS21" s="0" t="n">
        <v>1</v>
      </c>
      <c r="CT21" s="0" t="n">
        <f aca="false">IF(C21&gt;=0,C21*3600/$B21,C21)</f>
        <v>960</v>
      </c>
      <c r="CU21" s="9" t="s">
        <v>44</v>
      </c>
      <c r="CV21" s="9" t="s">
        <v>44</v>
      </c>
      <c r="CW21" s="9" t="s">
        <v>44</v>
      </c>
      <c r="CX21" s="9" t="s">
        <v>44</v>
      </c>
      <c r="CY21" s="9" t="s">
        <v>44</v>
      </c>
      <c r="CZ21" s="0" t="s">
        <v>44</v>
      </c>
      <c r="DA21" s="0" t="s">
        <v>44</v>
      </c>
      <c r="DB21" s="3" t="n">
        <v>1</v>
      </c>
      <c r="DC21" s="0" t="n">
        <v>-3</v>
      </c>
      <c r="DD21" s="9" t="s">
        <v>44</v>
      </c>
      <c r="DE21" s="9" t="s">
        <v>44</v>
      </c>
      <c r="DF21" s="9" t="s">
        <v>44</v>
      </c>
      <c r="DG21" s="9" t="s">
        <v>44</v>
      </c>
      <c r="DH21" s="9" t="s">
        <v>44</v>
      </c>
      <c r="DI21" s="0" t="s">
        <v>44</v>
      </c>
      <c r="DJ21" s="0" t="s">
        <v>44</v>
      </c>
      <c r="DK21" s="3" t="n">
        <v>0.95</v>
      </c>
      <c r="DL21" s="0" t="n">
        <f aca="false">IF(U21&gt;=0,U21*3600/$B21,U21)</f>
        <v>180</v>
      </c>
      <c r="DM21" s="9" t="s">
        <v>44</v>
      </c>
      <c r="DN21" s="9" t="s">
        <v>44</v>
      </c>
      <c r="DO21" s="9" t="s">
        <v>44</v>
      </c>
      <c r="DP21" s="9" t="s">
        <v>44</v>
      </c>
      <c r="DQ21" s="9" t="s">
        <v>44</v>
      </c>
      <c r="DR21" s="0" t="s">
        <v>44</v>
      </c>
      <c r="DS21" s="0" t="s">
        <v>44</v>
      </c>
      <c r="DT21" s="3" t="n">
        <v>1</v>
      </c>
      <c r="DU21" s="0" t="n">
        <v>-3</v>
      </c>
      <c r="DV21" s="9" t="s">
        <v>44</v>
      </c>
      <c r="DW21" s="9" t="s">
        <v>44</v>
      </c>
      <c r="DX21" s="9" t="s">
        <v>44</v>
      </c>
      <c r="DY21" s="9" t="s">
        <v>44</v>
      </c>
      <c r="DZ21" s="9" t="s">
        <v>44</v>
      </c>
      <c r="EA21" s="0" t="s">
        <v>44</v>
      </c>
      <c r="EB21" s="0" t="s">
        <v>44</v>
      </c>
      <c r="EC21" s="3" t="n">
        <v>0.95</v>
      </c>
      <c r="ED21" s="0" t="n">
        <f aca="false">IF(AM21&gt;=0,AM21*3600/$B21,AM21)</f>
        <v>780</v>
      </c>
      <c r="EE21" s="9" t="s">
        <v>44</v>
      </c>
      <c r="EF21" s="9" t="s">
        <v>44</v>
      </c>
      <c r="EG21" s="9" t="s">
        <v>44</v>
      </c>
      <c r="EH21" s="9" t="s">
        <v>44</v>
      </c>
      <c r="EI21" s="9" t="s">
        <v>44</v>
      </c>
      <c r="EJ21" s="0" t="s">
        <v>44</v>
      </c>
      <c r="EK21" s="0" t="s">
        <v>44</v>
      </c>
      <c r="EL21" s="3" t="n">
        <v>1</v>
      </c>
      <c r="EM21" s="0" t="n">
        <v>-3</v>
      </c>
      <c r="EN21" s="9" t="s">
        <v>44</v>
      </c>
      <c r="EO21" s="9" t="s">
        <v>44</v>
      </c>
      <c r="EP21" s="9" t="s">
        <v>44</v>
      </c>
      <c r="EQ21" s="9" t="s">
        <v>44</v>
      </c>
      <c r="ER21" s="9" t="s">
        <v>44</v>
      </c>
      <c r="ES21" s="0" t="s">
        <v>44</v>
      </c>
      <c r="ET21" s="0" t="s">
        <v>44</v>
      </c>
      <c r="EU21" s="3" t="n">
        <v>0.95</v>
      </c>
      <c r="EV21" s="0" t="n">
        <f aca="false">BE21</f>
        <v>79</v>
      </c>
      <c r="EW21" s="9" t="s">
        <v>44</v>
      </c>
      <c r="EX21" s="9" t="s">
        <v>44</v>
      </c>
      <c r="EY21" s="9" t="s">
        <v>44</v>
      </c>
      <c r="EZ21" s="9" t="s">
        <v>44</v>
      </c>
      <c r="FA21" s="9" t="s">
        <v>44</v>
      </c>
      <c r="FB21" s="9" t="s">
        <v>44</v>
      </c>
      <c r="FC21" s="9" t="s">
        <v>44</v>
      </c>
      <c r="FD21" s="3" t="n">
        <v>1</v>
      </c>
      <c r="FE21" s="0" t="n">
        <f aca="false">BW21</f>
        <v>-3</v>
      </c>
      <c r="FF21" s="9" t="s">
        <v>44</v>
      </c>
      <c r="FG21" s="9" t="s">
        <v>44</v>
      </c>
      <c r="FH21" s="9" t="s">
        <v>44</v>
      </c>
      <c r="FI21" s="9" t="s">
        <v>44</v>
      </c>
      <c r="FJ21" s="9" t="s">
        <v>44</v>
      </c>
      <c r="FK21" s="9" t="s">
        <v>44</v>
      </c>
      <c r="FL21" s="9" t="s">
        <v>44</v>
      </c>
      <c r="FM21" s="3" t="n">
        <v>1</v>
      </c>
      <c r="FN21" s="0" t="n">
        <f aca="false">CF21</f>
        <v>-3</v>
      </c>
      <c r="FO21" s="9" t="s">
        <v>44</v>
      </c>
      <c r="FP21" s="9" t="s">
        <v>44</v>
      </c>
      <c r="FQ21" s="9" t="s">
        <v>44</v>
      </c>
      <c r="FR21" s="9" t="s">
        <v>44</v>
      </c>
      <c r="FS21" s="9" t="s">
        <v>44</v>
      </c>
      <c r="FT21" s="9" t="s">
        <v>44</v>
      </c>
      <c r="FU21" s="9" t="s">
        <v>44</v>
      </c>
      <c r="FV21" s="3" t="n">
        <v>1</v>
      </c>
      <c r="FW21" s="0" t="n">
        <f aca="false">IF(U21=0,0,IF(OR(U21&gt;=0,C21&gt;=0),ROUND(U21/C21*100,0),C21))</f>
        <v>19</v>
      </c>
      <c r="FX21" s="9" t="s">
        <v>44</v>
      </c>
      <c r="FY21" s="9" t="s">
        <v>44</v>
      </c>
      <c r="FZ21" s="9" t="s">
        <v>44</v>
      </c>
      <c r="GA21" s="9" t="s">
        <v>44</v>
      </c>
      <c r="GB21" s="9" t="s">
        <v>44</v>
      </c>
      <c r="GC21" s="9" t="s">
        <v>44</v>
      </c>
      <c r="GD21" s="9" t="s">
        <v>44</v>
      </c>
      <c r="GE21" s="3" t="n">
        <v>1</v>
      </c>
      <c r="GF21" s="0" t="n">
        <v>-3</v>
      </c>
      <c r="GG21" s="9" t="s">
        <v>44</v>
      </c>
      <c r="GH21" s="9" t="s">
        <v>44</v>
      </c>
      <c r="GI21" s="9" t="s">
        <v>44</v>
      </c>
      <c r="GJ21" s="9" t="s">
        <v>44</v>
      </c>
      <c r="GK21" s="9" t="s">
        <v>44</v>
      </c>
      <c r="GL21" s="0" t="s">
        <v>44</v>
      </c>
      <c r="GM21" s="0" t="s">
        <v>44</v>
      </c>
      <c r="GN21" s="3" t="n">
        <v>0.95</v>
      </c>
      <c r="GO21" s="0" t="n">
        <v>-3</v>
      </c>
      <c r="GP21" s="9" t="s">
        <v>44</v>
      </c>
      <c r="GQ21" s="9" t="s">
        <v>44</v>
      </c>
      <c r="GR21" s="9" t="s">
        <v>44</v>
      </c>
      <c r="GS21" s="9" t="s">
        <v>44</v>
      </c>
      <c r="GT21" s="9" t="s">
        <v>44</v>
      </c>
      <c r="GU21" s="0" t="s">
        <v>44</v>
      </c>
      <c r="GV21" s="0" t="s">
        <v>44</v>
      </c>
      <c r="GW21" s="3" t="n">
        <v>0.95</v>
      </c>
      <c r="GX21" s="0" t="n">
        <v>-3</v>
      </c>
      <c r="GY21" s="9" t="s">
        <v>44</v>
      </c>
      <c r="GZ21" s="9" t="s">
        <v>44</v>
      </c>
      <c r="HA21" s="9" t="s">
        <v>44</v>
      </c>
      <c r="HB21" s="9" t="s">
        <v>44</v>
      </c>
      <c r="HC21" s="9" t="s">
        <v>44</v>
      </c>
      <c r="HD21" s="0" t="s">
        <v>44</v>
      </c>
      <c r="HE21" s="0" t="s">
        <v>44</v>
      </c>
      <c r="HF21" s="3" t="n">
        <v>0.95</v>
      </c>
      <c r="HG21" s="0" t="n">
        <v>-3</v>
      </c>
      <c r="HH21" s="9" t="s">
        <v>44</v>
      </c>
      <c r="HI21" s="9" t="s">
        <v>44</v>
      </c>
      <c r="HJ21" s="9" t="s">
        <v>44</v>
      </c>
      <c r="HK21" s="9" t="s">
        <v>44</v>
      </c>
      <c r="HL21" s="9" t="s">
        <v>44</v>
      </c>
      <c r="HM21" s="0" t="s">
        <v>44</v>
      </c>
      <c r="HN21" s="0" t="s">
        <v>44</v>
      </c>
      <c r="HO21" s="3" t="n">
        <v>1</v>
      </c>
      <c r="HP21" s="0" t="n">
        <v>-3</v>
      </c>
      <c r="HQ21" s="9" t="s">
        <v>44</v>
      </c>
      <c r="HR21" s="9" t="s">
        <v>44</v>
      </c>
      <c r="HS21" s="9" t="s">
        <v>44</v>
      </c>
      <c r="HT21" s="9" t="s">
        <v>44</v>
      </c>
      <c r="HU21" s="9" t="s">
        <v>44</v>
      </c>
      <c r="HV21" s="0" t="s">
        <v>44</v>
      </c>
      <c r="HW21" s="0" t="s">
        <v>44</v>
      </c>
      <c r="HX21" s="3" t="n">
        <v>0.95</v>
      </c>
    </row>
    <row r="22" customFormat="false" ht="12.75" hidden="false" customHeight="false" outlineLevel="0" collapsed="false">
      <c r="A22" s="0" t="n">
        <v>11</v>
      </c>
      <c r="B22" s="0" t="n">
        <v>60</v>
      </c>
      <c r="C22" s="5" t="n">
        <v>12</v>
      </c>
      <c r="D22" s="9" t="s">
        <v>44</v>
      </c>
      <c r="E22" s="9" t="s">
        <v>44</v>
      </c>
      <c r="F22" s="9" t="s">
        <v>44</v>
      </c>
      <c r="G22" s="9" t="s">
        <v>44</v>
      </c>
      <c r="H22" s="9" t="s">
        <v>44</v>
      </c>
      <c r="I22" s="0" t="s">
        <v>44</v>
      </c>
      <c r="J22" s="0" t="s">
        <v>44</v>
      </c>
      <c r="K22" s="3" t="n">
        <v>1</v>
      </c>
      <c r="L22" s="0" t="n">
        <v>-1</v>
      </c>
      <c r="M22" s="9" t="s">
        <v>44</v>
      </c>
      <c r="N22" s="9" t="s">
        <v>44</v>
      </c>
      <c r="O22" s="9" t="s">
        <v>44</v>
      </c>
      <c r="P22" s="9" t="s">
        <v>44</v>
      </c>
      <c r="Q22" s="9" t="s">
        <v>44</v>
      </c>
      <c r="R22" s="0" t="s">
        <v>44</v>
      </c>
      <c r="S22" s="0" t="s">
        <v>44</v>
      </c>
      <c r="T22" s="3" t="n">
        <v>1</v>
      </c>
      <c r="U22" s="5" t="n">
        <v>5</v>
      </c>
      <c r="V22" s="9" t="s">
        <v>44</v>
      </c>
      <c r="W22" s="9" t="s">
        <v>44</v>
      </c>
      <c r="X22" s="9" t="s">
        <v>44</v>
      </c>
      <c r="Y22" s="9" t="s">
        <v>44</v>
      </c>
      <c r="Z22" s="9" t="s">
        <v>44</v>
      </c>
      <c r="AA22" s="0" t="s">
        <v>44</v>
      </c>
      <c r="AB22" s="0" t="s">
        <v>44</v>
      </c>
      <c r="AC22" s="3" t="n">
        <v>1</v>
      </c>
      <c r="AD22" s="0" t="n">
        <v>-1</v>
      </c>
      <c r="AE22" s="9" t="s">
        <v>44</v>
      </c>
      <c r="AF22" s="9" t="s">
        <v>44</v>
      </c>
      <c r="AG22" s="9" t="s">
        <v>44</v>
      </c>
      <c r="AH22" s="9" t="s">
        <v>44</v>
      </c>
      <c r="AI22" s="9" t="s">
        <v>44</v>
      </c>
      <c r="AJ22" s="0" t="s">
        <v>44</v>
      </c>
      <c r="AK22" s="0" t="s">
        <v>44</v>
      </c>
      <c r="AL22" s="3" t="n">
        <v>1</v>
      </c>
      <c r="AM22" s="5" t="n">
        <v>7</v>
      </c>
      <c r="AN22" s="9" t="s">
        <v>44</v>
      </c>
      <c r="AO22" s="9" t="s">
        <v>44</v>
      </c>
      <c r="AP22" s="9" t="s">
        <v>44</v>
      </c>
      <c r="AQ22" s="9" t="s">
        <v>44</v>
      </c>
      <c r="AR22" s="9" t="s">
        <v>44</v>
      </c>
      <c r="AS22" s="9" t="s">
        <v>44</v>
      </c>
      <c r="AT22" s="9" t="s">
        <v>44</v>
      </c>
      <c r="AU22" s="3" t="n">
        <v>1</v>
      </c>
      <c r="AV22" s="0" t="n">
        <v>-1</v>
      </c>
      <c r="AW22" s="9" t="s">
        <v>44</v>
      </c>
      <c r="AX22" s="9" t="s">
        <v>44</v>
      </c>
      <c r="AY22" s="9" t="s">
        <v>44</v>
      </c>
      <c r="AZ22" s="9" t="s">
        <v>44</v>
      </c>
      <c r="BA22" s="9" t="s">
        <v>44</v>
      </c>
      <c r="BB22" s="0" t="s">
        <v>44</v>
      </c>
      <c r="BC22" s="0" t="s">
        <v>44</v>
      </c>
      <c r="BD22" s="3" t="n">
        <v>1</v>
      </c>
      <c r="BE22" s="5" t="n">
        <v>76</v>
      </c>
      <c r="BF22" s="9" t="s">
        <v>44</v>
      </c>
      <c r="BG22" s="9" t="s">
        <v>44</v>
      </c>
      <c r="BH22" s="9" t="s">
        <v>44</v>
      </c>
      <c r="BI22" s="9" t="s">
        <v>44</v>
      </c>
      <c r="BJ22" s="9" t="s">
        <v>44</v>
      </c>
      <c r="BK22" s="9" t="s">
        <v>44</v>
      </c>
      <c r="BL22" s="9" t="s">
        <v>44</v>
      </c>
      <c r="BM22" s="3" t="n">
        <v>1</v>
      </c>
      <c r="BN22" s="0" t="n">
        <v>3900</v>
      </c>
      <c r="BO22" s="9" t="s">
        <v>44</v>
      </c>
      <c r="BP22" s="9" t="s">
        <v>44</v>
      </c>
      <c r="BQ22" s="9" t="s">
        <v>44</v>
      </c>
      <c r="BR22" s="9" t="s">
        <v>44</v>
      </c>
      <c r="BS22" s="9" t="s">
        <v>44</v>
      </c>
      <c r="BT22" s="9" t="s">
        <v>44</v>
      </c>
      <c r="BU22" s="9" t="s">
        <v>44</v>
      </c>
      <c r="BV22" s="3" t="n">
        <v>1</v>
      </c>
      <c r="BW22" s="5" t="n">
        <v>-1</v>
      </c>
      <c r="BX22" s="9" t="s">
        <v>44</v>
      </c>
      <c r="BY22" s="9" t="s">
        <v>44</v>
      </c>
      <c r="BZ22" s="9" t="s">
        <v>44</v>
      </c>
      <c r="CA22" s="9" t="s">
        <v>44</v>
      </c>
      <c r="CB22" s="9" t="s">
        <v>44</v>
      </c>
      <c r="CC22" s="9" t="s">
        <v>44</v>
      </c>
      <c r="CD22" s="9" t="s">
        <v>44</v>
      </c>
      <c r="CE22" s="3" t="n">
        <v>1</v>
      </c>
      <c r="CF22" s="5" t="n">
        <v>-1</v>
      </c>
      <c r="CG22" s="9" t="s">
        <v>44</v>
      </c>
      <c r="CH22" s="9" t="s">
        <v>44</v>
      </c>
      <c r="CI22" s="9" t="s">
        <v>44</v>
      </c>
      <c r="CJ22" s="9" t="s">
        <v>44</v>
      </c>
      <c r="CK22" s="9" t="s">
        <v>44</v>
      </c>
      <c r="CL22" s="9" t="s">
        <v>44</v>
      </c>
      <c r="CM22" s="9" t="s">
        <v>44</v>
      </c>
      <c r="CN22" s="3" t="n">
        <v>1</v>
      </c>
      <c r="CQ22" s="0" t="n">
        <f aca="false">IF(DU22&lt;=0,$D$7,IF(EM22&lt;=DU22,$D$7,$D$7+$F$7*(EM22-DU22)))</f>
        <v>2.2</v>
      </c>
      <c r="CS22" s="0" t="n">
        <v>1</v>
      </c>
      <c r="CT22" s="0" t="n">
        <f aca="false">IF(C22&gt;=0,C22*3600/$B22,C22)</f>
        <v>720</v>
      </c>
      <c r="CU22" s="9" t="s">
        <v>44</v>
      </c>
      <c r="CV22" s="9" t="s">
        <v>44</v>
      </c>
      <c r="CW22" s="9" t="s">
        <v>44</v>
      </c>
      <c r="CX22" s="9" t="s">
        <v>44</v>
      </c>
      <c r="CY22" s="9" t="s">
        <v>44</v>
      </c>
      <c r="CZ22" s="0" t="s">
        <v>44</v>
      </c>
      <c r="DA22" s="0" t="s">
        <v>44</v>
      </c>
      <c r="DB22" s="3" t="n">
        <v>1</v>
      </c>
      <c r="DC22" s="0" t="n">
        <f aca="false">L22</f>
        <v>-1</v>
      </c>
      <c r="DD22" s="9" t="s">
        <v>44</v>
      </c>
      <c r="DE22" s="9" t="s">
        <v>44</v>
      </c>
      <c r="DF22" s="9" t="s">
        <v>44</v>
      </c>
      <c r="DG22" s="9" t="s">
        <v>44</v>
      </c>
      <c r="DH22" s="9" t="s">
        <v>44</v>
      </c>
      <c r="DI22" s="0" t="s">
        <v>44</v>
      </c>
      <c r="DJ22" s="0" t="s">
        <v>44</v>
      </c>
      <c r="DK22" s="3" t="n">
        <v>1</v>
      </c>
      <c r="DL22" s="0" t="n">
        <f aca="false">IF(U22&gt;=0,U22*3600/$B22,U22)</f>
        <v>300</v>
      </c>
      <c r="DM22" s="9" t="s">
        <v>44</v>
      </c>
      <c r="DN22" s="9" t="s">
        <v>44</v>
      </c>
      <c r="DO22" s="9" t="s">
        <v>44</v>
      </c>
      <c r="DP22" s="9" t="s">
        <v>44</v>
      </c>
      <c r="DQ22" s="9" t="s">
        <v>44</v>
      </c>
      <c r="DR22" s="0" t="s">
        <v>44</v>
      </c>
      <c r="DS22" s="0" t="s">
        <v>44</v>
      </c>
      <c r="DT22" s="3" t="n">
        <v>1</v>
      </c>
      <c r="DU22" s="0" t="n">
        <f aca="false">AD22</f>
        <v>-1</v>
      </c>
      <c r="DV22" s="9" t="s">
        <v>44</v>
      </c>
      <c r="DW22" s="9" t="s">
        <v>44</v>
      </c>
      <c r="DX22" s="9" t="s">
        <v>44</v>
      </c>
      <c r="DY22" s="9" t="s">
        <v>44</v>
      </c>
      <c r="DZ22" s="9" t="s">
        <v>44</v>
      </c>
      <c r="EA22" s="0" t="s">
        <v>44</v>
      </c>
      <c r="EB22" s="0" t="s">
        <v>44</v>
      </c>
      <c r="EC22" s="3" t="n">
        <v>1</v>
      </c>
      <c r="ED22" s="0" t="n">
        <f aca="false">IF(AM22&gt;=0,AM22*3600/$B22,AM22)</f>
        <v>420</v>
      </c>
      <c r="EE22" s="9" t="s">
        <v>44</v>
      </c>
      <c r="EF22" s="9" t="s">
        <v>44</v>
      </c>
      <c r="EG22" s="9" t="s">
        <v>44</v>
      </c>
      <c r="EH22" s="9" t="s">
        <v>44</v>
      </c>
      <c r="EI22" s="9" t="s">
        <v>44</v>
      </c>
      <c r="EJ22" s="0" t="s">
        <v>44</v>
      </c>
      <c r="EK22" s="0" t="s">
        <v>44</v>
      </c>
      <c r="EL22" s="3" t="n">
        <v>1</v>
      </c>
      <c r="EM22" s="0" t="n">
        <f aca="false">AV22</f>
        <v>-1</v>
      </c>
      <c r="EN22" s="9" t="s">
        <v>44</v>
      </c>
      <c r="EO22" s="9" t="s">
        <v>44</v>
      </c>
      <c r="EP22" s="9" t="s">
        <v>44</v>
      </c>
      <c r="EQ22" s="9" t="s">
        <v>44</v>
      </c>
      <c r="ER22" s="9" t="s">
        <v>44</v>
      </c>
      <c r="ES22" s="0" t="s">
        <v>44</v>
      </c>
      <c r="ET22" s="0" t="s">
        <v>44</v>
      </c>
      <c r="EU22" s="3" t="n">
        <v>1</v>
      </c>
      <c r="EV22" s="0" t="n">
        <f aca="false">BE22</f>
        <v>76</v>
      </c>
      <c r="EW22" s="9" t="s">
        <v>44</v>
      </c>
      <c r="EX22" s="9" t="s">
        <v>44</v>
      </c>
      <c r="EY22" s="9" t="s">
        <v>44</v>
      </c>
      <c r="EZ22" s="9" t="s">
        <v>44</v>
      </c>
      <c r="FA22" s="9" t="s">
        <v>44</v>
      </c>
      <c r="FB22" s="9" t="s">
        <v>44</v>
      </c>
      <c r="FC22" s="9" t="s">
        <v>44</v>
      </c>
      <c r="FD22" s="3" t="n">
        <v>1</v>
      </c>
      <c r="FE22" s="0" t="n">
        <f aca="false">BW22</f>
        <v>-1</v>
      </c>
      <c r="FF22" s="9" t="s">
        <v>44</v>
      </c>
      <c r="FG22" s="9" t="s">
        <v>44</v>
      </c>
      <c r="FH22" s="9" t="s">
        <v>44</v>
      </c>
      <c r="FI22" s="9" t="s">
        <v>44</v>
      </c>
      <c r="FJ22" s="9" t="s">
        <v>44</v>
      </c>
      <c r="FK22" s="9" t="s">
        <v>44</v>
      </c>
      <c r="FL22" s="9" t="s">
        <v>44</v>
      </c>
      <c r="FM22" s="3" t="n">
        <v>1</v>
      </c>
      <c r="FN22" s="0" t="n">
        <f aca="false">CF22</f>
        <v>-1</v>
      </c>
      <c r="FO22" s="9" t="s">
        <v>44</v>
      </c>
      <c r="FP22" s="9" t="s">
        <v>44</v>
      </c>
      <c r="FQ22" s="9" t="s">
        <v>44</v>
      </c>
      <c r="FR22" s="9" t="s">
        <v>44</v>
      </c>
      <c r="FS22" s="9" t="s">
        <v>44</v>
      </c>
      <c r="FT22" s="9" t="s">
        <v>44</v>
      </c>
      <c r="FU22" s="9" t="s">
        <v>44</v>
      </c>
      <c r="FV22" s="3" t="n">
        <v>1</v>
      </c>
      <c r="FW22" s="0" t="n">
        <f aca="false">IF(U22=0,0,IF(OR(U22&gt;=0,C22&gt;=0),ROUND(U22/C22*100,0),C22))</f>
        <v>42</v>
      </c>
      <c r="FX22" s="9" t="s">
        <v>44</v>
      </c>
      <c r="FY22" s="9" t="s">
        <v>44</v>
      </c>
      <c r="FZ22" s="9" t="s">
        <v>44</v>
      </c>
      <c r="GA22" s="9" t="s">
        <v>44</v>
      </c>
      <c r="GB22" s="9" t="s">
        <v>44</v>
      </c>
      <c r="GC22" s="9" t="s">
        <v>44</v>
      </c>
      <c r="GD22" s="9" t="s">
        <v>44</v>
      </c>
      <c r="GE22" s="3" t="n">
        <v>1</v>
      </c>
      <c r="GF22" s="0" t="n">
        <f aca="false">IF(OR(CT22&lt;0,DC22&lt;=0),-1,ROUND(CT22/DC22,0))</f>
        <v>-1</v>
      </c>
      <c r="GG22" s="9" t="s">
        <v>44</v>
      </c>
      <c r="GH22" s="9" t="s">
        <v>44</v>
      </c>
      <c r="GI22" s="9" t="s">
        <v>44</v>
      </c>
      <c r="GJ22" s="9" t="s">
        <v>44</v>
      </c>
      <c r="GK22" s="9" t="s">
        <v>44</v>
      </c>
      <c r="GL22" s="0" t="s">
        <v>44</v>
      </c>
      <c r="GM22" s="0" t="s">
        <v>44</v>
      </c>
      <c r="GN22" s="3" t="n">
        <v>1</v>
      </c>
      <c r="GO22" s="0" t="n">
        <f aca="false">IF(OR(DL22&lt;0,DU22&lt;=0),-1,ROUND(DL22/DU22,0))</f>
        <v>-1</v>
      </c>
      <c r="GP22" s="9" t="s">
        <v>44</v>
      </c>
      <c r="GQ22" s="9" t="s">
        <v>44</v>
      </c>
      <c r="GR22" s="9" t="s">
        <v>44</v>
      </c>
      <c r="GS22" s="9" t="s">
        <v>44</v>
      </c>
      <c r="GT22" s="9" t="s">
        <v>44</v>
      </c>
      <c r="GU22" s="0" t="s">
        <v>44</v>
      </c>
      <c r="GV22" s="0" t="s">
        <v>44</v>
      </c>
      <c r="GW22" s="3" t="n">
        <v>1</v>
      </c>
      <c r="GX22" s="0" t="n">
        <f aca="false">IF(OR(ED22&lt;0,EM22&lt;=0),-1,ROUND(ED22/EM22,0))</f>
        <v>-1</v>
      </c>
      <c r="GY22" s="9" t="s">
        <v>44</v>
      </c>
      <c r="GZ22" s="9" t="s">
        <v>44</v>
      </c>
      <c r="HA22" s="9" t="s">
        <v>44</v>
      </c>
      <c r="HB22" s="9" t="s">
        <v>44</v>
      </c>
      <c r="HC22" s="9" t="s">
        <v>44</v>
      </c>
      <c r="HD22" s="0" t="s">
        <v>44</v>
      </c>
      <c r="HE22" s="0" t="s">
        <v>44</v>
      </c>
      <c r="HF22" s="3" t="n">
        <v>1</v>
      </c>
      <c r="HG22" s="0" t="n">
        <f aca="false">IF(OR(ED22&lt;0,DL22&lt;0),-1,ED22+ROUND(CQ22*DL22,0))</f>
        <v>1080</v>
      </c>
      <c r="HH22" s="9" t="s">
        <v>44</v>
      </c>
      <c r="HI22" s="9" t="s">
        <v>44</v>
      </c>
      <c r="HJ22" s="9" t="s">
        <v>44</v>
      </c>
      <c r="HK22" s="9" t="s">
        <v>44</v>
      </c>
      <c r="HL22" s="9" t="s">
        <v>44</v>
      </c>
      <c r="HM22" s="0" t="s">
        <v>44</v>
      </c>
      <c r="HN22" s="0" t="s">
        <v>44</v>
      </c>
      <c r="HO22" s="3" t="n">
        <v>1</v>
      </c>
      <c r="HP22" s="0" t="n">
        <f aca="false">IF(OR(HG22&lt;0,DC22&lt;=0),-1,ROUND(HG22/DC22,0))</f>
        <v>-1</v>
      </c>
      <c r="HQ22" s="9" t="s">
        <v>44</v>
      </c>
      <c r="HR22" s="9" t="s">
        <v>44</v>
      </c>
      <c r="HS22" s="9" t="s">
        <v>44</v>
      </c>
      <c r="HT22" s="9" t="s">
        <v>44</v>
      </c>
      <c r="HU22" s="9" t="s">
        <v>44</v>
      </c>
      <c r="HV22" s="0" t="s">
        <v>44</v>
      </c>
      <c r="HW22" s="0" t="s">
        <v>44</v>
      </c>
      <c r="HX22" s="3" t="n">
        <v>1</v>
      </c>
    </row>
    <row r="23" customFormat="false" ht="12.75" hidden="false" customHeight="false" outlineLevel="0" collapsed="false">
      <c r="A23" s="0" t="n">
        <v>12</v>
      </c>
      <c r="B23" s="0" t="n">
        <v>60</v>
      </c>
      <c r="C23" s="5" t="n">
        <v>10</v>
      </c>
      <c r="D23" s="9" t="s">
        <v>44</v>
      </c>
      <c r="E23" s="9" t="s">
        <v>44</v>
      </c>
      <c r="F23" s="9" t="s">
        <v>44</v>
      </c>
      <c r="G23" s="9" t="s">
        <v>44</v>
      </c>
      <c r="H23" s="9" t="s">
        <v>44</v>
      </c>
      <c r="I23" s="0" t="s">
        <v>44</v>
      </c>
      <c r="J23" s="0" t="s">
        <v>44</v>
      </c>
      <c r="K23" s="3" t="n">
        <v>1</v>
      </c>
      <c r="L23" s="0" t="n">
        <f aca="false">ROUND((U23*AD23+AM23*AV23)/C23,0)</f>
        <v>98</v>
      </c>
      <c r="M23" s="9" t="s">
        <v>44</v>
      </c>
      <c r="N23" s="9" t="s">
        <v>44</v>
      </c>
      <c r="O23" s="9" t="s">
        <v>44</v>
      </c>
      <c r="P23" s="9" t="s">
        <v>44</v>
      </c>
      <c r="Q23" s="9" t="s">
        <v>44</v>
      </c>
      <c r="R23" s="0" t="s">
        <v>44</v>
      </c>
      <c r="S23" s="0" t="s">
        <v>45</v>
      </c>
      <c r="T23" s="3" t="n">
        <v>0.88</v>
      </c>
      <c r="U23" s="5" t="n">
        <v>2</v>
      </c>
      <c r="V23" s="9" t="s">
        <v>44</v>
      </c>
      <c r="W23" s="9" t="s">
        <v>44</v>
      </c>
      <c r="X23" s="9" t="s">
        <v>44</v>
      </c>
      <c r="Y23" s="9" t="s">
        <v>44</v>
      </c>
      <c r="Z23" s="9" t="s">
        <v>44</v>
      </c>
      <c r="AA23" s="0" t="s">
        <v>44</v>
      </c>
      <c r="AB23" s="0" t="s">
        <v>44</v>
      </c>
      <c r="AC23" s="3" t="n">
        <v>1</v>
      </c>
      <c r="AD23" s="0" t="n">
        <v>84</v>
      </c>
      <c r="AE23" s="9" t="s">
        <v>44</v>
      </c>
      <c r="AF23" s="9" t="s">
        <v>44</v>
      </c>
      <c r="AG23" s="9" t="s">
        <v>44</v>
      </c>
      <c r="AH23" s="9" t="s">
        <v>44</v>
      </c>
      <c r="AI23" s="9" t="s">
        <v>44</v>
      </c>
      <c r="AJ23" s="9" t="s">
        <v>44</v>
      </c>
      <c r="AK23" s="9" t="s">
        <v>45</v>
      </c>
      <c r="AL23" s="3" t="n">
        <v>0.88</v>
      </c>
      <c r="AM23" s="5" t="n">
        <v>8</v>
      </c>
      <c r="AN23" s="9" t="s">
        <v>44</v>
      </c>
      <c r="AO23" s="9" t="s">
        <v>44</v>
      </c>
      <c r="AP23" s="9" t="s">
        <v>44</v>
      </c>
      <c r="AQ23" s="9" t="s">
        <v>44</v>
      </c>
      <c r="AR23" s="9" t="s">
        <v>44</v>
      </c>
      <c r="AS23" s="9" t="s">
        <v>44</v>
      </c>
      <c r="AT23" s="9" t="s">
        <v>44</v>
      </c>
      <c r="AU23" s="3" t="n">
        <v>1</v>
      </c>
      <c r="AV23" s="0" t="n">
        <v>102</v>
      </c>
      <c r="AW23" s="9" t="s">
        <v>44</v>
      </c>
      <c r="AX23" s="9" t="s">
        <v>44</v>
      </c>
      <c r="AY23" s="9" t="s">
        <v>44</v>
      </c>
      <c r="AZ23" s="9" t="s">
        <v>44</v>
      </c>
      <c r="BA23" s="9" t="s">
        <v>44</v>
      </c>
      <c r="BB23" s="9" t="s">
        <v>44</v>
      </c>
      <c r="BC23" s="9" t="s">
        <v>45</v>
      </c>
      <c r="BD23" s="3" t="n">
        <v>0.88</v>
      </c>
      <c r="BE23" s="5" t="n">
        <v>78</v>
      </c>
      <c r="BF23" s="9" t="s">
        <v>44</v>
      </c>
      <c r="BG23" s="9" t="s">
        <v>44</v>
      </c>
      <c r="BH23" s="9" t="s">
        <v>44</v>
      </c>
      <c r="BI23" s="9" t="s">
        <v>44</v>
      </c>
      <c r="BJ23" s="9" t="s">
        <v>44</v>
      </c>
      <c r="BK23" s="9" t="s">
        <v>44</v>
      </c>
      <c r="BL23" s="9" t="s">
        <v>44</v>
      </c>
      <c r="BM23" s="3" t="n">
        <v>1</v>
      </c>
      <c r="BN23" s="0" t="n">
        <v>4400</v>
      </c>
      <c r="BO23" s="9" t="s">
        <v>44</v>
      </c>
      <c r="BP23" s="9" t="s">
        <v>44</v>
      </c>
      <c r="BQ23" s="9" t="s">
        <v>44</v>
      </c>
      <c r="BR23" s="9" t="s">
        <v>44</v>
      </c>
      <c r="BS23" s="9" t="s">
        <v>44</v>
      </c>
      <c r="BT23" s="0" t="s">
        <v>44</v>
      </c>
      <c r="BU23" s="0" t="s">
        <v>44</v>
      </c>
      <c r="BV23" s="3" t="n">
        <v>1</v>
      </c>
      <c r="BW23" s="5" t="n">
        <v>11</v>
      </c>
      <c r="BX23" s="9" t="s">
        <v>44</v>
      </c>
      <c r="BY23" s="9" t="s">
        <v>44</v>
      </c>
      <c r="BZ23" s="9" t="s">
        <v>44</v>
      </c>
      <c r="CA23" s="9" t="s">
        <v>44</v>
      </c>
      <c r="CB23" s="9" t="s">
        <v>44</v>
      </c>
      <c r="CC23" s="9" t="s">
        <v>44</v>
      </c>
      <c r="CD23" s="9" t="s">
        <v>44</v>
      </c>
      <c r="CE23" s="3" t="n">
        <v>1</v>
      </c>
      <c r="CF23" s="5" t="n">
        <v>95</v>
      </c>
      <c r="CG23" s="9" t="s">
        <v>44</v>
      </c>
      <c r="CH23" s="9" t="s">
        <v>44</v>
      </c>
      <c r="CI23" s="9" t="s">
        <v>44</v>
      </c>
      <c r="CJ23" s="9" t="s">
        <v>44</v>
      </c>
      <c r="CK23" s="9" t="s">
        <v>44</v>
      </c>
      <c r="CL23" s="0" t="s">
        <v>44</v>
      </c>
      <c r="CM23" s="0" t="s">
        <v>44</v>
      </c>
      <c r="CN23" s="3" t="n">
        <v>1</v>
      </c>
      <c r="CQ23" s="0" t="n">
        <f aca="false">IF(DU23&lt;=0,$D$7,IF(EM23&lt;=DU23,$D$7,$D$7+$F$7*(EM23-DU23)))</f>
        <v>2.56</v>
      </c>
      <c r="CS23" s="0" t="n">
        <v>1</v>
      </c>
      <c r="CT23" s="0" t="n">
        <f aca="false">IF(C23&gt;=0,C23*3600/$B23,C23)</f>
        <v>600</v>
      </c>
      <c r="CU23" s="9" t="s">
        <v>44</v>
      </c>
      <c r="CV23" s="9" t="s">
        <v>44</v>
      </c>
      <c r="CW23" s="9" t="s">
        <v>44</v>
      </c>
      <c r="CX23" s="9" t="s">
        <v>44</v>
      </c>
      <c r="CY23" s="9" t="s">
        <v>44</v>
      </c>
      <c r="CZ23" s="0" t="s">
        <v>44</v>
      </c>
      <c r="DA23" s="0" t="s">
        <v>44</v>
      </c>
      <c r="DB23" s="3" t="n">
        <v>1</v>
      </c>
      <c r="DC23" s="0" t="n">
        <f aca="false">L23</f>
        <v>98</v>
      </c>
      <c r="DD23" s="9" t="s">
        <v>44</v>
      </c>
      <c r="DE23" s="9" t="s">
        <v>44</v>
      </c>
      <c r="DF23" s="9" t="s">
        <v>44</v>
      </c>
      <c r="DG23" s="9" t="s">
        <v>44</v>
      </c>
      <c r="DH23" s="9" t="s">
        <v>44</v>
      </c>
      <c r="DI23" s="0" t="s">
        <v>44</v>
      </c>
      <c r="DJ23" s="0" t="s">
        <v>45</v>
      </c>
      <c r="DK23" s="3" t="n">
        <v>0.88</v>
      </c>
      <c r="DL23" s="0" t="n">
        <f aca="false">IF(U23&gt;=0,U23*3600/$B23,U23)</f>
        <v>120</v>
      </c>
      <c r="DM23" s="9" t="s">
        <v>44</v>
      </c>
      <c r="DN23" s="9" t="s">
        <v>44</v>
      </c>
      <c r="DO23" s="9" t="s">
        <v>44</v>
      </c>
      <c r="DP23" s="9" t="s">
        <v>44</v>
      </c>
      <c r="DQ23" s="9" t="s">
        <v>44</v>
      </c>
      <c r="DR23" s="0" t="s">
        <v>44</v>
      </c>
      <c r="DS23" s="0" t="s">
        <v>44</v>
      </c>
      <c r="DT23" s="3" t="n">
        <v>1</v>
      </c>
      <c r="DU23" s="0" t="n">
        <f aca="false">AD23</f>
        <v>84</v>
      </c>
      <c r="DV23" s="9" t="s">
        <v>44</v>
      </c>
      <c r="DW23" s="9" t="s">
        <v>44</v>
      </c>
      <c r="DX23" s="9" t="s">
        <v>44</v>
      </c>
      <c r="DY23" s="9" t="s">
        <v>44</v>
      </c>
      <c r="DZ23" s="9" t="s">
        <v>44</v>
      </c>
      <c r="EA23" s="0" t="s">
        <v>44</v>
      </c>
      <c r="EB23" s="0" t="s">
        <v>45</v>
      </c>
      <c r="EC23" s="3" t="n">
        <v>0.88</v>
      </c>
      <c r="ED23" s="0" t="n">
        <f aca="false">IF(AM23&gt;=0,AM23*3600/$B23,AM23)</f>
        <v>480</v>
      </c>
      <c r="EE23" s="9" t="s">
        <v>44</v>
      </c>
      <c r="EF23" s="9" t="s">
        <v>44</v>
      </c>
      <c r="EG23" s="9" t="s">
        <v>44</v>
      </c>
      <c r="EH23" s="9" t="s">
        <v>44</v>
      </c>
      <c r="EI23" s="9" t="s">
        <v>44</v>
      </c>
      <c r="EJ23" s="0" t="s">
        <v>44</v>
      </c>
      <c r="EK23" s="0" t="s">
        <v>44</v>
      </c>
      <c r="EL23" s="3" t="n">
        <v>1</v>
      </c>
      <c r="EM23" s="0" t="n">
        <f aca="false">AV23</f>
        <v>102</v>
      </c>
      <c r="EN23" s="9" t="s">
        <v>44</v>
      </c>
      <c r="EO23" s="9" t="s">
        <v>44</v>
      </c>
      <c r="EP23" s="9" t="s">
        <v>44</v>
      </c>
      <c r="EQ23" s="9" t="s">
        <v>44</v>
      </c>
      <c r="ER23" s="9" t="s">
        <v>44</v>
      </c>
      <c r="ES23" s="0" t="s">
        <v>44</v>
      </c>
      <c r="ET23" s="0" t="s">
        <v>45</v>
      </c>
      <c r="EU23" s="3" t="n">
        <v>0.88</v>
      </c>
      <c r="EV23" s="0" t="n">
        <f aca="false">BE23</f>
        <v>78</v>
      </c>
      <c r="EW23" s="9" t="s">
        <v>44</v>
      </c>
      <c r="EX23" s="9" t="s">
        <v>44</v>
      </c>
      <c r="EY23" s="9" t="s">
        <v>44</v>
      </c>
      <c r="EZ23" s="9" t="s">
        <v>44</v>
      </c>
      <c r="FA23" s="9" t="s">
        <v>44</v>
      </c>
      <c r="FB23" s="9" t="s">
        <v>44</v>
      </c>
      <c r="FC23" s="9" t="s">
        <v>44</v>
      </c>
      <c r="FD23" s="3" t="n">
        <v>1</v>
      </c>
      <c r="FE23" s="0" t="n">
        <f aca="false">BW23</f>
        <v>11</v>
      </c>
      <c r="FF23" s="9" t="s">
        <v>44</v>
      </c>
      <c r="FG23" s="9" t="s">
        <v>44</v>
      </c>
      <c r="FH23" s="9" t="s">
        <v>44</v>
      </c>
      <c r="FI23" s="9" t="s">
        <v>44</v>
      </c>
      <c r="FJ23" s="9" t="s">
        <v>44</v>
      </c>
      <c r="FK23" s="9" t="s">
        <v>44</v>
      </c>
      <c r="FL23" s="9" t="s">
        <v>44</v>
      </c>
      <c r="FM23" s="3" t="n">
        <v>1</v>
      </c>
      <c r="FN23" s="0" t="n">
        <f aca="false">CF23</f>
        <v>95</v>
      </c>
      <c r="FO23" s="9" t="s">
        <v>44</v>
      </c>
      <c r="FP23" s="9" t="s">
        <v>44</v>
      </c>
      <c r="FQ23" s="9" t="s">
        <v>44</v>
      </c>
      <c r="FR23" s="9" t="s">
        <v>44</v>
      </c>
      <c r="FS23" s="9" t="s">
        <v>44</v>
      </c>
      <c r="FT23" s="9" t="s">
        <v>44</v>
      </c>
      <c r="FU23" s="9" t="s">
        <v>44</v>
      </c>
      <c r="FV23" s="3" t="n">
        <v>1</v>
      </c>
      <c r="FW23" s="0" t="n">
        <f aca="false">IF(U23=0,0,IF(OR(U23&gt;=0,C23&gt;=0),ROUND(U23/C23*100,0),C23))</f>
        <v>20</v>
      </c>
      <c r="FX23" s="9" t="s">
        <v>44</v>
      </c>
      <c r="FY23" s="9" t="s">
        <v>44</v>
      </c>
      <c r="FZ23" s="9" t="s">
        <v>44</v>
      </c>
      <c r="GA23" s="9" t="s">
        <v>44</v>
      </c>
      <c r="GB23" s="9" t="s">
        <v>44</v>
      </c>
      <c r="GC23" s="9" t="s">
        <v>44</v>
      </c>
      <c r="GD23" s="9" t="s">
        <v>44</v>
      </c>
      <c r="GE23" s="3" t="n">
        <v>1</v>
      </c>
      <c r="GF23" s="0" t="n">
        <f aca="false">IF(OR(CT23&lt;0,DC23&lt;=0),-1,ROUND(CT23/DC23,0))</f>
        <v>6</v>
      </c>
      <c r="GG23" s="9" t="s">
        <v>44</v>
      </c>
      <c r="GH23" s="9" t="s">
        <v>44</v>
      </c>
      <c r="GI23" s="9" t="s">
        <v>44</v>
      </c>
      <c r="GJ23" s="9" t="s">
        <v>44</v>
      </c>
      <c r="GK23" s="9" t="s">
        <v>44</v>
      </c>
      <c r="GL23" s="0" t="s">
        <v>44</v>
      </c>
      <c r="GM23" s="0" t="s">
        <v>45</v>
      </c>
      <c r="GN23" s="3" t="n">
        <v>0.88</v>
      </c>
      <c r="GO23" s="0" t="n">
        <f aca="false">IF(OR(DL23&lt;0,DU23&lt;=0),-1,ROUND(DL23/DU23,0))</f>
        <v>1</v>
      </c>
      <c r="GP23" s="9" t="s">
        <v>44</v>
      </c>
      <c r="GQ23" s="9" t="s">
        <v>44</v>
      </c>
      <c r="GR23" s="9" t="s">
        <v>44</v>
      </c>
      <c r="GS23" s="9" t="s">
        <v>44</v>
      </c>
      <c r="GT23" s="9" t="s">
        <v>44</v>
      </c>
      <c r="GU23" s="0" t="s">
        <v>44</v>
      </c>
      <c r="GV23" s="0" t="s">
        <v>45</v>
      </c>
      <c r="GW23" s="3" t="n">
        <v>0.88</v>
      </c>
      <c r="GX23" s="0" t="n">
        <f aca="false">IF(OR(ED23&lt;0,EM23&lt;=0),-1,ROUND(ED23/EM23,0))</f>
        <v>5</v>
      </c>
      <c r="GY23" s="9" t="s">
        <v>44</v>
      </c>
      <c r="GZ23" s="9" t="s">
        <v>44</v>
      </c>
      <c r="HA23" s="9" t="s">
        <v>44</v>
      </c>
      <c r="HB23" s="9" t="s">
        <v>44</v>
      </c>
      <c r="HC23" s="9" t="s">
        <v>44</v>
      </c>
      <c r="HD23" s="0" t="s">
        <v>44</v>
      </c>
      <c r="HE23" s="0" t="s">
        <v>45</v>
      </c>
      <c r="HF23" s="3" t="n">
        <v>0.88</v>
      </c>
      <c r="HG23" s="0" t="n">
        <f aca="false">IF(OR(ED23&lt;0,DL23&lt;0),-1,ED23+ROUND(CQ23*DL23,0))</f>
        <v>787</v>
      </c>
      <c r="HH23" s="9" t="s">
        <v>44</v>
      </c>
      <c r="HI23" s="9" t="s">
        <v>44</v>
      </c>
      <c r="HJ23" s="9" t="s">
        <v>44</v>
      </c>
      <c r="HK23" s="9" t="s">
        <v>44</v>
      </c>
      <c r="HL23" s="9" t="s">
        <v>44</v>
      </c>
      <c r="HM23" s="0" t="s">
        <v>44</v>
      </c>
      <c r="HN23" s="0" t="s">
        <v>44</v>
      </c>
      <c r="HO23" s="3" t="n">
        <v>1</v>
      </c>
      <c r="HP23" s="0" t="n">
        <f aca="false">IF(OR(HG23&lt;0,DC23&lt;=0),-1,ROUND(HG23/DC23,0))</f>
        <v>8</v>
      </c>
      <c r="HQ23" s="9" t="s">
        <v>44</v>
      </c>
      <c r="HR23" s="9" t="s">
        <v>44</v>
      </c>
      <c r="HS23" s="9" t="s">
        <v>44</v>
      </c>
      <c r="HT23" s="9" t="s">
        <v>44</v>
      </c>
      <c r="HU23" s="9" t="s">
        <v>44</v>
      </c>
      <c r="HV23" s="0" t="s">
        <v>44</v>
      </c>
      <c r="HW23" s="0" t="s">
        <v>45</v>
      </c>
      <c r="HX23" s="3" t="n">
        <v>0.88</v>
      </c>
    </row>
    <row r="24" customFormat="false" ht="12.75" hidden="false" customHeight="false" outlineLevel="0" collapsed="false">
      <c r="A24" s="0" t="n">
        <v>13</v>
      </c>
      <c r="B24" s="0" t="n">
        <v>60</v>
      </c>
      <c r="C24" s="0" t="n">
        <v>12</v>
      </c>
      <c r="D24" s="0" t="s">
        <v>44</v>
      </c>
      <c r="E24" s="0" t="s">
        <v>44</v>
      </c>
      <c r="F24" s="0" t="s">
        <v>44</v>
      </c>
      <c r="G24" s="0" t="s">
        <v>44</v>
      </c>
      <c r="H24" s="0" t="s">
        <v>44</v>
      </c>
      <c r="I24" s="0" t="s">
        <v>44</v>
      </c>
      <c r="J24" s="9" t="s">
        <v>44</v>
      </c>
      <c r="K24" s="3" t="n">
        <v>1</v>
      </c>
      <c r="L24" s="0" t="n">
        <f aca="false">ROUND((U24*AD24+AM24*AV24)/C24,0)</f>
        <v>97</v>
      </c>
      <c r="M24" s="9" t="s">
        <v>45</v>
      </c>
      <c r="N24" s="0" t="s">
        <v>44</v>
      </c>
      <c r="O24" s="0" t="s">
        <v>44</v>
      </c>
      <c r="P24" s="0" t="s">
        <v>44</v>
      </c>
      <c r="Q24" s="0" t="s">
        <v>44</v>
      </c>
      <c r="R24" s="9" t="s">
        <v>44</v>
      </c>
      <c r="S24" s="9" t="s">
        <v>44</v>
      </c>
      <c r="T24" s="3" t="n">
        <v>1</v>
      </c>
      <c r="U24" s="0" t="n">
        <v>3</v>
      </c>
      <c r="V24" s="0" t="s">
        <v>44</v>
      </c>
      <c r="W24" s="0" t="s">
        <v>44</v>
      </c>
      <c r="X24" s="0" t="s">
        <v>44</v>
      </c>
      <c r="Y24" s="0" t="s">
        <v>44</v>
      </c>
      <c r="Z24" s="0" t="s">
        <v>44</v>
      </c>
      <c r="AA24" s="9" t="s">
        <v>44</v>
      </c>
      <c r="AB24" s="9" t="s">
        <v>44</v>
      </c>
      <c r="AC24" s="3" t="n">
        <v>1</v>
      </c>
      <c r="AD24" s="0" t="n">
        <v>82</v>
      </c>
      <c r="AE24" s="9" t="s">
        <v>45</v>
      </c>
      <c r="AF24" s="0" t="s">
        <v>44</v>
      </c>
      <c r="AG24" s="0" t="s">
        <v>44</v>
      </c>
      <c r="AH24" s="0" t="s">
        <v>44</v>
      </c>
      <c r="AI24" s="0" t="s">
        <v>44</v>
      </c>
      <c r="AJ24" s="9" t="s">
        <v>44</v>
      </c>
      <c r="AK24" s="9" t="s">
        <v>44</v>
      </c>
      <c r="AL24" s="3" t="n">
        <v>1</v>
      </c>
      <c r="AM24" s="0" t="n">
        <v>9</v>
      </c>
      <c r="AN24" s="0" t="s">
        <v>44</v>
      </c>
      <c r="AO24" s="0" t="s">
        <v>44</v>
      </c>
      <c r="AP24" s="0" t="s">
        <v>44</v>
      </c>
      <c r="AQ24" s="0" t="s">
        <v>44</v>
      </c>
      <c r="AR24" s="0" t="s">
        <v>44</v>
      </c>
      <c r="AS24" s="9" t="s">
        <v>44</v>
      </c>
      <c r="AT24" s="9" t="s">
        <v>44</v>
      </c>
      <c r="AU24" s="3" t="n">
        <v>1</v>
      </c>
      <c r="AV24" s="0" t="n">
        <v>102</v>
      </c>
      <c r="AW24" s="9" t="s">
        <v>45</v>
      </c>
      <c r="AX24" s="0" t="s">
        <v>44</v>
      </c>
      <c r="AY24" s="0" t="s">
        <v>44</v>
      </c>
      <c r="AZ24" s="0" t="s">
        <v>44</v>
      </c>
      <c r="BA24" s="0" t="s">
        <v>44</v>
      </c>
      <c r="BB24" s="9" t="s">
        <v>44</v>
      </c>
      <c r="BC24" s="9" t="s">
        <v>44</v>
      </c>
      <c r="BD24" s="3" t="n">
        <v>1</v>
      </c>
      <c r="BE24" s="5" t="n">
        <v>76</v>
      </c>
      <c r="BF24" s="5" t="s">
        <v>44</v>
      </c>
      <c r="BG24" s="5" t="s">
        <v>44</v>
      </c>
      <c r="BH24" s="5" t="s">
        <v>44</v>
      </c>
      <c r="BI24" s="5" t="s">
        <v>44</v>
      </c>
      <c r="BJ24" s="5" t="s">
        <v>44</v>
      </c>
      <c r="BK24" s="9" t="s">
        <v>44</v>
      </c>
      <c r="BL24" s="9" t="s">
        <v>44</v>
      </c>
      <c r="BM24" s="3" t="n">
        <v>1</v>
      </c>
      <c r="BN24" s="0" t="n">
        <v>3800</v>
      </c>
      <c r="BO24" s="0" t="s">
        <v>44</v>
      </c>
      <c r="BP24" s="0" t="s">
        <v>44</v>
      </c>
      <c r="BQ24" s="0" t="s">
        <v>44</v>
      </c>
      <c r="BR24" s="0" t="s">
        <v>44</v>
      </c>
      <c r="BS24" s="0" t="s">
        <v>44</v>
      </c>
      <c r="BT24" s="9" t="s">
        <v>44</v>
      </c>
      <c r="BU24" s="9" t="s">
        <v>44</v>
      </c>
      <c r="BV24" s="3" t="n">
        <v>1</v>
      </c>
      <c r="BW24" s="5" t="n">
        <v>9</v>
      </c>
      <c r="BX24" s="5" t="s">
        <v>44</v>
      </c>
      <c r="BY24" s="5" t="s">
        <v>44</v>
      </c>
      <c r="BZ24" s="5" t="s">
        <v>44</v>
      </c>
      <c r="CA24" s="5" t="s">
        <v>44</v>
      </c>
      <c r="CB24" s="5" t="s">
        <v>44</v>
      </c>
      <c r="CC24" s="9" t="s">
        <v>44</v>
      </c>
      <c r="CD24" s="9" t="s">
        <v>44</v>
      </c>
      <c r="CE24" s="3" t="n">
        <v>1</v>
      </c>
      <c r="CF24" s="5" t="n">
        <v>94</v>
      </c>
      <c r="CG24" s="5" t="s">
        <v>44</v>
      </c>
      <c r="CH24" s="5" t="s">
        <v>44</v>
      </c>
      <c r="CI24" s="5" t="s">
        <v>44</v>
      </c>
      <c r="CJ24" s="5" t="s">
        <v>44</v>
      </c>
      <c r="CK24" s="5" t="s">
        <v>44</v>
      </c>
      <c r="CL24" s="9" t="s">
        <v>44</v>
      </c>
      <c r="CM24" s="9" t="s">
        <v>44</v>
      </c>
      <c r="CN24" s="3" t="n">
        <v>1</v>
      </c>
      <c r="CQ24" s="0" t="n">
        <f aca="false">IF(DU24&lt;=0,$D$7,IF(EM24&lt;=DU24,$D$7,$D$7+$F$7*(EM24-DU24)))</f>
        <v>2.6</v>
      </c>
      <c r="CS24" s="0" t="n">
        <v>1</v>
      </c>
      <c r="CT24" s="0" t="n">
        <f aca="false">IF(C24&gt;=0,C24*3600/$B24,C24)</f>
        <v>720</v>
      </c>
      <c r="CU24" s="0" t="s">
        <v>44</v>
      </c>
      <c r="CV24" s="0" t="s">
        <v>44</v>
      </c>
      <c r="CW24" s="0" t="s">
        <v>44</v>
      </c>
      <c r="CX24" s="0" t="s">
        <v>44</v>
      </c>
      <c r="CY24" s="0" t="s">
        <v>44</v>
      </c>
      <c r="CZ24" s="0" t="s">
        <v>44</v>
      </c>
      <c r="DA24" s="0" t="s">
        <v>44</v>
      </c>
      <c r="DB24" s="3" t="n">
        <v>1</v>
      </c>
      <c r="DC24" s="0" t="n">
        <f aca="false">L24</f>
        <v>97</v>
      </c>
      <c r="DD24" s="9" t="s">
        <v>45</v>
      </c>
      <c r="DE24" s="0" t="s">
        <v>44</v>
      </c>
      <c r="DF24" s="0" t="s">
        <v>44</v>
      </c>
      <c r="DG24" s="0" t="s">
        <v>44</v>
      </c>
      <c r="DH24" s="0" t="s">
        <v>44</v>
      </c>
      <c r="DI24" s="0" t="s">
        <v>44</v>
      </c>
      <c r="DJ24" s="0" t="s">
        <v>44</v>
      </c>
      <c r="DK24" s="3" t="n">
        <v>1</v>
      </c>
      <c r="DL24" s="0" t="n">
        <f aca="false">IF(U24&gt;=0,U24*3600/$B24,U24)</f>
        <v>180</v>
      </c>
      <c r="DM24" s="0" t="s">
        <v>44</v>
      </c>
      <c r="DN24" s="0" t="s">
        <v>44</v>
      </c>
      <c r="DO24" s="0" t="s">
        <v>44</v>
      </c>
      <c r="DP24" s="0" t="s">
        <v>44</v>
      </c>
      <c r="DQ24" s="0" t="s">
        <v>44</v>
      </c>
      <c r="DR24" s="0" t="s">
        <v>44</v>
      </c>
      <c r="DS24" s="0" t="s">
        <v>44</v>
      </c>
      <c r="DT24" s="3" t="n">
        <v>1</v>
      </c>
      <c r="DU24" s="0" t="n">
        <f aca="false">AD24</f>
        <v>82</v>
      </c>
      <c r="DV24" s="9" t="s">
        <v>45</v>
      </c>
      <c r="DW24" s="0" t="s">
        <v>44</v>
      </c>
      <c r="DX24" s="0" t="s">
        <v>44</v>
      </c>
      <c r="DY24" s="0" t="s">
        <v>44</v>
      </c>
      <c r="DZ24" s="0" t="s">
        <v>44</v>
      </c>
      <c r="EA24" s="0" t="s">
        <v>44</v>
      </c>
      <c r="EB24" s="0" t="s">
        <v>44</v>
      </c>
      <c r="EC24" s="3" t="n">
        <v>1</v>
      </c>
      <c r="ED24" s="0" t="n">
        <f aca="false">IF(AM24&gt;=0,AM24*3600/$B24,AM24)</f>
        <v>540</v>
      </c>
      <c r="EE24" s="0" t="s">
        <v>44</v>
      </c>
      <c r="EF24" s="0" t="s">
        <v>44</v>
      </c>
      <c r="EG24" s="0" t="s">
        <v>44</v>
      </c>
      <c r="EH24" s="0" t="s">
        <v>44</v>
      </c>
      <c r="EI24" s="0" t="s">
        <v>44</v>
      </c>
      <c r="EJ24" s="0" t="s">
        <v>44</v>
      </c>
      <c r="EK24" s="0" t="s">
        <v>44</v>
      </c>
      <c r="EL24" s="3" t="n">
        <v>1</v>
      </c>
      <c r="EM24" s="0" t="n">
        <f aca="false">AV24</f>
        <v>102</v>
      </c>
      <c r="EN24" s="9" t="s">
        <v>45</v>
      </c>
      <c r="EO24" s="0" t="s">
        <v>44</v>
      </c>
      <c r="EP24" s="0" t="s">
        <v>44</v>
      </c>
      <c r="EQ24" s="0" t="s">
        <v>44</v>
      </c>
      <c r="ER24" s="0" t="s">
        <v>44</v>
      </c>
      <c r="ES24" s="0" t="s">
        <v>44</v>
      </c>
      <c r="ET24" s="0" t="s">
        <v>44</v>
      </c>
      <c r="EU24" s="3" t="n">
        <v>1</v>
      </c>
      <c r="EV24" s="0" t="n">
        <f aca="false">BE24</f>
        <v>76</v>
      </c>
      <c r="EW24" s="0" t="s">
        <v>44</v>
      </c>
      <c r="EX24" s="0" t="s">
        <v>44</v>
      </c>
      <c r="EY24" s="0" t="s">
        <v>44</v>
      </c>
      <c r="EZ24" s="0" t="s">
        <v>44</v>
      </c>
      <c r="FA24" s="0" t="s">
        <v>44</v>
      </c>
      <c r="FB24" s="9" t="s">
        <v>44</v>
      </c>
      <c r="FC24" s="9" t="s">
        <v>44</v>
      </c>
      <c r="FD24" s="3" t="n">
        <v>1</v>
      </c>
      <c r="FE24" s="0" t="n">
        <f aca="false">BW24</f>
        <v>9</v>
      </c>
      <c r="FF24" s="0" t="s">
        <v>44</v>
      </c>
      <c r="FG24" s="0" t="s">
        <v>44</v>
      </c>
      <c r="FH24" s="0" t="s">
        <v>44</v>
      </c>
      <c r="FI24" s="0" t="s">
        <v>44</v>
      </c>
      <c r="FJ24" s="0" t="s">
        <v>44</v>
      </c>
      <c r="FK24" s="9" t="s">
        <v>44</v>
      </c>
      <c r="FL24" s="9" t="s">
        <v>44</v>
      </c>
      <c r="FM24" s="3" t="n">
        <v>1</v>
      </c>
      <c r="FN24" s="0" t="n">
        <f aca="false">CF24</f>
        <v>94</v>
      </c>
      <c r="FO24" s="0" t="s">
        <v>44</v>
      </c>
      <c r="FP24" s="0" t="s">
        <v>44</v>
      </c>
      <c r="FQ24" s="0" t="s">
        <v>44</v>
      </c>
      <c r="FR24" s="0" t="s">
        <v>44</v>
      </c>
      <c r="FS24" s="0" t="s">
        <v>44</v>
      </c>
      <c r="FT24" s="9" t="s">
        <v>44</v>
      </c>
      <c r="FU24" s="9" t="s">
        <v>44</v>
      </c>
      <c r="FV24" s="3" t="n">
        <v>1</v>
      </c>
      <c r="FW24" s="0" t="n">
        <f aca="false">IF(U24=0,0,IF(OR(U24&gt;=0,C24&gt;=0),ROUND(U24/C24*100,0),C24))</f>
        <v>25</v>
      </c>
      <c r="FX24" s="0" t="s">
        <v>44</v>
      </c>
      <c r="FY24" s="0" t="s">
        <v>44</v>
      </c>
      <c r="FZ24" s="0" t="s">
        <v>44</v>
      </c>
      <c r="GA24" s="0" t="s">
        <v>44</v>
      </c>
      <c r="GB24" s="0" t="s">
        <v>44</v>
      </c>
      <c r="GC24" s="9" t="s">
        <v>44</v>
      </c>
      <c r="GD24" s="9" t="s">
        <v>44</v>
      </c>
      <c r="GE24" s="3" t="n">
        <v>1</v>
      </c>
      <c r="GF24" s="0" t="n">
        <f aca="false">IF(OR(CT24&lt;0,DC24&lt;=0),-1,ROUND(CT24/DC24,0))</f>
        <v>7</v>
      </c>
      <c r="GG24" s="0" t="s">
        <v>44</v>
      </c>
      <c r="GH24" s="0" t="s">
        <v>44</v>
      </c>
      <c r="GI24" s="0" t="s">
        <v>44</v>
      </c>
      <c r="GJ24" s="0" t="s">
        <v>44</v>
      </c>
      <c r="GK24" s="0" t="s">
        <v>44</v>
      </c>
      <c r="GL24" s="0" t="s">
        <v>44</v>
      </c>
      <c r="GM24" s="0" t="s">
        <v>44</v>
      </c>
      <c r="GN24" s="3" t="n">
        <v>1</v>
      </c>
      <c r="GO24" s="0" t="n">
        <f aca="false">IF(OR(DL24&lt;0,DU24&lt;=0),-1,ROUND(DL24/DU24,0))</f>
        <v>2</v>
      </c>
      <c r="GP24" s="0" t="s">
        <v>44</v>
      </c>
      <c r="GQ24" s="0" t="s">
        <v>44</v>
      </c>
      <c r="GR24" s="0" t="s">
        <v>44</v>
      </c>
      <c r="GS24" s="0" t="s">
        <v>44</v>
      </c>
      <c r="GT24" s="0" t="s">
        <v>44</v>
      </c>
      <c r="GU24" s="0" t="s">
        <v>44</v>
      </c>
      <c r="GV24" s="0" t="s">
        <v>44</v>
      </c>
      <c r="GW24" s="3" t="n">
        <v>1</v>
      </c>
      <c r="GX24" s="0" t="n">
        <f aca="false">IF(OR(ED24&lt;0,EM24&lt;=0),-1,ROUND(ED24/EM24,0))</f>
        <v>5</v>
      </c>
      <c r="GY24" s="0" t="s">
        <v>44</v>
      </c>
      <c r="GZ24" s="0" t="s">
        <v>44</v>
      </c>
      <c r="HA24" s="0" t="s">
        <v>44</v>
      </c>
      <c r="HB24" s="0" t="s">
        <v>44</v>
      </c>
      <c r="HC24" s="0" t="s">
        <v>44</v>
      </c>
      <c r="HD24" s="0" t="s">
        <v>44</v>
      </c>
      <c r="HE24" s="0" t="s">
        <v>44</v>
      </c>
      <c r="HF24" s="3" t="n">
        <v>1</v>
      </c>
      <c r="HG24" s="0" t="n">
        <f aca="false">IF(OR(ED24&lt;0,DL24&lt;0),-1,ED24+ROUND(CQ24*DL24,0))</f>
        <v>1008</v>
      </c>
      <c r="HH24" s="0" t="s">
        <v>44</v>
      </c>
      <c r="HI24" s="0" t="s">
        <v>44</v>
      </c>
      <c r="HJ24" s="0" t="s">
        <v>44</v>
      </c>
      <c r="HK24" s="0" t="s">
        <v>44</v>
      </c>
      <c r="HL24" s="0" t="s">
        <v>44</v>
      </c>
      <c r="HM24" s="0" t="s">
        <v>44</v>
      </c>
      <c r="HN24" s="0" t="s">
        <v>44</v>
      </c>
      <c r="HO24" s="3" t="n">
        <v>1</v>
      </c>
      <c r="HP24" s="0" t="n">
        <f aca="false">IF(OR(HG24&lt;0,DC24&lt;=0),-1,ROUND(HG24/DC24,0))</f>
        <v>10</v>
      </c>
      <c r="HQ24" s="0" t="s">
        <v>44</v>
      </c>
      <c r="HR24" s="0" t="s">
        <v>44</v>
      </c>
      <c r="HS24" s="0" t="s">
        <v>44</v>
      </c>
      <c r="HT24" s="0" t="s">
        <v>44</v>
      </c>
      <c r="HU24" s="0" t="s">
        <v>44</v>
      </c>
      <c r="HV24" s="0" t="s">
        <v>44</v>
      </c>
      <c r="HW24" s="0" t="s">
        <v>44</v>
      </c>
      <c r="HX24" s="3" t="n">
        <v>1</v>
      </c>
    </row>
    <row r="25" customFormat="false" ht="12.75" hidden="false" customHeight="false" outlineLevel="0" collapsed="false">
      <c r="A25" s="0" t="n">
        <v>14</v>
      </c>
      <c r="B25" s="0" t="n">
        <v>60</v>
      </c>
      <c r="C25" s="0" t="n">
        <v>13</v>
      </c>
      <c r="D25" s="0" t="s">
        <v>44</v>
      </c>
      <c r="E25" s="0" t="s">
        <v>44</v>
      </c>
      <c r="F25" s="0" t="s">
        <v>44</v>
      </c>
      <c r="G25" s="9" t="s">
        <v>45</v>
      </c>
      <c r="H25" s="0" t="s">
        <v>44</v>
      </c>
      <c r="I25" s="9" t="s">
        <v>44</v>
      </c>
      <c r="J25" s="9" t="s">
        <v>44</v>
      </c>
      <c r="K25" s="3" t="n">
        <v>1</v>
      </c>
      <c r="L25" s="0" t="n">
        <f aca="false">ROUND((U25*AD25+AM25*AV25)/C25,0)</f>
        <v>91</v>
      </c>
      <c r="M25" s="0" t="s">
        <v>44</v>
      </c>
      <c r="N25" s="0" t="s">
        <v>44</v>
      </c>
      <c r="O25" s="0" t="s">
        <v>44</v>
      </c>
      <c r="P25" s="0" t="s">
        <v>44</v>
      </c>
      <c r="Q25" s="0" t="s">
        <v>44</v>
      </c>
      <c r="R25" s="9" t="s">
        <v>44</v>
      </c>
      <c r="S25" s="9" t="s">
        <v>44</v>
      </c>
      <c r="T25" s="3" t="n">
        <v>1</v>
      </c>
      <c r="U25" s="0" t="n">
        <v>3</v>
      </c>
      <c r="V25" s="0" t="s">
        <v>44</v>
      </c>
      <c r="W25" s="0" t="s">
        <v>44</v>
      </c>
      <c r="X25" s="0" t="s">
        <v>44</v>
      </c>
      <c r="Y25" s="9" t="s">
        <v>45</v>
      </c>
      <c r="Z25" s="0" t="s">
        <v>44</v>
      </c>
      <c r="AA25" s="9" t="s">
        <v>44</v>
      </c>
      <c r="AB25" s="9" t="s">
        <v>44</v>
      </c>
      <c r="AC25" s="3" t="n">
        <v>1</v>
      </c>
      <c r="AD25" s="0" t="n">
        <v>81</v>
      </c>
      <c r="AE25" s="0" t="s">
        <v>44</v>
      </c>
      <c r="AF25" s="0" t="s">
        <v>44</v>
      </c>
      <c r="AG25" s="0" t="s">
        <v>44</v>
      </c>
      <c r="AH25" s="0" t="s">
        <v>44</v>
      </c>
      <c r="AI25" s="0" t="s">
        <v>44</v>
      </c>
      <c r="AJ25" s="9" t="s">
        <v>44</v>
      </c>
      <c r="AK25" s="9" t="s">
        <v>44</v>
      </c>
      <c r="AL25" s="3" t="n">
        <v>1</v>
      </c>
      <c r="AM25" s="0" t="n">
        <v>9</v>
      </c>
      <c r="AN25" s="0" t="s">
        <v>44</v>
      </c>
      <c r="AO25" s="0" t="s">
        <v>44</v>
      </c>
      <c r="AP25" s="0" t="s">
        <v>44</v>
      </c>
      <c r="AQ25" s="9" t="s">
        <v>45</v>
      </c>
      <c r="AR25" s="0" t="s">
        <v>44</v>
      </c>
      <c r="AS25" s="9" t="s">
        <v>44</v>
      </c>
      <c r="AT25" s="9" t="s">
        <v>44</v>
      </c>
      <c r="AU25" s="3" t="n">
        <v>1</v>
      </c>
      <c r="AV25" s="0" t="n">
        <v>104</v>
      </c>
      <c r="AW25" s="0" t="s">
        <v>44</v>
      </c>
      <c r="AX25" s="0" t="s">
        <v>44</v>
      </c>
      <c r="AY25" s="0" t="s">
        <v>44</v>
      </c>
      <c r="AZ25" s="0" t="s">
        <v>44</v>
      </c>
      <c r="BA25" s="0" t="s">
        <v>44</v>
      </c>
      <c r="BB25" s="9" t="s">
        <v>44</v>
      </c>
      <c r="BC25" s="9" t="s">
        <v>44</v>
      </c>
      <c r="BD25" s="3" t="n">
        <v>1</v>
      </c>
      <c r="BE25" s="5" t="n">
        <v>74</v>
      </c>
      <c r="BF25" s="5" t="s">
        <v>44</v>
      </c>
      <c r="BG25" s="5" t="s">
        <v>44</v>
      </c>
      <c r="BH25" s="5" t="s">
        <v>44</v>
      </c>
      <c r="BI25" s="5" t="s">
        <v>44</v>
      </c>
      <c r="BJ25" s="5" t="s">
        <v>44</v>
      </c>
      <c r="BK25" s="9" t="s">
        <v>44</v>
      </c>
      <c r="BL25" s="9" t="s">
        <v>44</v>
      </c>
      <c r="BM25" s="3" t="n">
        <v>1</v>
      </c>
      <c r="BN25" s="0" t="n">
        <v>3300</v>
      </c>
      <c r="BO25" s="0" t="s">
        <v>44</v>
      </c>
      <c r="BP25" s="0" t="s">
        <v>44</v>
      </c>
      <c r="BQ25" s="0" t="s">
        <v>44</v>
      </c>
      <c r="BR25" s="0" t="s">
        <v>44</v>
      </c>
      <c r="BS25" s="0" t="s">
        <v>44</v>
      </c>
      <c r="BT25" s="0" t="s">
        <v>44</v>
      </c>
      <c r="BU25" s="0" t="s">
        <v>44</v>
      </c>
      <c r="BV25" s="3" t="n">
        <v>1</v>
      </c>
      <c r="BW25" s="5" t="n">
        <v>6</v>
      </c>
      <c r="BX25" s="5" t="s">
        <v>44</v>
      </c>
      <c r="BY25" s="5" t="s">
        <v>44</v>
      </c>
      <c r="BZ25" s="5" t="s">
        <v>44</v>
      </c>
      <c r="CA25" s="5" t="s">
        <v>44</v>
      </c>
      <c r="CB25" s="5" t="s">
        <v>44</v>
      </c>
      <c r="CC25" s="9" t="s">
        <v>44</v>
      </c>
      <c r="CD25" s="9" t="s">
        <v>44</v>
      </c>
      <c r="CE25" s="3" t="n">
        <v>1</v>
      </c>
      <c r="CF25" s="5" t="n">
        <v>94</v>
      </c>
      <c r="CG25" s="5" t="s">
        <v>44</v>
      </c>
      <c r="CH25" s="5" t="s">
        <v>44</v>
      </c>
      <c r="CI25" s="5" t="s">
        <v>44</v>
      </c>
      <c r="CJ25" s="5" t="s">
        <v>44</v>
      </c>
      <c r="CK25" s="5" t="s">
        <v>44</v>
      </c>
      <c r="CL25" s="0" t="s">
        <v>44</v>
      </c>
      <c r="CM25" s="0" t="s">
        <v>44</v>
      </c>
      <c r="CN25" s="3" t="n">
        <v>1</v>
      </c>
      <c r="CQ25" s="0" t="n">
        <f aca="false">IF(DU25&lt;=0,$D$7,IF(EM25&lt;=DU25,$D$7,$D$7+$F$7*(EM25-DU25)))</f>
        <v>2.66</v>
      </c>
      <c r="CS25" s="0" t="n">
        <v>1</v>
      </c>
      <c r="CT25" s="0" t="n">
        <f aca="false">IF(C25&gt;=0,C25*3600/$B25,C25)</f>
        <v>780</v>
      </c>
      <c r="CU25" s="0" t="s">
        <v>44</v>
      </c>
      <c r="CV25" s="0" t="s">
        <v>44</v>
      </c>
      <c r="CW25" s="0" t="s">
        <v>44</v>
      </c>
      <c r="CX25" s="0" t="s">
        <v>44</v>
      </c>
      <c r="CY25" s="0" t="s">
        <v>44</v>
      </c>
      <c r="CZ25" s="0" t="s">
        <v>44</v>
      </c>
      <c r="DA25" s="0" t="s">
        <v>45</v>
      </c>
      <c r="DB25" s="3" t="n">
        <v>1</v>
      </c>
      <c r="DC25" s="0" t="n">
        <f aca="false">L25</f>
        <v>91</v>
      </c>
      <c r="DD25" s="0" t="s">
        <v>44</v>
      </c>
      <c r="DE25" s="0" t="s">
        <v>44</v>
      </c>
      <c r="DF25" s="0" t="s">
        <v>44</v>
      </c>
      <c r="DG25" s="0" t="s">
        <v>44</v>
      </c>
      <c r="DH25" s="0" t="s">
        <v>44</v>
      </c>
      <c r="DI25" s="0" t="s">
        <v>44</v>
      </c>
      <c r="DJ25" s="0" t="s">
        <v>44</v>
      </c>
      <c r="DK25" s="3" t="n">
        <v>1</v>
      </c>
      <c r="DL25" s="0" t="n">
        <f aca="false">IF(U25&gt;=0,U25*3600/$B25,U25)</f>
        <v>180</v>
      </c>
      <c r="DM25" s="0" t="s">
        <v>44</v>
      </c>
      <c r="DN25" s="0" t="s">
        <v>44</v>
      </c>
      <c r="DO25" s="0" t="s">
        <v>44</v>
      </c>
      <c r="DP25" s="0" t="s">
        <v>44</v>
      </c>
      <c r="DQ25" s="0" t="s">
        <v>44</v>
      </c>
      <c r="DR25" s="0" t="s">
        <v>44</v>
      </c>
      <c r="DS25" s="0" t="s">
        <v>45</v>
      </c>
      <c r="DT25" s="3" t="n">
        <v>1</v>
      </c>
      <c r="DU25" s="0" t="n">
        <f aca="false">AD25</f>
        <v>81</v>
      </c>
      <c r="DV25" s="0" t="s">
        <v>44</v>
      </c>
      <c r="DW25" s="0" t="s">
        <v>44</v>
      </c>
      <c r="DX25" s="0" t="s">
        <v>44</v>
      </c>
      <c r="DY25" s="0" t="s">
        <v>44</v>
      </c>
      <c r="DZ25" s="0" t="s">
        <v>44</v>
      </c>
      <c r="EA25" s="0" t="s">
        <v>44</v>
      </c>
      <c r="EB25" s="0" t="s">
        <v>44</v>
      </c>
      <c r="EC25" s="3" t="n">
        <v>1</v>
      </c>
      <c r="ED25" s="0" t="n">
        <f aca="false">IF(AM25&gt;=0,AM25*3600/$B25,AM25)</f>
        <v>540</v>
      </c>
      <c r="EE25" s="0" t="s">
        <v>44</v>
      </c>
      <c r="EF25" s="0" t="s">
        <v>44</v>
      </c>
      <c r="EG25" s="0" t="s">
        <v>44</v>
      </c>
      <c r="EH25" s="0" t="s">
        <v>44</v>
      </c>
      <c r="EI25" s="0" t="s">
        <v>44</v>
      </c>
      <c r="EJ25" s="0" t="s">
        <v>44</v>
      </c>
      <c r="EK25" s="0" t="s">
        <v>45</v>
      </c>
      <c r="EL25" s="3" t="n">
        <v>1</v>
      </c>
      <c r="EM25" s="0" t="n">
        <f aca="false">AV25</f>
        <v>104</v>
      </c>
      <c r="EN25" s="0" t="s">
        <v>44</v>
      </c>
      <c r="EO25" s="0" t="s">
        <v>44</v>
      </c>
      <c r="EP25" s="0" t="s">
        <v>44</v>
      </c>
      <c r="EQ25" s="0" t="s">
        <v>44</v>
      </c>
      <c r="ER25" s="0" t="s">
        <v>44</v>
      </c>
      <c r="ES25" s="0" t="s">
        <v>44</v>
      </c>
      <c r="ET25" s="0" t="s">
        <v>44</v>
      </c>
      <c r="EU25" s="3" t="n">
        <v>1</v>
      </c>
      <c r="EV25" s="0" t="n">
        <v>74</v>
      </c>
      <c r="EW25" s="0" t="s">
        <v>44</v>
      </c>
      <c r="EX25" s="0" t="s">
        <v>44</v>
      </c>
      <c r="EY25" s="0" t="s">
        <v>44</v>
      </c>
      <c r="EZ25" s="0" t="s">
        <v>44</v>
      </c>
      <c r="FA25" s="0" t="s">
        <v>44</v>
      </c>
      <c r="FB25" s="9" t="s">
        <v>44</v>
      </c>
      <c r="FC25" s="9" t="s">
        <v>44</v>
      </c>
      <c r="FD25" s="3" t="n">
        <v>1</v>
      </c>
      <c r="FE25" s="0" t="n">
        <f aca="false">BW25</f>
        <v>6</v>
      </c>
      <c r="FF25" s="0" t="s">
        <v>44</v>
      </c>
      <c r="FG25" s="0" t="s">
        <v>44</v>
      </c>
      <c r="FH25" s="0" t="s">
        <v>44</v>
      </c>
      <c r="FI25" s="0" t="s">
        <v>44</v>
      </c>
      <c r="FJ25" s="0" t="s">
        <v>44</v>
      </c>
      <c r="FK25" s="9" t="s">
        <v>44</v>
      </c>
      <c r="FL25" s="9" t="s">
        <v>44</v>
      </c>
      <c r="FM25" s="3" t="n">
        <v>1</v>
      </c>
      <c r="FN25" s="0" t="n">
        <f aca="false">CF25</f>
        <v>94</v>
      </c>
      <c r="FO25" s="0" t="s">
        <v>44</v>
      </c>
      <c r="FP25" s="0" t="s">
        <v>44</v>
      </c>
      <c r="FQ25" s="0" t="s">
        <v>44</v>
      </c>
      <c r="FR25" s="0" t="s">
        <v>44</v>
      </c>
      <c r="FS25" s="0" t="s">
        <v>44</v>
      </c>
      <c r="FT25" s="9" t="s">
        <v>44</v>
      </c>
      <c r="FU25" s="9" t="s">
        <v>44</v>
      </c>
      <c r="FV25" s="3" t="n">
        <v>1</v>
      </c>
      <c r="FW25" s="0" t="n">
        <f aca="false">IF(U25=0,0,IF(OR(U25&gt;=0,C25&gt;=0),ROUND(U25/C25*100,0),C25))</f>
        <v>23</v>
      </c>
      <c r="FX25" s="0" t="s">
        <v>44</v>
      </c>
      <c r="FY25" s="0" t="s">
        <v>44</v>
      </c>
      <c r="FZ25" s="0" t="s">
        <v>44</v>
      </c>
      <c r="GA25" s="0" t="s">
        <v>44</v>
      </c>
      <c r="GB25" s="0" t="s">
        <v>44</v>
      </c>
      <c r="GC25" s="9" t="s">
        <v>44</v>
      </c>
      <c r="GD25" s="9" t="s">
        <v>45</v>
      </c>
      <c r="GE25" s="3" t="n">
        <v>1</v>
      </c>
      <c r="GF25" s="0" t="n">
        <f aca="false">IF(OR(CT25&lt;0,DC25&lt;=0),-1,ROUND(CT25/DC25,0))</f>
        <v>9</v>
      </c>
      <c r="GG25" s="0" t="s">
        <v>44</v>
      </c>
      <c r="GH25" s="0" t="s">
        <v>44</v>
      </c>
      <c r="GI25" s="0" t="s">
        <v>44</v>
      </c>
      <c r="GJ25" s="0" t="s">
        <v>44</v>
      </c>
      <c r="GK25" s="0" t="s">
        <v>44</v>
      </c>
      <c r="GL25" s="0" t="s">
        <v>44</v>
      </c>
      <c r="GM25" s="0" t="s">
        <v>45</v>
      </c>
      <c r="GN25" s="3" t="n">
        <v>1</v>
      </c>
      <c r="GO25" s="0" t="n">
        <f aca="false">IF(OR(DL25&lt;0,DU25&lt;=0),-1,ROUND(DL25/DU25,0))</f>
        <v>2</v>
      </c>
      <c r="GP25" s="0" t="s">
        <v>44</v>
      </c>
      <c r="GQ25" s="0" t="s">
        <v>44</v>
      </c>
      <c r="GR25" s="0" t="s">
        <v>44</v>
      </c>
      <c r="GS25" s="0" t="s">
        <v>44</v>
      </c>
      <c r="GT25" s="0" t="s">
        <v>44</v>
      </c>
      <c r="GU25" s="0" t="s">
        <v>44</v>
      </c>
      <c r="GV25" s="0" t="s">
        <v>45</v>
      </c>
      <c r="GW25" s="3" t="n">
        <v>1</v>
      </c>
      <c r="GX25" s="0" t="n">
        <f aca="false">IF(OR(ED25&lt;0,EM25&lt;=0),-1,ROUND(ED25/EM25,0))</f>
        <v>5</v>
      </c>
      <c r="GY25" s="0" t="s">
        <v>44</v>
      </c>
      <c r="GZ25" s="0" t="s">
        <v>44</v>
      </c>
      <c r="HA25" s="0" t="s">
        <v>44</v>
      </c>
      <c r="HB25" s="0" t="s">
        <v>44</v>
      </c>
      <c r="HC25" s="0" t="s">
        <v>44</v>
      </c>
      <c r="HD25" s="0" t="s">
        <v>44</v>
      </c>
      <c r="HE25" s="0" t="s">
        <v>45</v>
      </c>
      <c r="HF25" s="3" t="n">
        <v>1</v>
      </c>
      <c r="HG25" s="0" t="n">
        <f aca="false">IF(OR(ED25&lt;0,DL25&lt;0),-1,ED25+ROUND(CQ25*DL25,0))</f>
        <v>1019</v>
      </c>
      <c r="HH25" s="0" t="s">
        <v>44</v>
      </c>
      <c r="HI25" s="0" t="s">
        <v>44</v>
      </c>
      <c r="HJ25" s="0" t="s">
        <v>44</v>
      </c>
      <c r="HK25" s="0" t="s">
        <v>44</v>
      </c>
      <c r="HL25" s="0" t="s">
        <v>44</v>
      </c>
      <c r="HM25" s="0" t="s">
        <v>44</v>
      </c>
      <c r="HN25" s="0" t="s">
        <v>45</v>
      </c>
      <c r="HO25" s="3" t="n">
        <v>1</v>
      </c>
      <c r="HP25" s="0" t="n">
        <f aca="false">IF(OR(HG25&lt;0,DC25&lt;=0),-1,ROUND(HG25/DC25,0))</f>
        <v>11</v>
      </c>
      <c r="HQ25" s="0" t="s">
        <v>44</v>
      </c>
      <c r="HR25" s="0" t="s">
        <v>44</v>
      </c>
      <c r="HS25" s="0" t="s">
        <v>44</v>
      </c>
      <c r="HT25" s="0" t="s">
        <v>44</v>
      </c>
      <c r="HU25" s="0" t="s">
        <v>44</v>
      </c>
      <c r="HV25" s="0" t="s">
        <v>44</v>
      </c>
      <c r="HW25" s="0" t="s">
        <v>45</v>
      </c>
      <c r="HX25" s="3" t="n">
        <v>1</v>
      </c>
    </row>
    <row r="26" customFormat="false" ht="12.75" hidden="false" customHeight="false" outlineLevel="0" collapsed="false">
      <c r="A26" s="0" t="n">
        <v>15</v>
      </c>
      <c r="B26" s="0" t="n">
        <v>60</v>
      </c>
      <c r="C26" s="0" t="n">
        <v>14</v>
      </c>
      <c r="D26" s="0" t="s">
        <v>44</v>
      </c>
      <c r="E26" s="0" t="s">
        <v>44</v>
      </c>
      <c r="F26" s="0" t="s">
        <v>44</v>
      </c>
      <c r="G26" s="9" t="s">
        <v>45</v>
      </c>
      <c r="H26" s="0" t="s">
        <v>44</v>
      </c>
      <c r="I26" s="9" t="s">
        <v>44</v>
      </c>
      <c r="J26" s="9" t="s">
        <v>44</v>
      </c>
      <c r="K26" s="3" t="n">
        <v>1</v>
      </c>
      <c r="L26" s="0" t="n">
        <f aca="false">ROUND((U26*AD26+AM26*AV26)/C26,0)</f>
        <v>99</v>
      </c>
      <c r="M26" s="0" t="s">
        <v>44</v>
      </c>
      <c r="N26" s="0" t="s">
        <v>44</v>
      </c>
      <c r="O26" s="0" t="s">
        <v>44</v>
      </c>
      <c r="P26" s="9" t="s">
        <v>45</v>
      </c>
      <c r="Q26" s="0" t="s">
        <v>44</v>
      </c>
      <c r="R26" s="9" t="s">
        <v>44</v>
      </c>
      <c r="S26" s="9" t="s">
        <v>44</v>
      </c>
      <c r="T26" s="3" t="n">
        <v>1</v>
      </c>
      <c r="U26" s="0" t="n">
        <v>4</v>
      </c>
      <c r="V26" s="0" t="s">
        <v>44</v>
      </c>
      <c r="W26" s="0" t="s">
        <v>44</v>
      </c>
      <c r="X26" s="0" t="s">
        <v>44</v>
      </c>
      <c r="Y26" s="9" t="s">
        <v>45</v>
      </c>
      <c r="Z26" s="0" t="s">
        <v>44</v>
      </c>
      <c r="AA26" s="9" t="s">
        <v>44</v>
      </c>
      <c r="AB26" s="9" t="s">
        <v>44</v>
      </c>
      <c r="AC26" s="3" t="n">
        <v>1</v>
      </c>
      <c r="AD26" s="0" t="n">
        <v>83</v>
      </c>
      <c r="AE26" s="0" t="s">
        <v>44</v>
      </c>
      <c r="AF26" s="0" t="s">
        <v>44</v>
      </c>
      <c r="AG26" s="0" t="s">
        <v>44</v>
      </c>
      <c r="AH26" s="9" t="s">
        <v>45</v>
      </c>
      <c r="AI26" s="0" t="s">
        <v>44</v>
      </c>
      <c r="AJ26" s="9" t="s">
        <v>44</v>
      </c>
      <c r="AK26" s="9" t="s">
        <v>44</v>
      </c>
      <c r="AL26" s="3" t="n">
        <v>1</v>
      </c>
      <c r="AM26" s="0" t="n">
        <v>10</v>
      </c>
      <c r="AN26" s="0" t="s">
        <v>44</v>
      </c>
      <c r="AO26" s="0" t="s">
        <v>44</v>
      </c>
      <c r="AP26" s="0" t="s">
        <v>44</v>
      </c>
      <c r="AQ26" s="9" t="s">
        <v>45</v>
      </c>
      <c r="AR26" s="0" t="s">
        <v>44</v>
      </c>
      <c r="AS26" s="9" t="s">
        <v>44</v>
      </c>
      <c r="AT26" s="9" t="s">
        <v>44</v>
      </c>
      <c r="AU26" s="3" t="n">
        <v>1</v>
      </c>
      <c r="AV26" s="0" t="n">
        <v>106</v>
      </c>
      <c r="AW26" s="0" t="s">
        <v>44</v>
      </c>
      <c r="AX26" s="0" t="s">
        <v>44</v>
      </c>
      <c r="AY26" s="0" t="s">
        <v>44</v>
      </c>
      <c r="AZ26" s="9" t="s">
        <v>45</v>
      </c>
      <c r="BA26" s="0" t="s">
        <v>44</v>
      </c>
      <c r="BB26" s="9" t="s">
        <v>44</v>
      </c>
      <c r="BC26" s="9" t="s">
        <v>44</v>
      </c>
      <c r="BD26" s="3" t="n">
        <v>1</v>
      </c>
      <c r="BE26" s="5" t="n">
        <v>78</v>
      </c>
      <c r="BF26" s="5" t="s">
        <v>44</v>
      </c>
      <c r="BG26" s="5" t="s">
        <v>44</v>
      </c>
      <c r="BH26" s="5" t="s">
        <v>44</v>
      </c>
      <c r="BI26" s="5" t="s">
        <v>44</v>
      </c>
      <c r="BJ26" s="5" t="s">
        <v>44</v>
      </c>
      <c r="BK26" s="0" t="s">
        <v>44</v>
      </c>
      <c r="BL26" s="9" t="s">
        <v>44</v>
      </c>
      <c r="BM26" s="3" t="n">
        <v>1</v>
      </c>
      <c r="BN26" s="0" t="n">
        <v>4600</v>
      </c>
      <c r="BO26" s="0" t="s">
        <v>44</v>
      </c>
      <c r="BP26" s="0" t="s">
        <v>44</v>
      </c>
      <c r="BQ26" s="0" t="s">
        <v>44</v>
      </c>
      <c r="BR26" s="0" t="s">
        <v>44</v>
      </c>
      <c r="BS26" s="0" t="s">
        <v>44</v>
      </c>
      <c r="BT26" s="9" t="s">
        <v>44</v>
      </c>
      <c r="BU26" s="9" t="s">
        <v>44</v>
      </c>
      <c r="BV26" s="3" t="n">
        <v>1</v>
      </c>
      <c r="BW26" s="5" t="n">
        <v>15</v>
      </c>
      <c r="BX26" s="5" t="s">
        <v>44</v>
      </c>
      <c r="BY26" s="5" t="s">
        <v>44</v>
      </c>
      <c r="BZ26" s="5" t="s">
        <v>44</v>
      </c>
      <c r="CA26" s="5" t="s">
        <v>44</v>
      </c>
      <c r="CB26" s="5" t="s">
        <v>44</v>
      </c>
      <c r="CC26" s="9" t="s">
        <v>44</v>
      </c>
      <c r="CD26" s="9" t="s">
        <v>44</v>
      </c>
      <c r="CE26" s="3" t="n">
        <v>1</v>
      </c>
      <c r="CF26" s="5" t="n">
        <v>93</v>
      </c>
      <c r="CG26" s="5" t="s">
        <v>44</v>
      </c>
      <c r="CH26" s="5" t="s">
        <v>44</v>
      </c>
      <c r="CI26" s="5" t="s">
        <v>44</v>
      </c>
      <c r="CJ26" s="5" t="s">
        <v>44</v>
      </c>
      <c r="CK26" s="5" t="s">
        <v>44</v>
      </c>
      <c r="CL26" s="9" t="s">
        <v>44</v>
      </c>
      <c r="CM26" s="9" t="s">
        <v>44</v>
      </c>
      <c r="CN26" s="3" t="n">
        <v>1</v>
      </c>
      <c r="CQ26" s="0" t="n">
        <f aca="false">IF(DU26&lt;=0,$D$7,IF(EM26&lt;=DU26,$D$7,$D$7+$F$7*(EM26-DU26)))</f>
        <v>2.66</v>
      </c>
      <c r="CS26" s="0" t="n">
        <v>1</v>
      </c>
      <c r="CT26" s="0" t="n">
        <f aca="false">IF(C26&gt;=0,C26*3600/$B26,C26)</f>
        <v>840</v>
      </c>
      <c r="CU26" s="0" t="s">
        <v>44</v>
      </c>
      <c r="CV26" s="0" t="s">
        <v>44</v>
      </c>
      <c r="CW26" s="0" t="s">
        <v>44</v>
      </c>
      <c r="CX26" s="0" t="s">
        <v>44</v>
      </c>
      <c r="CY26" s="0" t="s">
        <v>44</v>
      </c>
      <c r="CZ26" s="0" t="s">
        <v>44</v>
      </c>
      <c r="DA26" s="0" t="s">
        <v>45</v>
      </c>
      <c r="DB26" s="3" t="n">
        <v>1</v>
      </c>
      <c r="DC26" s="0" t="n">
        <f aca="false">L26</f>
        <v>99</v>
      </c>
      <c r="DD26" s="0" t="s">
        <v>44</v>
      </c>
      <c r="DE26" s="0" t="s">
        <v>44</v>
      </c>
      <c r="DF26" s="0" t="s">
        <v>44</v>
      </c>
      <c r="DG26" s="0" t="s">
        <v>44</v>
      </c>
      <c r="DH26" s="0" t="s">
        <v>44</v>
      </c>
      <c r="DI26" s="0" t="s">
        <v>44</v>
      </c>
      <c r="DJ26" s="0" t="s">
        <v>45</v>
      </c>
      <c r="DK26" s="3" t="n">
        <v>1</v>
      </c>
      <c r="DL26" s="0" t="n">
        <f aca="false">IF(U26&gt;=0,U26*3600/$B26,U26)</f>
        <v>240</v>
      </c>
      <c r="DM26" s="0" t="s">
        <v>44</v>
      </c>
      <c r="DN26" s="0" t="s">
        <v>44</v>
      </c>
      <c r="DO26" s="0" t="s">
        <v>44</v>
      </c>
      <c r="DP26" s="0" t="s">
        <v>44</v>
      </c>
      <c r="DQ26" s="0" t="s">
        <v>44</v>
      </c>
      <c r="DR26" s="0" t="s">
        <v>44</v>
      </c>
      <c r="DS26" s="0" t="s">
        <v>45</v>
      </c>
      <c r="DT26" s="3" t="n">
        <v>1</v>
      </c>
      <c r="DU26" s="0" t="n">
        <f aca="false">AD26</f>
        <v>83</v>
      </c>
      <c r="DV26" s="0" t="s">
        <v>44</v>
      </c>
      <c r="DW26" s="0" t="s">
        <v>44</v>
      </c>
      <c r="DX26" s="0" t="s">
        <v>44</v>
      </c>
      <c r="DY26" s="0" t="s">
        <v>44</v>
      </c>
      <c r="DZ26" s="0" t="s">
        <v>44</v>
      </c>
      <c r="EA26" s="0" t="s">
        <v>44</v>
      </c>
      <c r="EB26" s="0" t="s">
        <v>45</v>
      </c>
      <c r="EC26" s="3" t="n">
        <v>1</v>
      </c>
      <c r="ED26" s="0" t="n">
        <f aca="false">IF(AM26&gt;=0,AM26*3600/$B26,AM26)</f>
        <v>600</v>
      </c>
      <c r="EE26" s="0" t="s">
        <v>44</v>
      </c>
      <c r="EF26" s="0" t="s">
        <v>44</v>
      </c>
      <c r="EG26" s="0" t="s">
        <v>44</v>
      </c>
      <c r="EH26" s="0" t="s">
        <v>44</v>
      </c>
      <c r="EI26" s="0" t="s">
        <v>44</v>
      </c>
      <c r="EJ26" s="0" t="s">
        <v>44</v>
      </c>
      <c r="EK26" s="0" t="s">
        <v>45</v>
      </c>
      <c r="EL26" s="3" t="n">
        <v>1</v>
      </c>
      <c r="EM26" s="0" t="n">
        <f aca="false">AV26</f>
        <v>106</v>
      </c>
      <c r="EN26" s="0" t="s">
        <v>44</v>
      </c>
      <c r="EO26" s="0" t="s">
        <v>44</v>
      </c>
      <c r="EP26" s="0" t="s">
        <v>44</v>
      </c>
      <c r="EQ26" s="0" t="s">
        <v>44</v>
      </c>
      <c r="ER26" s="0" t="s">
        <v>44</v>
      </c>
      <c r="ES26" s="0" t="s">
        <v>44</v>
      </c>
      <c r="ET26" s="0" t="s">
        <v>45</v>
      </c>
      <c r="EU26" s="3" t="n">
        <v>1</v>
      </c>
      <c r="EV26" s="0" t="n">
        <f aca="false">BE26</f>
        <v>78</v>
      </c>
      <c r="EW26" s="0" t="s">
        <v>44</v>
      </c>
      <c r="EX26" s="0" t="s">
        <v>44</v>
      </c>
      <c r="EY26" s="0" t="s">
        <v>44</v>
      </c>
      <c r="EZ26" s="0" t="s">
        <v>44</v>
      </c>
      <c r="FA26" s="0" t="s">
        <v>44</v>
      </c>
      <c r="FB26" s="9" t="s">
        <v>44</v>
      </c>
      <c r="FC26" s="9" t="s">
        <v>44</v>
      </c>
      <c r="FD26" s="3" t="n">
        <v>1</v>
      </c>
      <c r="FE26" s="0" t="n">
        <f aca="false">BW26</f>
        <v>15</v>
      </c>
      <c r="FF26" s="0" t="s">
        <v>44</v>
      </c>
      <c r="FG26" s="0" t="s">
        <v>44</v>
      </c>
      <c r="FH26" s="0" t="s">
        <v>44</v>
      </c>
      <c r="FI26" s="0" t="s">
        <v>44</v>
      </c>
      <c r="FJ26" s="0" t="s">
        <v>44</v>
      </c>
      <c r="FK26" s="9" t="s">
        <v>44</v>
      </c>
      <c r="FL26" s="9" t="s">
        <v>44</v>
      </c>
      <c r="FM26" s="3" t="n">
        <v>1</v>
      </c>
      <c r="FN26" s="0" t="n">
        <f aca="false">CF26</f>
        <v>93</v>
      </c>
      <c r="FO26" s="0" t="s">
        <v>44</v>
      </c>
      <c r="FP26" s="0" t="s">
        <v>44</v>
      </c>
      <c r="FQ26" s="0" t="s">
        <v>44</v>
      </c>
      <c r="FR26" s="0" t="s">
        <v>44</v>
      </c>
      <c r="FS26" s="0" t="s">
        <v>44</v>
      </c>
      <c r="FT26" s="9" t="s">
        <v>44</v>
      </c>
      <c r="FU26" s="9" t="s">
        <v>44</v>
      </c>
      <c r="FV26" s="3" t="n">
        <v>1</v>
      </c>
      <c r="FW26" s="0" t="n">
        <f aca="false">IF(U26=0,0,IF(OR(U26&gt;=0,C26&gt;=0),ROUND(U26/C26*100,0),C26))</f>
        <v>29</v>
      </c>
      <c r="FX26" s="0" t="s">
        <v>44</v>
      </c>
      <c r="FY26" s="0" t="s">
        <v>44</v>
      </c>
      <c r="FZ26" s="0" t="s">
        <v>44</v>
      </c>
      <c r="GA26" s="0" t="s">
        <v>44</v>
      </c>
      <c r="GB26" s="0" t="s">
        <v>44</v>
      </c>
      <c r="GC26" s="9" t="s">
        <v>44</v>
      </c>
      <c r="GD26" s="9" t="s">
        <v>45</v>
      </c>
      <c r="GE26" s="3" t="n">
        <v>1</v>
      </c>
      <c r="GF26" s="0" t="n">
        <f aca="false">IF(OR(CT26&lt;0,DC26&lt;=0),-1,ROUND(CT26/DC26,0))</f>
        <v>8</v>
      </c>
      <c r="GG26" s="0" t="s">
        <v>44</v>
      </c>
      <c r="GH26" s="0" t="s">
        <v>44</v>
      </c>
      <c r="GI26" s="0" t="s">
        <v>44</v>
      </c>
      <c r="GJ26" s="0" t="s">
        <v>44</v>
      </c>
      <c r="GK26" s="0" t="s">
        <v>44</v>
      </c>
      <c r="GL26" s="0" t="s">
        <v>44</v>
      </c>
      <c r="GM26" s="0" t="s">
        <v>45</v>
      </c>
      <c r="GN26" s="3" t="n">
        <v>1</v>
      </c>
      <c r="GO26" s="0" t="n">
        <f aca="false">IF(OR(DL26&lt;0,DU26&lt;=0),-1,ROUND(DL26/DU26,0))</f>
        <v>3</v>
      </c>
      <c r="GP26" s="0" t="s">
        <v>44</v>
      </c>
      <c r="GQ26" s="0" t="s">
        <v>44</v>
      </c>
      <c r="GR26" s="0" t="s">
        <v>44</v>
      </c>
      <c r="GS26" s="0" t="s">
        <v>44</v>
      </c>
      <c r="GT26" s="0" t="s">
        <v>44</v>
      </c>
      <c r="GU26" s="0" t="s">
        <v>44</v>
      </c>
      <c r="GV26" s="0" t="s">
        <v>45</v>
      </c>
      <c r="GW26" s="3" t="n">
        <v>1</v>
      </c>
      <c r="GX26" s="0" t="n">
        <f aca="false">IF(OR(ED26&lt;0,EM26&lt;=0),-1,ROUND(ED26/EM26,0))</f>
        <v>6</v>
      </c>
      <c r="GY26" s="0" t="s">
        <v>44</v>
      </c>
      <c r="GZ26" s="0" t="s">
        <v>44</v>
      </c>
      <c r="HA26" s="0" t="s">
        <v>44</v>
      </c>
      <c r="HB26" s="0" t="s">
        <v>44</v>
      </c>
      <c r="HC26" s="0" t="s">
        <v>44</v>
      </c>
      <c r="HD26" s="0" t="s">
        <v>44</v>
      </c>
      <c r="HE26" s="0" t="s">
        <v>45</v>
      </c>
      <c r="HF26" s="3" t="n">
        <v>1</v>
      </c>
      <c r="HG26" s="0" t="n">
        <f aca="false">IF(OR(ED26&lt;0,DL26&lt;0),-1,ED26+ROUND(CQ26*DL26,0))</f>
        <v>1238</v>
      </c>
      <c r="HH26" s="0" t="s">
        <v>44</v>
      </c>
      <c r="HI26" s="0" t="s">
        <v>44</v>
      </c>
      <c r="HJ26" s="0" t="s">
        <v>44</v>
      </c>
      <c r="HK26" s="0" t="s">
        <v>44</v>
      </c>
      <c r="HL26" s="0" t="s">
        <v>44</v>
      </c>
      <c r="HM26" s="0" t="s">
        <v>44</v>
      </c>
      <c r="HN26" s="0" t="s">
        <v>45</v>
      </c>
      <c r="HO26" s="3" t="n">
        <v>1</v>
      </c>
      <c r="HP26" s="0" t="n">
        <f aca="false">IF(OR(HG26&lt;0,DC26&lt;=0),-1,ROUND(HG26/DC26,0))</f>
        <v>13</v>
      </c>
      <c r="HQ26" s="0" t="s">
        <v>44</v>
      </c>
      <c r="HR26" s="0" t="s">
        <v>44</v>
      </c>
      <c r="HS26" s="0" t="s">
        <v>44</v>
      </c>
      <c r="HT26" s="0" t="s">
        <v>44</v>
      </c>
      <c r="HU26" s="0" t="s">
        <v>44</v>
      </c>
      <c r="HV26" s="0" t="s">
        <v>44</v>
      </c>
      <c r="HW26" s="0" t="s">
        <v>45</v>
      </c>
      <c r="HX26" s="3" t="n">
        <v>1</v>
      </c>
    </row>
  </sheetData>
  <conditionalFormatting sqref="R8:S8;AA8:AB8;AJ8:AK8;AS8:AT8;BB8:BC8;BK8:BL8;CC8:CD8;CL8:CM8;I1:J2;I8:J1048576;D3:E7">
    <cfRule type="cellIs" priority="2" operator="equal" aboveAverage="0" equalAverage="0" bottom="0" percent="0" rank="0" text="" dxfId="0">
      <formula>"Ja"</formula>
    </cfRule>
  </conditionalFormatting>
  <conditionalFormatting sqref="C8:H11;L8:Q8;AD8:AI8;AM8:AR8;AV8:BA8;BE8:BJ8;BW8:CB8;CF8:CK8;L9:L11;U8:Z8;U9:U11;AD9:AD11;AM9:AM11;AV9:AV11;BE9:BE11;BW9:BW11;CF9:CF11">
    <cfRule type="cellIs" priority="3" operator="equal" aboveAverage="0" equalAverage="0" bottom="0" percent="0" rank="0" text="" dxfId="1">
      <formula>-3</formula>
    </cfRule>
    <cfRule type="cellIs" priority="4" operator="equal" aboveAverage="0" equalAverage="0" bottom="0" percent="0" rank="0" text="" dxfId="2">
      <formula>-2</formula>
    </cfRule>
    <cfRule type="cellIs" priority="5" operator="equal" aboveAverage="0" equalAverage="0" bottom="0" percent="0" rank="0" text="" dxfId="3">
      <formula>-1</formula>
    </cfRule>
  </conditionalFormatting>
  <conditionalFormatting sqref="R12:S12;AA12:AB12;AJ12:AK12;AS12:AT12;BB12:BC12;BK12:BL12;CC12:CD12;CL12:CM12">
    <cfRule type="cellIs" priority="6" operator="equal" aboveAverage="0" equalAverage="0" bottom="0" percent="0" rank="0" text="" dxfId="4">
      <formula>"Ja"</formula>
    </cfRule>
  </conditionalFormatting>
  <conditionalFormatting sqref="L12:Q12;U12:Z12;AD12:AI12;AM12:AR12;AV12:BA12;BE12:BJ12;BW12:CB12;CF12:CK12">
    <cfRule type="cellIs" priority="7" operator="equal" aboveAverage="0" equalAverage="0" bottom="0" percent="0" rank="0" text="" dxfId="5">
      <formula>-3</formula>
    </cfRule>
    <cfRule type="cellIs" priority="8" operator="equal" aboveAverage="0" equalAverage="0" bottom="0" percent="0" rank="0" text="" dxfId="6">
      <formula>-2</formula>
    </cfRule>
    <cfRule type="cellIs" priority="9" operator="equal" aboveAverage="0" equalAverage="0" bottom="0" percent="0" rank="0" text="" dxfId="7">
      <formula>-1</formula>
    </cfRule>
  </conditionalFormatting>
  <conditionalFormatting sqref="I13:J15;R13:S15;AA13:AB15;AJ13:AK15;AS13:AT15;BB13:BC15;BK13:BL15;CC13:CD15;CL13:CM15;I17;AA17;AS17">
    <cfRule type="cellIs" priority="10" operator="equal" aboveAverage="0" equalAverage="0" bottom="0" percent="0" rank="0" text="" dxfId="8">
      <formula>"Ja"</formula>
    </cfRule>
  </conditionalFormatting>
  <conditionalFormatting sqref="C13:H18;C20:H23;U20:Z23;AM20:AR23;BW20:CB26;BE20:BJ29;L13:Q15;U13:Z18;AD13:AI15;AM13:AR18;AV13:BA15;BE13:BJ18;BW13:CB18;CF13:CK18;CG17:CK19;D17:H23;V17:Z23;AN17:AR23;BF17:BJ23;BX17:CB23">
    <cfRule type="cellIs" priority="11" operator="equal" aboveAverage="0" equalAverage="0" bottom="0" percent="0" rank="0" text="" dxfId="9">
      <formula>-3</formula>
    </cfRule>
    <cfRule type="cellIs" priority="12" operator="equal" aboveAverage="0" equalAverage="0" bottom="0" percent="0" rank="0" text="" dxfId="10">
      <formula>-2</formula>
    </cfRule>
    <cfRule type="cellIs" priority="13" operator="equal" aboveAverage="0" equalAverage="0" bottom="0" percent="0" rank="0" text="" dxfId="11">
      <formula>-1</formula>
    </cfRule>
  </conditionalFormatting>
  <conditionalFormatting sqref="BN12:BS12">
    <cfRule type="cellIs" priority="14" operator="equal" aboveAverage="0" equalAverage="0" bottom="0" percent="0" rank="0" text="" dxfId="12">
      <formula>-3</formula>
    </cfRule>
    <cfRule type="cellIs" priority="15" operator="equal" aboveAverage="0" equalAverage="0" bottom="0" percent="0" rank="0" text="" dxfId="13">
      <formula>-2</formula>
    </cfRule>
    <cfRule type="cellIs" priority="16" operator="equal" aboveAverage="0" equalAverage="0" bottom="0" percent="0" rank="0" text="" dxfId="14">
      <formula>-1</formula>
    </cfRule>
  </conditionalFormatting>
  <conditionalFormatting sqref="AS20:AT23">
    <cfRule type="cellIs" priority="17" operator="equal" aboveAverage="0" equalAverage="0" bottom="0" percent="0" rank="0" text="" dxfId="15">
      <formula>"Ja"</formula>
    </cfRule>
  </conditionalFormatting>
  <conditionalFormatting sqref="I19:J19;R19:S19;AA19:AB19;AJ19:AK19;AS19:AT19;BB19:BC19;BK19:BL19;CL19:CM19;AK21;AJ23:AK23;BC21;BB23:BC23;BK21:BL21;BK23:BL23;CC19:CD19;CC21:CD21;CC23:CD23;BL25;CC25:CD25;CD27;CD29;BK27:BL27;BK29:BL29">
    <cfRule type="cellIs" priority="18" operator="equal" aboveAverage="0" equalAverage="0" bottom="0" percent="0" rank="0" text="" dxfId="16">
      <formula>"Ja"</formula>
    </cfRule>
  </conditionalFormatting>
  <conditionalFormatting sqref="BE19:BJ19;BW19:CB19;CF19:CK19;C19:H19;U19:Z19;AM19:AR19;L19:Q22;AD19:AI23;AV19:BA23">
    <cfRule type="cellIs" priority="19" operator="equal" aboveAverage="0" equalAverage="0" bottom="0" percent="0" rank="0" text="" dxfId="17">
      <formula>-3</formula>
    </cfRule>
    <cfRule type="cellIs" priority="20" operator="equal" aboveAverage="0" equalAverage="0" bottom="0" percent="0" rank="0" text="" dxfId="18">
      <formula>-2</formula>
    </cfRule>
    <cfRule type="cellIs" priority="21" operator="equal" aboveAverage="0" equalAverage="0" bottom="0" percent="0" rank="0" text="" dxfId="19">
      <formula>-1</formula>
    </cfRule>
  </conditionalFormatting>
  <conditionalFormatting sqref="BK16:BL18;BK20:BL20;BK22:BL22;BK24:BL24;BL26;BK28:BL28">
    <cfRule type="cellIs" priority="22" operator="equal" aboveAverage="0" equalAverage="0" bottom="0" percent="0" rank="0" text="" dxfId="20">
      <formula>"Ja"</formula>
    </cfRule>
  </conditionalFormatting>
  <conditionalFormatting sqref="BT16:BU18;BT20:BU20;BT22:BU22;BT24:BU24;BT26:BU26;BT28:BU28">
    <cfRule type="cellIs" priority="23" operator="equal" aboveAverage="0" equalAverage="0" bottom="0" percent="0" rank="0" text="" dxfId="21">
      <formula>"Ja"</formula>
    </cfRule>
  </conditionalFormatting>
  <conditionalFormatting sqref="CC16:CD18;CC20:CD20;CC22:CD22;CC24:CD24;CC26:CD26;CD28">
    <cfRule type="cellIs" priority="24" operator="equal" aboveAverage="0" equalAverage="0" bottom="0" percent="0" rank="0" text="" dxfId="22">
      <formula>"Ja"</formula>
    </cfRule>
  </conditionalFormatting>
  <conditionalFormatting sqref="CL16:CM18">
    <cfRule type="cellIs" priority="25" operator="equal" aboveAverage="0" equalAverage="0" bottom="0" percent="0" rank="0" text="" dxfId="23">
      <formula>"Ja"</formula>
    </cfRule>
  </conditionalFormatting>
  <conditionalFormatting sqref="L23:Q23">
    <cfRule type="cellIs" priority="26" operator="equal" aboveAverage="0" equalAverage="0" bottom="0" percent="0" rank="0" text="" dxfId="24">
      <formula>-3</formula>
    </cfRule>
    <cfRule type="cellIs" priority="27" operator="equal" aboveAverage="0" equalAverage="0" bottom="0" percent="0" rank="0" text="" dxfId="25">
      <formula>-2</formula>
    </cfRule>
    <cfRule type="cellIs" priority="28" operator="equal" aboveAverage="0" equalAverage="0" bottom="0" percent="0" rank="0" text="" dxfId="26">
      <formula>-1</formula>
    </cfRule>
  </conditionalFormatting>
  <conditionalFormatting sqref="CF20:CK29">
    <cfRule type="cellIs" priority="29" operator="equal" aboveAverage="0" equalAverage="0" bottom="0" percent="0" rank="0" text="" dxfId="27">
      <formula>-3</formula>
    </cfRule>
    <cfRule type="cellIs" priority="30" operator="equal" aboveAverage="0" equalAverage="0" bottom="0" percent="0" rank="0" text="" dxfId="28">
      <formula>-2</formula>
    </cfRule>
    <cfRule type="cellIs" priority="31" operator="equal" aboveAverage="0" equalAverage="0" bottom="0" percent="0" rank="0" text="" dxfId="29">
      <formula>-1</formula>
    </cfRule>
  </conditionalFormatting>
  <conditionalFormatting sqref="CL21:CM21">
    <cfRule type="cellIs" priority="32" operator="equal" aboveAverage="0" equalAverage="0" bottom="0" percent="0" rank="0" text="" dxfId="30">
      <formula>"Ja"</formula>
    </cfRule>
  </conditionalFormatting>
  <conditionalFormatting sqref="CL20:CM20;CL22:CM22;CL24:CM24;CL26:CM26;CL28:CM28">
    <cfRule type="cellIs" priority="33" operator="equal" aboveAverage="0" equalAverage="0" bottom="0" percent="0" rank="0" text="" dxfId="31">
      <formula>"Ja"</formula>
    </cfRule>
  </conditionalFormatting>
  <conditionalFormatting sqref="R21">
    <cfRule type="cellIs" priority="34" operator="equal" aboveAverage="0" equalAverage="0" bottom="0" percent="0" rank="0" text="" dxfId="32">
      <formula>"Ja"</formula>
    </cfRule>
  </conditionalFormatting>
  <conditionalFormatting sqref="AJ21">
    <cfRule type="cellIs" priority="35" operator="equal" aboveAverage="0" equalAverage="0" bottom="0" percent="0" rank="0" text="" dxfId="33">
      <formula>"Ja"</formula>
    </cfRule>
  </conditionalFormatting>
  <conditionalFormatting sqref="BB21">
    <cfRule type="cellIs" priority="36" operator="equal" aboveAverage="0" equalAverage="0" bottom="0" percent="0" rank="0" text="" dxfId="34">
      <formula>"Ja"</formula>
    </cfRule>
  </conditionalFormatting>
  <conditionalFormatting sqref="J24">
    <cfRule type="cellIs" priority="37" operator="equal" aboveAverage="0" equalAverage="0" bottom="0" percent="0" rank="0" text="" dxfId="35">
      <formula>"Ja"</formula>
    </cfRule>
  </conditionalFormatting>
  <conditionalFormatting sqref="R24:S24;AA24:AB24;AJ24:AK24;AS24:AT24;BB24:BC24">
    <cfRule type="cellIs" priority="38" operator="equal" aboveAverage="0" equalAverage="0" bottom="0" percent="0" rank="0" text="" dxfId="36">
      <formula>"Ja"</formula>
    </cfRule>
  </conditionalFormatting>
  <conditionalFormatting sqref="L24;U24:Z24;AD24;AM24:AR24;AV24;N24:Q24;AF24:AI24;AX24:BA24">
    <cfRule type="cellIs" priority="39" operator="equal" aboveAverage="0" equalAverage="0" bottom="0" percent="0" rank="0" text="" dxfId="37">
      <formula>-3</formula>
    </cfRule>
    <cfRule type="cellIs" priority="40" operator="equal" aboveAverage="0" equalAverage="0" bottom="0" percent="0" rank="0" text="" dxfId="38">
      <formula>-2</formula>
    </cfRule>
    <cfRule type="cellIs" priority="41" operator="equal" aboveAverage="0" equalAverage="0" bottom="0" percent="0" rank="0" text="" dxfId="39">
      <formula>-1</formula>
    </cfRule>
  </conditionalFormatting>
  <conditionalFormatting sqref="I25:J27;R25:S27;AA25:AB27;AJ25:AK27;AS25:AT27;BB25:BC27">
    <cfRule type="cellIs" priority="42" operator="equal" aboveAverage="0" equalAverage="0" bottom="0" percent="0" rank="0" text="" dxfId="40">
      <formula>"Ja"</formula>
    </cfRule>
  </conditionalFormatting>
  <conditionalFormatting sqref="L25:Q25;AD25:AI25;AV25:BA25;C27:H27;U27:Z27;AM27:AR27;C25:F26;H25:H26;L27:Q27;L26:O26;Q26;U25:X26;Z25:Z26;AD27:AI27;AD26:AG26;AI26;AM25:AP26;AR25:AR26;AV27:BA27;AV26:AY26;BA26">
    <cfRule type="cellIs" priority="43" operator="equal" aboveAverage="0" equalAverage="0" bottom="0" percent="0" rank="0" text="" dxfId="41">
      <formula>-3</formula>
    </cfRule>
    <cfRule type="cellIs" priority="44" operator="equal" aboveAverage="0" equalAverage="0" bottom="0" percent="0" rank="0" text="" dxfId="42">
      <formula>-2</formula>
    </cfRule>
    <cfRule type="cellIs" priority="45" operator="equal" aboveAverage="0" equalAverage="0" bottom="0" percent="0" rank="0" text="" dxfId="43">
      <formula>-1</formula>
    </cfRule>
  </conditionalFormatting>
  <conditionalFormatting sqref="J28">
    <cfRule type="cellIs" priority="46" operator="equal" aboveAverage="0" equalAverage="0" bottom="0" percent="0" rank="0" text="" dxfId="44">
      <formula>"Ja"</formula>
    </cfRule>
  </conditionalFormatting>
  <conditionalFormatting sqref="R28:S28;AA28:AB28;AJ28:AK28;AS28:AT28;BB28:BC28">
    <cfRule type="cellIs" priority="47" operator="equal" aboveAverage="0" equalAverage="0" bottom="0" percent="0" rank="0" text="" dxfId="45">
      <formula>"Ja"</formula>
    </cfRule>
  </conditionalFormatting>
  <conditionalFormatting sqref="L28:Q28;U28:Z28;AD28:AI28;AM28:AR28;AV28:BA28">
    <cfRule type="cellIs" priority="48" operator="equal" aboveAverage="0" equalAverage="0" bottom="0" percent="0" rank="0" text="" dxfId="46">
      <formula>-3</formula>
    </cfRule>
    <cfRule type="cellIs" priority="49" operator="equal" aboveAverage="0" equalAverage="0" bottom="0" percent="0" rank="0" text="" dxfId="47">
      <formula>-2</formula>
    </cfRule>
    <cfRule type="cellIs" priority="50" operator="equal" aboveAverage="0" equalAverage="0" bottom="0" percent="0" rank="0" text="" dxfId="48">
      <formula>-1</formula>
    </cfRule>
  </conditionalFormatting>
  <conditionalFormatting sqref="I29:J29;R29:S29;AA29:AB29;AJ29:AK29;AS29:AT29;BB29:BC29">
    <cfRule type="cellIs" priority="51" operator="equal" aboveAverage="0" equalAverage="0" bottom="0" percent="0" rank="0" text="" dxfId="49">
      <formula>"Ja"</formula>
    </cfRule>
  </conditionalFormatting>
  <conditionalFormatting sqref="L29:Q29;AD29:AI29;AV29:BA29;C29:H29;U29:Z29;AM29:AR29">
    <cfRule type="cellIs" priority="52" operator="equal" aboveAverage="0" equalAverage="0" bottom="0" percent="0" rank="0" text="" dxfId="50">
      <formula>-3</formula>
    </cfRule>
    <cfRule type="cellIs" priority="53" operator="equal" aboveAverage="0" equalAverage="0" bottom="0" percent="0" rank="0" text="" dxfId="50">
      <formula>-2</formula>
    </cfRule>
    <cfRule type="cellIs" priority="54" operator="equal" aboveAverage="0" equalAverage="0" bottom="0" percent="0" rank="0" text="" dxfId="50">
      <formula>-1</formula>
    </cfRule>
  </conditionalFormatting>
  <conditionalFormatting sqref="BK25">
    <cfRule type="cellIs" priority="55" operator="equal" aboveAverage="0" equalAverage="0" bottom="0" percent="0" rank="0" text="" dxfId="51">
      <formula>"Ja"</formula>
    </cfRule>
  </conditionalFormatting>
  <conditionalFormatting sqref="BW27:CB29">
    <cfRule type="cellIs" priority="56" operator="equal" aboveAverage="0" equalAverage="0" bottom="0" percent="0" rank="0" text="" dxfId="52">
      <formula>-3</formula>
    </cfRule>
    <cfRule type="cellIs" priority="57" operator="equal" aboveAverage="0" equalAverage="0" bottom="0" percent="0" rank="0" text="" dxfId="53">
      <formula>-2</formula>
    </cfRule>
    <cfRule type="cellIs" priority="58" operator="equal" aboveAverage="0" equalAverage="0" bottom="0" percent="0" rank="0" text="" dxfId="54">
      <formula>-1</formula>
    </cfRule>
  </conditionalFormatting>
  <conditionalFormatting sqref="CC27">
    <cfRule type="cellIs" priority="59" operator="equal" aboveAverage="0" equalAverage="0" bottom="0" percent="0" rank="0" text="" dxfId="55">
      <formula>"Ja"</formula>
    </cfRule>
  </conditionalFormatting>
  <conditionalFormatting sqref="CC28">
    <cfRule type="cellIs" priority="60" operator="equal" aboveAverage="0" equalAverage="0" bottom="0" percent="0" rank="0" text="" dxfId="56">
      <formula>"Ja"</formula>
    </cfRule>
  </conditionalFormatting>
  <conditionalFormatting sqref="CT9:CT11;DC9:DC11;DL9:DL11;DU9:DU11;ED9:ED11;EM9:EM11;EV9:EV11">
    <cfRule type="cellIs" priority="61" operator="equal" aboveAverage="0" equalAverage="0" bottom="0" percent="0" rank="0" text="" dxfId="57">
      <formula>-3</formula>
    </cfRule>
    <cfRule type="cellIs" priority="62" operator="equal" aboveAverage="0" equalAverage="0" bottom="0" percent="0" rank="0" text="" dxfId="58">
      <formula>-2</formula>
    </cfRule>
    <cfRule type="cellIs" priority="63" operator="equal" aboveAverage="0" equalAverage="0" bottom="0" percent="0" rank="0" text="" dxfId="59">
      <formula>-1</formula>
    </cfRule>
  </conditionalFormatting>
  <conditionalFormatting sqref="FE9:FE11;FN9:FN11">
    <cfRule type="cellIs" priority="64" operator="equal" aboveAverage="0" equalAverage="0" bottom="0" percent="0" rank="0" text="" dxfId="60">
      <formula>-3</formula>
    </cfRule>
    <cfRule type="cellIs" priority="65" operator="equal" aboveAverage="0" equalAverage="0" bottom="0" percent="0" rank="0" text="" dxfId="61">
      <formula>-2</formula>
    </cfRule>
    <cfRule type="cellIs" priority="66" operator="equal" aboveAverage="0" equalAverage="0" bottom="0" percent="0" rank="0" text="" dxfId="62">
      <formula>-1</formula>
    </cfRule>
  </conditionalFormatting>
  <conditionalFormatting sqref="FW11">
    <cfRule type="cellIs" priority="67" operator="equal" aboveAverage="0" equalAverage="0" bottom="0" percent="0" rank="0" text="" dxfId="63">
      <formula>-3</formula>
    </cfRule>
    <cfRule type="cellIs" priority="68" operator="equal" aboveAverage="0" equalAverage="0" bottom="0" percent="0" rank="0" text="" dxfId="64">
      <formula>-2</formula>
    </cfRule>
    <cfRule type="cellIs" priority="69" operator="equal" aboveAverage="0" equalAverage="0" bottom="0" percent="0" rank="0" text="" dxfId="65">
      <formula>-1</formula>
    </cfRule>
  </conditionalFormatting>
  <conditionalFormatting sqref="GF11">
    <cfRule type="cellIs" priority="70" operator="equal" aboveAverage="0" equalAverage="0" bottom="0" percent="0" rank="0" text="" dxfId="66">
      <formula>-3</formula>
    </cfRule>
    <cfRule type="cellIs" priority="71" operator="equal" aboveAverage="0" equalAverage="0" bottom="0" percent="0" rank="0" text="" dxfId="67">
      <formula>-2</formula>
    </cfRule>
    <cfRule type="cellIs" priority="72" operator="equal" aboveAverage="0" equalAverage="0" bottom="0" percent="0" rank="0" text="" dxfId="68">
      <formula>-1</formula>
    </cfRule>
  </conditionalFormatting>
  <conditionalFormatting sqref="GO11">
    <cfRule type="cellIs" priority="73" operator="equal" aboveAverage="0" equalAverage="0" bottom="0" percent="0" rank="0" text="" dxfId="69">
      <formula>-3</formula>
    </cfRule>
    <cfRule type="cellIs" priority="74" operator="equal" aboveAverage="0" equalAverage="0" bottom="0" percent="0" rank="0" text="" dxfId="70">
      <formula>-2</formula>
    </cfRule>
    <cfRule type="cellIs" priority="75" operator="equal" aboveAverage="0" equalAverage="0" bottom="0" percent="0" rank="0" text="" dxfId="71">
      <formula>-1</formula>
    </cfRule>
  </conditionalFormatting>
  <conditionalFormatting sqref="GX11">
    <cfRule type="cellIs" priority="76" operator="equal" aboveAverage="0" equalAverage="0" bottom="0" percent="0" rank="0" text="" dxfId="72">
      <formula>-3</formula>
    </cfRule>
    <cfRule type="cellIs" priority="77" operator="equal" aboveAverage="0" equalAverage="0" bottom="0" percent="0" rank="0" text="" dxfId="73">
      <formula>-2</formula>
    </cfRule>
    <cfRule type="cellIs" priority="78" operator="equal" aboveAverage="0" equalAverage="0" bottom="0" percent="0" rank="0" text="" dxfId="74">
      <formula>-1</formula>
    </cfRule>
  </conditionalFormatting>
  <conditionalFormatting sqref="HG11">
    <cfRule type="cellIs" priority="79" operator="equal" aboveAverage="0" equalAverage="0" bottom="0" percent="0" rank="0" text="" dxfId="75">
      <formula>-3</formula>
    </cfRule>
    <cfRule type="cellIs" priority="80" operator="equal" aboveAverage="0" equalAverage="0" bottom="0" percent="0" rank="0" text="" dxfId="76">
      <formula>-2</formula>
    </cfRule>
    <cfRule type="cellIs" priority="81" operator="equal" aboveAverage="0" equalAverage="0" bottom="0" percent="0" rank="0" text="" dxfId="77">
      <formula>-1</formula>
    </cfRule>
  </conditionalFormatting>
  <conditionalFormatting sqref="HP11">
    <cfRule type="cellIs" priority="82" operator="equal" aboveAverage="0" equalAverage="0" bottom="0" percent="0" rank="0" text="" dxfId="78">
      <formula>-3</formula>
    </cfRule>
    <cfRule type="cellIs" priority="83" operator="equal" aboveAverage="0" equalAverage="0" bottom="0" percent="0" rank="0" text="" dxfId="79">
      <formula>-2</formula>
    </cfRule>
    <cfRule type="cellIs" priority="84" operator="equal" aboveAverage="0" equalAverage="0" bottom="0" percent="0" rank="0" text="" dxfId="80">
      <formula>-1</formula>
    </cfRule>
  </conditionalFormatting>
  <conditionalFormatting sqref="J30">
    <cfRule type="cellIs" priority="85" operator="equal" aboveAverage="0" equalAverage="0" bottom="0" percent="0" rank="0" text="" dxfId="81">
      <formula>"Ja"</formula>
    </cfRule>
  </conditionalFormatting>
  <conditionalFormatting sqref="R30:S30;AA30:AB30;AJ30:AK30;AS30:AT30;BB30:BC30;BK30:BL30;CC30:CD30;CL30:CM30">
    <cfRule type="cellIs" priority="86" operator="equal" aboveAverage="0" equalAverage="0" bottom="0" percent="0" rank="0" text="" dxfId="82">
      <formula>"Ja"</formula>
    </cfRule>
  </conditionalFormatting>
  <conditionalFormatting sqref="L30:Q30;U30:Z30;AD30:AI30;AM30:AR30;AV30:BA30;BE30:BJ30;BW30:CB30;CF30:CK30">
    <cfRule type="cellIs" priority="87" operator="equal" aboveAverage="0" equalAverage="0" bottom="0" percent="0" rank="0" text="" dxfId="83">
      <formula>-3</formula>
    </cfRule>
    <cfRule type="cellIs" priority="88" operator="equal" aboveAverage="0" equalAverage="0" bottom="0" percent="0" rank="0" text="" dxfId="84">
      <formula>-2</formula>
    </cfRule>
    <cfRule type="cellIs" priority="89" operator="equal" aboveAverage="0" equalAverage="0" bottom="0" percent="0" rank="0" text="" dxfId="85">
      <formula>-1</formula>
    </cfRule>
  </conditionalFormatting>
  <conditionalFormatting sqref="BN30:BS30">
    <cfRule type="cellIs" priority="90" operator="equal" aboveAverage="0" equalAverage="0" bottom="0" percent="0" rank="0" text="" dxfId="86">
      <formula>-3</formula>
    </cfRule>
    <cfRule type="cellIs" priority="91" operator="equal" aboveAverage="0" equalAverage="0" bottom="0" percent="0" rank="0" text="" dxfId="87">
      <formula>-2</formula>
    </cfRule>
    <cfRule type="cellIs" priority="92" operator="equal" aboveAverage="0" equalAverage="0" bottom="0" percent="0" rank="0" text="" dxfId="88">
      <formula>-1</formula>
    </cfRule>
  </conditionalFormatting>
  <conditionalFormatting sqref="J31">
    <cfRule type="cellIs" priority="93" operator="equal" aboveAverage="0" equalAverage="0" bottom="0" percent="0" rank="0" text="" dxfId="88">
      <formula>"Ja"</formula>
    </cfRule>
  </conditionalFormatting>
  <conditionalFormatting sqref="R1:S8;AA1:AB8;AJ1:AK8;AS1:AT8;BB1:BC8;BK1:BL8;BT1:BU8;CC1:CD8;CL1:CM8;FB1:FC8;FK1:FL8;FT1:FU8;GC1:GD8;FB41:FC1048576;FK41:FL1048576;FT41:FU1048576;GC41:GD1048576;CZ1:DA8;DI1:DJ8;DR1:DS8;EA1:EB8;EJ1:EK8;ES1:ET8;GL1:GM8;GU1:GV8;HD1:HE8;HM1:HN8;HV1:HW8;R12:S1048576;AA12:AB1048576;AJ12:AK1048576;AS12:AT1048576;BB12:BC1048576;BK12:BL1048576;BT12:BU1048576;CC12:CD1048576;CL12:CM1048576;CZ12:DA1048576;DI12:DJ1048576;DR12:DS1048576;EA12:EB1048576;EJ12:EK1048576;ES12:ET1048576;FB12:FC18;FK12:FL18;FT12:FU18;GC12:GD19;GL12:GM1048576;GU12:GV1048576;HD12:HE1048576;HM12:HN1048576;HV12:HW1048576">
    <cfRule type="cellIs" priority="94" operator="equal" aboveAverage="0" equalAverage="0" bottom="0" percent="0" rank="0" text="" dxfId="88">
      <formula>"Ja"</formula>
    </cfRule>
  </conditionalFormatting>
  <conditionalFormatting sqref="L31:Q31;U31:Z31;AD31:AI31;AM31:AR31;AV31:BA31;BE31:BJ31;BW31:CB31;CF31:CK31">
    <cfRule type="cellIs" priority="95" operator="equal" aboveAverage="0" equalAverage="0" bottom="0" percent="0" rank="0" text="" dxfId="89">
      <formula>-3</formula>
    </cfRule>
    <cfRule type="cellIs" priority="96" operator="equal" aboveAverage="0" equalAverage="0" bottom="0" percent="0" rank="0" text="" dxfId="90">
      <formula>-2</formula>
    </cfRule>
    <cfRule type="cellIs" priority="97" operator="equal" aboveAverage="0" equalAverage="0" bottom="0" percent="0" rank="0" text="" dxfId="91">
      <formula>-1</formula>
    </cfRule>
  </conditionalFormatting>
  <conditionalFormatting sqref="C1:H2;AD1:AI8;AM1:AR8;AV1:BA8;BE1:BJ8;BN1:BS8;BW1:CB8;CF1:CK8;CT1:CY8;DL1:DQ8;DU1:DZ8;ED1:EI8;EV1:FA8;FE1:FJ8;FN1:FS8;FW1:GB8;EM1:ER8;HG1:HL8;DC1:DH8;GF1:GT8;GX1:HC8;HP1:HU8;GO20:GO22;GF41:GT1048576;GO24:GT40;GF24:GM40;C3:C7;L1:Q2;L8:Q8;G3:H7;L9:L11;U1:Z8;U9:U11;AD9:AD11;AM9:AM11;AV9:AV11;BE9:BE11;BN9:BN11;BW9:BW11;CF9:CF11;CT9:CT11;DC9:DC11;DL9:DL11;DU9:DU11;ED9:ED11;EM9:EM11;EV9:EV11;FE9:FE11;FN9:FN11;FW9:FW11;GF9:GF11;GN9:GO11;GX9:GX11;HG9:HG11;HP9:HP11;GF12:GM15;GO12:GT15;GF16:GF23;GL16:GM18;GL19:GO19;GO16:GO18;C8:H24;L12:Q23;U12:Z24;AD12:AI23;AM12:AR24;AV12:BA23;BE12:BJ1048576;BN12:BS1048576;BW12:CB1048576;CF12:CK1048576;CT12:CY1048576;DC12:DH23;DL12:DQ1048576;DU12:DZ23;ED12:EI1048576;EM12:ER23;EV12:FA1048576;FE12:FJ1048576;FN12:FS1048576;FW12:GB1048576;GL20:GM22;GL23:GO23;GX12:HC1048576;HG12:HL1048576;HP12:HU1048576;L25:Q25;L24;N24:Q24;AD25:AI25;AD24;AF24:AI24;AV25:BA25;AV24;AX24:BA24;DC25:DH1048576;DC24;DE24:DH24;DU25:DZ1048576;DU24;DW24:DZ24;EM25:ER1048576;EM24;EO24:ER24;C27:H1048576;C25:F26;H25:H26;L27:Q1048576;L26:O26;Q26;U27:Z1048576;U25:X26;Z25:Z26;AD27:AI1048576;AD26:AG26;AI26;AM27:AR1048576;AM25:AP26;AR25:AR26;AV27:BA1048576;AV26:AY26;BA26">
    <cfRule type="cellIs" priority="98" operator="equal" aboveAverage="0" equalAverage="0" bottom="0" percent="0" rank="0" text="" dxfId="92">
      <formula>-3</formula>
    </cfRule>
    <cfRule type="cellIs" priority="99" operator="equal" aboveAverage="0" equalAverage="0" bottom="0" percent="0" rank="0" text="" dxfId="93">
      <formula>-2</formula>
    </cfRule>
    <cfRule type="cellIs" priority="100" operator="equal" aboveAverage="0" equalAverage="0" bottom="0" percent="0" rank="0" text="" dxfId="94">
      <formula>-1</formula>
    </cfRule>
  </conditionalFormatting>
  <conditionalFormatting sqref="L32:Q32">
    <cfRule type="cellIs" priority="101" operator="equal" aboveAverage="0" equalAverage="0" bottom="0" percent="0" rank="0" text="" dxfId="95">
      <formula>-3</formula>
    </cfRule>
    <cfRule type="cellIs" priority="102" operator="equal" aboveAverage="0" equalAverage="0" bottom="0" percent="0" rank="0" text="" dxfId="96">
      <formula>-2</formula>
    </cfRule>
    <cfRule type="cellIs" priority="103" operator="equal" aboveAverage="0" equalAverage="0" bottom="0" percent="0" rank="0" text="" dxfId="97">
      <formula>-1</formula>
    </cfRule>
  </conditionalFormatting>
  <conditionalFormatting sqref="L34:Q34">
    <cfRule type="cellIs" priority="104" operator="equal" aboveAverage="0" equalAverage="0" bottom="0" percent="0" rank="0" text="" dxfId="98">
      <formula>-3</formula>
    </cfRule>
    <cfRule type="cellIs" priority="105" operator="equal" aboveAverage="0" equalAverage="0" bottom="0" percent="0" rank="0" text="" dxfId="99">
      <formula>-2</formula>
    </cfRule>
    <cfRule type="cellIs" priority="106" operator="equal" aboveAverage="0" equalAverage="0" bottom="0" percent="0" rank="0" text="" dxfId="100">
      <formula>-1</formula>
    </cfRule>
  </conditionalFormatting>
  <conditionalFormatting sqref="L36:Q36">
    <cfRule type="cellIs" priority="107" operator="equal" aboveAverage="0" equalAverage="0" bottom="0" percent="0" rank="0" text="" dxfId="101">
      <formula>-3</formula>
    </cfRule>
    <cfRule type="cellIs" priority="108" operator="equal" aboveAverage="0" equalAverage="0" bottom="0" percent="0" rank="0" text="" dxfId="102">
      <formula>-2</formula>
    </cfRule>
    <cfRule type="cellIs" priority="109" operator="equal" aboveAverage="0" equalAverage="0" bottom="0" percent="0" rank="0" text="" dxfId="103">
      <formula>-1</formula>
    </cfRule>
  </conditionalFormatting>
  <conditionalFormatting sqref="L38:Q38">
    <cfRule type="cellIs" priority="110" operator="equal" aboveAverage="0" equalAverage="0" bottom="0" percent="0" rank="0" text="" dxfId="104">
      <formula>-3</formula>
    </cfRule>
    <cfRule type="cellIs" priority="111" operator="equal" aboveAverage="0" equalAverage="0" bottom="0" percent="0" rank="0" text="" dxfId="105">
      <formula>-2</formula>
    </cfRule>
    <cfRule type="cellIs" priority="112" operator="equal" aboveAverage="0" equalAverage="0" bottom="0" percent="0" rank="0" text="" dxfId="106">
      <formula>-1</formula>
    </cfRule>
  </conditionalFormatting>
  <conditionalFormatting sqref="L40:Q41">
    <cfRule type="cellIs" priority="113" operator="equal" aboveAverage="0" equalAverage="0" bottom="0" percent="0" rank="0" text="" dxfId="107">
      <formula>-3</formula>
    </cfRule>
    <cfRule type="cellIs" priority="114" operator="equal" aboveAverage="0" equalAverage="0" bottom="0" percent="0" rank="0" text="" dxfId="108">
      <formula>-2</formula>
    </cfRule>
    <cfRule type="cellIs" priority="115" operator="equal" aboveAverage="0" equalAverage="0" bottom="0" percent="0" rank="0" text="" dxfId="109">
      <formula>-1</formula>
    </cfRule>
  </conditionalFormatting>
  <conditionalFormatting sqref="FB19:FC19">
    <cfRule type="cellIs" priority="116" operator="equal" aboveAverage="0" equalAverage="0" bottom="0" percent="0" rank="0" text="" dxfId="110">
      <formula>"Ja"</formula>
    </cfRule>
  </conditionalFormatting>
  <conditionalFormatting sqref="FK19:FL19">
    <cfRule type="cellIs" priority="117" operator="equal" aboveAverage="0" equalAverage="0" bottom="0" percent="0" rank="0" text="" dxfId="111">
      <formula>"Ja"</formula>
    </cfRule>
  </conditionalFormatting>
  <conditionalFormatting sqref="FT19:FU19">
    <cfRule type="cellIs" priority="118" operator="equal" aboveAverage="0" equalAverage="0" bottom="0" percent="0" rank="0" text="" dxfId="112">
      <formula>"Ja"</formula>
    </cfRule>
  </conditionalFormatting>
  <conditionalFormatting sqref="FB20:FC22;FB24:FC24;FB26:FC26;FB28:FC28;FB30:FC30;FB32:FC32;FB34:FC34;FB36:FC36;FB38:FC38;FB40:FC40">
    <cfRule type="cellIs" priority="119" operator="equal" aboveAverage="0" equalAverage="0" bottom="0" percent="0" rank="0" text="" dxfId="113">
      <formula>"Ja"</formula>
    </cfRule>
  </conditionalFormatting>
  <conditionalFormatting sqref="FB23:FC23;FB25:FC25;FB27:FC27;FB29:FC29;FB31:FC31;FB33:FC33;FB35:FC35;FB37:FC37;FB39:FC39">
    <cfRule type="cellIs" priority="120" operator="equal" aboveAverage="0" equalAverage="0" bottom="0" percent="0" rank="0" text="" dxfId="114">
      <formula>"Ja"</formula>
    </cfRule>
  </conditionalFormatting>
  <conditionalFormatting sqref="FK20:FL22;FK24:FL24;FK26:FL26;FK28:FL28;FK30:FL30;FK32:FL32;FK34:FL34;FK36:FL36;FK38:FL38;FK40:FL40">
    <cfRule type="cellIs" priority="121" operator="equal" aboveAverage="0" equalAverage="0" bottom="0" percent="0" rank="0" text="" dxfId="115">
      <formula>"Ja"</formula>
    </cfRule>
  </conditionalFormatting>
  <conditionalFormatting sqref="FK23:FL23;FK25:FL25;FK27:FL27;FK29:FL29;FK31:FL31;FK33:FL33;FK35:FL35;FK37:FL37;FK39:FL39">
    <cfRule type="cellIs" priority="122" operator="equal" aboveAverage="0" equalAverage="0" bottom="0" percent="0" rank="0" text="" dxfId="116">
      <formula>"Ja"</formula>
    </cfRule>
  </conditionalFormatting>
  <conditionalFormatting sqref="FT20:FU22;FT24:FU24;FT26:FU26;FT28:FU28;FT30:FU30;FT32:FU32;FT34:FU34;FT36:FU36;FT38:FU38;FT40:FU40">
    <cfRule type="cellIs" priority="123" operator="equal" aboveAverage="0" equalAverage="0" bottom="0" percent="0" rank="0" text="" dxfId="117">
      <formula>"Ja"</formula>
    </cfRule>
  </conditionalFormatting>
  <conditionalFormatting sqref="FT23:FU23;FT25:FU25;FT27:FU27;FT29:FU29;FT31:FU31;FT33:FU33;FT35:FU35;FT37:FU37;FT39:FU39">
    <cfRule type="cellIs" priority="124" operator="equal" aboveAverage="0" equalAverage="0" bottom="0" percent="0" rank="0" text="" dxfId="118">
      <formula>"Ja"</formula>
    </cfRule>
  </conditionalFormatting>
  <conditionalFormatting sqref="GC20:GD22;GC24:GD24;GC26:GD26;GC28:GD28;GC30:GD30;GC32:GD32;GC34:GD34;GC36:GD36;GC38:GD38;GC40:GD40">
    <cfRule type="cellIs" priority="125" operator="equal" aboveAverage="0" equalAverage="0" bottom="0" percent="0" rank="0" text="" dxfId="119">
      <formula>"Ja"</formula>
    </cfRule>
  </conditionalFormatting>
  <conditionalFormatting sqref="GC23:GD23;GC25:GD25;GC27:GD27;GC29:GD29;GC31:GD31;GC33:GD33;GC35:GD35;GC37:GD37;GC39:GD39">
    <cfRule type="cellIs" priority="126" operator="equal" aboveAverage="0" equalAverage="0" bottom="0" percent="0" rank="0" text="" dxfId="120">
      <formula>"Ja"</formula>
    </cfRule>
  </conditionalFormatting>
  <conditionalFormatting sqref="R9:S11">
    <cfRule type="cellIs" priority="127" operator="equal" aboveAverage="0" equalAverage="0" bottom="0" percent="0" rank="0" text="" dxfId="121">
      <formula>"Ja"</formula>
    </cfRule>
  </conditionalFormatting>
  <conditionalFormatting sqref="M9:Q11">
    <cfRule type="cellIs" priority="128" operator="equal" aboveAverage="0" equalAverage="0" bottom="0" percent="0" rank="0" text="" dxfId="122">
      <formula>-3</formula>
    </cfRule>
    <cfRule type="cellIs" priority="129" operator="equal" aboveAverage="0" equalAverage="0" bottom="0" percent="0" rank="0" text="" dxfId="123">
      <formula>-2</formula>
    </cfRule>
    <cfRule type="cellIs" priority="130" operator="equal" aboveAverage="0" equalAverage="0" bottom="0" percent="0" rank="0" text="" dxfId="124">
      <formula>-1</formula>
    </cfRule>
  </conditionalFormatting>
  <conditionalFormatting sqref="M9:Q11">
    <cfRule type="cellIs" priority="131" operator="equal" aboveAverage="0" equalAverage="0" bottom="0" percent="0" rank="0" text="" dxfId="125">
      <formula>-3</formula>
    </cfRule>
    <cfRule type="cellIs" priority="132" operator="equal" aboveAverage="0" equalAverage="0" bottom="0" percent="0" rank="0" text="" dxfId="126">
      <formula>-2</formula>
    </cfRule>
    <cfRule type="cellIs" priority="133" operator="equal" aboveAverage="0" equalAverage="0" bottom="0" percent="0" rank="0" text="" dxfId="127">
      <formula>-1</formula>
    </cfRule>
  </conditionalFormatting>
  <conditionalFormatting sqref="AA9:AB11">
    <cfRule type="cellIs" priority="134" operator="equal" aboveAverage="0" equalAverage="0" bottom="0" percent="0" rank="0" text="" dxfId="128">
      <formula>"Ja"</formula>
    </cfRule>
  </conditionalFormatting>
  <conditionalFormatting sqref="V9:Z11">
    <cfRule type="cellIs" priority="135" operator="equal" aboveAverage="0" equalAverage="0" bottom="0" percent="0" rank="0" text="" dxfId="129">
      <formula>-3</formula>
    </cfRule>
    <cfRule type="cellIs" priority="136" operator="equal" aboveAverage="0" equalAverage="0" bottom="0" percent="0" rank="0" text="" dxfId="130">
      <formula>-2</formula>
    </cfRule>
    <cfRule type="cellIs" priority="137" operator="equal" aboveAverage="0" equalAverage="0" bottom="0" percent="0" rank="0" text="" dxfId="131">
      <formula>-1</formula>
    </cfRule>
  </conditionalFormatting>
  <conditionalFormatting sqref="V9:Z11">
    <cfRule type="cellIs" priority="138" operator="equal" aboveAverage="0" equalAverage="0" bottom="0" percent="0" rank="0" text="" dxfId="132">
      <formula>-3</formula>
    </cfRule>
    <cfRule type="cellIs" priority="139" operator="equal" aboveAverage="0" equalAverage="0" bottom="0" percent="0" rank="0" text="" dxfId="133">
      <formula>-2</formula>
    </cfRule>
    <cfRule type="cellIs" priority="140" operator="equal" aboveAverage="0" equalAverage="0" bottom="0" percent="0" rank="0" text="" dxfId="134">
      <formula>-1</formula>
    </cfRule>
  </conditionalFormatting>
  <conditionalFormatting sqref="AJ9:AK11">
    <cfRule type="cellIs" priority="141" operator="equal" aboveAverage="0" equalAverage="0" bottom="0" percent="0" rank="0" text="" dxfId="135">
      <formula>"Ja"</formula>
    </cfRule>
  </conditionalFormatting>
  <conditionalFormatting sqref="AE9:AI11">
    <cfRule type="cellIs" priority="142" operator="equal" aboveAverage="0" equalAverage="0" bottom="0" percent="0" rank="0" text="" dxfId="136">
      <formula>-3</formula>
    </cfRule>
    <cfRule type="cellIs" priority="143" operator="equal" aboveAverage="0" equalAverage="0" bottom="0" percent="0" rank="0" text="" dxfId="137">
      <formula>-2</formula>
    </cfRule>
    <cfRule type="cellIs" priority="144" operator="equal" aboveAverage="0" equalAverage="0" bottom="0" percent="0" rank="0" text="" dxfId="138">
      <formula>-1</formula>
    </cfRule>
  </conditionalFormatting>
  <conditionalFormatting sqref="AE9:AI11">
    <cfRule type="cellIs" priority="145" operator="equal" aboveAverage="0" equalAverage="0" bottom="0" percent="0" rank="0" text="" dxfId="139">
      <formula>-3</formula>
    </cfRule>
    <cfRule type="cellIs" priority="146" operator="equal" aboveAverage="0" equalAverage="0" bottom="0" percent="0" rank="0" text="" dxfId="140">
      <formula>-2</formula>
    </cfRule>
    <cfRule type="cellIs" priority="147" operator="equal" aboveAverage="0" equalAverage="0" bottom="0" percent="0" rank="0" text="" dxfId="141">
      <formula>-1</formula>
    </cfRule>
  </conditionalFormatting>
  <conditionalFormatting sqref="AS9:AT11">
    <cfRule type="cellIs" priority="148" operator="equal" aboveAverage="0" equalAverage="0" bottom="0" percent="0" rank="0" text="" dxfId="142">
      <formula>"Ja"</formula>
    </cfRule>
  </conditionalFormatting>
  <conditionalFormatting sqref="AN9:AR11">
    <cfRule type="cellIs" priority="149" operator="equal" aboveAverage="0" equalAverage="0" bottom="0" percent="0" rank="0" text="" dxfId="143">
      <formula>-3</formula>
    </cfRule>
    <cfRule type="cellIs" priority="150" operator="equal" aboveAverage="0" equalAverage="0" bottom="0" percent="0" rank="0" text="" dxfId="144">
      <formula>-2</formula>
    </cfRule>
    <cfRule type="cellIs" priority="151" operator="equal" aboveAverage="0" equalAverage="0" bottom="0" percent="0" rank="0" text="" dxfId="145">
      <formula>-1</formula>
    </cfRule>
  </conditionalFormatting>
  <conditionalFormatting sqref="AN9:AR11">
    <cfRule type="cellIs" priority="152" operator="equal" aboveAverage="0" equalAverage="0" bottom="0" percent="0" rank="0" text="" dxfId="146">
      <formula>-3</formula>
    </cfRule>
    <cfRule type="cellIs" priority="153" operator="equal" aboveAverage="0" equalAverage="0" bottom="0" percent="0" rank="0" text="" dxfId="147">
      <formula>-2</formula>
    </cfRule>
    <cfRule type="cellIs" priority="154" operator="equal" aboveAverage="0" equalAverage="0" bottom="0" percent="0" rank="0" text="" dxfId="148">
      <formula>-1</formula>
    </cfRule>
  </conditionalFormatting>
  <conditionalFormatting sqref="BB9:BC11">
    <cfRule type="cellIs" priority="155" operator="equal" aboveAverage="0" equalAverage="0" bottom="0" percent="0" rank="0" text="" dxfId="149">
      <formula>"Ja"</formula>
    </cfRule>
  </conditionalFormatting>
  <conditionalFormatting sqref="AW9:BA11">
    <cfRule type="cellIs" priority="156" operator="equal" aboveAverage="0" equalAverage="0" bottom="0" percent="0" rank="0" text="" dxfId="150">
      <formula>-3</formula>
    </cfRule>
    <cfRule type="cellIs" priority="157" operator="equal" aboveAverage="0" equalAverage="0" bottom="0" percent="0" rank="0" text="" dxfId="151">
      <formula>-2</formula>
    </cfRule>
    <cfRule type="cellIs" priority="158" operator="equal" aboveAverage="0" equalAverage="0" bottom="0" percent="0" rank="0" text="" dxfId="152">
      <formula>-1</formula>
    </cfRule>
  </conditionalFormatting>
  <conditionalFormatting sqref="AW9:BA11">
    <cfRule type="cellIs" priority="159" operator="equal" aboveAverage="0" equalAverage="0" bottom="0" percent="0" rank="0" text="" dxfId="153">
      <formula>-3</formula>
    </cfRule>
    <cfRule type="cellIs" priority="160" operator="equal" aboveAverage="0" equalAverage="0" bottom="0" percent="0" rank="0" text="" dxfId="154">
      <formula>-2</formula>
    </cfRule>
    <cfRule type="cellIs" priority="161" operator="equal" aboveAverage="0" equalAverage="0" bottom="0" percent="0" rank="0" text="" dxfId="155">
      <formula>-1</formula>
    </cfRule>
  </conditionalFormatting>
  <conditionalFormatting sqref="BK9:BL11">
    <cfRule type="cellIs" priority="162" operator="equal" aboveAverage="0" equalAverage="0" bottom="0" percent="0" rank="0" text="" dxfId="156">
      <formula>"Ja"</formula>
    </cfRule>
  </conditionalFormatting>
  <conditionalFormatting sqref="BF9:BJ11">
    <cfRule type="cellIs" priority="163" operator="equal" aboveAverage="0" equalAverage="0" bottom="0" percent="0" rank="0" text="" dxfId="157">
      <formula>-3</formula>
    </cfRule>
    <cfRule type="cellIs" priority="164" operator="equal" aboveAverage="0" equalAverage="0" bottom="0" percent="0" rank="0" text="" dxfId="158">
      <formula>-2</formula>
    </cfRule>
    <cfRule type="cellIs" priority="165" operator="equal" aboveAverage="0" equalAverage="0" bottom="0" percent="0" rank="0" text="" dxfId="159">
      <formula>-1</formula>
    </cfRule>
  </conditionalFormatting>
  <conditionalFormatting sqref="BF9:BJ11">
    <cfRule type="cellIs" priority="166" operator="equal" aboveAverage="0" equalAverage="0" bottom="0" percent="0" rank="0" text="" dxfId="160">
      <formula>-3</formula>
    </cfRule>
    <cfRule type="cellIs" priority="167" operator="equal" aboveAverage="0" equalAverage="0" bottom="0" percent="0" rank="0" text="" dxfId="161">
      <formula>-2</formula>
    </cfRule>
    <cfRule type="cellIs" priority="168" operator="equal" aboveAverage="0" equalAverage="0" bottom="0" percent="0" rank="0" text="" dxfId="162">
      <formula>-1</formula>
    </cfRule>
  </conditionalFormatting>
  <conditionalFormatting sqref="BT9:BU11">
    <cfRule type="cellIs" priority="169" operator="equal" aboveAverage="0" equalAverage="0" bottom="0" percent="0" rank="0" text="" dxfId="163">
      <formula>"Ja"</formula>
    </cfRule>
  </conditionalFormatting>
  <conditionalFormatting sqref="BO9:BS11">
    <cfRule type="cellIs" priority="170" operator="equal" aboveAverage="0" equalAverage="0" bottom="0" percent="0" rank="0" text="" dxfId="164">
      <formula>-3</formula>
    </cfRule>
    <cfRule type="cellIs" priority="171" operator="equal" aboveAverage="0" equalAverage="0" bottom="0" percent="0" rank="0" text="" dxfId="165">
      <formula>-2</formula>
    </cfRule>
    <cfRule type="cellIs" priority="172" operator="equal" aboveAverage="0" equalAverage="0" bottom="0" percent="0" rank="0" text="" dxfId="166">
      <formula>-1</formula>
    </cfRule>
  </conditionalFormatting>
  <conditionalFormatting sqref="BO9:BS11">
    <cfRule type="cellIs" priority="173" operator="equal" aboveAverage="0" equalAverage="0" bottom="0" percent="0" rank="0" text="" dxfId="167">
      <formula>-3</formula>
    </cfRule>
    <cfRule type="cellIs" priority="174" operator="equal" aboveAverage="0" equalAverage="0" bottom="0" percent="0" rank="0" text="" dxfId="168">
      <formula>-2</formula>
    </cfRule>
    <cfRule type="cellIs" priority="175" operator="equal" aboveAverage="0" equalAverage="0" bottom="0" percent="0" rank="0" text="" dxfId="169">
      <formula>-1</formula>
    </cfRule>
  </conditionalFormatting>
  <conditionalFormatting sqref="CC9:CD11">
    <cfRule type="cellIs" priority="176" operator="equal" aboveAverage="0" equalAverage="0" bottom="0" percent="0" rank="0" text="" dxfId="170">
      <formula>"Ja"</formula>
    </cfRule>
  </conditionalFormatting>
  <conditionalFormatting sqref="BX9:CB11">
    <cfRule type="cellIs" priority="177" operator="equal" aboveAverage="0" equalAverage="0" bottom="0" percent="0" rank="0" text="" dxfId="171">
      <formula>-3</formula>
    </cfRule>
    <cfRule type="cellIs" priority="178" operator="equal" aboveAverage="0" equalAverage="0" bottom="0" percent="0" rank="0" text="" dxfId="172">
      <formula>-2</formula>
    </cfRule>
    <cfRule type="cellIs" priority="179" operator="equal" aboveAverage="0" equalAverage="0" bottom="0" percent="0" rank="0" text="" dxfId="173">
      <formula>-1</formula>
    </cfRule>
  </conditionalFormatting>
  <conditionalFormatting sqref="BX9:CB11">
    <cfRule type="cellIs" priority="180" operator="equal" aboveAverage="0" equalAverage="0" bottom="0" percent="0" rank="0" text="" dxfId="174">
      <formula>-3</formula>
    </cfRule>
    <cfRule type="cellIs" priority="181" operator="equal" aboveAverage="0" equalAverage="0" bottom="0" percent="0" rank="0" text="" dxfId="175">
      <formula>-2</formula>
    </cfRule>
    <cfRule type="cellIs" priority="182" operator="equal" aboveAverage="0" equalAverage="0" bottom="0" percent="0" rank="0" text="" dxfId="176">
      <formula>-1</formula>
    </cfRule>
  </conditionalFormatting>
  <conditionalFormatting sqref="CL9:CM11">
    <cfRule type="cellIs" priority="183" operator="equal" aboveAverage="0" equalAverage="0" bottom="0" percent="0" rank="0" text="" dxfId="177">
      <formula>"Ja"</formula>
    </cfRule>
  </conditionalFormatting>
  <conditionalFormatting sqref="CG9:CK11">
    <cfRule type="cellIs" priority="184" operator="equal" aboveAverage="0" equalAverage="0" bottom="0" percent="0" rank="0" text="" dxfId="178">
      <formula>-3</formula>
    </cfRule>
    <cfRule type="cellIs" priority="185" operator="equal" aboveAverage="0" equalAverage="0" bottom="0" percent="0" rank="0" text="" dxfId="179">
      <formula>-2</formula>
    </cfRule>
    <cfRule type="cellIs" priority="186" operator="equal" aboveAverage="0" equalAverage="0" bottom="0" percent="0" rank="0" text="" dxfId="180">
      <formula>-1</formula>
    </cfRule>
  </conditionalFormatting>
  <conditionalFormatting sqref="CG9:CK11">
    <cfRule type="cellIs" priority="187" operator="equal" aboveAverage="0" equalAverage="0" bottom="0" percent="0" rank="0" text="" dxfId="181">
      <formula>-3</formula>
    </cfRule>
    <cfRule type="cellIs" priority="188" operator="equal" aboveAverage="0" equalAverage="0" bottom="0" percent="0" rank="0" text="" dxfId="182">
      <formula>-2</formula>
    </cfRule>
    <cfRule type="cellIs" priority="189" operator="equal" aboveAverage="0" equalAverage="0" bottom="0" percent="0" rank="0" text="" dxfId="183">
      <formula>-1</formula>
    </cfRule>
  </conditionalFormatting>
  <conditionalFormatting sqref="CZ9:DA11">
    <cfRule type="cellIs" priority="190" operator="equal" aboveAverage="0" equalAverage="0" bottom="0" percent="0" rank="0" text="" dxfId="184">
      <formula>"Ja"</formula>
    </cfRule>
  </conditionalFormatting>
  <conditionalFormatting sqref="CU9:CY11">
    <cfRule type="cellIs" priority="191" operator="equal" aboveAverage="0" equalAverage="0" bottom="0" percent="0" rank="0" text="" dxfId="185">
      <formula>-3</formula>
    </cfRule>
    <cfRule type="cellIs" priority="192" operator="equal" aboveAverage="0" equalAverage="0" bottom="0" percent="0" rank="0" text="" dxfId="186">
      <formula>-2</formula>
    </cfRule>
    <cfRule type="cellIs" priority="193" operator="equal" aboveAverage="0" equalAverage="0" bottom="0" percent="0" rank="0" text="" dxfId="187">
      <formula>-1</formula>
    </cfRule>
  </conditionalFormatting>
  <conditionalFormatting sqref="CU9:CY11">
    <cfRule type="cellIs" priority="194" operator="equal" aboveAverage="0" equalAverage="0" bottom="0" percent="0" rank="0" text="" dxfId="188">
      <formula>-3</formula>
    </cfRule>
    <cfRule type="cellIs" priority="195" operator="equal" aboveAverage="0" equalAverage="0" bottom="0" percent="0" rank="0" text="" dxfId="189">
      <formula>-2</formula>
    </cfRule>
    <cfRule type="cellIs" priority="196" operator="equal" aboveAverage="0" equalAverage="0" bottom="0" percent="0" rank="0" text="" dxfId="190">
      <formula>-1</formula>
    </cfRule>
  </conditionalFormatting>
  <conditionalFormatting sqref="DI9:DJ11">
    <cfRule type="cellIs" priority="197" operator="equal" aboveAverage="0" equalAverage="0" bottom="0" percent="0" rank="0" text="" dxfId="191">
      <formula>"Ja"</formula>
    </cfRule>
  </conditionalFormatting>
  <conditionalFormatting sqref="DD9:DH11">
    <cfRule type="cellIs" priority="198" operator="equal" aboveAverage="0" equalAverage="0" bottom="0" percent="0" rank="0" text="" dxfId="192">
      <formula>-3</formula>
    </cfRule>
    <cfRule type="cellIs" priority="199" operator="equal" aboveAverage="0" equalAverage="0" bottom="0" percent="0" rank="0" text="" dxfId="193">
      <formula>-2</formula>
    </cfRule>
    <cfRule type="cellIs" priority="200" operator="equal" aboveAverage="0" equalAverage="0" bottom="0" percent="0" rank="0" text="" dxfId="194">
      <formula>-1</formula>
    </cfRule>
  </conditionalFormatting>
  <conditionalFormatting sqref="DD9:DH11">
    <cfRule type="cellIs" priority="201" operator="equal" aboveAverage="0" equalAverage="0" bottom="0" percent="0" rank="0" text="" dxfId="195">
      <formula>-3</formula>
    </cfRule>
    <cfRule type="cellIs" priority="202" operator="equal" aboveAverage="0" equalAverage="0" bottom="0" percent="0" rank="0" text="" dxfId="196">
      <formula>-2</formula>
    </cfRule>
    <cfRule type="cellIs" priority="203" operator="equal" aboveAverage="0" equalAverage="0" bottom="0" percent="0" rank="0" text="" dxfId="197">
      <formula>-1</formula>
    </cfRule>
  </conditionalFormatting>
  <conditionalFormatting sqref="DR9:DS11">
    <cfRule type="cellIs" priority="204" operator="equal" aboveAverage="0" equalAverage="0" bottom="0" percent="0" rank="0" text="" dxfId="198">
      <formula>"Ja"</formula>
    </cfRule>
  </conditionalFormatting>
  <conditionalFormatting sqref="DM9:DQ11">
    <cfRule type="cellIs" priority="205" operator="equal" aboveAverage="0" equalAverage="0" bottom="0" percent="0" rank="0" text="" dxfId="199">
      <formula>-3</formula>
    </cfRule>
    <cfRule type="cellIs" priority="206" operator="equal" aboveAverage="0" equalAverage="0" bottom="0" percent="0" rank="0" text="" dxfId="200">
      <formula>-2</formula>
    </cfRule>
    <cfRule type="cellIs" priority="207" operator="equal" aboveAverage="0" equalAverage="0" bottom="0" percent="0" rank="0" text="" dxfId="201">
      <formula>-1</formula>
    </cfRule>
  </conditionalFormatting>
  <conditionalFormatting sqref="DM9:DQ11">
    <cfRule type="cellIs" priority="208" operator="equal" aboveAverage="0" equalAverage="0" bottom="0" percent="0" rank="0" text="" dxfId="202">
      <formula>-3</formula>
    </cfRule>
    <cfRule type="cellIs" priority="209" operator="equal" aboveAverage="0" equalAverage="0" bottom="0" percent="0" rank="0" text="" dxfId="203">
      <formula>-2</formula>
    </cfRule>
    <cfRule type="cellIs" priority="210" operator="equal" aboveAverage="0" equalAverage="0" bottom="0" percent="0" rank="0" text="" dxfId="204">
      <formula>-1</formula>
    </cfRule>
  </conditionalFormatting>
  <conditionalFormatting sqref="EA9:EB11">
    <cfRule type="cellIs" priority="211" operator="equal" aboveAverage="0" equalAverage="0" bottom="0" percent="0" rank="0" text="" dxfId="205">
      <formula>"Ja"</formula>
    </cfRule>
  </conditionalFormatting>
  <conditionalFormatting sqref="DV9:DZ11">
    <cfRule type="cellIs" priority="212" operator="equal" aboveAverage="0" equalAverage="0" bottom="0" percent="0" rank="0" text="" dxfId="206">
      <formula>-3</formula>
    </cfRule>
    <cfRule type="cellIs" priority="213" operator="equal" aboveAverage="0" equalAverage="0" bottom="0" percent="0" rank="0" text="" dxfId="207">
      <formula>-2</formula>
    </cfRule>
    <cfRule type="cellIs" priority="214" operator="equal" aboveAverage="0" equalAverage="0" bottom="0" percent="0" rank="0" text="" dxfId="208">
      <formula>-1</formula>
    </cfRule>
  </conditionalFormatting>
  <conditionalFormatting sqref="DV9:DZ11">
    <cfRule type="cellIs" priority="215" operator="equal" aboveAverage="0" equalAverage="0" bottom="0" percent="0" rank="0" text="" dxfId="209">
      <formula>-3</formula>
    </cfRule>
    <cfRule type="cellIs" priority="216" operator="equal" aboveAverage="0" equalAverage="0" bottom="0" percent="0" rank="0" text="" dxfId="210">
      <formula>-2</formula>
    </cfRule>
    <cfRule type="cellIs" priority="217" operator="equal" aboveAverage="0" equalAverage="0" bottom="0" percent="0" rank="0" text="" dxfId="211">
      <formula>-1</formula>
    </cfRule>
  </conditionalFormatting>
  <conditionalFormatting sqref="EJ9:EK11">
    <cfRule type="cellIs" priority="218" operator="equal" aboveAverage="0" equalAverage="0" bottom="0" percent="0" rank="0" text="" dxfId="212">
      <formula>"Ja"</formula>
    </cfRule>
  </conditionalFormatting>
  <conditionalFormatting sqref="EE9:EI11">
    <cfRule type="cellIs" priority="219" operator="equal" aboveAverage="0" equalAverage="0" bottom="0" percent="0" rank="0" text="" dxfId="213">
      <formula>-3</formula>
    </cfRule>
    <cfRule type="cellIs" priority="220" operator="equal" aboveAverage="0" equalAverage="0" bottom="0" percent="0" rank="0" text="" dxfId="214">
      <formula>-2</formula>
    </cfRule>
    <cfRule type="cellIs" priority="221" operator="equal" aboveAverage="0" equalAverage="0" bottom="0" percent="0" rank="0" text="" dxfId="215">
      <formula>-1</formula>
    </cfRule>
  </conditionalFormatting>
  <conditionalFormatting sqref="EE9:EI11">
    <cfRule type="cellIs" priority="222" operator="equal" aboveAverage="0" equalAverage="0" bottom="0" percent="0" rank="0" text="" dxfId="216">
      <formula>-3</formula>
    </cfRule>
    <cfRule type="cellIs" priority="223" operator="equal" aboveAverage="0" equalAverage="0" bottom="0" percent="0" rank="0" text="" dxfId="217">
      <formula>-2</formula>
    </cfRule>
    <cfRule type="cellIs" priority="224" operator="equal" aboveAverage="0" equalAverage="0" bottom="0" percent="0" rank="0" text="" dxfId="218">
      <formula>-1</formula>
    </cfRule>
  </conditionalFormatting>
  <conditionalFormatting sqref="ES9:ET11">
    <cfRule type="cellIs" priority="225" operator="equal" aboveAverage="0" equalAverage="0" bottom="0" percent="0" rank="0" text="" dxfId="219">
      <formula>"Ja"</formula>
    </cfRule>
  </conditionalFormatting>
  <conditionalFormatting sqref="EN9:ER11">
    <cfRule type="cellIs" priority="226" operator="equal" aboveAverage="0" equalAverage="0" bottom="0" percent="0" rank="0" text="" dxfId="220">
      <formula>-3</formula>
    </cfRule>
    <cfRule type="cellIs" priority="227" operator="equal" aboveAverage="0" equalAverage="0" bottom="0" percent="0" rank="0" text="" dxfId="221">
      <formula>-2</formula>
    </cfRule>
    <cfRule type="cellIs" priority="228" operator="equal" aboveAverage="0" equalAverage="0" bottom="0" percent="0" rank="0" text="" dxfId="222">
      <formula>-1</formula>
    </cfRule>
  </conditionalFormatting>
  <conditionalFormatting sqref="EN9:ER11">
    <cfRule type="cellIs" priority="229" operator="equal" aboveAverage="0" equalAverage="0" bottom="0" percent="0" rank="0" text="" dxfId="223">
      <formula>-3</formula>
    </cfRule>
    <cfRule type="cellIs" priority="230" operator="equal" aboveAverage="0" equalAverage="0" bottom="0" percent="0" rank="0" text="" dxfId="224">
      <formula>-2</formula>
    </cfRule>
    <cfRule type="cellIs" priority="231" operator="equal" aboveAverage="0" equalAverage="0" bottom="0" percent="0" rank="0" text="" dxfId="225">
      <formula>-1</formula>
    </cfRule>
  </conditionalFormatting>
  <conditionalFormatting sqref="FB9:FC11">
    <cfRule type="cellIs" priority="232" operator="equal" aboveAverage="0" equalAverage="0" bottom="0" percent="0" rank="0" text="" dxfId="226">
      <formula>"Ja"</formula>
    </cfRule>
  </conditionalFormatting>
  <conditionalFormatting sqref="EW9:FA11">
    <cfRule type="cellIs" priority="233" operator="equal" aboveAverage="0" equalAverage="0" bottom="0" percent="0" rank="0" text="" dxfId="227">
      <formula>-3</formula>
    </cfRule>
    <cfRule type="cellIs" priority="234" operator="equal" aboveAverage="0" equalAverage="0" bottom="0" percent="0" rank="0" text="" dxfId="228">
      <formula>-2</formula>
    </cfRule>
    <cfRule type="cellIs" priority="235" operator="equal" aboveAverage="0" equalAverage="0" bottom="0" percent="0" rank="0" text="" dxfId="229">
      <formula>-1</formula>
    </cfRule>
  </conditionalFormatting>
  <conditionalFormatting sqref="EW9:FA11">
    <cfRule type="cellIs" priority="236" operator="equal" aboveAverage="0" equalAverage="0" bottom="0" percent="0" rank="0" text="" dxfId="230">
      <formula>-3</formula>
    </cfRule>
    <cfRule type="cellIs" priority="237" operator="equal" aboveAverage="0" equalAverage="0" bottom="0" percent="0" rank="0" text="" dxfId="231">
      <formula>-2</formula>
    </cfRule>
    <cfRule type="cellIs" priority="238" operator="equal" aboveAverage="0" equalAverage="0" bottom="0" percent="0" rank="0" text="" dxfId="232">
      <formula>-1</formula>
    </cfRule>
  </conditionalFormatting>
  <conditionalFormatting sqref="FK9:FL11">
    <cfRule type="cellIs" priority="239" operator="equal" aboveAverage="0" equalAverage="0" bottom="0" percent="0" rank="0" text="" dxfId="233">
      <formula>"Ja"</formula>
    </cfRule>
  </conditionalFormatting>
  <conditionalFormatting sqref="FF9:FJ11">
    <cfRule type="cellIs" priority="240" operator="equal" aboveAverage="0" equalAverage="0" bottom="0" percent="0" rank="0" text="" dxfId="234">
      <formula>-3</formula>
    </cfRule>
    <cfRule type="cellIs" priority="241" operator="equal" aboveAverage="0" equalAverage="0" bottom="0" percent="0" rank="0" text="" dxfId="235">
      <formula>-2</formula>
    </cfRule>
    <cfRule type="cellIs" priority="242" operator="equal" aboveAverage="0" equalAverage="0" bottom="0" percent="0" rank="0" text="" dxfId="236">
      <formula>-1</formula>
    </cfRule>
  </conditionalFormatting>
  <conditionalFormatting sqref="FF9:FJ11">
    <cfRule type="cellIs" priority="243" operator="equal" aboveAverage="0" equalAverage="0" bottom="0" percent="0" rank="0" text="" dxfId="237">
      <formula>-3</formula>
    </cfRule>
    <cfRule type="cellIs" priority="244" operator="equal" aboveAverage="0" equalAverage="0" bottom="0" percent="0" rank="0" text="" dxfId="238">
      <formula>-2</formula>
    </cfRule>
    <cfRule type="cellIs" priority="245" operator="equal" aboveAverage="0" equalAverage="0" bottom="0" percent="0" rank="0" text="" dxfId="239">
      <formula>-1</formula>
    </cfRule>
  </conditionalFormatting>
  <conditionalFormatting sqref="FT9:FU11">
    <cfRule type="cellIs" priority="246" operator="equal" aboveAverage="0" equalAverage="0" bottom="0" percent="0" rank="0" text="" dxfId="240">
      <formula>"Ja"</formula>
    </cfRule>
  </conditionalFormatting>
  <conditionalFormatting sqref="FO9:FS11">
    <cfRule type="cellIs" priority="247" operator="equal" aboveAverage="0" equalAverage="0" bottom="0" percent="0" rank="0" text="" dxfId="241">
      <formula>-3</formula>
    </cfRule>
    <cfRule type="cellIs" priority="248" operator="equal" aboveAverage="0" equalAverage="0" bottom="0" percent="0" rank="0" text="" dxfId="242">
      <formula>-2</formula>
    </cfRule>
    <cfRule type="cellIs" priority="249" operator="equal" aboveAverage="0" equalAverage="0" bottom="0" percent="0" rank="0" text="" dxfId="243">
      <formula>-1</formula>
    </cfRule>
  </conditionalFormatting>
  <conditionalFormatting sqref="FO9:FS11">
    <cfRule type="cellIs" priority="250" operator="equal" aboveAverage="0" equalAverage="0" bottom="0" percent="0" rank="0" text="" dxfId="244">
      <formula>-3</formula>
    </cfRule>
    <cfRule type="cellIs" priority="251" operator="equal" aboveAverage="0" equalAverage="0" bottom="0" percent="0" rank="0" text="" dxfId="245">
      <formula>-2</formula>
    </cfRule>
    <cfRule type="cellIs" priority="252" operator="equal" aboveAverage="0" equalAverage="0" bottom="0" percent="0" rank="0" text="" dxfId="246">
      <formula>-1</formula>
    </cfRule>
  </conditionalFormatting>
  <conditionalFormatting sqref="GC9:GD11">
    <cfRule type="cellIs" priority="253" operator="equal" aboveAverage="0" equalAverage="0" bottom="0" percent="0" rank="0" text="" dxfId="247">
      <formula>"Ja"</formula>
    </cfRule>
  </conditionalFormatting>
  <conditionalFormatting sqref="FX9:GB11">
    <cfRule type="cellIs" priority="254" operator="equal" aboveAverage="0" equalAverage="0" bottom="0" percent="0" rank="0" text="" dxfId="248">
      <formula>-3</formula>
    </cfRule>
    <cfRule type="cellIs" priority="255" operator="equal" aboveAverage="0" equalAverage="0" bottom="0" percent="0" rank="0" text="" dxfId="249">
      <formula>-2</formula>
    </cfRule>
    <cfRule type="cellIs" priority="256" operator="equal" aboveAverage="0" equalAverage="0" bottom="0" percent="0" rank="0" text="" dxfId="250">
      <formula>-1</formula>
    </cfRule>
  </conditionalFormatting>
  <conditionalFormatting sqref="FX9:GB11">
    <cfRule type="cellIs" priority="257" operator="equal" aboveAverage="0" equalAverage="0" bottom="0" percent="0" rank="0" text="" dxfId="251">
      <formula>-3</formula>
    </cfRule>
    <cfRule type="cellIs" priority="258" operator="equal" aboveAverage="0" equalAverage="0" bottom="0" percent="0" rank="0" text="" dxfId="252">
      <formula>-2</formula>
    </cfRule>
    <cfRule type="cellIs" priority="259" operator="equal" aboveAverage="0" equalAverage="0" bottom="0" percent="0" rank="0" text="" dxfId="253">
      <formula>-1</formula>
    </cfRule>
  </conditionalFormatting>
  <conditionalFormatting sqref="GL9:GM11">
    <cfRule type="cellIs" priority="260" operator="equal" aboveAverage="0" equalAverage="0" bottom="0" percent="0" rank="0" text="" dxfId="254">
      <formula>"Ja"</formula>
    </cfRule>
  </conditionalFormatting>
  <conditionalFormatting sqref="GG9:GK11">
    <cfRule type="cellIs" priority="261" operator="equal" aboveAverage="0" equalAverage="0" bottom="0" percent="0" rank="0" text="" dxfId="255">
      <formula>-3</formula>
    </cfRule>
    <cfRule type="cellIs" priority="262" operator="equal" aboveAverage="0" equalAverage="0" bottom="0" percent="0" rank="0" text="" dxfId="256">
      <formula>-2</formula>
    </cfRule>
    <cfRule type="cellIs" priority="263" operator="equal" aboveAverage="0" equalAverage="0" bottom="0" percent="0" rank="0" text="" dxfId="257">
      <formula>-1</formula>
    </cfRule>
  </conditionalFormatting>
  <conditionalFormatting sqref="GG9:GK11">
    <cfRule type="cellIs" priority="264" operator="equal" aboveAverage="0" equalAverage="0" bottom="0" percent="0" rank="0" text="" dxfId="258">
      <formula>-3</formula>
    </cfRule>
    <cfRule type="cellIs" priority="265" operator="equal" aboveAverage="0" equalAverage="0" bottom="0" percent="0" rank="0" text="" dxfId="259">
      <formula>-2</formula>
    </cfRule>
    <cfRule type="cellIs" priority="266" operator="equal" aboveAverage="0" equalAverage="0" bottom="0" percent="0" rank="0" text="" dxfId="260">
      <formula>-1</formula>
    </cfRule>
  </conditionalFormatting>
  <conditionalFormatting sqref="GU9:GV11">
    <cfRule type="cellIs" priority="267" operator="equal" aboveAverage="0" equalAverage="0" bottom="0" percent="0" rank="0" text="" dxfId="261">
      <formula>"Ja"</formula>
    </cfRule>
  </conditionalFormatting>
  <conditionalFormatting sqref="GP9:GT11">
    <cfRule type="cellIs" priority="268" operator="equal" aboveAverage="0" equalAverage="0" bottom="0" percent="0" rank="0" text="" dxfId="262">
      <formula>-3</formula>
    </cfRule>
    <cfRule type="cellIs" priority="269" operator="equal" aboveAverage="0" equalAverage="0" bottom="0" percent="0" rank="0" text="" dxfId="263">
      <formula>-2</formula>
    </cfRule>
    <cfRule type="cellIs" priority="270" operator="equal" aboveAverage="0" equalAverage="0" bottom="0" percent="0" rank="0" text="" dxfId="264">
      <formula>-1</formula>
    </cfRule>
  </conditionalFormatting>
  <conditionalFormatting sqref="GP9:GT11">
    <cfRule type="cellIs" priority="271" operator="equal" aboveAverage="0" equalAverage="0" bottom="0" percent="0" rank="0" text="" dxfId="265">
      <formula>-3</formula>
    </cfRule>
    <cfRule type="cellIs" priority="272" operator="equal" aboveAverage="0" equalAverage="0" bottom="0" percent="0" rank="0" text="" dxfId="266">
      <formula>-2</formula>
    </cfRule>
    <cfRule type="cellIs" priority="273" operator="equal" aboveAverage="0" equalAverage="0" bottom="0" percent="0" rank="0" text="" dxfId="267">
      <formula>-1</formula>
    </cfRule>
  </conditionalFormatting>
  <conditionalFormatting sqref="HD9:HE11">
    <cfRule type="cellIs" priority="274" operator="equal" aboveAverage="0" equalAverage="0" bottom="0" percent="0" rank="0" text="" dxfId="268">
      <formula>"Ja"</formula>
    </cfRule>
  </conditionalFormatting>
  <conditionalFormatting sqref="GY9:HC11">
    <cfRule type="cellIs" priority="275" operator="equal" aboveAverage="0" equalAverage="0" bottom="0" percent="0" rank="0" text="" dxfId="269">
      <formula>-3</formula>
    </cfRule>
    <cfRule type="cellIs" priority="276" operator="equal" aboveAverage="0" equalAverage="0" bottom="0" percent="0" rank="0" text="" dxfId="270">
      <formula>-2</formula>
    </cfRule>
    <cfRule type="cellIs" priority="277" operator="equal" aboveAverage="0" equalAverage="0" bottom="0" percent="0" rank="0" text="" dxfId="271">
      <formula>-1</formula>
    </cfRule>
  </conditionalFormatting>
  <conditionalFormatting sqref="GY9:HC11">
    <cfRule type="cellIs" priority="278" operator="equal" aboveAverage="0" equalAverage="0" bottom="0" percent="0" rank="0" text="" dxfId="272">
      <formula>-3</formula>
    </cfRule>
    <cfRule type="cellIs" priority="279" operator="equal" aboveAverage="0" equalAverage="0" bottom="0" percent="0" rank="0" text="" dxfId="273">
      <formula>-2</formula>
    </cfRule>
    <cfRule type="cellIs" priority="280" operator="equal" aboveAverage="0" equalAverage="0" bottom="0" percent="0" rank="0" text="" dxfId="274">
      <formula>-1</formula>
    </cfRule>
  </conditionalFormatting>
  <conditionalFormatting sqref="HM9:HN11">
    <cfRule type="cellIs" priority="281" operator="equal" aboveAverage="0" equalAverage="0" bottom="0" percent="0" rank="0" text="" dxfId="275">
      <formula>"Ja"</formula>
    </cfRule>
  </conditionalFormatting>
  <conditionalFormatting sqref="HH9:HL11">
    <cfRule type="cellIs" priority="282" operator="equal" aboveAverage="0" equalAverage="0" bottom="0" percent="0" rank="0" text="" dxfId="276">
      <formula>-3</formula>
    </cfRule>
    <cfRule type="cellIs" priority="283" operator="equal" aboveAverage="0" equalAverage="0" bottom="0" percent="0" rank="0" text="" dxfId="277">
      <formula>-2</formula>
    </cfRule>
    <cfRule type="cellIs" priority="284" operator="equal" aboveAverage="0" equalAverage="0" bottom="0" percent="0" rank="0" text="" dxfId="278">
      <formula>-1</formula>
    </cfRule>
  </conditionalFormatting>
  <conditionalFormatting sqref="HH9:HL11">
    <cfRule type="cellIs" priority="285" operator="equal" aboveAverage="0" equalAverage="0" bottom="0" percent="0" rank="0" text="" dxfId="279">
      <formula>-3</formula>
    </cfRule>
    <cfRule type="cellIs" priority="286" operator="equal" aboveAverage="0" equalAverage="0" bottom="0" percent="0" rank="0" text="" dxfId="280">
      <formula>-2</formula>
    </cfRule>
    <cfRule type="cellIs" priority="287" operator="equal" aboveAverage="0" equalAverage="0" bottom="0" percent="0" rank="0" text="" dxfId="281">
      <formula>-1</formula>
    </cfRule>
  </conditionalFormatting>
  <conditionalFormatting sqref="HV9:HW11">
    <cfRule type="cellIs" priority="288" operator="equal" aboveAverage="0" equalAverage="0" bottom="0" percent="0" rank="0" text="" dxfId="282">
      <formula>"Ja"</formula>
    </cfRule>
  </conditionalFormatting>
  <conditionalFormatting sqref="HQ9:HU11">
    <cfRule type="cellIs" priority="289" operator="equal" aboveAverage="0" equalAverage="0" bottom="0" percent="0" rank="0" text="" dxfId="283">
      <formula>-3</formula>
    </cfRule>
    <cfRule type="cellIs" priority="290" operator="equal" aboveAverage="0" equalAverage="0" bottom="0" percent="0" rank="0" text="" dxfId="284">
      <formula>-2</formula>
    </cfRule>
    <cfRule type="cellIs" priority="291" operator="equal" aboveAverage="0" equalAverage="0" bottom="0" percent="0" rank="0" text="" dxfId="285">
      <formula>-1</formula>
    </cfRule>
  </conditionalFormatting>
  <conditionalFormatting sqref="HQ9:HU11">
    <cfRule type="cellIs" priority="292" operator="equal" aboveAverage="0" equalAverage="0" bottom="0" percent="0" rank="0" text="" dxfId="286">
      <formula>-3</formula>
    </cfRule>
    <cfRule type="cellIs" priority="293" operator="equal" aboveAverage="0" equalAverage="0" bottom="0" percent="0" rank="0" text="" dxfId="287">
      <formula>-2</formula>
    </cfRule>
    <cfRule type="cellIs" priority="294" operator="equal" aboveAverage="0" equalAverage="0" bottom="0" percent="0" rank="0" text="" dxfId="288">
      <formula>-1</formula>
    </cfRule>
  </conditionalFormatting>
  <conditionalFormatting sqref="BO13:BS15">
    <cfRule type="cellIs" priority="295" operator="equal" aboveAverage="0" equalAverage="0" bottom="0" percent="0" rank="0" text="" dxfId="289">
      <formula>-3</formula>
    </cfRule>
    <cfRule type="cellIs" priority="296" operator="equal" aboveAverage="0" equalAverage="0" bottom="0" percent="0" rank="0" text="" dxfId="290">
      <formula>-2</formula>
    </cfRule>
    <cfRule type="cellIs" priority="297" operator="equal" aboveAverage="0" equalAverage="0" bottom="0" percent="0" rank="0" text="" dxfId="291">
      <formula>-1</formula>
    </cfRule>
  </conditionalFormatting>
  <conditionalFormatting sqref="CU13:CY15">
    <cfRule type="cellIs" priority="298" operator="equal" aboveAverage="0" equalAverage="0" bottom="0" percent="0" rank="0" text="" dxfId="292">
      <formula>-3</formula>
    </cfRule>
    <cfRule type="cellIs" priority="299" operator="equal" aboveAverage="0" equalAverage="0" bottom="0" percent="0" rank="0" text="" dxfId="293">
      <formula>-2</formula>
    </cfRule>
    <cfRule type="cellIs" priority="300" operator="equal" aboveAverage="0" equalAverage="0" bottom="0" percent="0" rank="0" text="" dxfId="294">
      <formula>-1</formula>
    </cfRule>
  </conditionalFormatting>
  <conditionalFormatting sqref="DD13:DH15">
    <cfRule type="cellIs" priority="301" operator="equal" aboveAverage="0" equalAverage="0" bottom="0" percent="0" rank="0" text="" dxfId="295">
      <formula>-3</formula>
    </cfRule>
    <cfRule type="cellIs" priority="302" operator="equal" aboveAverage="0" equalAverage="0" bottom="0" percent="0" rank="0" text="" dxfId="296">
      <formula>-2</formula>
    </cfRule>
    <cfRule type="cellIs" priority="303" operator="equal" aboveAverage="0" equalAverage="0" bottom="0" percent="0" rank="0" text="" dxfId="297">
      <formula>-1</formula>
    </cfRule>
  </conditionalFormatting>
  <conditionalFormatting sqref="DM13:DQ15">
    <cfRule type="cellIs" priority="304" operator="equal" aboveAverage="0" equalAverage="0" bottom="0" percent="0" rank="0" text="" dxfId="298">
      <formula>-3</formula>
    </cfRule>
    <cfRule type="cellIs" priority="305" operator="equal" aboveAverage="0" equalAverage="0" bottom="0" percent="0" rank="0" text="" dxfId="299">
      <formula>-2</formula>
    </cfRule>
    <cfRule type="cellIs" priority="306" operator="equal" aboveAverage="0" equalAverage="0" bottom="0" percent="0" rank="0" text="" dxfId="300">
      <formula>-1</formula>
    </cfRule>
  </conditionalFormatting>
  <conditionalFormatting sqref="DV13:DZ15">
    <cfRule type="cellIs" priority="307" operator="equal" aboveAverage="0" equalAverage="0" bottom="0" percent="0" rank="0" text="" dxfId="301">
      <formula>-3</formula>
    </cfRule>
    <cfRule type="cellIs" priority="308" operator="equal" aboveAverage="0" equalAverage="0" bottom="0" percent="0" rank="0" text="" dxfId="302">
      <formula>-2</formula>
    </cfRule>
    <cfRule type="cellIs" priority="309" operator="equal" aboveAverage="0" equalAverage="0" bottom="0" percent="0" rank="0" text="" dxfId="303">
      <formula>-1</formula>
    </cfRule>
  </conditionalFormatting>
  <conditionalFormatting sqref="EE13:EI15">
    <cfRule type="cellIs" priority="310" operator="equal" aboveAverage="0" equalAverage="0" bottom="0" percent="0" rank="0" text="" dxfId="304">
      <formula>-3</formula>
    </cfRule>
    <cfRule type="cellIs" priority="311" operator="equal" aboveAverage="0" equalAverage="0" bottom="0" percent="0" rank="0" text="" dxfId="305">
      <formula>-2</formula>
    </cfRule>
    <cfRule type="cellIs" priority="312" operator="equal" aboveAverage="0" equalAverage="0" bottom="0" percent="0" rank="0" text="" dxfId="306">
      <formula>-1</formula>
    </cfRule>
  </conditionalFormatting>
  <conditionalFormatting sqref="EN13:ER15">
    <cfRule type="cellIs" priority="313" operator="equal" aboveAverage="0" equalAverage="0" bottom="0" percent="0" rank="0" text="" dxfId="307">
      <formula>-3</formula>
    </cfRule>
    <cfRule type="cellIs" priority="314" operator="equal" aboveAverage="0" equalAverage="0" bottom="0" percent="0" rank="0" text="" dxfId="308">
      <formula>-2</formula>
    </cfRule>
    <cfRule type="cellIs" priority="315" operator="equal" aboveAverage="0" equalAverage="0" bottom="0" percent="0" rank="0" text="" dxfId="309">
      <formula>-1</formula>
    </cfRule>
  </conditionalFormatting>
  <conditionalFormatting sqref="EW13:FA15">
    <cfRule type="cellIs" priority="316" operator="equal" aboveAverage="0" equalAverage="0" bottom="0" percent="0" rank="0" text="" dxfId="310">
      <formula>-3</formula>
    </cfRule>
    <cfRule type="cellIs" priority="317" operator="equal" aboveAverage="0" equalAverage="0" bottom="0" percent="0" rank="0" text="" dxfId="311">
      <formula>-2</formula>
    </cfRule>
    <cfRule type="cellIs" priority="318" operator="equal" aboveAverage="0" equalAverage="0" bottom="0" percent="0" rank="0" text="" dxfId="312">
      <formula>-1</formula>
    </cfRule>
  </conditionalFormatting>
  <conditionalFormatting sqref="FF13:FJ15">
    <cfRule type="cellIs" priority="319" operator="equal" aboveAverage="0" equalAverage="0" bottom="0" percent="0" rank="0" text="" dxfId="313">
      <formula>-3</formula>
    </cfRule>
    <cfRule type="cellIs" priority="320" operator="equal" aboveAverage="0" equalAverage="0" bottom="0" percent="0" rank="0" text="" dxfId="314">
      <formula>-2</formula>
    </cfRule>
    <cfRule type="cellIs" priority="321" operator="equal" aboveAverage="0" equalAverage="0" bottom="0" percent="0" rank="0" text="" dxfId="315">
      <formula>-1</formula>
    </cfRule>
  </conditionalFormatting>
  <conditionalFormatting sqref="FO13:FS15">
    <cfRule type="cellIs" priority="322" operator="equal" aboveAverage="0" equalAverage="0" bottom="0" percent="0" rank="0" text="" dxfId="316">
      <formula>-3</formula>
    </cfRule>
    <cfRule type="cellIs" priority="323" operator="equal" aboveAverage="0" equalAverage="0" bottom="0" percent="0" rank="0" text="" dxfId="317">
      <formula>-2</formula>
    </cfRule>
    <cfRule type="cellIs" priority="324" operator="equal" aboveAverage="0" equalAverage="0" bottom="0" percent="0" rank="0" text="" dxfId="318">
      <formula>-1</formula>
    </cfRule>
  </conditionalFormatting>
  <conditionalFormatting sqref="FX13:GB15">
    <cfRule type="cellIs" priority="325" operator="equal" aboveAverage="0" equalAverage="0" bottom="0" percent="0" rank="0" text="" dxfId="319">
      <formula>-3</formula>
    </cfRule>
    <cfRule type="cellIs" priority="326" operator="equal" aboveAverage="0" equalAverage="0" bottom="0" percent="0" rank="0" text="" dxfId="320">
      <formula>-2</formula>
    </cfRule>
    <cfRule type="cellIs" priority="327" operator="equal" aboveAverage="0" equalAverage="0" bottom="0" percent="0" rank="0" text="" dxfId="321">
      <formula>-1</formula>
    </cfRule>
  </conditionalFormatting>
  <conditionalFormatting sqref="GG13:GK15">
    <cfRule type="cellIs" priority="328" operator="equal" aboveAverage="0" equalAverage="0" bottom="0" percent="0" rank="0" text="" dxfId="322">
      <formula>-3</formula>
    </cfRule>
    <cfRule type="cellIs" priority="329" operator="equal" aboveAverage="0" equalAverage="0" bottom="0" percent="0" rank="0" text="" dxfId="323">
      <formula>-2</formula>
    </cfRule>
    <cfRule type="cellIs" priority="330" operator="equal" aboveAverage="0" equalAverage="0" bottom="0" percent="0" rank="0" text="" dxfId="324">
      <formula>-1</formula>
    </cfRule>
  </conditionalFormatting>
  <conditionalFormatting sqref="GP13:GT15">
    <cfRule type="cellIs" priority="331" operator="equal" aboveAverage="0" equalAverage="0" bottom="0" percent="0" rank="0" text="" dxfId="325">
      <formula>-3</formula>
    </cfRule>
    <cfRule type="cellIs" priority="332" operator="equal" aboveAverage="0" equalAverage="0" bottom="0" percent="0" rank="0" text="" dxfId="326">
      <formula>-2</formula>
    </cfRule>
    <cfRule type="cellIs" priority="333" operator="equal" aboveAverage="0" equalAverage="0" bottom="0" percent="0" rank="0" text="" dxfId="326">
      <formula>-1</formula>
    </cfRule>
  </conditionalFormatting>
  <conditionalFormatting sqref="GY13:HC15">
    <cfRule type="cellIs" priority="334" operator="equal" aboveAverage="0" equalAverage="0" bottom="0" percent="0" rank="0" text="" dxfId="326">
      <formula>-3</formula>
    </cfRule>
    <cfRule type="cellIs" priority="335" operator="equal" aboveAverage="0" equalAverage="0" bottom="0" percent="0" rank="0" text="" dxfId="326">
      <formula>-2</formula>
    </cfRule>
    <cfRule type="cellIs" priority="336" operator="equal" aboveAverage="0" equalAverage="0" bottom="0" percent="0" rank="0" text="" dxfId="326">
      <formula>-1</formula>
    </cfRule>
  </conditionalFormatting>
  <conditionalFormatting sqref="HH13:HL15">
    <cfRule type="cellIs" priority="337" operator="equal" aboveAverage="0" equalAverage="0" bottom="0" percent="0" rank="0" text="" dxfId="326">
      <formula>-3</formula>
    </cfRule>
    <cfRule type="cellIs" priority="338" operator="equal" aboveAverage="0" equalAverage="0" bottom="0" percent="0" rank="0" text="" dxfId="326">
      <formula>-2</formula>
    </cfRule>
    <cfRule type="cellIs" priority="339" operator="equal" aboveAverage="0" equalAverage="0" bottom="0" percent="0" rank="0" text="" dxfId="327">
      <formula>-1</formula>
    </cfRule>
  </conditionalFormatting>
  <conditionalFormatting sqref="HQ13:HU15">
    <cfRule type="cellIs" priority="340" operator="equal" aboveAverage="0" equalAverage="0" bottom="0" percent="0" rank="0" text="" dxfId="328">
      <formula>-3</formula>
    </cfRule>
    <cfRule type="cellIs" priority="341" operator="equal" aboveAverage="0" equalAverage="0" bottom="0" percent="0" rank="0" text="" dxfId="329">
      <formula>-2</formula>
    </cfRule>
    <cfRule type="cellIs" priority="342" operator="equal" aboveAverage="0" equalAverage="0" bottom="0" percent="0" rank="0" text="" dxfId="330">
      <formula>-1</formula>
    </cfRule>
  </conditionalFormatting>
  <conditionalFormatting sqref="M17:Q19">
    <cfRule type="cellIs" priority="343" operator="equal" aboveAverage="0" equalAverage="0" bottom="0" percent="0" rank="0" text="" dxfId="330">
      <formula>-3</formula>
    </cfRule>
    <cfRule type="cellIs" priority="344" operator="equal" aboveAverage="0" equalAverage="0" bottom="0" percent="0" rank="0" text="" dxfId="330">
      <formula>-2</formula>
    </cfRule>
    <cfRule type="cellIs" priority="345" operator="equal" aboveAverage="0" equalAverage="0" bottom="0" percent="0" rank="0" text="" dxfId="330">
      <formula>-1</formula>
    </cfRule>
  </conditionalFormatting>
  <conditionalFormatting sqref="AE17:AI19">
    <cfRule type="cellIs" priority="346" operator="equal" aboveAverage="0" equalAverage="0" bottom="0" percent="0" rank="0" text="" dxfId="330">
      <formula>-3</formula>
    </cfRule>
    <cfRule type="cellIs" priority="347" operator="equal" aboveAverage="0" equalAverage="0" bottom="0" percent="0" rank="0" text="" dxfId="330">
      <formula>-2</formula>
    </cfRule>
    <cfRule type="cellIs" priority="348" operator="equal" aboveAverage="0" equalAverage="0" bottom="0" percent="0" rank="0" text="" dxfId="330">
      <formula>-1</formula>
    </cfRule>
  </conditionalFormatting>
  <conditionalFormatting sqref="AW17:BA19">
    <cfRule type="cellIs" priority="349" operator="equal" aboveAverage="0" equalAverage="0" bottom="0" percent="0" rank="0" text="" dxfId="331">
      <formula>-3</formula>
    </cfRule>
    <cfRule type="cellIs" priority="350" operator="equal" aboveAverage="0" equalAverage="0" bottom="0" percent="0" rank="0" text="" dxfId="332">
      <formula>-2</formula>
    </cfRule>
    <cfRule type="cellIs" priority="351" operator="equal" aboveAverage="0" equalAverage="0" bottom="0" percent="0" rank="0" text="" dxfId="333">
      <formula>-1</formula>
    </cfRule>
  </conditionalFormatting>
  <conditionalFormatting sqref="BO17:BS19">
    <cfRule type="cellIs" priority="352" operator="equal" aboveAverage="0" equalAverage="0" bottom="0" percent="0" rank="0" text="" dxfId="334">
      <formula>-3</formula>
    </cfRule>
    <cfRule type="cellIs" priority="353" operator="equal" aboveAverage="0" equalAverage="0" bottom="0" percent="0" rank="0" text="" dxfId="334">
      <formula>-2</formula>
    </cfRule>
    <cfRule type="cellIs" priority="354" operator="equal" aboveAverage="0" equalAverage="0" bottom="0" percent="0" rank="0" text="" dxfId="334">
      <formula>-1</formula>
    </cfRule>
  </conditionalFormatting>
  <conditionalFormatting sqref="CU17:CY19">
    <cfRule type="cellIs" priority="355" operator="equal" aboveAverage="0" equalAverage="0" bottom="0" percent="0" rank="0" text="" dxfId="334">
      <formula>-3</formula>
    </cfRule>
    <cfRule type="cellIs" priority="356" operator="equal" aboveAverage="0" equalAverage="0" bottom="0" percent="0" rank="0" text="" dxfId="334">
      <formula>-2</formula>
    </cfRule>
    <cfRule type="cellIs" priority="357" operator="equal" aboveAverage="0" equalAverage="0" bottom="0" percent="0" rank="0" text="" dxfId="334">
      <formula>-1</formula>
    </cfRule>
  </conditionalFormatting>
  <conditionalFormatting sqref="DD17:DH19">
    <cfRule type="cellIs" priority="358" operator="equal" aboveAverage="0" equalAverage="0" bottom="0" percent="0" rank="0" text="" dxfId="334">
      <formula>-3</formula>
    </cfRule>
    <cfRule type="cellIs" priority="359" operator="equal" aboveAverage="0" equalAverage="0" bottom="0" percent="0" rank="0" text="" dxfId="334">
      <formula>-2</formula>
    </cfRule>
    <cfRule type="cellIs" priority="360" operator="equal" aboveAverage="0" equalAverage="0" bottom="0" percent="0" rank="0" text="" dxfId="334">
      <formula>-1</formula>
    </cfRule>
  </conditionalFormatting>
  <conditionalFormatting sqref="DM17:DQ19">
    <cfRule type="cellIs" priority="361" operator="equal" aboveAverage="0" equalAverage="0" bottom="0" percent="0" rank="0" text="" dxfId="334">
      <formula>-3</formula>
    </cfRule>
    <cfRule type="cellIs" priority="362" operator="equal" aboveAverage="0" equalAverage="0" bottom="0" percent="0" rank="0" text="" dxfId="334">
      <formula>-2</formula>
    </cfRule>
    <cfRule type="cellIs" priority="363" operator="equal" aboveAverage="0" equalAverage="0" bottom="0" percent="0" rank="0" text="" dxfId="334">
      <formula>-1</formula>
    </cfRule>
  </conditionalFormatting>
  <conditionalFormatting sqref="DV17:DZ19">
    <cfRule type="cellIs" priority="364" operator="equal" aboveAverage="0" equalAverage="0" bottom="0" percent="0" rank="0" text="" dxfId="334">
      <formula>-3</formula>
    </cfRule>
    <cfRule type="cellIs" priority="365" operator="equal" aboveAverage="0" equalAverage="0" bottom="0" percent="0" rank="0" text="" dxfId="334">
      <formula>-2</formula>
    </cfRule>
    <cfRule type="cellIs" priority="366" operator="equal" aboveAverage="0" equalAverage="0" bottom="0" percent="0" rank="0" text="" dxfId="334">
      <formula>-1</formula>
    </cfRule>
  </conditionalFormatting>
  <conditionalFormatting sqref="EE17:EI19">
    <cfRule type="cellIs" priority="367" operator="equal" aboveAverage="0" equalAverage="0" bottom="0" percent="0" rank="0" text="" dxfId="334">
      <formula>-3</formula>
    </cfRule>
    <cfRule type="cellIs" priority="368" operator="equal" aboveAverage="0" equalAverage="0" bottom="0" percent="0" rank="0" text="" dxfId="334">
      <formula>-2</formula>
    </cfRule>
    <cfRule type="cellIs" priority="369" operator="equal" aboveAverage="0" equalAverage="0" bottom="0" percent="0" rank="0" text="" dxfId="334">
      <formula>-1</formula>
    </cfRule>
  </conditionalFormatting>
  <conditionalFormatting sqref="EN17:ER19">
    <cfRule type="cellIs" priority="370" operator="equal" aboveAverage="0" equalAverage="0" bottom="0" percent="0" rank="0" text="" dxfId="334">
      <formula>-3</formula>
    </cfRule>
    <cfRule type="cellIs" priority="371" operator="equal" aboveAverage="0" equalAverage="0" bottom="0" percent="0" rank="0" text="" dxfId="335">
      <formula>-2</formula>
    </cfRule>
    <cfRule type="cellIs" priority="372" operator="equal" aboveAverage="0" equalAverage="0" bottom="0" percent="0" rank="0" text="" dxfId="336">
      <formula>-1</formula>
    </cfRule>
  </conditionalFormatting>
  <conditionalFormatting sqref="EW17:FA19">
    <cfRule type="cellIs" priority="373" operator="equal" aboveAverage="0" equalAverage="0" bottom="0" percent="0" rank="0" text="" dxfId="336">
      <formula>-3</formula>
    </cfRule>
    <cfRule type="cellIs" priority="374" operator="equal" aboveAverage="0" equalAverage="0" bottom="0" percent="0" rank="0" text="" dxfId="336">
      <formula>-2</formula>
    </cfRule>
    <cfRule type="cellIs" priority="375" operator="equal" aboveAverage="0" equalAverage="0" bottom="0" percent="0" rank="0" text="" dxfId="336">
      <formula>-1</formula>
    </cfRule>
  </conditionalFormatting>
  <conditionalFormatting sqref="FF17:FJ19">
    <cfRule type="cellIs" priority="376" operator="equal" aboveAverage="0" equalAverage="0" bottom="0" percent="0" rank="0" text="" dxfId="336">
      <formula>-3</formula>
    </cfRule>
    <cfRule type="cellIs" priority="377" operator="equal" aboveAverage="0" equalAverage="0" bottom="0" percent="0" rank="0" text="" dxfId="336">
      <formula>-2</formula>
    </cfRule>
    <cfRule type="cellIs" priority="378" operator="equal" aboveAverage="0" equalAverage="0" bottom="0" percent="0" rank="0" text="" dxfId="336">
      <formula>-1</formula>
    </cfRule>
  </conditionalFormatting>
  <conditionalFormatting sqref="FO17:FS19">
    <cfRule type="cellIs" priority="379" operator="equal" aboveAverage="0" equalAverage="0" bottom="0" percent="0" rank="0" text="" dxfId="336">
      <formula>-3</formula>
    </cfRule>
    <cfRule type="cellIs" priority="380" operator="equal" aboveAverage="0" equalAverage="0" bottom="0" percent="0" rank="0" text="" dxfId="336">
      <formula>-2</formula>
    </cfRule>
    <cfRule type="cellIs" priority="381" operator="equal" aboveAverage="0" equalAverage="0" bottom="0" percent="0" rank="0" text="" dxfId="337">
      <formula>-1</formula>
    </cfRule>
  </conditionalFormatting>
  <conditionalFormatting sqref="FX17:GB19">
    <cfRule type="cellIs" priority="382" operator="equal" aboveAverage="0" equalAverage="0" bottom="0" percent="0" rank="0" text="" dxfId="338">
      <formula>-3</formula>
    </cfRule>
    <cfRule type="cellIs" priority="383" operator="equal" aboveAverage="0" equalAverage="0" bottom="0" percent="0" rank="0" text="" dxfId="338">
      <formula>-2</formula>
    </cfRule>
    <cfRule type="cellIs" priority="384" operator="equal" aboveAverage="0" equalAverage="0" bottom="0" percent="0" rank="0" text="" dxfId="338">
      <formula>-1</formula>
    </cfRule>
  </conditionalFormatting>
  <conditionalFormatting sqref="GG16:GK19">
    <cfRule type="cellIs" priority="385" operator="equal" aboveAverage="0" equalAverage="0" bottom="0" percent="0" rank="0" text="" dxfId="339">
      <formula>-3</formula>
    </cfRule>
    <cfRule type="cellIs" priority="386" operator="equal" aboveAverage="0" equalAverage="0" bottom="0" percent="0" rank="0" text="" dxfId="339">
      <formula>-2</formula>
    </cfRule>
    <cfRule type="cellIs" priority="387" operator="equal" aboveAverage="0" equalAverage="0" bottom="0" percent="0" rank="0" text="" dxfId="340">
      <formula>-1</formula>
    </cfRule>
  </conditionalFormatting>
  <conditionalFormatting sqref="GG17:GK19">
    <cfRule type="cellIs" priority="388" operator="equal" aboveAverage="0" equalAverage="0" bottom="0" percent="0" rank="0" text="" dxfId="340">
      <formula>-3</formula>
    </cfRule>
    <cfRule type="cellIs" priority="389" operator="equal" aboveAverage="0" equalAverage="0" bottom="0" percent="0" rank="0" text="" dxfId="340">
      <formula>-2</formula>
    </cfRule>
    <cfRule type="cellIs" priority="390" operator="equal" aboveAverage="0" equalAverage="0" bottom="0" percent="0" rank="0" text="" dxfId="340">
      <formula>-1</formula>
    </cfRule>
  </conditionalFormatting>
  <conditionalFormatting sqref="GP16:GT19">
    <cfRule type="cellIs" priority="391" operator="equal" aboveAverage="0" equalAverage="0" bottom="0" percent="0" rank="0" text="" dxfId="341">
      <formula>-3</formula>
    </cfRule>
    <cfRule type="cellIs" priority="392" operator="equal" aboveAverage="0" equalAverage="0" bottom="0" percent="0" rank="0" text="" dxfId="342">
      <formula>-2</formula>
    </cfRule>
    <cfRule type="cellIs" priority="393" operator="equal" aboveAverage="0" equalAverage="0" bottom="0" percent="0" rank="0" text="" dxfId="342">
      <formula>-1</formula>
    </cfRule>
  </conditionalFormatting>
  <conditionalFormatting sqref="GP17:GT19">
    <cfRule type="cellIs" priority="394" operator="equal" aboveAverage="0" equalAverage="0" bottom="0" percent="0" rank="0" text="" dxfId="342">
      <formula>-3</formula>
    </cfRule>
    <cfRule type="cellIs" priority="395" operator="equal" aboveAverage="0" equalAverage="0" bottom="0" percent="0" rank="0" text="" dxfId="342">
      <formula>-2</formula>
    </cfRule>
    <cfRule type="cellIs" priority="396" operator="equal" aboveAverage="0" equalAverage="0" bottom="0" percent="0" rank="0" text="" dxfId="342">
      <formula>-1</formula>
    </cfRule>
  </conditionalFormatting>
  <conditionalFormatting sqref="GY17:HC19">
    <cfRule type="cellIs" priority="397" operator="equal" aboveAverage="0" equalAverage="0" bottom="0" percent="0" rank="0" text="" dxfId="342">
      <formula>-3</formula>
    </cfRule>
    <cfRule type="cellIs" priority="398" operator="equal" aboveAverage="0" equalAverage="0" bottom="0" percent="0" rank="0" text="" dxfId="342">
      <formula>-2</formula>
    </cfRule>
    <cfRule type="cellIs" priority="399" operator="equal" aboveAverage="0" equalAverage="0" bottom="0" percent="0" rank="0" text="" dxfId="342">
      <formula>-1</formula>
    </cfRule>
  </conditionalFormatting>
  <conditionalFormatting sqref="HH17:HL19">
    <cfRule type="cellIs" priority="400" operator="equal" aboveAverage="0" equalAverage="0" bottom="0" percent="0" rank="0" text="" dxfId="342">
      <formula>-3</formula>
    </cfRule>
    <cfRule type="cellIs" priority="401" operator="equal" aboveAverage="0" equalAverage="0" bottom="0" percent="0" rank="0" text="" dxfId="342">
      <formula>-2</formula>
    </cfRule>
    <cfRule type="cellIs" priority="402" operator="equal" aboveAverage="0" equalAverage="0" bottom="0" percent="0" rank="0" text="" dxfId="342">
      <formula>-1</formula>
    </cfRule>
  </conditionalFormatting>
  <conditionalFormatting sqref="HQ17:HU19">
    <cfRule type="cellIs" priority="403" operator="equal" aboveAverage="0" equalAverage="0" bottom="0" percent="0" rank="0" text="" dxfId="342">
      <formula>-3</formula>
    </cfRule>
    <cfRule type="cellIs" priority="404" operator="equal" aboveAverage="0" equalAverage="0" bottom="0" percent="0" rank="0" text="" dxfId="343">
      <formula>-2</formula>
    </cfRule>
    <cfRule type="cellIs" priority="405" operator="equal" aboveAverage="0" equalAverage="0" bottom="0" percent="0" rank="0" text="" dxfId="344">
      <formula>-1</formula>
    </cfRule>
  </conditionalFormatting>
  <conditionalFormatting sqref="D23:H23">
    <cfRule type="cellIs" priority="406" operator="equal" aboveAverage="0" equalAverage="0" bottom="0" percent="0" rank="0" text="" dxfId="345">
      <formula>-3</formula>
    </cfRule>
    <cfRule type="cellIs" priority="407" operator="equal" aboveAverage="0" equalAverage="0" bottom="0" percent="0" rank="0" text="" dxfId="346">
      <formula>-2</formula>
    </cfRule>
    <cfRule type="cellIs" priority="408" operator="equal" aboveAverage="0" equalAverage="0" bottom="0" percent="0" rank="0" text="" dxfId="347">
      <formula>-1</formula>
    </cfRule>
  </conditionalFormatting>
  <conditionalFormatting sqref="M20:Q23">
    <cfRule type="cellIs" priority="409" operator="equal" aboveAverage="0" equalAverage="0" bottom="0" percent="0" rank="0" text="" dxfId="348">
      <formula>-3</formula>
    </cfRule>
    <cfRule type="cellIs" priority="410" operator="equal" aboveAverage="0" equalAverage="0" bottom="0" percent="0" rank="0" text="" dxfId="349">
      <formula>-2</formula>
    </cfRule>
    <cfRule type="cellIs" priority="411" operator="equal" aboveAverage="0" equalAverage="0" bottom="0" percent="0" rank="0" text="" dxfId="350">
      <formula>-1</formula>
    </cfRule>
  </conditionalFormatting>
  <conditionalFormatting sqref="M23:Q23">
    <cfRule type="cellIs" priority="412" operator="equal" aboveAverage="0" equalAverage="0" bottom="0" percent="0" rank="0" text="" dxfId="351">
      <formula>-3</formula>
    </cfRule>
    <cfRule type="cellIs" priority="413" operator="equal" aboveAverage="0" equalAverage="0" bottom="0" percent="0" rank="0" text="" dxfId="352">
      <formula>-2</formula>
    </cfRule>
    <cfRule type="cellIs" priority="414" operator="equal" aboveAverage="0" equalAverage="0" bottom="0" percent="0" rank="0" text="" dxfId="353">
      <formula>-1</formula>
    </cfRule>
  </conditionalFormatting>
  <conditionalFormatting sqref="V23:Z23">
    <cfRule type="cellIs" priority="415" operator="equal" aboveAverage="0" equalAverage="0" bottom="0" percent="0" rank="0" text="" dxfId="354">
      <formula>-3</formula>
    </cfRule>
    <cfRule type="cellIs" priority="416" operator="equal" aboveAverage="0" equalAverage="0" bottom="0" percent="0" rank="0" text="" dxfId="355">
      <formula>-2</formula>
    </cfRule>
    <cfRule type="cellIs" priority="417" operator="equal" aboveAverage="0" equalAverage="0" bottom="0" percent="0" rank="0" text="" dxfId="356">
      <formula>-1</formula>
    </cfRule>
  </conditionalFormatting>
  <conditionalFormatting sqref="AE20:AI23">
    <cfRule type="cellIs" priority="418" operator="equal" aboveAverage="0" equalAverage="0" bottom="0" percent="0" rank="0" text="" dxfId="357">
      <formula>-3</formula>
    </cfRule>
    <cfRule type="cellIs" priority="419" operator="equal" aboveAverage="0" equalAverage="0" bottom="0" percent="0" rank="0" text="" dxfId="358">
      <formula>-2</formula>
    </cfRule>
    <cfRule type="cellIs" priority="420" operator="equal" aboveAverage="0" equalAverage="0" bottom="0" percent="0" rank="0" text="" dxfId="359">
      <formula>-1</formula>
    </cfRule>
  </conditionalFormatting>
  <conditionalFormatting sqref="AN23:AR23">
    <cfRule type="cellIs" priority="421" operator="equal" aboveAverage="0" equalAverage="0" bottom="0" percent="0" rank="0" text="" dxfId="360">
      <formula>-3</formula>
    </cfRule>
    <cfRule type="cellIs" priority="422" operator="equal" aboveAverage="0" equalAverage="0" bottom="0" percent="0" rank="0" text="" dxfId="361">
      <formula>-2</formula>
    </cfRule>
    <cfRule type="cellIs" priority="423" operator="equal" aboveAverage="0" equalAverage="0" bottom="0" percent="0" rank="0" text="" dxfId="362">
      <formula>-1</formula>
    </cfRule>
  </conditionalFormatting>
  <conditionalFormatting sqref="AW20:BA23">
    <cfRule type="cellIs" priority="424" operator="equal" aboveAverage="0" equalAverage="0" bottom="0" percent="0" rank="0" text="" dxfId="363">
      <formula>-3</formula>
    </cfRule>
    <cfRule type="cellIs" priority="425" operator="equal" aboveAverage="0" equalAverage="0" bottom="0" percent="0" rank="0" text="" dxfId="364">
      <formula>-2</formula>
    </cfRule>
    <cfRule type="cellIs" priority="426" operator="equal" aboveAverage="0" equalAverage="0" bottom="0" percent="0" rank="0" text="" dxfId="365">
      <formula>-1</formula>
    </cfRule>
  </conditionalFormatting>
  <conditionalFormatting sqref="BF23:BJ23">
    <cfRule type="cellIs" priority="427" operator="equal" aboveAverage="0" equalAverage="0" bottom="0" percent="0" rank="0" text="" dxfId="366">
      <formula>-3</formula>
    </cfRule>
    <cfRule type="cellIs" priority="428" operator="equal" aboveAverage="0" equalAverage="0" bottom="0" percent="0" rank="0" text="" dxfId="367">
      <formula>-2</formula>
    </cfRule>
    <cfRule type="cellIs" priority="429" operator="equal" aboveAverage="0" equalAverage="0" bottom="0" percent="0" rank="0" text="" dxfId="368">
      <formula>-1</formula>
    </cfRule>
  </conditionalFormatting>
  <conditionalFormatting sqref="BO20:BS23">
    <cfRule type="cellIs" priority="430" operator="equal" aboveAverage="0" equalAverage="0" bottom="0" percent="0" rank="0" text="" dxfId="369">
      <formula>-3</formula>
    </cfRule>
    <cfRule type="cellIs" priority="431" operator="equal" aboveAverage="0" equalAverage="0" bottom="0" percent="0" rank="0" text="" dxfId="370">
      <formula>-2</formula>
    </cfRule>
    <cfRule type="cellIs" priority="432" operator="equal" aboveAverage="0" equalAverage="0" bottom="0" percent="0" rank="0" text="" dxfId="371">
      <formula>-1</formula>
    </cfRule>
  </conditionalFormatting>
  <conditionalFormatting sqref="BO23:BS23">
    <cfRule type="cellIs" priority="433" operator="equal" aboveAverage="0" equalAverage="0" bottom="0" percent="0" rank="0" text="" dxfId="372">
      <formula>-3</formula>
    </cfRule>
    <cfRule type="cellIs" priority="434" operator="equal" aboveAverage="0" equalAverage="0" bottom="0" percent="0" rank="0" text="" dxfId="373">
      <formula>-2</formula>
    </cfRule>
    <cfRule type="cellIs" priority="435" operator="equal" aboveAverage="0" equalAverage="0" bottom="0" percent="0" rank="0" text="" dxfId="374">
      <formula>-1</formula>
    </cfRule>
  </conditionalFormatting>
  <conditionalFormatting sqref="BX23:CB23">
    <cfRule type="cellIs" priority="436" operator="equal" aboveAverage="0" equalAverage="0" bottom="0" percent="0" rank="0" text="" dxfId="375">
      <formula>-3</formula>
    </cfRule>
    <cfRule type="cellIs" priority="437" operator="equal" aboveAverage="0" equalAverage="0" bottom="0" percent="0" rank="0" text="" dxfId="376">
      <formula>-2</formula>
    </cfRule>
    <cfRule type="cellIs" priority="438" operator="equal" aboveAverage="0" equalAverage="0" bottom="0" percent="0" rank="0" text="" dxfId="377">
      <formula>-1</formula>
    </cfRule>
  </conditionalFormatting>
  <conditionalFormatting sqref="CG20:CK23">
    <cfRule type="cellIs" priority="439" operator="equal" aboveAverage="0" equalAverage="0" bottom="0" percent="0" rank="0" text="" dxfId="378">
      <formula>-3</formula>
    </cfRule>
    <cfRule type="cellIs" priority="440" operator="equal" aboveAverage="0" equalAverage="0" bottom="0" percent="0" rank="0" text="" dxfId="379">
      <formula>-2</formula>
    </cfRule>
    <cfRule type="cellIs" priority="441" operator="equal" aboveAverage="0" equalAverage="0" bottom="0" percent="0" rank="0" text="" dxfId="380">
      <formula>-1</formula>
    </cfRule>
  </conditionalFormatting>
  <conditionalFormatting sqref="CG23:CK23">
    <cfRule type="cellIs" priority="442" operator="equal" aboveAverage="0" equalAverage="0" bottom="0" percent="0" rank="0" text="" dxfId="381">
      <formula>-3</formula>
    </cfRule>
    <cfRule type="cellIs" priority="443" operator="equal" aboveAverage="0" equalAverage="0" bottom="0" percent="0" rank="0" text="" dxfId="382">
      <formula>-2</formula>
    </cfRule>
    <cfRule type="cellIs" priority="444" operator="equal" aboveAverage="0" equalAverage="0" bottom="0" percent="0" rank="0" text="" dxfId="383">
      <formula>-1</formula>
    </cfRule>
  </conditionalFormatting>
  <conditionalFormatting sqref="CU20:CY23">
    <cfRule type="cellIs" priority="445" operator="equal" aboveAverage="0" equalAverage="0" bottom="0" percent="0" rank="0" text="" dxfId="384">
      <formula>-3</formula>
    </cfRule>
    <cfRule type="cellIs" priority="446" operator="equal" aboveAverage="0" equalAverage="0" bottom="0" percent="0" rank="0" text="" dxfId="385">
      <formula>-2</formula>
    </cfRule>
    <cfRule type="cellIs" priority="447" operator="equal" aboveAverage="0" equalAverage="0" bottom="0" percent="0" rank="0" text="" dxfId="386">
      <formula>-1</formula>
    </cfRule>
  </conditionalFormatting>
  <conditionalFormatting sqref="CU23:CY23">
    <cfRule type="cellIs" priority="448" operator="equal" aboveAverage="0" equalAverage="0" bottom="0" percent="0" rank="0" text="" dxfId="387">
      <formula>-3</formula>
    </cfRule>
    <cfRule type="cellIs" priority="449" operator="equal" aboveAverage="0" equalAverage="0" bottom="0" percent="0" rank="0" text="" dxfId="388">
      <formula>-2</formula>
    </cfRule>
    <cfRule type="cellIs" priority="450" operator="equal" aboveAverage="0" equalAverage="0" bottom="0" percent="0" rank="0" text="" dxfId="389">
      <formula>-1</formula>
    </cfRule>
  </conditionalFormatting>
  <conditionalFormatting sqref="DD20:DH23">
    <cfRule type="cellIs" priority="451" operator="equal" aboveAverage="0" equalAverage="0" bottom="0" percent="0" rank="0" text="" dxfId="390">
      <formula>-3</formula>
    </cfRule>
    <cfRule type="cellIs" priority="452" operator="equal" aboveAverage="0" equalAverage="0" bottom="0" percent="0" rank="0" text="" dxfId="391">
      <formula>-2</formula>
    </cfRule>
    <cfRule type="cellIs" priority="453" operator="equal" aboveAverage="0" equalAverage="0" bottom="0" percent="0" rank="0" text="" dxfId="392">
      <formula>-1</formula>
    </cfRule>
  </conditionalFormatting>
  <conditionalFormatting sqref="DD23:DH23">
    <cfRule type="cellIs" priority="454" operator="equal" aboveAverage="0" equalAverage="0" bottom="0" percent="0" rank="0" text="" dxfId="393">
      <formula>-3</formula>
    </cfRule>
    <cfRule type="cellIs" priority="455" operator="equal" aboveAverage="0" equalAverage="0" bottom="0" percent="0" rank="0" text="" dxfId="394">
      <formula>-2</formula>
    </cfRule>
    <cfRule type="cellIs" priority="456" operator="equal" aboveAverage="0" equalAverage="0" bottom="0" percent="0" rank="0" text="" dxfId="395">
      <formula>-1</formula>
    </cfRule>
  </conditionalFormatting>
  <conditionalFormatting sqref="DM20:DQ23">
    <cfRule type="cellIs" priority="457" operator="equal" aboveAverage="0" equalAverage="0" bottom="0" percent="0" rank="0" text="" dxfId="396">
      <formula>-3</formula>
    </cfRule>
    <cfRule type="cellIs" priority="458" operator="equal" aboveAverage="0" equalAverage="0" bottom="0" percent="0" rank="0" text="" dxfId="397">
      <formula>-2</formula>
    </cfRule>
    <cfRule type="cellIs" priority="459" operator="equal" aboveAverage="0" equalAverage="0" bottom="0" percent="0" rank="0" text="" dxfId="398">
      <formula>-1</formula>
    </cfRule>
  </conditionalFormatting>
  <conditionalFormatting sqref="DM23:DQ23">
    <cfRule type="cellIs" priority="460" operator="equal" aboveAverage="0" equalAverage="0" bottom="0" percent="0" rank="0" text="" dxfId="399">
      <formula>-3</formula>
    </cfRule>
    <cfRule type="cellIs" priority="461" operator="equal" aboveAverage="0" equalAverage="0" bottom="0" percent="0" rank="0" text="" dxfId="400">
      <formula>-2</formula>
    </cfRule>
    <cfRule type="cellIs" priority="462" operator="equal" aboveAverage="0" equalAverage="0" bottom="0" percent="0" rank="0" text="" dxfId="401">
      <formula>-1</formula>
    </cfRule>
  </conditionalFormatting>
  <conditionalFormatting sqref="DV20:DZ23">
    <cfRule type="cellIs" priority="463" operator="equal" aboveAverage="0" equalAverage="0" bottom="0" percent="0" rank="0" text="" dxfId="402">
      <formula>-3</formula>
    </cfRule>
    <cfRule type="cellIs" priority="464" operator="equal" aboveAverage="0" equalAverage="0" bottom="0" percent="0" rank="0" text="" dxfId="403">
      <formula>-2</formula>
    </cfRule>
    <cfRule type="cellIs" priority="465" operator="equal" aboveAverage="0" equalAverage="0" bottom="0" percent="0" rank="0" text="" dxfId="404">
      <formula>-1</formula>
    </cfRule>
  </conditionalFormatting>
  <conditionalFormatting sqref="DV23:DZ23">
    <cfRule type="cellIs" priority="466" operator="equal" aboveAverage="0" equalAverage="0" bottom="0" percent="0" rank="0" text="" dxfId="405">
      <formula>-3</formula>
    </cfRule>
    <cfRule type="cellIs" priority="467" operator="equal" aboveAverage="0" equalAverage="0" bottom="0" percent="0" rank="0" text="" dxfId="406">
      <formula>-2</formula>
    </cfRule>
    <cfRule type="cellIs" priority="468" operator="equal" aboveAverage="0" equalAverage="0" bottom="0" percent="0" rank="0" text="" dxfId="407">
      <formula>-1</formula>
    </cfRule>
  </conditionalFormatting>
  <conditionalFormatting sqref="EE20:EI23">
    <cfRule type="cellIs" priority="469" operator="equal" aboveAverage="0" equalAverage="0" bottom="0" percent="0" rank="0" text="" dxfId="408">
      <formula>-3</formula>
    </cfRule>
    <cfRule type="cellIs" priority="470" operator="equal" aboveAverage="0" equalAverage="0" bottom="0" percent="0" rank="0" text="" dxfId="409">
      <formula>-2</formula>
    </cfRule>
    <cfRule type="cellIs" priority="471" operator="equal" aboveAverage="0" equalAverage="0" bottom="0" percent="0" rank="0" text="" dxfId="410">
      <formula>-1</formula>
    </cfRule>
  </conditionalFormatting>
  <conditionalFormatting sqref="EE23:EI23">
    <cfRule type="cellIs" priority="472" operator="equal" aboveAverage="0" equalAverage="0" bottom="0" percent="0" rank="0" text="" dxfId="411">
      <formula>-3</formula>
    </cfRule>
    <cfRule type="cellIs" priority="473" operator="equal" aboveAverage="0" equalAverage="0" bottom="0" percent="0" rank="0" text="" dxfId="412">
      <formula>-2</formula>
    </cfRule>
    <cfRule type="cellIs" priority="474" operator="equal" aboveAverage="0" equalAverage="0" bottom="0" percent="0" rank="0" text="" dxfId="413">
      <formula>-1</formula>
    </cfRule>
  </conditionalFormatting>
  <conditionalFormatting sqref="EN20:ER23">
    <cfRule type="cellIs" priority="475" operator="equal" aboveAverage="0" equalAverage="0" bottom="0" percent="0" rank="0" text="" dxfId="414">
      <formula>-3</formula>
    </cfRule>
    <cfRule type="cellIs" priority="476" operator="equal" aboveAverage="0" equalAverage="0" bottom="0" percent="0" rank="0" text="" dxfId="415">
      <formula>-2</formula>
    </cfRule>
    <cfRule type="cellIs" priority="477" operator="equal" aboveAverage="0" equalAverage="0" bottom="0" percent="0" rank="0" text="" dxfId="416">
      <formula>-1</formula>
    </cfRule>
  </conditionalFormatting>
  <conditionalFormatting sqref="EN23:ER23">
    <cfRule type="cellIs" priority="478" operator="equal" aboveAverage="0" equalAverage="0" bottom="0" percent="0" rank="0" text="" dxfId="417">
      <formula>-3</formula>
    </cfRule>
    <cfRule type="cellIs" priority="479" operator="equal" aboveAverage="0" equalAverage="0" bottom="0" percent="0" rank="0" text="" dxfId="418">
      <formula>-2</formula>
    </cfRule>
    <cfRule type="cellIs" priority="480" operator="equal" aboveAverage="0" equalAverage="0" bottom="0" percent="0" rank="0" text="" dxfId="419">
      <formula>-1</formula>
    </cfRule>
  </conditionalFormatting>
  <conditionalFormatting sqref="EW20:FA23">
    <cfRule type="cellIs" priority="481" operator="equal" aboveAverage="0" equalAverage="0" bottom="0" percent="0" rank="0" text="" dxfId="420">
      <formula>-3</formula>
    </cfRule>
    <cfRule type="cellIs" priority="482" operator="equal" aboveAverage="0" equalAverage="0" bottom="0" percent="0" rank="0" text="" dxfId="421">
      <formula>-2</formula>
    </cfRule>
    <cfRule type="cellIs" priority="483" operator="equal" aboveAverage="0" equalAverage="0" bottom="0" percent="0" rank="0" text="" dxfId="422">
      <formula>-1</formula>
    </cfRule>
  </conditionalFormatting>
  <conditionalFormatting sqref="EW23:FA23">
    <cfRule type="cellIs" priority="484" operator="equal" aboveAverage="0" equalAverage="0" bottom="0" percent="0" rank="0" text="" dxfId="423">
      <formula>-3</formula>
    </cfRule>
    <cfRule type="cellIs" priority="485" operator="equal" aboveAverage="0" equalAverage="0" bottom="0" percent="0" rank="0" text="" dxfId="424">
      <formula>-2</formula>
    </cfRule>
    <cfRule type="cellIs" priority="486" operator="equal" aboveAverage="0" equalAverage="0" bottom="0" percent="0" rank="0" text="" dxfId="425">
      <formula>-1</formula>
    </cfRule>
  </conditionalFormatting>
  <conditionalFormatting sqref="FF20:FJ23">
    <cfRule type="cellIs" priority="487" operator="equal" aboveAverage="0" equalAverage="0" bottom="0" percent="0" rank="0" text="" dxfId="426">
      <formula>-3</formula>
    </cfRule>
    <cfRule type="cellIs" priority="488" operator="equal" aboveAverage="0" equalAverage="0" bottom="0" percent="0" rank="0" text="" dxfId="427">
      <formula>-2</formula>
    </cfRule>
    <cfRule type="cellIs" priority="489" operator="equal" aboveAverage="0" equalAverage="0" bottom="0" percent="0" rank="0" text="" dxfId="428">
      <formula>-1</formula>
    </cfRule>
  </conditionalFormatting>
  <conditionalFormatting sqref="FF23:FJ23">
    <cfRule type="cellIs" priority="490" operator="equal" aboveAverage="0" equalAverage="0" bottom="0" percent="0" rank="0" text="" dxfId="429">
      <formula>-3</formula>
    </cfRule>
    <cfRule type="cellIs" priority="491" operator="equal" aboveAverage="0" equalAverage="0" bottom="0" percent="0" rank="0" text="" dxfId="430">
      <formula>-2</formula>
    </cfRule>
    <cfRule type="cellIs" priority="492" operator="equal" aboveAverage="0" equalAverage="0" bottom="0" percent="0" rank="0" text="" dxfId="431">
      <formula>-1</formula>
    </cfRule>
  </conditionalFormatting>
  <conditionalFormatting sqref="FO20:FS23">
    <cfRule type="cellIs" priority="493" operator="equal" aboveAverage="0" equalAverage="0" bottom="0" percent="0" rank="0" text="" dxfId="432">
      <formula>-3</formula>
    </cfRule>
    <cfRule type="cellIs" priority="494" operator="equal" aboveAverage="0" equalAverage="0" bottom="0" percent="0" rank="0" text="" dxfId="433">
      <formula>-2</formula>
    </cfRule>
    <cfRule type="cellIs" priority="495" operator="equal" aboveAverage="0" equalAverage="0" bottom="0" percent="0" rank="0" text="" dxfId="434">
      <formula>-1</formula>
    </cfRule>
  </conditionalFormatting>
  <conditionalFormatting sqref="FO23:FS23">
    <cfRule type="cellIs" priority="496" operator="equal" aboveAverage="0" equalAverage="0" bottom="0" percent="0" rank="0" text="" dxfId="435">
      <formula>-3</formula>
    </cfRule>
    <cfRule type="cellIs" priority="497" operator="equal" aboveAverage="0" equalAverage="0" bottom="0" percent="0" rank="0" text="" dxfId="436">
      <formula>-2</formula>
    </cfRule>
    <cfRule type="cellIs" priority="498" operator="equal" aboveAverage="0" equalAverage="0" bottom="0" percent="0" rank="0" text="" dxfId="437">
      <formula>-1</formula>
    </cfRule>
  </conditionalFormatting>
  <conditionalFormatting sqref="FX20:GB23">
    <cfRule type="cellIs" priority="499" operator="equal" aboveAverage="0" equalAverage="0" bottom="0" percent="0" rank="0" text="" dxfId="438">
      <formula>-3</formula>
    </cfRule>
    <cfRule type="cellIs" priority="500" operator="equal" aboveAverage="0" equalAverage="0" bottom="0" percent="0" rank="0" text="" dxfId="439">
      <formula>-2</formula>
    </cfRule>
    <cfRule type="cellIs" priority="501" operator="equal" aboveAverage="0" equalAverage="0" bottom="0" percent="0" rank="0" text="" dxfId="440">
      <formula>-1</formula>
    </cfRule>
  </conditionalFormatting>
  <conditionalFormatting sqref="FX23:GB23">
    <cfRule type="cellIs" priority="502" operator="equal" aboveAverage="0" equalAverage="0" bottom="0" percent="0" rank="0" text="" dxfId="441">
      <formula>-3</formula>
    </cfRule>
    <cfRule type="cellIs" priority="503" operator="equal" aboveAverage="0" equalAverage="0" bottom="0" percent="0" rank="0" text="" dxfId="442">
      <formula>-2</formula>
    </cfRule>
    <cfRule type="cellIs" priority="504" operator="equal" aboveAverage="0" equalAverage="0" bottom="0" percent="0" rank="0" text="" dxfId="443">
      <formula>-1</formula>
    </cfRule>
  </conditionalFormatting>
  <conditionalFormatting sqref="GG20:GK23">
    <cfRule type="cellIs" priority="505" operator="equal" aboveAverage="0" equalAverage="0" bottom="0" percent="0" rank="0" text="" dxfId="444">
      <formula>-3</formula>
    </cfRule>
    <cfRule type="cellIs" priority="506" operator="equal" aboveAverage="0" equalAverage="0" bottom="0" percent="0" rank="0" text="" dxfId="445">
      <formula>-2</formula>
    </cfRule>
    <cfRule type="cellIs" priority="507" operator="equal" aboveAverage="0" equalAverage="0" bottom="0" percent="0" rank="0" text="" dxfId="446">
      <formula>-1</formula>
    </cfRule>
  </conditionalFormatting>
  <conditionalFormatting sqref="GG23:GK23">
    <cfRule type="cellIs" priority="508" operator="equal" aboveAverage="0" equalAverage="0" bottom="0" percent="0" rank="0" text="" dxfId="447">
      <formula>-3</formula>
    </cfRule>
    <cfRule type="cellIs" priority="509" operator="equal" aboveAverage="0" equalAverage="0" bottom="0" percent="0" rank="0" text="" dxfId="448">
      <formula>-2</formula>
    </cfRule>
    <cfRule type="cellIs" priority="510" operator="equal" aboveAverage="0" equalAverage="0" bottom="0" percent="0" rank="0" text="" dxfId="449">
      <formula>-1</formula>
    </cfRule>
  </conditionalFormatting>
  <conditionalFormatting sqref="GG20:GK23">
    <cfRule type="cellIs" priority="511" operator="equal" aboveAverage="0" equalAverage="0" bottom="0" percent="0" rank="0" text="" dxfId="450">
      <formula>-3</formula>
    </cfRule>
    <cfRule type="cellIs" priority="512" operator="equal" aboveAverage="0" equalAverage="0" bottom="0" percent="0" rank="0" text="" dxfId="451">
      <formula>-2</formula>
    </cfRule>
    <cfRule type="cellIs" priority="513" operator="equal" aboveAverage="0" equalAverage="0" bottom="0" percent="0" rank="0" text="" dxfId="452">
      <formula>-1</formula>
    </cfRule>
  </conditionalFormatting>
  <conditionalFormatting sqref="GP20:GT23">
    <cfRule type="cellIs" priority="514" operator="equal" aboveAverage="0" equalAverage="0" bottom="0" percent="0" rank="0" text="" dxfId="453">
      <formula>-3</formula>
    </cfRule>
    <cfRule type="cellIs" priority="515" operator="equal" aboveAverage="0" equalAverage="0" bottom="0" percent="0" rank="0" text="" dxfId="454">
      <formula>-2</formula>
    </cfRule>
    <cfRule type="cellIs" priority="516" operator="equal" aboveAverage="0" equalAverage="0" bottom="0" percent="0" rank="0" text="" dxfId="455">
      <formula>-1</formula>
    </cfRule>
  </conditionalFormatting>
  <conditionalFormatting sqref="GP23:GT23">
    <cfRule type="cellIs" priority="517" operator="equal" aboveAverage="0" equalAverage="0" bottom="0" percent="0" rank="0" text="" dxfId="456">
      <formula>-3</formula>
    </cfRule>
    <cfRule type="cellIs" priority="518" operator="equal" aboveAverage="0" equalAverage="0" bottom="0" percent="0" rank="0" text="" dxfId="457">
      <formula>-2</formula>
    </cfRule>
    <cfRule type="cellIs" priority="519" operator="equal" aboveAverage="0" equalAverage="0" bottom="0" percent="0" rank="0" text="" dxfId="458">
      <formula>-1</formula>
    </cfRule>
  </conditionalFormatting>
  <conditionalFormatting sqref="GP20:GT23">
    <cfRule type="cellIs" priority="520" operator="equal" aboveAverage="0" equalAverage="0" bottom="0" percent="0" rank="0" text="" dxfId="459">
      <formula>-3</formula>
    </cfRule>
    <cfRule type="cellIs" priority="521" operator="equal" aboveAverage="0" equalAverage="0" bottom="0" percent="0" rank="0" text="" dxfId="460">
      <formula>-2</formula>
    </cfRule>
    <cfRule type="cellIs" priority="522" operator="equal" aboveAverage="0" equalAverage="0" bottom="0" percent="0" rank="0" text="" dxfId="461">
      <formula>-1</formula>
    </cfRule>
  </conditionalFormatting>
  <conditionalFormatting sqref="GY20:HC23">
    <cfRule type="cellIs" priority="523" operator="equal" aboveAverage="0" equalAverage="0" bottom="0" percent="0" rank="0" text="" dxfId="462">
      <formula>-3</formula>
    </cfRule>
    <cfRule type="cellIs" priority="524" operator="equal" aboveAverage="0" equalAverage="0" bottom="0" percent="0" rank="0" text="" dxfId="463">
      <formula>-2</formula>
    </cfRule>
    <cfRule type="cellIs" priority="525" operator="equal" aboveAverage="0" equalAverage="0" bottom="0" percent="0" rank="0" text="" dxfId="464">
      <formula>-1</formula>
    </cfRule>
  </conditionalFormatting>
  <conditionalFormatting sqref="GY23:HC23">
    <cfRule type="cellIs" priority="526" operator="equal" aboveAverage="0" equalAverage="0" bottom="0" percent="0" rank="0" text="" dxfId="465">
      <formula>-3</formula>
    </cfRule>
    <cfRule type="cellIs" priority="527" operator="equal" aboveAverage="0" equalAverage="0" bottom="0" percent="0" rank="0" text="" dxfId="466">
      <formula>-2</formula>
    </cfRule>
    <cfRule type="cellIs" priority="528" operator="equal" aboveAverage="0" equalAverage="0" bottom="0" percent="0" rank="0" text="" dxfId="467">
      <formula>-1</formula>
    </cfRule>
  </conditionalFormatting>
  <conditionalFormatting sqref="HH20:HL23">
    <cfRule type="cellIs" priority="529" operator="equal" aboveAverage="0" equalAverage="0" bottom="0" percent="0" rank="0" text="" dxfId="468">
      <formula>-3</formula>
    </cfRule>
    <cfRule type="cellIs" priority="530" operator="equal" aboveAverage="0" equalAverage="0" bottom="0" percent="0" rank="0" text="" dxfId="469">
      <formula>-2</formula>
    </cfRule>
    <cfRule type="cellIs" priority="531" operator="equal" aboveAverage="0" equalAverage="0" bottom="0" percent="0" rank="0" text="" dxfId="470">
      <formula>-1</formula>
    </cfRule>
  </conditionalFormatting>
  <conditionalFormatting sqref="HH23:HL23">
    <cfRule type="cellIs" priority="532" operator="equal" aboveAverage="0" equalAverage="0" bottom="0" percent="0" rank="0" text="" dxfId="471">
      <formula>-3</formula>
    </cfRule>
    <cfRule type="cellIs" priority="533" operator="equal" aboveAverage="0" equalAverage="0" bottom="0" percent="0" rank="0" text="" dxfId="472">
      <formula>-2</formula>
    </cfRule>
    <cfRule type="cellIs" priority="534" operator="equal" aboveAverage="0" equalAverage="0" bottom="0" percent="0" rank="0" text="" dxfId="473">
      <formula>-1</formula>
    </cfRule>
  </conditionalFormatting>
  <conditionalFormatting sqref="HQ20:HU23">
    <cfRule type="cellIs" priority="535" operator="equal" aboveAverage="0" equalAverage="0" bottom="0" percent="0" rank="0" text="" dxfId="474">
      <formula>-3</formula>
    </cfRule>
    <cfRule type="cellIs" priority="536" operator="equal" aboveAverage="0" equalAverage="0" bottom="0" percent="0" rank="0" text="" dxfId="475">
      <formula>-2</formula>
    </cfRule>
    <cfRule type="cellIs" priority="537" operator="equal" aboveAverage="0" equalAverage="0" bottom="0" percent="0" rank="0" text="" dxfId="476">
      <formula>-1</formula>
    </cfRule>
  </conditionalFormatting>
  <conditionalFormatting sqref="HQ23:HU23">
    <cfRule type="cellIs" priority="538" operator="equal" aboveAverage="0" equalAverage="0" bottom="0" percent="0" rank="0" text="" dxfId="477">
      <formula>-3</formula>
    </cfRule>
    <cfRule type="cellIs" priority="539" operator="equal" aboveAverage="0" equalAverage="0" bottom="0" percent="0" rank="0" text="" dxfId="478">
      <formula>-2</formula>
    </cfRule>
    <cfRule type="cellIs" priority="540" operator="equal" aboveAverage="0" equalAverage="0" bottom="0" percent="0" rank="0" text="" dxfId="479">
      <formula>-1</formula>
    </cfRule>
  </conditionalFormatting>
  <conditionalFormatting sqref="M24">
    <cfRule type="cellIs" priority="541" operator="equal" aboveAverage="0" equalAverage="0" bottom="0" percent="0" rank="0" text="" dxfId="480">
      <formula>"Ja"</formula>
    </cfRule>
  </conditionalFormatting>
  <conditionalFormatting sqref="M24">
    <cfRule type="cellIs" priority="542" operator="equal" aboveAverage="0" equalAverage="0" bottom="0" percent="0" rank="0" text="" dxfId="481">
      <formula>"Ja"</formula>
    </cfRule>
  </conditionalFormatting>
  <conditionalFormatting sqref="AE24">
    <cfRule type="cellIs" priority="543" operator="equal" aboveAverage="0" equalAverage="0" bottom="0" percent="0" rank="0" text="" dxfId="482">
      <formula>"Ja"</formula>
    </cfRule>
  </conditionalFormatting>
  <conditionalFormatting sqref="AE24">
    <cfRule type="cellIs" priority="544" operator="equal" aboveAverage="0" equalAverage="0" bottom="0" percent="0" rank="0" text="" dxfId="483">
      <formula>"Ja"</formula>
    </cfRule>
  </conditionalFormatting>
  <conditionalFormatting sqref="AW24">
    <cfRule type="cellIs" priority="545" operator="equal" aboveAverage="0" equalAverage="0" bottom="0" percent="0" rank="0" text="" dxfId="484">
      <formula>"Ja"</formula>
    </cfRule>
  </conditionalFormatting>
  <conditionalFormatting sqref="AW24">
    <cfRule type="cellIs" priority="546" operator="equal" aboveAverage="0" equalAverage="0" bottom="0" percent="0" rank="0" text="" dxfId="485">
      <formula>"Ja"</formula>
    </cfRule>
  </conditionalFormatting>
  <conditionalFormatting sqref="DD24">
    <cfRule type="cellIs" priority="547" operator="equal" aboveAverage="0" equalAverage="0" bottom="0" percent="0" rank="0" text="" dxfId="486">
      <formula>"Ja"</formula>
    </cfRule>
  </conditionalFormatting>
  <conditionalFormatting sqref="DD24">
    <cfRule type="cellIs" priority="548" operator="equal" aboveAverage="0" equalAverage="0" bottom="0" percent="0" rank="0" text="" dxfId="487">
      <formula>"Ja"</formula>
    </cfRule>
  </conditionalFormatting>
  <conditionalFormatting sqref="DV24">
    <cfRule type="cellIs" priority="549" operator="equal" aboveAverage="0" equalAverage="0" bottom="0" percent="0" rank="0" text="" dxfId="488">
      <formula>"Ja"</formula>
    </cfRule>
  </conditionalFormatting>
  <conditionalFormatting sqref="DV24">
    <cfRule type="cellIs" priority="550" operator="equal" aboveAverage="0" equalAverage="0" bottom="0" percent="0" rank="0" text="" dxfId="489">
      <formula>"Ja"</formula>
    </cfRule>
  </conditionalFormatting>
  <conditionalFormatting sqref="EN24">
    <cfRule type="cellIs" priority="551" operator="equal" aboveAverage="0" equalAverage="0" bottom="0" percent="0" rank="0" text="" dxfId="490">
      <formula>"Ja"</formula>
    </cfRule>
  </conditionalFormatting>
  <conditionalFormatting sqref="EN24">
    <cfRule type="cellIs" priority="552" operator="equal" aboveAverage="0" equalAverage="0" bottom="0" percent="0" rank="0" text="" dxfId="491">
      <formula>"Ja"</formula>
    </cfRule>
  </conditionalFormatting>
  <conditionalFormatting sqref="G25">
    <cfRule type="cellIs" priority="553" operator="equal" aboveAverage="0" equalAverage="0" bottom="0" percent="0" rank="0" text="" dxfId="492">
      <formula>"Ja"</formula>
    </cfRule>
  </conditionalFormatting>
  <conditionalFormatting sqref="G25">
    <cfRule type="cellIs" priority="554" operator="equal" aboveAverage="0" equalAverage="0" bottom="0" percent="0" rank="0" text="" dxfId="493">
      <formula>"Ja"</formula>
    </cfRule>
  </conditionalFormatting>
  <conditionalFormatting sqref="G26">
    <cfRule type="cellIs" priority="555" operator="equal" aboveAverage="0" equalAverage="0" bottom="0" percent="0" rank="0" text="" dxfId="494">
      <formula>"Ja"</formula>
    </cfRule>
  </conditionalFormatting>
  <conditionalFormatting sqref="G26">
    <cfRule type="cellIs" priority="556" operator="equal" aboveAverage="0" equalAverage="0" bottom="0" percent="0" rank="0" text="" dxfId="495">
      <formula>"Ja"</formula>
    </cfRule>
  </conditionalFormatting>
  <conditionalFormatting sqref="P26">
    <cfRule type="cellIs" priority="557" operator="equal" aboveAverage="0" equalAverage="0" bottom="0" percent="0" rank="0" text="" dxfId="496">
      <formula>"Ja"</formula>
    </cfRule>
  </conditionalFormatting>
  <conditionalFormatting sqref="P26">
    <cfRule type="cellIs" priority="558" operator="equal" aboveAverage="0" equalAverage="0" bottom="0" percent="0" rank="0" text="" dxfId="497">
      <formula>"Ja"</formula>
    </cfRule>
  </conditionalFormatting>
  <conditionalFormatting sqref="Y25">
    <cfRule type="cellIs" priority="559" operator="equal" aboveAverage="0" equalAverage="0" bottom="0" percent="0" rank="0" text="" dxfId="498">
      <formula>"Ja"</formula>
    </cfRule>
  </conditionalFormatting>
  <conditionalFormatting sqref="Y25">
    <cfRule type="cellIs" priority="560" operator="equal" aboveAverage="0" equalAverage="0" bottom="0" percent="0" rank="0" text="" dxfId="499">
      <formula>"Ja"</formula>
    </cfRule>
  </conditionalFormatting>
  <conditionalFormatting sqref="Y26">
    <cfRule type="cellIs" priority="561" operator="equal" aboveAverage="0" equalAverage="0" bottom="0" percent="0" rank="0" text="" dxfId="500">
      <formula>"Ja"</formula>
    </cfRule>
  </conditionalFormatting>
  <conditionalFormatting sqref="Y26">
    <cfRule type="cellIs" priority="562" operator="equal" aboveAverage="0" equalAverage="0" bottom="0" percent="0" rank="0" text="" dxfId="501">
      <formula>"Ja"</formula>
    </cfRule>
  </conditionalFormatting>
  <conditionalFormatting sqref="AH26">
    <cfRule type="cellIs" priority="563" operator="equal" aboveAverage="0" equalAverage="0" bottom="0" percent="0" rank="0" text="" dxfId="502">
      <formula>"Ja"</formula>
    </cfRule>
  </conditionalFormatting>
  <conditionalFormatting sqref="AH26">
    <cfRule type="cellIs" priority="564" operator="equal" aboveAverage="0" equalAverage="0" bottom="0" percent="0" rank="0" text="" dxfId="503">
      <formula>"Ja"</formula>
    </cfRule>
  </conditionalFormatting>
  <conditionalFormatting sqref="AQ25">
    <cfRule type="cellIs" priority="565" operator="equal" aboveAverage="0" equalAverage="0" bottom="0" percent="0" rank="0" text="" dxfId="504">
      <formula>"Ja"</formula>
    </cfRule>
  </conditionalFormatting>
  <conditionalFormatting sqref="AQ25">
    <cfRule type="cellIs" priority="566" operator="equal" aboveAverage="0" equalAverage="0" bottom="0" percent="0" rank="0" text="" dxfId="505">
      <formula>"Ja"</formula>
    </cfRule>
  </conditionalFormatting>
  <conditionalFormatting sqref="AQ26">
    <cfRule type="cellIs" priority="567" operator="equal" aboveAverage="0" equalAverage="0" bottom="0" percent="0" rank="0" text="" dxfId="506">
      <formula>"Ja"</formula>
    </cfRule>
  </conditionalFormatting>
  <conditionalFormatting sqref="AQ26">
    <cfRule type="cellIs" priority="568" operator="equal" aboveAverage="0" equalAverage="0" bottom="0" percent="0" rank="0" text="" dxfId="507">
      <formula>"Ja"</formula>
    </cfRule>
  </conditionalFormatting>
  <conditionalFormatting sqref="AZ26">
    <cfRule type="cellIs" priority="569" operator="equal" aboveAverage="0" equalAverage="0" bottom="0" percent="0" rank="0" text="" dxfId="508">
      <formula>"Ja"</formula>
    </cfRule>
  </conditionalFormatting>
  <conditionalFormatting sqref="AZ26">
    <cfRule type="cellIs" priority="570" operator="equal" aboveAverage="0" equalAverage="0" bottom="0" percent="0" rank="0" text="" dxfId="509">
      <formula>"Ja"</formula>
    </cfRule>
  </conditionalFormatting>
  <conditionalFormatting sqref="DK21">
    <cfRule type="cellIs" priority="571" operator="equal" aboveAverage="0" equalAverage="0" bottom="0" percent="0" rank="0" text="" dxfId="1">
      <formula>-3</formula>
    </cfRule>
    <cfRule type="cellIs" priority="572" operator="equal" aboveAverage="0" equalAverage="0" bottom="0" percent="0" rank="0" text="" dxfId="2">
      <formula>-2</formula>
    </cfRule>
    <cfRule type="cellIs" priority="573" operator="equal" aboveAverage="0" equalAverage="0" bottom="0" percent="0" rank="0" text="" dxfId="3">
      <formula>-1</formula>
    </cfRule>
  </conditionalFormatting>
  <conditionalFormatting sqref="EC21">
    <cfRule type="cellIs" priority="574" operator="equal" aboveAverage="0" equalAverage="0" bottom="0" percent="0" rank="0" text="" dxfId="1">
      <formula>-3</formula>
    </cfRule>
    <cfRule type="cellIs" priority="575" operator="equal" aboveAverage="0" equalAverage="0" bottom="0" percent="0" rank="0" text="" dxfId="2">
      <formula>-2</formula>
    </cfRule>
    <cfRule type="cellIs" priority="576" operator="equal" aboveAverage="0" equalAverage="0" bottom="0" percent="0" rank="0" text="" dxfId="3">
      <formula>-1</formula>
    </cfRule>
  </conditionalFormatting>
  <conditionalFormatting sqref="EU21">
    <cfRule type="cellIs" priority="577" operator="equal" aboveAverage="0" equalAverage="0" bottom="0" percent="0" rank="0" text="" dxfId="1">
      <formula>-3</formula>
    </cfRule>
    <cfRule type="cellIs" priority="578" operator="equal" aboveAverage="0" equalAverage="0" bottom="0" percent="0" rank="0" text="" dxfId="2">
      <formula>-2</formula>
    </cfRule>
    <cfRule type="cellIs" priority="579" operator="equal" aboveAverage="0" equalAverage="0" bottom="0" percent="0" rank="0" text="" dxfId="3">
      <formula>-1</formula>
    </cfRule>
  </conditionalFormatting>
  <conditionalFormatting sqref="GN21">
    <cfRule type="cellIs" priority="580" operator="equal" aboveAverage="0" equalAverage="0" bottom="0" percent="0" rank="0" text="" dxfId="1">
      <formula>-3</formula>
    </cfRule>
    <cfRule type="cellIs" priority="581" operator="equal" aboveAverage="0" equalAverage="0" bottom="0" percent="0" rank="0" text="" dxfId="2">
      <formula>-2</formula>
    </cfRule>
    <cfRule type="cellIs" priority="582" operator="equal" aboveAverage="0" equalAverage="0" bottom="0" percent="0" rank="0" text="" dxfId="3">
      <formula>-1</formula>
    </cfRule>
  </conditionalFormatting>
  <conditionalFormatting sqref="GW21">
    <cfRule type="cellIs" priority="583" operator="equal" aboveAverage="0" equalAverage="0" bottom="0" percent="0" rank="0" text="" dxfId="1">
      <formula>-3</formula>
    </cfRule>
    <cfRule type="cellIs" priority="584" operator="equal" aboveAverage="0" equalAverage="0" bottom="0" percent="0" rank="0" text="" dxfId="2">
      <formula>-2</formula>
    </cfRule>
    <cfRule type="cellIs" priority="585" operator="equal" aboveAverage="0" equalAverage="0" bottom="0" percent="0" rank="0" text="" dxfId="3">
      <formula>-1</formula>
    </cfRule>
  </conditionalFormatting>
  <conditionalFormatting sqref="HF21">
    <cfRule type="cellIs" priority="586" operator="equal" aboveAverage="0" equalAverage="0" bottom="0" percent="0" rank="0" text="" dxfId="1">
      <formula>-3</formula>
    </cfRule>
    <cfRule type="cellIs" priority="587" operator="equal" aboveAverage="0" equalAverage="0" bottom="0" percent="0" rank="0" text="" dxfId="2">
      <formula>-2</formula>
    </cfRule>
    <cfRule type="cellIs" priority="588" operator="equal" aboveAverage="0" equalAverage="0" bottom="0" percent="0" rank="0" text="" dxfId="3">
      <formula>-1</formula>
    </cfRule>
  </conditionalFormatting>
  <conditionalFormatting sqref="HX21">
    <cfRule type="cellIs" priority="589" operator="equal" aboveAverage="0" equalAverage="0" bottom="0" percent="0" rank="0" text="" dxfId="1">
      <formula>-3</formula>
    </cfRule>
    <cfRule type="cellIs" priority="590" operator="equal" aboveAverage="0" equalAverage="0" bottom="0" percent="0" rank="0" text="" dxfId="2">
      <formula>-2</formula>
    </cfRule>
    <cfRule type="cellIs" priority="591" operator="equal" aboveAverage="0" equalAverage="0" bottom="0" percent="0" rank="0" text="" dxfId="3">
      <formula>-1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F9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A1" activeCellId="1" sqref="EL229 A1"/>
    </sheetView>
  </sheetViews>
  <sheetFormatPr defaultRowHeight="12.75"/>
  <cols>
    <col collapsed="false" hidden="false" max="1" min="1" style="0" width="8.17857142857143"/>
    <col collapsed="false" hidden="false" max="5" min="2" style="0" width="5.96428571428571"/>
    <col collapsed="false" hidden="false" max="6" min="6" style="0" width="6.6530612244898"/>
    <col collapsed="false" hidden="false" max="9" min="7" style="0" width="5.96428571428571"/>
    <col collapsed="false" hidden="false" max="10" min="10" style="0" width="6.6530612244898"/>
    <col collapsed="false" hidden="false" max="13" min="11" style="0" width="5.96428571428571"/>
    <col collapsed="false" hidden="false" max="14" min="14" style="0" width="6.6530612244898"/>
    <col collapsed="false" hidden="false" max="17" min="15" style="0" width="5.96428571428571"/>
    <col collapsed="false" hidden="false" max="18" min="18" style="0" width="6.6530612244898"/>
    <col collapsed="false" hidden="false" max="21" min="19" style="0" width="5.96428571428571"/>
    <col collapsed="false" hidden="false" max="22" min="22" style="0" width="6.6530612244898"/>
    <col collapsed="false" hidden="false" max="25" min="23" style="0" width="5.96428571428571"/>
    <col collapsed="false" hidden="false" max="26" min="26" style="0" width="6.6530612244898"/>
    <col collapsed="false" hidden="false" max="29" min="27" style="0" width="5.96428571428571"/>
    <col collapsed="false" hidden="false" max="30" min="30" style="0" width="6.6530612244898"/>
    <col collapsed="false" hidden="false" max="33" min="31" style="0" width="5.96428571428571"/>
    <col collapsed="false" hidden="false" max="58" min="34" style="0" width="6.6530612244898"/>
    <col collapsed="false" hidden="false" max="61" min="59" style="0" width="5.96428571428571"/>
    <col collapsed="false" hidden="false" max="62" min="62" style="0" width="6.6530612244898"/>
    <col collapsed="false" hidden="false" max="63" min="63" style="0" width="2.72448979591837"/>
    <col collapsed="false" hidden="false" max="64" min="64" style="0" width="16.7142857142857"/>
    <col collapsed="false" hidden="false" max="66" min="65" style="0" width="5.96428571428571"/>
    <col collapsed="false" hidden="false" max="67" min="67" style="0" width="2.72448979591837"/>
    <col collapsed="false" hidden="false" max="71" min="68" style="0" width="5.96428571428571"/>
    <col collapsed="false" hidden="false" max="72" min="72" style="0" width="6.6530612244898"/>
    <col collapsed="false" hidden="false" max="75" min="73" style="0" width="5.96428571428571"/>
    <col collapsed="false" hidden="false" max="76" min="76" style="0" width="6.6530612244898"/>
    <col collapsed="false" hidden="false" max="79" min="77" style="0" width="5.96428571428571"/>
    <col collapsed="false" hidden="false" max="80" min="80" style="0" width="6.6530612244898"/>
    <col collapsed="false" hidden="false" max="83" min="81" style="0" width="5.96428571428571"/>
    <col collapsed="false" hidden="false" max="84" min="84" style="0" width="6.6530612244898"/>
    <col collapsed="false" hidden="false" max="87" min="85" style="0" width="5.96428571428571"/>
    <col collapsed="false" hidden="false" max="88" min="88" style="0" width="6.6530612244898"/>
    <col collapsed="false" hidden="false" max="91" min="89" style="0" width="5.96428571428571"/>
    <col collapsed="false" hidden="false" max="92" min="92" style="0" width="6.6530612244898"/>
    <col collapsed="false" hidden="false" max="95" min="93" style="0" width="5.96428571428571"/>
    <col collapsed="false" hidden="false" max="100" min="96" style="0" width="6.6530612244898"/>
    <col collapsed="false" hidden="false" max="103" min="101" style="0" width="5.96428571428571"/>
    <col collapsed="false" hidden="false" max="104" min="104" style="0" width="6.6530612244898"/>
    <col collapsed="false" hidden="false" max="107" min="105" style="0" width="5.96428571428571"/>
    <col collapsed="false" hidden="false" max="108" min="108" style="0" width="6.6530612244898"/>
    <col collapsed="false" hidden="false" max="111" min="109" style="0" width="5.96428571428571"/>
    <col collapsed="false" hidden="false" max="112" min="112" style="0" width="6.6530612244898"/>
    <col collapsed="false" hidden="false" max="115" min="113" style="0" width="5.96428571428571"/>
    <col collapsed="false" hidden="false" max="116" min="116" style="0" width="6.6530612244898"/>
    <col collapsed="false" hidden="false" max="119" min="117" style="0" width="5.96428571428571"/>
    <col collapsed="false" hidden="false" max="120" min="120" style="0" width="6.6530612244898"/>
    <col collapsed="false" hidden="false" max="123" min="121" style="0" width="5.96428571428571"/>
    <col collapsed="false" hidden="false" max="124" min="124" style="0" width="6.6530612244898"/>
    <col collapsed="false" hidden="false" max="127" min="125" style="0" width="5.96428571428571"/>
    <col collapsed="false" hidden="false" max="128" min="128" style="0" width="6.6530612244898"/>
    <col collapsed="false" hidden="false" max="131" min="129" style="0" width="5.96428571428571"/>
    <col collapsed="false" hidden="false" max="132" min="132" style="0" width="6.6530612244898"/>
    <col collapsed="false" hidden="false" max="135" min="133" style="0" width="5.96428571428571"/>
    <col collapsed="false" hidden="false" max="136" min="136" style="0" width="6.6530612244898"/>
    <col collapsed="false" hidden="false" max="1025" min="137" style="0" width="11.6020408163265"/>
  </cols>
  <sheetData>
    <row r="1" customFormat="false" ht="12.75" hidden="false" customHeight="false" outlineLevel="0" collapsed="false">
      <c r="B1" s="0" t="s">
        <v>57</v>
      </c>
    </row>
    <row r="2" customFormat="false" ht="12.75" hidden="false" customHeight="false" outlineLevel="0" collapsed="false">
      <c r="B2" s="0" t="s">
        <v>1</v>
      </c>
    </row>
    <row r="3" customFormat="false" ht="12.75" hidden="false" customHeight="false" outlineLevel="0" collapsed="false">
      <c r="B3" s="0" t="s">
        <v>58</v>
      </c>
      <c r="C3" s="0" t="s">
        <v>3</v>
      </c>
      <c r="D3" s="0" t="n">
        <v>48</v>
      </c>
      <c r="E3" s="0" t="s">
        <v>4</v>
      </c>
      <c r="F3" s="0" t="n">
        <v>68</v>
      </c>
      <c r="G3" s="0" t="s">
        <v>5</v>
      </c>
      <c r="J3" s="10" t="s">
        <v>59</v>
      </c>
    </row>
    <row r="4" customFormat="false" ht="12.75" hidden="false" customHeight="false" outlineLevel="0" collapsed="false">
      <c r="B4" s="0" t="s">
        <v>60</v>
      </c>
      <c r="C4" s="0" t="s">
        <v>3</v>
      </c>
      <c r="D4" s="0" t="n">
        <v>28</v>
      </c>
      <c r="E4" s="0" t="s">
        <v>4</v>
      </c>
      <c r="F4" s="0" t="n">
        <v>38</v>
      </c>
      <c r="G4" s="0" t="s">
        <v>5</v>
      </c>
      <c r="J4" s="11" t="s">
        <v>61</v>
      </c>
    </row>
    <row r="5" customFormat="false" ht="12.75" hidden="false" customHeight="false" outlineLevel="0" collapsed="false">
      <c r="B5" s="0" t="s">
        <v>62</v>
      </c>
      <c r="C5" s="0" t="s">
        <v>3</v>
      </c>
      <c r="D5" s="0" t="n">
        <v>48</v>
      </c>
      <c r="E5" s="0" t="s">
        <v>4</v>
      </c>
      <c r="F5" s="0" t="n">
        <v>68</v>
      </c>
      <c r="G5" s="0" t="s">
        <v>5</v>
      </c>
      <c r="J5" s="12" t="s">
        <v>63</v>
      </c>
    </row>
    <row r="6" customFormat="false" ht="12.75" hidden="false" customHeight="false" outlineLevel="0" collapsed="false">
      <c r="B6" s="0" t="s">
        <v>64</v>
      </c>
      <c r="C6" s="0" t="s">
        <v>3</v>
      </c>
      <c r="D6" s="0" t="n">
        <v>58</v>
      </c>
      <c r="E6" s="0" t="s">
        <v>4</v>
      </c>
      <c r="F6" s="0" t="n">
        <v>77</v>
      </c>
      <c r="G6" s="0" t="s">
        <v>9</v>
      </c>
    </row>
    <row r="7" customFormat="false" ht="12.75" hidden="false" customHeight="false" outlineLevel="0" collapsed="false">
      <c r="B7" s="0" t="s">
        <v>10</v>
      </c>
      <c r="C7" s="0" t="s">
        <v>11</v>
      </c>
      <c r="D7" s="0" t="n">
        <v>2.2</v>
      </c>
      <c r="E7" s="0" t="s">
        <v>12</v>
      </c>
      <c r="F7" s="0" t="n">
        <v>0.02</v>
      </c>
      <c r="H7" s="0" t="s">
        <v>65</v>
      </c>
      <c r="I7" s="13" t="n">
        <v>0.4</v>
      </c>
      <c r="J7" s="0" t="s">
        <v>66</v>
      </c>
      <c r="K7" s="13" t="n">
        <v>0.6</v>
      </c>
    </row>
    <row r="8" customFormat="false" ht="12.75" hidden="false" customHeight="false" outlineLevel="0" collapsed="false">
      <c r="A8" s="0" t="s">
        <v>13</v>
      </c>
      <c r="B8" s="1" t="s">
        <v>14</v>
      </c>
      <c r="BP8" s="1" t="s">
        <v>15</v>
      </c>
    </row>
    <row r="9" customFormat="false" ht="12.75" hidden="false" customHeight="false" outlineLevel="0" collapsed="false">
      <c r="B9" s="0" t="s">
        <v>16</v>
      </c>
      <c r="C9" s="2" t="s">
        <v>17</v>
      </c>
      <c r="D9" s="0" t="s">
        <v>18</v>
      </c>
      <c r="F9" s="0" t="s">
        <v>19</v>
      </c>
      <c r="G9" s="2" t="s">
        <v>20</v>
      </c>
      <c r="H9" s="0" t="s">
        <v>18</v>
      </c>
      <c r="J9" s="0" t="s">
        <v>19</v>
      </c>
      <c r="K9" s="2" t="s">
        <v>21</v>
      </c>
      <c r="L9" s="0" t="s">
        <v>18</v>
      </c>
      <c r="N9" s="0" t="s">
        <v>19</v>
      </c>
      <c r="O9" s="2" t="s">
        <v>22</v>
      </c>
      <c r="P9" s="0" t="s">
        <v>18</v>
      </c>
      <c r="R9" s="0" t="s">
        <v>19</v>
      </c>
      <c r="S9" s="2" t="s">
        <v>23</v>
      </c>
      <c r="T9" s="0" t="s">
        <v>18</v>
      </c>
      <c r="V9" s="0" t="s">
        <v>19</v>
      </c>
      <c r="W9" s="2" t="s">
        <v>24</v>
      </c>
      <c r="X9" s="0" t="s">
        <v>18</v>
      </c>
      <c r="Z9" s="0" t="s">
        <v>19</v>
      </c>
      <c r="AA9" s="2" t="s">
        <v>25</v>
      </c>
      <c r="AB9" s="0" t="s">
        <v>18</v>
      </c>
      <c r="AD9" s="0" t="s">
        <v>19</v>
      </c>
      <c r="AE9" s="2" t="s">
        <v>27</v>
      </c>
      <c r="AF9" s="0" t="s">
        <v>18</v>
      </c>
      <c r="AH9" s="0" t="s">
        <v>19</v>
      </c>
      <c r="AI9" s="2" t="s">
        <v>28</v>
      </c>
      <c r="AJ9" s="0" t="s">
        <v>18</v>
      </c>
      <c r="AL9" s="0" t="s">
        <v>19</v>
      </c>
      <c r="AM9" s="2" t="s">
        <v>31</v>
      </c>
      <c r="AN9" s="0" t="s">
        <v>18</v>
      </c>
      <c r="AP9" s="0" t="s">
        <v>19</v>
      </c>
      <c r="AQ9" s="2" t="s">
        <v>2</v>
      </c>
      <c r="AR9" s="0" t="s">
        <v>18</v>
      </c>
      <c r="AT9" s="0" t="s">
        <v>19</v>
      </c>
      <c r="AU9" s="2" t="s">
        <v>6</v>
      </c>
      <c r="AV9" s="0" t="s">
        <v>18</v>
      </c>
      <c r="AX9" s="0" t="s">
        <v>19</v>
      </c>
      <c r="AY9" s="2" t="s">
        <v>7</v>
      </c>
      <c r="AZ9" s="0" t="s">
        <v>18</v>
      </c>
      <c r="BB9" s="0" t="s">
        <v>19</v>
      </c>
      <c r="BC9" s="2" t="s">
        <v>32</v>
      </c>
      <c r="BD9" s="0" t="s">
        <v>18</v>
      </c>
      <c r="BF9" s="0" t="s">
        <v>19</v>
      </c>
      <c r="BG9" s="2" t="s">
        <v>8</v>
      </c>
      <c r="BH9" s="0" t="s">
        <v>18</v>
      </c>
      <c r="BJ9" s="0" t="s">
        <v>19</v>
      </c>
      <c r="BL9" s="0" t="s">
        <v>29</v>
      </c>
      <c r="BM9" s="0" t="s">
        <v>67</v>
      </c>
      <c r="BN9" s="0" t="s">
        <v>68</v>
      </c>
      <c r="BP9" s="0" t="s">
        <v>16</v>
      </c>
      <c r="BQ9" s="2" t="s">
        <v>69</v>
      </c>
      <c r="BR9" s="0" t="s">
        <v>18</v>
      </c>
      <c r="BT9" s="0" t="s">
        <v>19</v>
      </c>
      <c r="BU9" s="2" t="s">
        <v>70</v>
      </c>
      <c r="BV9" s="0" t="s">
        <v>18</v>
      </c>
      <c r="BX9" s="0" t="s">
        <v>19</v>
      </c>
      <c r="BY9" s="2" t="s">
        <v>71</v>
      </c>
      <c r="BZ9" s="0" t="s">
        <v>18</v>
      </c>
      <c r="CB9" s="0" t="s">
        <v>19</v>
      </c>
      <c r="CC9" s="2" t="s">
        <v>72</v>
      </c>
      <c r="CD9" s="0" t="s">
        <v>18</v>
      </c>
      <c r="CF9" s="0" t="s">
        <v>19</v>
      </c>
      <c r="CG9" s="2" t="s">
        <v>73</v>
      </c>
      <c r="CH9" s="0" t="s">
        <v>18</v>
      </c>
      <c r="CJ9" s="0" t="s">
        <v>19</v>
      </c>
      <c r="CK9" s="2" t="s">
        <v>74</v>
      </c>
      <c r="CL9" s="0" t="s">
        <v>18</v>
      </c>
      <c r="CN9" s="0" t="s">
        <v>19</v>
      </c>
      <c r="CO9" s="2" t="s">
        <v>75</v>
      </c>
      <c r="CP9" s="0" t="s">
        <v>18</v>
      </c>
      <c r="CR9" s="0" t="s">
        <v>19</v>
      </c>
      <c r="CS9" s="2" t="s">
        <v>76</v>
      </c>
      <c r="CT9" s="0" t="s">
        <v>18</v>
      </c>
      <c r="CV9" s="0" t="s">
        <v>19</v>
      </c>
      <c r="CW9" s="2" t="s">
        <v>77</v>
      </c>
      <c r="CX9" s="0" t="s">
        <v>18</v>
      </c>
      <c r="CZ9" s="0" t="s">
        <v>19</v>
      </c>
      <c r="DA9" s="2" t="s">
        <v>78</v>
      </c>
      <c r="DB9" s="0" t="s">
        <v>18</v>
      </c>
      <c r="DD9" s="0" t="s">
        <v>19</v>
      </c>
      <c r="DE9" s="2" t="s">
        <v>79</v>
      </c>
      <c r="DF9" s="0" t="s">
        <v>18</v>
      </c>
      <c r="DH9" s="0" t="s">
        <v>19</v>
      </c>
      <c r="DI9" s="2" t="s">
        <v>58</v>
      </c>
      <c r="DJ9" s="0" t="s">
        <v>18</v>
      </c>
      <c r="DL9" s="0" t="s">
        <v>19</v>
      </c>
      <c r="DM9" s="2" t="s">
        <v>60</v>
      </c>
      <c r="DN9" s="0" t="s">
        <v>18</v>
      </c>
      <c r="DP9" s="0" t="s">
        <v>19</v>
      </c>
      <c r="DQ9" s="2" t="s">
        <v>62</v>
      </c>
      <c r="DR9" s="0" t="s">
        <v>18</v>
      </c>
      <c r="DT9" s="0" t="s">
        <v>19</v>
      </c>
      <c r="DU9" s="2" t="s">
        <v>80</v>
      </c>
      <c r="DV9" s="0" t="s">
        <v>18</v>
      </c>
      <c r="DX9" s="0" t="s">
        <v>19</v>
      </c>
      <c r="DY9" s="2" t="s">
        <v>64</v>
      </c>
      <c r="DZ9" s="0" t="s">
        <v>18</v>
      </c>
      <c r="EB9" s="0" t="s">
        <v>19</v>
      </c>
      <c r="EC9" s="2" t="s">
        <v>81</v>
      </c>
      <c r="ED9" s="0" t="s">
        <v>18</v>
      </c>
      <c r="EF9" s="0" t="s">
        <v>19</v>
      </c>
    </row>
    <row r="10" customFormat="false" ht="12.75" hidden="false" customHeight="false" outlineLevel="0" collapsed="false">
      <c r="B10" s="0" t="s">
        <v>33</v>
      </c>
      <c r="C10" s="2" t="s">
        <v>41</v>
      </c>
      <c r="D10" s="0" t="s">
        <v>35</v>
      </c>
      <c r="E10" s="0" t="s">
        <v>36</v>
      </c>
      <c r="G10" s="2" t="s">
        <v>37</v>
      </c>
      <c r="H10" s="0" t="s">
        <v>35</v>
      </c>
      <c r="I10" s="0" t="s">
        <v>36</v>
      </c>
      <c r="K10" s="2" t="s">
        <v>41</v>
      </c>
      <c r="L10" s="0" t="s">
        <v>35</v>
      </c>
      <c r="M10" s="0" t="s">
        <v>36</v>
      </c>
      <c r="O10" s="2" t="s">
        <v>37</v>
      </c>
      <c r="P10" s="0" t="s">
        <v>35</v>
      </c>
      <c r="Q10" s="0" t="s">
        <v>36</v>
      </c>
      <c r="S10" s="2" t="s">
        <v>41</v>
      </c>
      <c r="T10" s="0" t="s">
        <v>35</v>
      </c>
      <c r="U10" s="0" t="s">
        <v>36</v>
      </c>
      <c r="W10" s="2" t="s">
        <v>37</v>
      </c>
      <c r="X10" s="0" t="s">
        <v>35</v>
      </c>
      <c r="Y10" s="0" t="s">
        <v>36</v>
      </c>
      <c r="AA10" s="2" t="s">
        <v>38</v>
      </c>
      <c r="AB10" s="0" t="s">
        <v>35</v>
      </c>
      <c r="AC10" s="0" t="s">
        <v>36</v>
      </c>
      <c r="AE10" s="2" t="s">
        <v>37</v>
      </c>
      <c r="AF10" s="0" t="s">
        <v>35</v>
      </c>
      <c r="AG10" s="0" t="s">
        <v>36</v>
      </c>
      <c r="AI10" s="2" t="s">
        <v>37</v>
      </c>
      <c r="AJ10" s="0" t="s">
        <v>35</v>
      </c>
      <c r="AK10" s="0" t="s">
        <v>36</v>
      </c>
      <c r="AM10" s="2" t="s">
        <v>38</v>
      </c>
      <c r="AN10" s="0" t="s">
        <v>35</v>
      </c>
      <c r="AO10" s="0" t="s">
        <v>36</v>
      </c>
      <c r="AQ10" s="2" t="s">
        <v>5</v>
      </c>
      <c r="AR10" s="0" t="s">
        <v>35</v>
      </c>
      <c r="AS10" s="0" t="s">
        <v>36</v>
      </c>
      <c r="AU10" s="2" t="s">
        <v>5</v>
      </c>
      <c r="AV10" s="0" t="s">
        <v>35</v>
      </c>
      <c r="AW10" s="0" t="s">
        <v>36</v>
      </c>
      <c r="AY10" s="2" t="s">
        <v>5</v>
      </c>
      <c r="AZ10" s="0" t="s">
        <v>35</v>
      </c>
      <c r="BA10" s="0" t="s">
        <v>36</v>
      </c>
      <c r="BC10" s="2" t="s">
        <v>42</v>
      </c>
      <c r="BD10" s="0" t="s">
        <v>35</v>
      </c>
      <c r="BE10" s="0" t="s">
        <v>36</v>
      </c>
      <c r="BG10" s="2" t="s">
        <v>43</v>
      </c>
      <c r="BH10" s="0" t="s">
        <v>35</v>
      </c>
      <c r="BI10" s="0" t="s">
        <v>36</v>
      </c>
      <c r="BP10" s="0" t="s">
        <v>40</v>
      </c>
      <c r="BQ10" s="2" t="s">
        <v>34</v>
      </c>
      <c r="BR10" s="0" t="s">
        <v>35</v>
      </c>
      <c r="BS10" s="0" t="s">
        <v>36</v>
      </c>
      <c r="BU10" s="2" t="s">
        <v>37</v>
      </c>
      <c r="BV10" s="0" t="s">
        <v>35</v>
      </c>
      <c r="BW10" s="0" t="s">
        <v>36</v>
      </c>
      <c r="BY10" s="2" t="s">
        <v>34</v>
      </c>
      <c r="BZ10" s="0" t="s">
        <v>35</v>
      </c>
      <c r="CA10" s="0" t="s">
        <v>36</v>
      </c>
      <c r="CC10" s="2" t="s">
        <v>37</v>
      </c>
      <c r="CD10" s="0" t="s">
        <v>35</v>
      </c>
      <c r="CE10" s="0" t="s">
        <v>36</v>
      </c>
      <c r="CG10" s="2" t="s">
        <v>41</v>
      </c>
      <c r="CH10" s="0" t="s">
        <v>35</v>
      </c>
      <c r="CI10" s="0" t="s">
        <v>36</v>
      </c>
      <c r="CK10" s="2" t="s">
        <v>37</v>
      </c>
      <c r="CL10" s="0" t="s">
        <v>35</v>
      </c>
      <c r="CM10" s="0" t="s">
        <v>36</v>
      </c>
      <c r="CO10" s="2" t="s">
        <v>38</v>
      </c>
      <c r="CP10" s="0" t="s">
        <v>35</v>
      </c>
      <c r="CQ10" s="0" t="s">
        <v>36</v>
      </c>
      <c r="CS10" s="2" t="s">
        <v>38</v>
      </c>
      <c r="CT10" s="0" t="s">
        <v>35</v>
      </c>
      <c r="CU10" s="0" t="s">
        <v>36</v>
      </c>
      <c r="CW10" s="2" t="s">
        <v>37</v>
      </c>
      <c r="CX10" s="0" t="s">
        <v>35</v>
      </c>
      <c r="CY10" s="0" t="s">
        <v>36</v>
      </c>
      <c r="DA10" s="2" t="s">
        <v>37</v>
      </c>
      <c r="DB10" s="0" t="s">
        <v>35</v>
      </c>
      <c r="DC10" s="0" t="s">
        <v>36</v>
      </c>
      <c r="DE10" s="2" t="s">
        <v>38</v>
      </c>
      <c r="DF10" s="0" t="s">
        <v>35</v>
      </c>
      <c r="DG10" s="0" t="s">
        <v>36</v>
      </c>
      <c r="DI10" s="2" t="s">
        <v>5</v>
      </c>
      <c r="DJ10" s="0" t="s">
        <v>35</v>
      </c>
      <c r="DK10" s="0" t="s">
        <v>36</v>
      </c>
      <c r="DM10" s="2" t="s">
        <v>5</v>
      </c>
      <c r="DN10" s="0" t="s">
        <v>35</v>
      </c>
      <c r="DO10" s="0" t="s">
        <v>36</v>
      </c>
      <c r="DQ10" s="2" t="s">
        <v>5</v>
      </c>
      <c r="DR10" s="0" t="s">
        <v>35</v>
      </c>
      <c r="DS10" s="0" t="s">
        <v>36</v>
      </c>
      <c r="DU10" s="2" t="s">
        <v>42</v>
      </c>
      <c r="DV10" s="0" t="s">
        <v>35</v>
      </c>
      <c r="DW10" s="0" t="s">
        <v>36</v>
      </c>
      <c r="DY10" s="2" t="s">
        <v>43</v>
      </c>
      <c r="DZ10" s="0" t="s">
        <v>35</v>
      </c>
      <c r="EA10" s="0" t="s">
        <v>36</v>
      </c>
      <c r="EC10" s="2" t="s">
        <v>37</v>
      </c>
      <c r="ED10" s="0" t="s">
        <v>35</v>
      </c>
      <c r="EE10" s="0" t="s">
        <v>36</v>
      </c>
    </row>
    <row r="11" customFormat="false" ht="12.75" hidden="false" customHeight="false" outlineLevel="0" collapsed="false">
      <c r="A11" s="0" t="n">
        <v>1</v>
      </c>
      <c r="B11" s="0" t="n">
        <v>60</v>
      </c>
      <c r="C11" s="0" t="n">
        <v>720</v>
      </c>
      <c r="D11" s="0" t="s">
        <v>44</v>
      </c>
      <c r="E11" s="0" t="s">
        <v>44</v>
      </c>
      <c r="F11" s="3" t="n">
        <v>1</v>
      </c>
      <c r="G11" s="0" t="n">
        <f aca="false">ROUND((K11*O11+S11*W11)/C11,0)</f>
        <v>97</v>
      </c>
      <c r="H11" s="0" t="s">
        <v>44</v>
      </c>
      <c r="I11" s="0" t="s">
        <v>44</v>
      </c>
      <c r="J11" s="3" t="n">
        <v>1</v>
      </c>
      <c r="K11" s="0" t="n">
        <v>180</v>
      </c>
      <c r="L11" s="0" t="s">
        <v>44</v>
      </c>
      <c r="M11" s="0" t="s">
        <v>44</v>
      </c>
      <c r="N11" s="3" t="n">
        <v>1</v>
      </c>
      <c r="O11" s="0" t="n">
        <v>82</v>
      </c>
      <c r="P11" s="0" t="s">
        <v>44</v>
      </c>
      <c r="Q11" s="0" t="s">
        <v>44</v>
      </c>
      <c r="R11" s="3" t="n">
        <v>1</v>
      </c>
      <c r="S11" s="0" t="n">
        <v>540</v>
      </c>
      <c r="T11" s="0" t="s">
        <v>44</v>
      </c>
      <c r="U11" s="0" t="s">
        <v>44</v>
      </c>
      <c r="V11" s="3" t="n">
        <v>1</v>
      </c>
      <c r="W11" s="0" t="n">
        <v>102</v>
      </c>
      <c r="X11" s="0" t="s">
        <v>44</v>
      </c>
      <c r="Y11" s="0" t="s">
        <v>44</v>
      </c>
      <c r="Z11" s="3" t="n">
        <v>1</v>
      </c>
      <c r="AA11" s="0" t="n">
        <v>82</v>
      </c>
      <c r="AB11" s="0" t="s">
        <v>44</v>
      </c>
      <c r="AC11" s="0" t="s">
        <v>44</v>
      </c>
      <c r="AD11" s="3" t="n">
        <v>1</v>
      </c>
      <c r="AE11" s="0" t="n">
        <v>11</v>
      </c>
      <c r="AF11" s="0" t="s">
        <v>44</v>
      </c>
      <c r="AG11" s="0" t="s">
        <v>44</v>
      </c>
      <c r="AH11" s="3" t="n">
        <v>1</v>
      </c>
      <c r="AI11" s="0" t="n">
        <v>98</v>
      </c>
      <c r="AJ11" s="0" t="s">
        <v>44</v>
      </c>
      <c r="AK11" s="0" t="s">
        <v>44</v>
      </c>
      <c r="AL11" s="3" t="n">
        <v>1</v>
      </c>
      <c r="AM11" s="0" t="n">
        <f aca="false">IF(K11=0,0,IF(OR(K11&gt;=0,C11&gt;=0),ROUND(K11/C11*100,0),C11))</f>
        <v>25</v>
      </c>
      <c r="AN11" s="0" t="s">
        <v>44</v>
      </c>
      <c r="AO11" s="0" t="s">
        <v>44</v>
      </c>
      <c r="AP11" s="3" t="n">
        <v>1</v>
      </c>
      <c r="AQ11" s="0" t="n">
        <f aca="false">IF(OR(C11&lt;0,G11&lt;=0),-1,ROUND(C11/G11,0))</f>
        <v>7</v>
      </c>
      <c r="AR11" s="0" t="s">
        <v>44</v>
      </c>
      <c r="AS11" s="0" t="s">
        <v>44</v>
      </c>
      <c r="AT11" s="3" t="n">
        <v>1</v>
      </c>
      <c r="AU11" s="0" t="n">
        <f aca="false">IF(OR(K11&lt;0,O11&lt;=0),-1,ROUND(K11/O11,0))</f>
        <v>2</v>
      </c>
      <c r="AV11" s="0" t="s">
        <v>44</v>
      </c>
      <c r="AW11" s="0" t="s">
        <v>44</v>
      </c>
      <c r="AX11" s="3" t="n">
        <v>1</v>
      </c>
      <c r="AY11" s="0" t="n">
        <f aca="false">IF(OR(S11&lt;0,W11&lt;=0),-1,ROUND(S11/W11,0))</f>
        <v>5</v>
      </c>
      <c r="AZ11" s="0" t="s">
        <v>44</v>
      </c>
      <c r="BA11" s="0" t="s">
        <v>44</v>
      </c>
      <c r="BB11" s="3" t="n">
        <v>1</v>
      </c>
      <c r="BC11" s="0" t="n">
        <f aca="false">IF(OR(S11&lt;0,K11&lt;0),-1,S11+ROUND(BM11*K11,0))</f>
        <v>1008</v>
      </c>
      <c r="BD11" s="0" t="s">
        <v>44</v>
      </c>
      <c r="BE11" s="0" t="s">
        <v>44</v>
      </c>
      <c r="BF11" s="3" t="n">
        <v>1</v>
      </c>
      <c r="BG11" s="0" t="n">
        <f aca="false">IF(OR(BC11&lt;0,G11&lt;=0),-1,ROUND(BC11/G11,0))</f>
        <v>10</v>
      </c>
      <c r="BH11" s="0" t="s">
        <v>44</v>
      </c>
      <c r="BI11" s="0" t="s">
        <v>44</v>
      </c>
      <c r="BJ11" s="3" t="n">
        <v>1</v>
      </c>
      <c r="BM11" s="0" t="n">
        <f aca="false">IF(O11&lt;=0,$D$7,IF(W11&lt;=O11,$D$7,$D$7+$F$7*(W11-O11)))</f>
        <v>2.6</v>
      </c>
      <c r="BN11" s="0" t="n">
        <f aca="false">IF(CC11&lt;=0,$D$7,IF(CK11&lt;=CC11,$D$7,$D$7+$F$7*(CK11-CC11)))</f>
        <v>2.74</v>
      </c>
      <c r="BP11" s="0" t="n">
        <v>1</v>
      </c>
      <c r="BQ11" s="0" t="n">
        <f aca="false">IF(AND(C11&gt;=0,C12&gt;=0,C13&gt;=0),C11+C12+C13,-3)</f>
        <v>2520</v>
      </c>
      <c r="BR11" s="0" t="s">
        <v>44</v>
      </c>
      <c r="BS11" s="0" t="s">
        <v>44</v>
      </c>
      <c r="BT11" s="3" t="n">
        <v>1</v>
      </c>
      <c r="BU11" s="0" t="n">
        <f aca="false">IF(AND(C11&gt;=0,C12&gt;=0,C13&gt;=0,G11&gt;=0,G12&gt;=0,G13&gt;=0),ROUND((C11*G11+C12*G12+C13*G13)/(C11+C12+C13),0),-3)</f>
        <v>107</v>
      </c>
      <c r="BV11" s="0" t="s">
        <v>44</v>
      </c>
      <c r="BW11" s="0" t="s">
        <v>44</v>
      </c>
      <c r="BX11" s="3" t="n">
        <v>1</v>
      </c>
      <c r="BY11" s="0" t="n">
        <f aca="false">IF(AND(K11&gt;=0,K12&gt;=0,K13&gt;=0),K11+K12+K13,-3)</f>
        <v>240</v>
      </c>
      <c r="BZ11" s="0" t="s">
        <v>44</v>
      </c>
      <c r="CA11" s="0" t="s">
        <v>44</v>
      </c>
      <c r="CB11" s="3" t="n">
        <v>1</v>
      </c>
      <c r="CC11" s="0" t="n">
        <v>83</v>
      </c>
      <c r="CD11" s="0" t="s">
        <v>44</v>
      </c>
      <c r="CE11" s="0" t="s">
        <v>44</v>
      </c>
      <c r="CF11" s="3" t="n">
        <v>1</v>
      </c>
      <c r="CG11" s="0" t="n">
        <f aca="false">IF(AND(S11&gt;=0,S12&gt;=0,S13&gt;=0),S11+S12+S13,-3)</f>
        <v>2280</v>
      </c>
      <c r="CH11" s="0" t="s">
        <v>44</v>
      </c>
      <c r="CI11" s="0" t="s">
        <v>44</v>
      </c>
      <c r="CJ11" s="3" t="n">
        <v>1</v>
      </c>
      <c r="CK11" s="0" t="n">
        <f aca="false">IF(AND(S11&gt;=0,S12&gt;=0,S13&gt;=0,W11&gt;=0,W12&gt;=0,W13&gt;=0),ROUND((S11*W11+S12*W12+S13*W13)/(S11+S12+S13),0),-3)</f>
        <v>110</v>
      </c>
      <c r="CL11" s="0" t="s">
        <v>44</v>
      </c>
      <c r="CM11" s="0" t="s">
        <v>44</v>
      </c>
      <c r="CN11" s="3" t="n">
        <v>1</v>
      </c>
      <c r="CO11" s="0" t="n">
        <f aca="false">IF(AND(AA11&gt;=0,AA12&gt;=0,AA13&gt;=0),ROUND((AA11+AA12+AA13)/3,0),-3)</f>
        <v>82</v>
      </c>
      <c r="CP11" s="0" t="s">
        <v>44</v>
      </c>
      <c r="CQ11" s="0" t="s">
        <v>44</v>
      </c>
      <c r="CR11" s="3" t="n">
        <v>1</v>
      </c>
      <c r="CS11" s="0" t="n">
        <f aca="false">IF(AND(AA11&gt;=0,AA12&gt;=0,AA13&gt;=0),MAX(AA11,AA12,AA13),-3)</f>
        <v>84</v>
      </c>
      <c r="CT11" s="4" t="s">
        <v>44</v>
      </c>
      <c r="CU11" s="4" t="s">
        <v>44</v>
      </c>
      <c r="CV11" s="3" t="n">
        <v>1</v>
      </c>
      <c r="CW11" s="0" t="n">
        <f aca="false">ROUND(SQRT((C11*AE11^2+C11*((G11-BU11)^2)+C12*AE12^2+C12*((G12-BU11)^2)+C13*AE13^2+C13*((G13-BU11)^2))/(C11+C12+C13-1)),0)</f>
        <v>15</v>
      </c>
      <c r="CX11" s="0" t="s">
        <v>44</v>
      </c>
      <c r="CY11" s="0" t="s">
        <v>44</v>
      </c>
      <c r="CZ11" s="3" t="n">
        <v>1</v>
      </c>
      <c r="DA11" s="0" t="n">
        <f aca="false">IF(AND(C11&gt;=0,C12&gt;=0,C13&gt;=0,AI11&gt;=0,AI12&gt;=0,AI13&gt;=0),ROUND((C11*AI11+C12*AI12+C13*AI13)/(C11+C12+C13),0),-3)</f>
        <v>108</v>
      </c>
      <c r="DB11" s="0" t="s">
        <v>44</v>
      </c>
      <c r="DC11" s="0" t="s">
        <v>44</v>
      </c>
      <c r="DD11" s="3" t="n">
        <v>1</v>
      </c>
      <c r="DE11" s="0" t="n">
        <f aca="false">IF(BY11=0,0,IF(OR(BQ11&gt;=0,BY11&gt;=0),ROUND(BY11/BQ11*100,0),BQ11))</f>
        <v>10</v>
      </c>
      <c r="DF11" s="0" t="s">
        <v>44</v>
      </c>
      <c r="DG11" s="0" t="s">
        <v>44</v>
      </c>
      <c r="DH11" s="3" t="n">
        <v>1</v>
      </c>
      <c r="DI11" s="0" t="n">
        <f aca="false">IF(OR(G11&lt;0,G12&lt;0,G13&lt;0),-3,ROUND(((C11+C12+C13)^2)/(C11*G11+C12*G12+C13*G13),0))</f>
        <v>24</v>
      </c>
      <c r="DJ11" s="0" t="s">
        <v>44</v>
      </c>
      <c r="DK11" s="0" t="s">
        <v>44</v>
      </c>
      <c r="DL11" s="3" t="n">
        <v>1</v>
      </c>
      <c r="DM11" s="0" t="n">
        <v>3</v>
      </c>
      <c r="DN11" s="0" t="s">
        <v>44</v>
      </c>
      <c r="DO11" s="0" t="s">
        <v>44</v>
      </c>
      <c r="DP11" s="3" t="n">
        <v>1</v>
      </c>
      <c r="DQ11" s="0" t="n">
        <f aca="false">IF(OR(W11&lt;0,W12&lt;0,W13&lt;0),-3,ROUND(((S11+S12+S13)^2)/(S11*W11+S12*W12+S13*W13),0))</f>
        <v>21</v>
      </c>
      <c r="DR11" s="0" t="s">
        <v>44</v>
      </c>
      <c r="DS11" s="0" t="s">
        <v>44</v>
      </c>
      <c r="DT11" s="3" t="n">
        <v>1</v>
      </c>
      <c r="DU11" s="0" t="n">
        <f aca="false">IF(OR(CG11&lt;0,BY11&lt;0),-1,CG11+ROUND(BN11*BY11,0))</f>
        <v>2938</v>
      </c>
      <c r="DV11" s="0" t="s">
        <v>44</v>
      </c>
      <c r="DW11" s="0" t="s">
        <v>44</v>
      </c>
      <c r="DX11" s="3" t="n">
        <v>1</v>
      </c>
      <c r="DY11" s="0" t="n">
        <f aca="false">IF(OR(DU11&lt;0,BU11&lt;=0),-1,ROUND(DU11/BU11,0))</f>
        <v>27</v>
      </c>
      <c r="DZ11" s="0" t="s">
        <v>44</v>
      </c>
      <c r="EA11" s="0" t="s">
        <v>44</v>
      </c>
      <c r="EB11" s="3" t="n">
        <v>1</v>
      </c>
      <c r="EC11" s="0" t="n">
        <f aca="false">ROUND($I$7*ABS(G11-G12)+$K$7*ABS(G12-G13),0)</f>
        <v>9</v>
      </c>
      <c r="ED11" s="0" t="s">
        <v>44</v>
      </c>
      <c r="EE11" s="0" t="s">
        <v>44</v>
      </c>
      <c r="EF11" s="3" t="n">
        <v>1</v>
      </c>
    </row>
    <row r="12" customFormat="false" ht="12.75" hidden="false" customHeight="false" outlineLevel="0" collapsed="false">
      <c r="B12" s="0" t="n">
        <v>60</v>
      </c>
      <c r="C12" s="0" t="n">
        <v>780</v>
      </c>
      <c r="D12" s="0" t="s">
        <v>44</v>
      </c>
      <c r="E12" s="0" t="s">
        <v>44</v>
      </c>
      <c r="F12" s="3" t="n">
        <v>1</v>
      </c>
      <c r="G12" s="0" t="n">
        <f aca="false">ROUND((K12*O12+S12*W12)/C12,0)</f>
        <v>106</v>
      </c>
      <c r="H12" s="0" t="s">
        <v>44</v>
      </c>
      <c r="I12" s="0" t="s">
        <v>44</v>
      </c>
      <c r="J12" s="3" t="n">
        <v>1</v>
      </c>
      <c r="K12" s="0" t="n">
        <v>60</v>
      </c>
      <c r="L12" s="0" t="s">
        <v>44</v>
      </c>
      <c r="M12" s="0" t="s">
        <v>44</v>
      </c>
      <c r="N12" s="3" t="n">
        <v>1</v>
      </c>
      <c r="O12" s="0" t="n">
        <v>84</v>
      </c>
      <c r="P12" s="0" t="s">
        <v>44</v>
      </c>
      <c r="Q12" s="0" t="s">
        <v>44</v>
      </c>
      <c r="R12" s="3" t="n">
        <v>1</v>
      </c>
      <c r="S12" s="0" t="n">
        <v>720</v>
      </c>
      <c r="T12" s="0" t="s">
        <v>44</v>
      </c>
      <c r="U12" s="0" t="s">
        <v>44</v>
      </c>
      <c r="V12" s="3" t="n">
        <v>1</v>
      </c>
      <c r="W12" s="0" t="n">
        <v>108</v>
      </c>
      <c r="X12" s="0" t="s">
        <v>44</v>
      </c>
      <c r="Y12" s="0" t="s">
        <v>44</v>
      </c>
      <c r="Z12" s="3" t="n">
        <v>1</v>
      </c>
      <c r="AA12" s="0" t="n">
        <v>79</v>
      </c>
      <c r="AB12" s="0" t="s">
        <v>44</v>
      </c>
      <c r="AC12" s="0" t="s">
        <v>44</v>
      </c>
      <c r="AD12" s="3" t="n">
        <v>1</v>
      </c>
      <c r="AE12" s="0" t="n">
        <v>12</v>
      </c>
      <c r="AF12" s="0" t="s">
        <v>44</v>
      </c>
      <c r="AG12" s="0" t="s">
        <v>44</v>
      </c>
      <c r="AH12" s="3" t="n">
        <v>1</v>
      </c>
      <c r="AI12" s="0" t="n">
        <v>105</v>
      </c>
      <c r="AJ12" s="0" t="s">
        <v>44</v>
      </c>
      <c r="AK12" s="0" t="s">
        <v>44</v>
      </c>
      <c r="AL12" s="3" t="n">
        <v>1</v>
      </c>
      <c r="AM12" s="0" t="n">
        <f aca="false">IF(K12=0,0,IF(OR(K12&gt;=0,C12&gt;=0),ROUND(K12/C12*100,0),C12))</f>
        <v>8</v>
      </c>
      <c r="AN12" s="0" t="s">
        <v>44</v>
      </c>
      <c r="AO12" s="0" t="s">
        <v>44</v>
      </c>
      <c r="AP12" s="3" t="n">
        <v>1</v>
      </c>
      <c r="AQ12" s="0" t="n">
        <f aca="false">IF(OR(C12&lt;0,G12&lt;=0),-1,ROUND(C12/G12,0))</f>
        <v>7</v>
      </c>
      <c r="AR12" s="0" t="s">
        <v>44</v>
      </c>
      <c r="AS12" s="0" t="s">
        <v>44</v>
      </c>
      <c r="AT12" s="3" t="n">
        <v>1</v>
      </c>
      <c r="AU12" s="0" t="n">
        <f aca="false">IF(OR(K12&lt;0,O12&lt;=0),-1,ROUND(K12/O12,0))</f>
        <v>1</v>
      </c>
      <c r="AV12" s="0" t="s">
        <v>44</v>
      </c>
      <c r="AW12" s="0" t="s">
        <v>44</v>
      </c>
      <c r="AX12" s="3" t="n">
        <v>1</v>
      </c>
      <c r="AY12" s="0" t="n">
        <f aca="false">IF(OR(S12&lt;0,W12&lt;=0),-1,ROUND(S12/W12,0))</f>
        <v>7</v>
      </c>
      <c r="AZ12" s="0" t="s">
        <v>44</v>
      </c>
      <c r="BA12" s="0" t="s">
        <v>44</v>
      </c>
      <c r="BB12" s="3" t="n">
        <v>1</v>
      </c>
      <c r="BC12" s="0" t="n">
        <f aca="false">IF(OR(S12&lt;0,K12&lt;0),-1,S12+ROUND(BM12*K12,0))</f>
        <v>881</v>
      </c>
      <c r="BD12" s="0" t="s">
        <v>44</v>
      </c>
      <c r="BE12" s="0" t="s">
        <v>44</v>
      </c>
      <c r="BF12" s="3" t="n">
        <v>1</v>
      </c>
      <c r="BG12" s="0" t="n">
        <f aca="false">IF(OR(BC12&lt;0,G12&lt;=0),-1,ROUND(BC12/G12,0))</f>
        <v>8</v>
      </c>
      <c r="BH12" s="0" t="s">
        <v>44</v>
      </c>
      <c r="BI12" s="0" t="s">
        <v>44</v>
      </c>
      <c r="BJ12" s="3" t="n">
        <v>1</v>
      </c>
      <c r="BM12" s="0" t="n">
        <f aca="false">IF(O12&lt;=0,$D$7,IF(W12&lt;=O12,$D$7,$D$7+$F$7*(W12-O12)))</f>
        <v>2.68</v>
      </c>
      <c r="BT12" s="3"/>
      <c r="BX12" s="3"/>
      <c r="CB12" s="3"/>
      <c r="CF12" s="3"/>
      <c r="CJ12" s="3"/>
      <c r="CN12" s="3"/>
      <c r="CR12" s="3"/>
      <c r="CT12" s="4"/>
      <c r="CU12" s="4"/>
      <c r="CV12" s="3"/>
      <c r="CZ12" s="3"/>
      <c r="DD12" s="3"/>
      <c r="DH12" s="3"/>
      <c r="DL12" s="3"/>
      <c r="DP12" s="3"/>
      <c r="DT12" s="3"/>
      <c r="DX12" s="3"/>
      <c r="EB12" s="3"/>
      <c r="EF12" s="3"/>
    </row>
    <row r="13" customFormat="false" ht="12.75" hidden="false" customHeight="false" outlineLevel="0" collapsed="false">
      <c r="B13" s="0" t="n">
        <v>60</v>
      </c>
      <c r="C13" s="0" t="n">
        <v>1020</v>
      </c>
      <c r="D13" s="0" t="s">
        <v>44</v>
      </c>
      <c r="E13" s="0" t="s">
        <v>44</v>
      </c>
      <c r="F13" s="3" t="n">
        <v>1</v>
      </c>
      <c r="G13" s="0" t="n">
        <f aca="false">ROUND((K13*O13+S13*W13)/C13,0)</f>
        <v>115</v>
      </c>
      <c r="H13" s="0" t="s">
        <v>44</v>
      </c>
      <c r="I13" s="0" t="s">
        <v>44</v>
      </c>
      <c r="J13" s="3" t="n">
        <v>1</v>
      </c>
      <c r="K13" s="0" t="n">
        <v>0</v>
      </c>
      <c r="L13" s="0" t="s">
        <v>44</v>
      </c>
      <c r="M13" s="0" t="s">
        <v>44</v>
      </c>
      <c r="N13" s="3" t="n">
        <v>1</v>
      </c>
      <c r="O13" s="0" t="n">
        <v>-1</v>
      </c>
      <c r="P13" s="0" t="s">
        <v>44</v>
      </c>
      <c r="Q13" s="0" t="s">
        <v>44</v>
      </c>
      <c r="R13" s="3" t="n">
        <v>1</v>
      </c>
      <c r="S13" s="0" t="n">
        <v>1020</v>
      </c>
      <c r="T13" s="0" t="s">
        <v>44</v>
      </c>
      <c r="U13" s="0" t="s">
        <v>44</v>
      </c>
      <c r="V13" s="3" t="n">
        <v>1</v>
      </c>
      <c r="W13" s="0" t="n">
        <v>115</v>
      </c>
      <c r="X13" s="0" t="s">
        <v>44</v>
      </c>
      <c r="Y13" s="0" t="s">
        <v>44</v>
      </c>
      <c r="Z13" s="3" t="n">
        <v>1</v>
      </c>
      <c r="AA13" s="0" t="n">
        <v>84</v>
      </c>
      <c r="AB13" s="0" t="s">
        <v>44</v>
      </c>
      <c r="AC13" s="0" t="s">
        <v>44</v>
      </c>
      <c r="AD13" s="3" t="n">
        <v>1</v>
      </c>
      <c r="AE13" s="0" t="n">
        <v>15</v>
      </c>
      <c r="AF13" s="0" t="s">
        <v>44</v>
      </c>
      <c r="AG13" s="0" t="s">
        <v>44</v>
      </c>
      <c r="AH13" s="3" t="n">
        <v>1</v>
      </c>
      <c r="AI13" s="0" t="n">
        <v>117</v>
      </c>
      <c r="AJ13" s="0" t="s">
        <v>44</v>
      </c>
      <c r="AK13" s="0" t="s">
        <v>44</v>
      </c>
      <c r="AL13" s="3" t="n">
        <v>1</v>
      </c>
      <c r="AM13" s="0" t="n">
        <f aca="false">IF(K13=0,0,IF(OR(K13&gt;=0,C13&gt;=0),ROUND(K13/C13*100,0),C13))</f>
        <v>0</v>
      </c>
      <c r="AN13" s="0" t="s">
        <v>44</v>
      </c>
      <c r="AO13" s="0" t="s">
        <v>44</v>
      </c>
      <c r="AP13" s="3" t="n">
        <v>1</v>
      </c>
      <c r="AQ13" s="0" t="n">
        <f aca="false">IF(OR(C13&lt;0,G13&lt;=0),-1,ROUND(C13/G13,0))</f>
        <v>9</v>
      </c>
      <c r="AR13" s="0" t="s">
        <v>44</v>
      </c>
      <c r="AS13" s="0" t="s">
        <v>44</v>
      </c>
      <c r="AT13" s="3" t="n">
        <v>1</v>
      </c>
      <c r="AU13" s="0" t="n">
        <f aca="false">IF(OR(K13&lt;0,O13&lt;=0),-1,ROUND(K13/O13,0))</f>
        <v>-1</v>
      </c>
      <c r="AV13" s="0" t="s">
        <v>44</v>
      </c>
      <c r="AW13" s="0" t="s">
        <v>44</v>
      </c>
      <c r="AX13" s="3" t="n">
        <v>1</v>
      </c>
      <c r="AY13" s="0" t="n">
        <f aca="false">IF(OR(S13&lt;0,W13&lt;=0),-1,ROUND(S13/W13,0))</f>
        <v>9</v>
      </c>
      <c r="AZ13" s="0" t="s">
        <v>44</v>
      </c>
      <c r="BA13" s="0" t="s">
        <v>44</v>
      </c>
      <c r="BB13" s="3" t="n">
        <v>1</v>
      </c>
      <c r="BC13" s="0" t="n">
        <f aca="false">IF(OR(S13&lt;0,K13&lt;0),-1,S13+ROUND(BM13*K13,0))</f>
        <v>1020</v>
      </c>
      <c r="BD13" s="0" t="s">
        <v>44</v>
      </c>
      <c r="BE13" s="0" t="s">
        <v>44</v>
      </c>
      <c r="BF13" s="3" t="n">
        <v>1</v>
      </c>
      <c r="BG13" s="0" t="n">
        <f aca="false">IF(OR(BC13&lt;0,G13&lt;=0),-1,ROUND(BC13/G13,0))</f>
        <v>9</v>
      </c>
      <c r="BH13" s="0" t="s">
        <v>44</v>
      </c>
      <c r="BI13" s="0" t="s">
        <v>44</v>
      </c>
      <c r="BJ13" s="3" t="n">
        <v>1</v>
      </c>
      <c r="BM13" s="0" t="n">
        <f aca="false">IF(O13&lt;=0,$D$7,IF(W13&lt;=O13,$D$7,$D$7+$F$7*(W13-O13)))</f>
        <v>2.2</v>
      </c>
      <c r="BT13" s="3"/>
      <c r="BX13" s="3"/>
      <c r="CB13" s="3"/>
      <c r="CF13" s="3"/>
      <c r="CJ13" s="3"/>
      <c r="CN13" s="3"/>
      <c r="CR13" s="3"/>
      <c r="CT13" s="4"/>
      <c r="CU13" s="4"/>
      <c r="CV13" s="3"/>
      <c r="CZ13" s="3"/>
      <c r="DD13" s="3"/>
      <c r="DH13" s="3"/>
      <c r="DL13" s="3"/>
      <c r="DP13" s="3"/>
      <c r="DT13" s="3"/>
      <c r="DX13" s="3"/>
      <c r="EB13" s="3"/>
      <c r="EF13" s="3"/>
    </row>
    <row r="14" customFormat="false" ht="12.75" hidden="false" customHeight="false" outlineLevel="0" collapsed="false">
      <c r="A14" s="0" t="n">
        <v>2</v>
      </c>
      <c r="B14" s="0" t="n">
        <v>60</v>
      </c>
      <c r="C14" s="0" t="n">
        <v>780</v>
      </c>
      <c r="D14" s="0" t="s">
        <v>44</v>
      </c>
      <c r="E14" s="0" t="s">
        <v>44</v>
      </c>
      <c r="F14" s="3" t="n">
        <v>1</v>
      </c>
      <c r="G14" s="0" t="n">
        <f aca="false">ROUND((K14*O14+S14*W14)/C14,0)</f>
        <v>99</v>
      </c>
      <c r="H14" s="0" t="s">
        <v>44</v>
      </c>
      <c r="I14" s="0" t="s">
        <v>44</v>
      </c>
      <c r="J14" s="3" t="n">
        <v>1</v>
      </c>
      <c r="K14" s="0" t="n">
        <v>180</v>
      </c>
      <c r="L14" s="0" t="s">
        <v>44</v>
      </c>
      <c r="M14" s="0" t="s">
        <v>44</v>
      </c>
      <c r="N14" s="3" t="n">
        <v>1</v>
      </c>
      <c r="O14" s="0" t="n">
        <v>81</v>
      </c>
      <c r="P14" s="0" t="s">
        <v>44</v>
      </c>
      <c r="Q14" s="0" t="s">
        <v>44</v>
      </c>
      <c r="R14" s="3" t="n">
        <v>1</v>
      </c>
      <c r="S14" s="0" t="n">
        <v>600</v>
      </c>
      <c r="T14" s="0" t="s">
        <v>44</v>
      </c>
      <c r="U14" s="0" t="s">
        <v>44</v>
      </c>
      <c r="V14" s="3" t="n">
        <v>1</v>
      </c>
      <c r="W14" s="0" t="n">
        <v>104</v>
      </c>
      <c r="X14" s="0" t="s">
        <v>44</v>
      </c>
      <c r="Y14" s="0" t="s">
        <v>44</v>
      </c>
      <c r="Z14" s="3" t="n">
        <v>1</v>
      </c>
      <c r="AA14" s="0" t="n">
        <v>81</v>
      </c>
      <c r="AB14" s="0" t="s">
        <v>44</v>
      </c>
      <c r="AC14" s="0" t="s">
        <v>44</v>
      </c>
      <c r="AD14" s="3" t="n">
        <v>1</v>
      </c>
      <c r="AE14" s="0" t="n">
        <v>9</v>
      </c>
      <c r="AF14" s="0" t="s">
        <v>44</v>
      </c>
      <c r="AG14" s="0" t="s">
        <v>44</v>
      </c>
      <c r="AH14" s="3" t="n">
        <v>1</v>
      </c>
      <c r="AI14" s="0" t="n">
        <v>93</v>
      </c>
      <c r="AJ14" s="0" t="s">
        <v>44</v>
      </c>
      <c r="AK14" s="0" t="s">
        <v>44</v>
      </c>
      <c r="AL14" s="3" t="n">
        <v>1</v>
      </c>
      <c r="AM14" s="0" t="n">
        <f aca="false">IF(K14=0,0,IF(OR(K14&gt;=0,C14&gt;=0),ROUND(K14/C14*100,0),C14))</f>
        <v>23</v>
      </c>
      <c r="AN14" s="4" t="s">
        <v>44</v>
      </c>
      <c r="AO14" s="4" t="s">
        <v>44</v>
      </c>
      <c r="AP14" s="3" t="n">
        <v>1</v>
      </c>
      <c r="AQ14" s="0" t="n">
        <f aca="false">IF(OR(C14&lt;0,G14&lt;=0),-1,ROUND(C14/G14,0))</f>
        <v>8</v>
      </c>
      <c r="AR14" s="0" t="s">
        <v>44</v>
      </c>
      <c r="AS14" s="0" t="s">
        <v>44</v>
      </c>
      <c r="AT14" s="3" t="n">
        <v>1</v>
      </c>
      <c r="AU14" s="0" t="n">
        <f aca="false">IF(OR(K14&lt;0,O14&lt;=0),-1,ROUND(K14/O14,0))</f>
        <v>2</v>
      </c>
      <c r="AV14" s="0" t="s">
        <v>44</v>
      </c>
      <c r="AW14" s="0" t="s">
        <v>44</v>
      </c>
      <c r="AX14" s="3" t="n">
        <v>1</v>
      </c>
      <c r="AY14" s="0" t="n">
        <f aca="false">IF(OR(S14&lt;0,W14&lt;=0),-1,ROUND(S14/W14,0))</f>
        <v>6</v>
      </c>
      <c r="AZ14" s="0" t="s">
        <v>44</v>
      </c>
      <c r="BA14" s="0" t="s">
        <v>44</v>
      </c>
      <c r="BB14" s="3" t="n">
        <v>1</v>
      </c>
      <c r="BC14" s="0" t="n">
        <f aca="false">IF(OR(S14&lt;0,K14&lt;0),-1,S14+ROUND(BM14*K14,0))</f>
        <v>1079</v>
      </c>
      <c r="BD14" s="0" t="s">
        <v>44</v>
      </c>
      <c r="BE14" s="0" t="s">
        <v>44</v>
      </c>
      <c r="BF14" s="3" t="n">
        <v>1</v>
      </c>
      <c r="BG14" s="0" t="n">
        <f aca="false">IF(OR(BC14&lt;0,G14&lt;=0),-1,ROUND(BC14/G14,0))</f>
        <v>11</v>
      </c>
      <c r="BH14" s="0" t="s">
        <v>44</v>
      </c>
      <c r="BI14" s="0" t="s">
        <v>44</v>
      </c>
      <c r="BJ14" s="3" t="n">
        <v>1</v>
      </c>
      <c r="BM14" s="0" t="n">
        <f aca="false">IF(O14&lt;=0,$D$7,IF(W14&lt;=O14,$D$7,$D$7+$F$7*(W14-O14)))</f>
        <v>2.66</v>
      </c>
      <c r="BN14" s="0" t="n">
        <f aca="false">IF(CC14&lt;=0,$D$7,IF(CK14&lt;=CC14,$D$7,$D$7+$F$7*(CK14-CC14)))</f>
        <v>2.76</v>
      </c>
      <c r="BP14" s="0" t="n">
        <v>1</v>
      </c>
      <c r="BQ14" s="0" t="n">
        <f aca="false">IF(AND(C14&gt;=0,C15&gt;=0,C16&gt;=0),C14+C15+C16,-3)</f>
        <v>2580</v>
      </c>
      <c r="BR14" s="0" t="s">
        <v>44</v>
      </c>
      <c r="BS14" s="0" t="s">
        <v>44</v>
      </c>
      <c r="BT14" s="3" t="n">
        <v>1</v>
      </c>
      <c r="BU14" s="0" t="n">
        <f aca="false">IF(AND(C14&gt;=0,C15&gt;=0,C16&gt;=0,G14&gt;=0,G15&gt;=0,G16&gt;=0),ROUND((C14*G14+C15*G15+C16*G16)/(C14+C15+C16),0),-3)</f>
        <v>107</v>
      </c>
      <c r="BV14" s="0" t="s">
        <v>44</v>
      </c>
      <c r="BW14" s="0" t="s">
        <v>44</v>
      </c>
      <c r="BX14" s="3" t="n">
        <v>1</v>
      </c>
      <c r="BY14" s="0" t="n">
        <f aca="false">IF(AND(K14&gt;=0,K15&gt;=0,K16&gt;=0),K14+K15+K16,-3)</f>
        <v>360</v>
      </c>
      <c r="BZ14" s="0" t="s">
        <v>44</v>
      </c>
      <c r="CA14" s="0" t="s">
        <v>44</v>
      </c>
      <c r="CB14" s="3" t="n">
        <v>1</v>
      </c>
      <c r="CC14" s="0" t="n">
        <f aca="false">IF(AND(K14&gt;=0,K15&gt;=0,K16&gt;=0,O14&gt;=0,O15&gt;=0,O16&gt;=0),ROUND((K14*O14+K15*O15+K16*O16)/(K14+K15+K16),0),-3)</f>
        <v>83</v>
      </c>
      <c r="CD14" s="0" t="s">
        <v>44</v>
      </c>
      <c r="CE14" s="0" t="s">
        <v>44</v>
      </c>
      <c r="CF14" s="3" t="n">
        <v>1</v>
      </c>
      <c r="CG14" s="0" t="n">
        <f aca="false">IF(AND(S14&gt;=0,S15&gt;=0,S16&gt;=0),S14+S15+S16,-3)</f>
        <v>2220</v>
      </c>
      <c r="CH14" s="0" t="s">
        <v>44</v>
      </c>
      <c r="CI14" s="0" t="s">
        <v>44</v>
      </c>
      <c r="CJ14" s="3" t="n">
        <v>1</v>
      </c>
      <c r="CK14" s="0" t="n">
        <f aca="false">IF(AND(S14&gt;=0,S15&gt;=0,S16&gt;=0,W14&gt;=0,W15&gt;=0,W16&gt;=0),ROUND((S14*W14+S15*W15+S16*W16)/(S14+S15+S16),0),-3)</f>
        <v>111</v>
      </c>
      <c r="CL14" s="0" t="s">
        <v>44</v>
      </c>
      <c r="CM14" s="0" t="s">
        <v>44</v>
      </c>
      <c r="CN14" s="3" t="n">
        <v>1</v>
      </c>
      <c r="CO14" s="0" t="n">
        <f aca="false">IF(AND(AA14&gt;=0,AA15&gt;=0,AA16&gt;=0),ROUND((AA14+AA15+AA16)/3,0),-3)</f>
        <v>83</v>
      </c>
      <c r="CP14" s="0" t="s">
        <v>44</v>
      </c>
      <c r="CQ14" s="0" t="s">
        <v>44</v>
      </c>
      <c r="CR14" s="3" t="n">
        <v>1</v>
      </c>
      <c r="CS14" s="0" t="n">
        <f aca="false">IF(AND(AA14&gt;=0,AA15&gt;=0,AA16&gt;=0),MAX(AA14,AA15,AA16),-3)</f>
        <v>85</v>
      </c>
      <c r="CT14" s="4" t="s">
        <v>44</v>
      </c>
      <c r="CU14" s="4" t="s">
        <v>44</v>
      </c>
      <c r="CV14" s="3" t="n">
        <v>1</v>
      </c>
      <c r="CW14" s="0" t="n">
        <f aca="false">ROUND(SQRT((C14*AE14^2+C14*((G14-BU14)^2)+C15*AE15^2+C15*((G15-BU14)^2)+C16*AE16^2+C16*((G16-BU14)^2))/(C14+C15+C16-1)),0)</f>
        <v>13</v>
      </c>
      <c r="CX14" s="0" t="s">
        <v>44</v>
      </c>
      <c r="CY14" s="0" t="s">
        <v>44</v>
      </c>
      <c r="CZ14" s="3" t="n">
        <v>1</v>
      </c>
      <c r="DA14" s="0" t="n">
        <f aca="false">IF(AND(C14&gt;=0,C15&gt;=0,C16&gt;=0,AI14&gt;=0,AI15&gt;=0,AI16&gt;=0),ROUND((C14*AI14+C15*AI15+C16*AI16)/(C14+C15+C16),0),-3)</f>
        <v>106</v>
      </c>
      <c r="DB14" s="0" t="s">
        <v>44</v>
      </c>
      <c r="DC14" s="0" t="s">
        <v>44</v>
      </c>
      <c r="DD14" s="3" t="n">
        <v>1</v>
      </c>
      <c r="DE14" s="0" t="n">
        <f aca="false">IF(BY14=0,0,IF(OR(BQ14&gt;=0,BY14&gt;=0),ROUND(BY14/BQ14*100,0),BQ14))</f>
        <v>14</v>
      </c>
      <c r="DF14" s="0" t="s">
        <v>44</v>
      </c>
      <c r="DG14" s="0" t="s">
        <v>44</v>
      </c>
      <c r="DH14" s="3" t="n">
        <v>1</v>
      </c>
      <c r="DI14" s="0" t="n">
        <f aca="false">IF(OR(G14&lt;0,G15&lt;0,G16&lt;0),-3,ROUND(((C14+C15+C16)^2)/(C14*G14+C15*G15+C16*G16),0))</f>
        <v>24</v>
      </c>
      <c r="DJ14" s="0" t="s">
        <v>44</v>
      </c>
      <c r="DK14" s="0" t="s">
        <v>44</v>
      </c>
      <c r="DL14" s="3" t="n">
        <v>1</v>
      </c>
      <c r="DM14" s="0" t="n">
        <f aca="false">IF(OR(O14&lt;0,O15&lt;0,O16&lt;0),-3,ROUND(((K14+K15+K16)^2)/(K14*O14+K15*O15+K16*O16),0))</f>
        <v>4</v>
      </c>
      <c r="DN14" s="0" t="s">
        <v>44</v>
      </c>
      <c r="DO14" s="0" t="s">
        <v>44</v>
      </c>
      <c r="DP14" s="3" t="n">
        <v>1</v>
      </c>
      <c r="DQ14" s="0" t="n">
        <f aca="false">IF(OR(W14&lt;0,W15&lt;0,W16&lt;0),-3,ROUND(((S14+S15+S16)^2)/(S14*W14+S15*W15+S16*W16),0))</f>
        <v>20</v>
      </c>
      <c r="DR14" s="0" t="s">
        <v>44</v>
      </c>
      <c r="DS14" s="0" t="s">
        <v>44</v>
      </c>
      <c r="DT14" s="3" t="n">
        <v>1</v>
      </c>
      <c r="DU14" s="0" t="n">
        <f aca="false">IF(OR(CG14&lt;0,BY14&lt;0),-1,CG14+ROUND(BN14*BY14,0))</f>
        <v>3214</v>
      </c>
      <c r="DV14" s="0" t="s">
        <v>44</v>
      </c>
      <c r="DW14" s="0" t="s">
        <v>44</v>
      </c>
      <c r="DX14" s="3" t="n">
        <v>1</v>
      </c>
      <c r="DY14" s="0" t="n">
        <f aca="false">IF(OR(DU14&lt;0,BU14&lt;=0),-1,ROUND(DU14/BU14,0))</f>
        <v>30</v>
      </c>
      <c r="DZ14" s="0" t="s">
        <v>44</v>
      </c>
      <c r="EA14" s="0" t="s">
        <v>44</v>
      </c>
      <c r="EB14" s="3" t="n">
        <v>1</v>
      </c>
      <c r="EC14" s="0" t="n">
        <f aca="false">ROUND($I$7*ABS(G14-G15)+$K$7*ABS(G15-G16),0)</f>
        <v>8</v>
      </c>
      <c r="ED14" s="0" t="s">
        <v>44</v>
      </c>
      <c r="EE14" s="0" t="s">
        <v>44</v>
      </c>
      <c r="EF14" s="3" t="n">
        <v>1</v>
      </c>
    </row>
    <row r="15" customFormat="false" ht="12.75" hidden="false" customHeight="false" outlineLevel="0" collapsed="false">
      <c r="B15" s="0" t="n">
        <v>60</v>
      </c>
      <c r="C15" s="5" t="n">
        <v>840</v>
      </c>
      <c r="D15" s="0" t="s">
        <v>44</v>
      </c>
      <c r="E15" s="0" t="s">
        <v>44</v>
      </c>
      <c r="F15" s="3" t="n">
        <v>1</v>
      </c>
      <c r="G15" s="5" t="n">
        <f aca="false">ROUND((K15*O15+S15*W15)/C15,0)</f>
        <v>106</v>
      </c>
      <c r="H15" s="0" t="s">
        <v>44</v>
      </c>
      <c r="I15" s="0" t="s">
        <v>44</v>
      </c>
      <c r="J15" s="3" t="n">
        <v>1</v>
      </c>
      <c r="K15" s="5" t="n">
        <v>120</v>
      </c>
      <c r="L15" s="0" t="s">
        <v>44</v>
      </c>
      <c r="M15" s="0" t="s">
        <v>44</v>
      </c>
      <c r="N15" s="3" t="n">
        <v>1</v>
      </c>
      <c r="O15" s="5" t="n">
        <v>82</v>
      </c>
      <c r="P15" s="0" t="s">
        <v>44</v>
      </c>
      <c r="Q15" s="0" t="s">
        <v>44</v>
      </c>
      <c r="R15" s="3" t="n">
        <v>1</v>
      </c>
      <c r="S15" s="5" t="n">
        <v>720</v>
      </c>
      <c r="T15" s="0" t="s">
        <v>44</v>
      </c>
      <c r="U15" s="0" t="s">
        <v>44</v>
      </c>
      <c r="V15" s="3" t="n">
        <v>1</v>
      </c>
      <c r="W15" s="5" t="n">
        <v>110</v>
      </c>
      <c r="X15" s="0" t="s">
        <v>44</v>
      </c>
      <c r="Y15" s="0" t="s">
        <v>44</v>
      </c>
      <c r="Z15" s="3" t="n">
        <v>1</v>
      </c>
      <c r="AA15" s="5" t="n">
        <v>82</v>
      </c>
      <c r="AB15" s="0" t="s">
        <v>44</v>
      </c>
      <c r="AC15" s="0" t="s">
        <v>44</v>
      </c>
      <c r="AD15" s="3" t="n">
        <v>1</v>
      </c>
      <c r="AE15" s="5" t="n">
        <v>11</v>
      </c>
      <c r="AF15" s="0" t="s">
        <v>44</v>
      </c>
      <c r="AG15" s="0" t="s">
        <v>44</v>
      </c>
      <c r="AH15" s="3" t="n">
        <v>1</v>
      </c>
      <c r="AI15" s="5" t="n">
        <v>106</v>
      </c>
      <c r="AJ15" s="0" t="s">
        <v>44</v>
      </c>
      <c r="AK15" s="0" t="s">
        <v>44</v>
      </c>
      <c r="AL15" s="3" t="n">
        <v>1</v>
      </c>
      <c r="AM15" s="0" t="n">
        <f aca="false">IF(K15=0,0,IF(OR(K15&gt;=0,C15&gt;=0),ROUND(K15/C15*100,0),C15))</f>
        <v>14</v>
      </c>
      <c r="AN15" s="4" t="s">
        <v>44</v>
      </c>
      <c r="AO15" s="4" t="s">
        <v>44</v>
      </c>
      <c r="AP15" s="3" t="n">
        <v>1</v>
      </c>
      <c r="AQ15" s="0" t="n">
        <f aca="false">IF(OR(C15&lt;0,G15&lt;=0),-1,ROUND(C15/G15,0))</f>
        <v>8</v>
      </c>
      <c r="AR15" s="0" t="s">
        <v>44</v>
      </c>
      <c r="AS15" s="0" t="s">
        <v>44</v>
      </c>
      <c r="AT15" s="3" t="n">
        <v>1</v>
      </c>
      <c r="AU15" s="0" t="n">
        <f aca="false">IF(OR(K15&lt;0,O15&lt;=0),-1,ROUND(K15/O15,0))</f>
        <v>1</v>
      </c>
      <c r="AV15" s="0" t="s">
        <v>44</v>
      </c>
      <c r="AW15" s="0" t="s">
        <v>44</v>
      </c>
      <c r="AX15" s="3" t="n">
        <v>1</v>
      </c>
      <c r="AY15" s="0" t="n">
        <f aca="false">IF(OR(S15&lt;0,W15&lt;=0),-1,ROUND(S15/W15,0))</f>
        <v>7</v>
      </c>
      <c r="AZ15" s="0" t="s">
        <v>44</v>
      </c>
      <c r="BA15" s="0" t="s">
        <v>44</v>
      </c>
      <c r="BB15" s="3" t="n">
        <v>1</v>
      </c>
      <c r="BC15" s="0" t="n">
        <f aca="false">IF(OR(S15&lt;0,K15&lt;0),-1,S15+ROUND(BM15*K15,0))</f>
        <v>1051</v>
      </c>
      <c r="BD15" s="0" t="s">
        <v>44</v>
      </c>
      <c r="BE15" s="0" t="s">
        <v>44</v>
      </c>
      <c r="BF15" s="3" t="n">
        <v>1</v>
      </c>
      <c r="BG15" s="0" t="n">
        <f aca="false">IF(OR(BC15&lt;0,G15&lt;=0),-1,ROUND(BC15/G15,0))</f>
        <v>10</v>
      </c>
      <c r="BH15" s="0" t="s">
        <v>44</v>
      </c>
      <c r="BI15" s="0" t="s">
        <v>44</v>
      </c>
      <c r="BJ15" s="3" t="n">
        <v>1</v>
      </c>
      <c r="BM15" s="0" t="n">
        <f aca="false">IF(O15&lt;=0,$D$7,IF(W15&lt;=O15,$D$7,$D$7+$F$7*(W15-O15)))</f>
        <v>2.76</v>
      </c>
      <c r="BT15" s="3"/>
      <c r="BX15" s="3"/>
      <c r="CB15" s="3"/>
      <c r="CF15" s="3"/>
      <c r="CJ15" s="3"/>
      <c r="CN15" s="3"/>
      <c r="CR15" s="3"/>
      <c r="CT15" s="4"/>
      <c r="CU15" s="4"/>
      <c r="CV15" s="3"/>
      <c r="CZ15" s="3"/>
      <c r="DD15" s="3"/>
      <c r="DH15" s="3"/>
      <c r="DL15" s="3"/>
      <c r="DP15" s="3"/>
      <c r="DT15" s="3"/>
      <c r="DX15" s="3"/>
      <c r="EB15" s="3"/>
      <c r="EF15" s="3"/>
    </row>
    <row r="16" customFormat="false" ht="12.75" hidden="false" customHeight="false" outlineLevel="0" collapsed="false">
      <c r="B16" s="0" t="n">
        <v>60</v>
      </c>
      <c r="C16" s="5" t="n">
        <v>960</v>
      </c>
      <c r="D16" s="0" t="s">
        <v>44</v>
      </c>
      <c r="E16" s="0" t="s">
        <v>44</v>
      </c>
      <c r="F16" s="3" t="n">
        <v>1</v>
      </c>
      <c r="G16" s="5" t="n">
        <f aca="false">ROUND((K16*O16+S16*W16)/C16,0)</f>
        <v>115</v>
      </c>
      <c r="H16" s="0" t="s">
        <v>44</v>
      </c>
      <c r="I16" s="0" t="s">
        <v>44</v>
      </c>
      <c r="J16" s="3" t="n">
        <v>1</v>
      </c>
      <c r="K16" s="5" t="n">
        <v>60</v>
      </c>
      <c r="L16" s="0" t="s">
        <v>44</v>
      </c>
      <c r="M16" s="0" t="s">
        <v>44</v>
      </c>
      <c r="N16" s="3" t="n">
        <v>1</v>
      </c>
      <c r="O16" s="5" t="n">
        <v>92</v>
      </c>
      <c r="P16" s="0" t="s">
        <v>44</v>
      </c>
      <c r="Q16" s="0" t="s">
        <v>44</v>
      </c>
      <c r="R16" s="3" t="n">
        <v>1</v>
      </c>
      <c r="S16" s="5" t="n">
        <v>900</v>
      </c>
      <c r="T16" s="0" t="s">
        <v>44</v>
      </c>
      <c r="U16" s="0" t="s">
        <v>44</v>
      </c>
      <c r="V16" s="3" t="n">
        <v>1</v>
      </c>
      <c r="W16" s="5" t="n">
        <v>117</v>
      </c>
      <c r="X16" s="0" t="s">
        <v>44</v>
      </c>
      <c r="Y16" s="0" t="s">
        <v>44</v>
      </c>
      <c r="Z16" s="3" t="n">
        <v>1</v>
      </c>
      <c r="AA16" s="5" t="n">
        <v>85</v>
      </c>
      <c r="AB16" s="0" t="s">
        <v>44</v>
      </c>
      <c r="AC16" s="0" t="s">
        <v>44</v>
      </c>
      <c r="AD16" s="3" t="n">
        <v>1</v>
      </c>
      <c r="AE16" s="5" t="n">
        <v>14</v>
      </c>
      <c r="AF16" s="0" t="s">
        <v>44</v>
      </c>
      <c r="AG16" s="0" t="s">
        <v>44</v>
      </c>
      <c r="AH16" s="3" t="n">
        <v>1</v>
      </c>
      <c r="AI16" s="5" t="n">
        <v>116</v>
      </c>
      <c r="AJ16" s="0" t="s">
        <v>44</v>
      </c>
      <c r="AK16" s="0" t="s">
        <v>44</v>
      </c>
      <c r="AL16" s="3" t="n">
        <v>1</v>
      </c>
      <c r="AM16" s="0" t="n">
        <f aca="false">IF(K16=0,0,IF(OR(K16&gt;=0,C16&gt;=0),ROUND(K16/C16*100,0),C16))</f>
        <v>6</v>
      </c>
      <c r="AN16" s="4" t="s">
        <v>44</v>
      </c>
      <c r="AO16" s="4" t="s">
        <v>44</v>
      </c>
      <c r="AP16" s="3" t="n">
        <v>1</v>
      </c>
      <c r="AQ16" s="0" t="n">
        <f aca="false">IF(OR(C16&lt;0,G16&lt;=0),-1,ROUND(C16/G16,0))</f>
        <v>8</v>
      </c>
      <c r="AR16" s="0" t="s">
        <v>44</v>
      </c>
      <c r="AS16" s="0" t="s">
        <v>44</v>
      </c>
      <c r="AT16" s="3" t="n">
        <v>1</v>
      </c>
      <c r="AU16" s="0" t="n">
        <f aca="false">IF(OR(K16&lt;0,O16&lt;=0),-1,ROUND(K16/O16,0))</f>
        <v>1</v>
      </c>
      <c r="AV16" s="0" t="s">
        <v>44</v>
      </c>
      <c r="AW16" s="0" t="s">
        <v>44</v>
      </c>
      <c r="AX16" s="3" t="n">
        <v>1</v>
      </c>
      <c r="AY16" s="0" t="n">
        <f aca="false">IF(OR(S16&lt;0,W16&lt;=0),-1,ROUND(S16/W16,0))</f>
        <v>8</v>
      </c>
      <c r="AZ16" s="0" t="s">
        <v>44</v>
      </c>
      <c r="BA16" s="0" t="s">
        <v>44</v>
      </c>
      <c r="BB16" s="3" t="n">
        <v>1</v>
      </c>
      <c r="BC16" s="0" t="n">
        <f aca="false">IF(OR(S16&lt;0,K16&lt;0),-1,S16+ROUND(BM16*K16,0))</f>
        <v>1062</v>
      </c>
      <c r="BD16" s="0" t="s">
        <v>44</v>
      </c>
      <c r="BE16" s="0" t="s">
        <v>44</v>
      </c>
      <c r="BF16" s="3" t="n">
        <v>1</v>
      </c>
      <c r="BG16" s="0" t="n">
        <f aca="false">IF(OR(BC16&lt;0,G16&lt;=0),-1,ROUND(BC16/G16,0))</f>
        <v>9</v>
      </c>
      <c r="BH16" s="0" t="s">
        <v>44</v>
      </c>
      <c r="BI16" s="0" t="s">
        <v>44</v>
      </c>
      <c r="BJ16" s="3" t="n">
        <v>1</v>
      </c>
      <c r="BM16" s="0" t="n">
        <f aca="false">IF(O16&lt;=0,$D$7,IF(W16&lt;=O16,$D$7,$D$7+$F$7*(W16-O16)))</f>
        <v>2.7</v>
      </c>
      <c r="BT16" s="3"/>
      <c r="BX16" s="3"/>
      <c r="CB16" s="3"/>
      <c r="CF16" s="3"/>
      <c r="CJ16" s="3"/>
      <c r="CN16" s="3"/>
      <c r="CR16" s="3"/>
      <c r="CT16" s="4"/>
      <c r="CU16" s="4"/>
      <c r="CV16" s="3"/>
      <c r="CZ16" s="3"/>
      <c r="DD16" s="3"/>
      <c r="DH16" s="3"/>
      <c r="DL16" s="3"/>
      <c r="DP16" s="3"/>
      <c r="DT16" s="3"/>
      <c r="DX16" s="3"/>
      <c r="EB16" s="3"/>
      <c r="EF16" s="3"/>
    </row>
    <row r="17" customFormat="false" ht="12.75" hidden="false" customHeight="false" outlineLevel="0" collapsed="false">
      <c r="A17" s="0" t="n">
        <v>3</v>
      </c>
      <c r="B17" s="0" t="n">
        <v>15</v>
      </c>
      <c r="C17" s="0" t="n">
        <v>960</v>
      </c>
      <c r="D17" s="0" t="s">
        <v>44</v>
      </c>
      <c r="E17" s="0" t="s">
        <v>44</v>
      </c>
      <c r="F17" s="3" t="n">
        <v>1</v>
      </c>
      <c r="G17" s="0" t="n">
        <f aca="false">ROUND((K17*O17+S17*W17)/C17,0)</f>
        <v>89</v>
      </c>
      <c r="H17" s="0" t="s">
        <v>44</v>
      </c>
      <c r="I17" s="0" t="s">
        <v>44</v>
      </c>
      <c r="J17" s="3" t="n">
        <v>1</v>
      </c>
      <c r="K17" s="0" t="n">
        <v>720</v>
      </c>
      <c r="L17" s="0" t="s">
        <v>44</v>
      </c>
      <c r="M17" s="0" t="s">
        <v>44</v>
      </c>
      <c r="N17" s="3" t="n">
        <v>1</v>
      </c>
      <c r="O17" s="0" t="n">
        <v>83</v>
      </c>
      <c r="P17" s="0" t="s">
        <v>44</v>
      </c>
      <c r="Q17" s="0" t="s">
        <v>44</v>
      </c>
      <c r="R17" s="3" t="n">
        <v>1</v>
      </c>
      <c r="S17" s="0" t="n">
        <v>240</v>
      </c>
      <c r="T17" s="0" t="s">
        <v>44</v>
      </c>
      <c r="U17" s="0" t="s">
        <v>44</v>
      </c>
      <c r="V17" s="3" t="n">
        <v>1</v>
      </c>
      <c r="W17" s="0" t="n">
        <v>106</v>
      </c>
      <c r="X17" s="0" t="s">
        <v>44</v>
      </c>
      <c r="Y17" s="0" t="s">
        <v>44</v>
      </c>
      <c r="Z17" s="3" t="n">
        <v>1</v>
      </c>
      <c r="AA17" s="0" t="n">
        <v>84</v>
      </c>
      <c r="AB17" s="0" t="s">
        <v>44</v>
      </c>
      <c r="AC17" s="0" t="s">
        <v>44</v>
      </c>
      <c r="AD17" s="3" t="n">
        <v>1</v>
      </c>
      <c r="AE17" s="0" t="n">
        <v>10</v>
      </c>
      <c r="AF17" s="0" t="s">
        <v>44</v>
      </c>
      <c r="AG17" s="0" t="s">
        <v>44</v>
      </c>
      <c r="AH17" s="3" t="n">
        <v>1</v>
      </c>
      <c r="AI17" s="0" t="n">
        <v>96</v>
      </c>
      <c r="AJ17" s="0" t="s">
        <v>44</v>
      </c>
      <c r="AK17" s="0" t="s">
        <v>44</v>
      </c>
      <c r="AL17" s="3" t="n">
        <v>1</v>
      </c>
      <c r="AM17" s="0" t="n">
        <f aca="false">IF(K17=0,0,IF(OR(K17&gt;=0,C17&gt;=0),ROUND(K17/C17*100,0),C17))</f>
        <v>75</v>
      </c>
      <c r="AN17" s="4" t="s">
        <v>44</v>
      </c>
      <c r="AO17" s="4" t="s">
        <v>44</v>
      </c>
      <c r="AP17" s="3" t="n">
        <v>1</v>
      </c>
      <c r="AQ17" s="0" t="n">
        <f aca="false">IF(OR(C17&lt;0,G17&lt;=0),-1,ROUND(C17/G17,0))</f>
        <v>11</v>
      </c>
      <c r="AR17" s="0" t="s">
        <v>44</v>
      </c>
      <c r="AS17" s="0" t="s">
        <v>44</v>
      </c>
      <c r="AT17" s="3" t="n">
        <v>1</v>
      </c>
      <c r="AU17" s="0" t="n">
        <f aca="false">IF(OR(K17&lt;0,O17&lt;=0),-1,ROUND(K17/O17,0))</f>
        <v>9</v>
      </c>
      <c r="AV17" s="0" t="s">
        <v>44</v>
      </c>
      <c r="AW17" s="0" t="s">
        <v>44</v>
      </c>
      <c r="AX17" s="3" t="n">
        <v>1</v>
      </c>
      <c r="AY17" s="0" t="n">
        <f aca="false">IF(OR(S17&lt;0,W17&lt;=0),-1,ROUND(S17/W17,0))</f>
        <v>2</v>
      </c>
      <c r="AZ17" s="0" t="s">
        <v>44</v>
      </c>
      <c r="BA17" s="0" t="s">
        <v>44</v>
      </c>
      <c r="BB17" s="3" t="n">
        <v>1</v>
      </c>
      <c r="BC17" s="0" t="n">
        <f aca="false">IF(OR(S17&lt;0,K17&lt;0),-1,S17+ROUND(BM17*K17,0))</f>
        <v>2155</v>
      </c>
      <c r="BD17" s="0" t="s">
        <v>44</v>
      </c>
      <c r="BE17" s="0" t="s">
        <v>44</v>
      </c>
      <c r="BF17" s="3" t="n">
        <v>1</v>
      </c>
      <c r="BG17" s="0" t="n">
        <f aca="false">IF(OR(BC17&lt;0,G17&lt;=0),-1,ROUND(BC17/G17,0))</f>
        <v>24</v>
      </c>
      <c r="BH17" s="0" t="s">
        <v>44</v>
      </c>
      <c r="BI17" s="0" t="s">
        <v>44</v>
      </c>
      <c r="BJ17" s="3" t="n">
        <v>1</v>
      </c>
      <c r="BM17" s="0" t="n">
        <f aca="false">IF(O17&lt;=0,$D$7,IF(W17&lt;=O17,$D$7,$D$7+$F$7*(W17-O17)))</f>
        <v>2.66</v>
      </c>
      <c r="BN17" s="0" t="n">
        <f aca="false">IF(CC17&lt;=0,$D$7,IF(CK17&lt;=CC17,$D$7,$D$7+$F$7*(CK17-CC17)))</f>
        <v>2.78</v>
      </c>
      <c r="BP17" s="0" t="n">
        <v>1</v>
      </c>
      <c r="BQ17" s="0" t="n">
        <f aca="false">IF(AND(C17&gt;=0,C18&gt;=0,C19&gt;=0),C17+C18+C19,-3)</f>
        <v>2940</v>
      </c>
      <c r="BR17" s="0" t="s">
        <v>44</v>
      </c>
      <c r="BS17" s="0" t="s">
        <v>44</v>
      </c>
      <c r="BT17" s="3" t="n">
        <v>1</v>
      </c>
      <c r="BU17" s="0" t="n">
        <f aca="false">IF(AND(C17&gt;=0,C18&gt;=0,C19&gt;=0,G17&gt;=0,G18&gt;=0,G19&gt;=0),ROUND((C17*G17+C18*G18+C19*G19)/(C17+C18+C19),0),-3)</f>
        <v>102</v>
      </c>
      <c r="BV17" s="0" t="s">
        <v>44</v>
      </c>
      <c r="BW17" s="0" t="s">
        <v>44</v>
      </c>
      <c r="BX17" s="3" t="n">
        <v>1</v>
      </c>
      <c r="BY17" s="0" t="n">
        <f aca="false">IF(AND(K17&gt;=0,K18&gt;=0,K19&gt;=0),K17+K18+K19,-3)</f>
        <v>1020</v>
      </c>
      <c r="BZ17" s="0" t="s">
        <v>44</v>
      </c>
      <c r="CA17" s="0" t="s">
        <v>44</v>
      </c>
      <c r="CB17" s="3" t="n">
        <v>1</v>
      </c>
      <c r="CC17" s="0" t="n">
        <f aca="false">IF(AND(K17&gt;=0,K18&gt;=0,K19&gt;=0,O17&gt;=0,O18&gt;=0,O19&gt;=0),ROUND((K17*O17+K18*O18+K19*O19)/(K17+K18+K19),0),-3)</f>
        <v>83</v>
      </c>
      <c r="CD17" s="0" t="s">
        <v>44</v>
      </c>
      <c r="CE17" s="0" t="s">
        <v>44</v>
      </c>
      <c r="CF17" s="3" t="n">
        <v>1</v>
      </c>
      <c r="CG17" s="0" t="n">
        <f aca="false">IF(AND(S17&gt;=0,S18&gt;=0,S19&gt;=0),S17+S18+S19,-3)</f>
        <v>1920</v>
      </c>
      <c r="CH17" s="0" t="s">
        <v>44</v>
      </c>
      <c r="CI17" s="0" t="s">
        <v>44</v>
      </c>
      <c r="CJ17" s="3" t="n">
        <v>1</v>
      </c>
      <c r="CK17" s="0" t="n">
        <f aca="false">IF(AND(S17&gt;=0,S18&gt;=0,S19&gt;=0,W17&gt;=0,W18&gt;=0,W19&gt;=0),ROUND((S17*W17+S18*W18+S19*W19)/(S17+S18+S19),0),-3)</f>
        <v>112</v>
      </c>
      <c r="CL17" s="0" t="s">
        <v>44</v>
      </c>
      <c r="CM17" s="0" t="s">
        <v>44</v>
      </c>
      <c r="CN17" s="3" t="n">
        <v>1</v>
      </c>
      <c r="CO17" s="0" t="n">
        <f aca="false">IF(AND(AA17&gt;=0,AA18&gt;=0,AA19&gt;=0),ROUND((AA17+AA18+AA19)/3,0),-3)</f>
        <v>85</v>
      </c>
      <c r="CP17" s="0" t="s">
        <v>44</v>
      </c>
      <c r="CQ17" s="0" t="s">
        <v>44</v>
      </c>
      <c r="CR17" s="3" t="n">
        <v>1</v>
      </c>
      <c r="CS17" s="0" t="n">
        <f aca="false">IF(AND(AA17&gt;=0,AA18&gt;=0,AA19&gt;=0),MAX(AA17,AA18,AA19),-3)</f>
        <v>88</v>
      </c>
      <c r="CT17" s="4" t="s">
        <v>44</v>
      </c>
      <c r="CU17" s="4" t="s">
        <v>44</v>
      </c>
      <c r="CV17" s="3" t="n">
        <v>1</v>
      </c>
      <c r="CW17" s="0" t="n">
        <f aca="false">ROUND(SQRT((C17*AE17^2+C17*((G17-BU17)^2)+C18*AE18^2+C18*((G18-BU17)^2)+C19*AE19^2+C19*((G19-BU17)^2))/(C17+C18+C19-1)),0)</f>
        <v>17</v>
      </c>
      <c r="CX17" s="0" t="s">
        <v>44</v>
      </c>
      <c r="CY17" s="0" t="s">
        <v>44</v>
      </c>
      <c r="CZ17" s="3" t="n">
        <v>1</v>
      </c>
      <c r="DA17" s="0" t="n">
        <f aca="false">IF(AND(C17&gt;=0,C18&gt;=0,C19&gt;=0,AI17&gt;=0,AI18&gt;=0,AI19&gt;=0),ROUND((C17*AI17+C18*AI18+C19*AI19)/(C17+C18+C19),0),-3)</f>
        <v>106</v>
      </c>
      <c r="DB17" s="0" t="s">
        <v>44</v>
      </c>
      <c r="DC17" s="0" t="s">
        <v>44</v>
      </c>
      <c r="DD17" s="3" t="n">
        <v>1</v>
      </c>
      <c r="DE17" s="0" t="n">
        <f aca="false">IF(BY17=0,0,IF(OR(BQ17&gt;=0,BY17&gt;=0),ROUND(BY17/BQ17*100,0),BQ17))</f>
        <v>35</v>
      </c>
      <c r="DF17" s="0" t="s">
        <v>44</v>
      </c>
      <c r="DG17" s="0" t="s">
        <v>44</v>
      </c>
      <c r="DH17" s="3" t="n">
        <v>1</v>
      </c>
      <c r="DI17" s="0" t="n">
        <f aca="false">IF(OR(G17&lt;0,G18&lt;0,G19&lt;0),-3,ROUND(((C17+C18+C19)^2)/(C17*G17+C18*G18+C19*G19),0))</f>
        <v>29</v>
      </c>
      <c r="DJ17" s="0" t="s">
        <v>44</v>
      </c>
      <c r="DK17" s="0" t="s">
        <v>44</v>
      </c>
      <c r="DL17" s="3" t="n">
        <v>1</v>
      </c>
      <c r="DM17" s="0" t="n">
        <f aca="false">IF(OR(O17&lt;0,O18&lt;0,O19&lt;0),-3,ROUND(((K17+K18+K19)^2)/(K17*O17+K18*O18+K19*O19),0))</f>
        <v>12</v>
      </c>
      <c r="DN17" s="0" t="s">
        <v>44</v>
      </c>
      <c r="DO17" s="0" t="s">
        <v>44</v>
      </c>
      <c r="DP17" s="3" t="n">
        <v>1</v>
      </c>
      <c r="DQ17" s="0" t="n">
        <f aca="false">IF(OR(W17&lt;0,W18&lt;0,W19&lt;0),-3,ROUND(((S17+S18+S19)^2)/(S17*W17+S18*W18+S19*W19),0))</f>
        <v>17</v>
      </c>
      <c r="DR17" s="0" t="s">
        <v>44</v>
      </c>
      <c r="DS17" s="0" t="s">
        <v>44</v>
      </c>
      <c r="DT17" s="3" t="n">
        <v>1</v>
      </c>
      <c r="DU17" s="0" t="n">
        <f aca="false">IF(OR(CG17&lt;0,BY17&lt;0),-1,CG17+ROUND(BN17*BY17,0))</f>
        <v>4756</v>
      </c>
      <c r="DV17" s="0" t="s">
        <v>44</v>
      </c>
      <c r="DW17" s="0" t="s">
        <v>44</v>
      </c>
      <c r="DX17" s="3" t="n">
        <v>1</v>
      </c>
      <c r="DY17" s="0" t="n">
        <f aca="false">IF(OR(DU17&lt;0,BU17&lt;=0),-1,ROUND(DU17/BU17,0))</f>
        <v>47</v>
      </c>
      <c r="DZ17" s="0" t="s">
        <v>44</v>
      </c>
      <c r="EA17" s="0" t="s">
        <v>44</v>
      </c>
      <c r="EB17" s="3" t="n">
        <v>1</v>
      </c>
      <c r="EC17" s="0" t="n">
        <f aca="false">ROUND($I$7*ABS(G17-G18)+$K$7*ABS(G18-G19),0)</f>
        <v>13</v>
      </c>
      <c r="ED17" s="0" t="s">
        <v>44</v>
      </c>
      <c r="EE17" s="0" t="s">
        <v>44</v>
      </c>
      <c r="EF17" s="3" t="n">
        <v>1</v>
      </c>
    </row>
    <row r="18" customFormat="false" ht="12.75" hidden="false" customHeight="false" outlineLevel="0" collapsed="false">
      <c r="B18" s="0" t="n">
        <v>15</v>
      </c>
      <c r="C18" s="0" t="n">
        <v>1020</v>
      </c>
      <c r="D18" s="0" t="s">
        <v>44</v>
      </c>
      <c r="E18" s="0" t="s">
        <v>44</v>
      </c>
      <c r="F18" s="3" t="n">
        <v>1</v>
      </c>
      <c r="G18" s="0" t="n">
        <f aca="false">ROUND((K18*O18+S18*W18)/C18,0)</f>
        <v>102</v>
      </c>
      <c r="H18" s="0" t="s">
        <v>44</v>
      </c>
      <c r="I18" s="0" t="s">
        <v>44</v>
      </c>
      <c r="J18" s="3" t="n">
        <v>1</v>
      </c>
      <c r="K18" s="0" t="n">
        <v>240</v>
      </c>
      <c r="L18" s="0" t="s">
        <v>44</v>
      </c>
      <c r="M18" s="0" t="s">
        <v>44</v>
      </c>
      <c r="N18" s="3" t="n">
        <v>1</v>
      </c>
      <c r="O18" s="0" t="n">
        <v>82</v>
      </c>
      <c r="P18" s="0" t="s">
        <v>44</v>
      </c>
      <c r="Q18" s="0" t="s">
        <v>44</v>
      </c>
      <c r="R18" s="3" t="n">
        <v>1</v>
      </c>
      <c r="S18" s="0" t="n">
        <v>780</v>
      </c>
      <c r="T18" s="0" t="s">
        <v>44</v>
      </c>
      <c r="U18" s="0" t="s">
        <v>44</v>
      </c>
      <c r="V18" s="3" t="n">
        <v>1</v>
      </c>
      <c r="W18" s="0" t="n">
        <v>108</v>
      </c>
      <c r="X18" s="0" t="s">
        <v>44</v>
      </c>
      <c r="Y18" s="0" t="s">
        <v>44</v>
      </c>
      <c r="Z18" s="3" t="n">
        <v>1</v>
      </c>
      <c r="AA18" s="0" t="n">
        <v>83</v>
      </c>
      <c r="AB18" s="0" t="s">
        <v>44</v>
      </c>
      <c r="AC18" s="0" t="s">
        <v>44</v>
      </c>
      <c r="AD18" s="3" t="n">
        <v>1</v>
      </c>
      <c r="AE18" s="0" t="n">
        <v>9</v>
      </c>
      <c r="AF18" s="0" t="s">
        <v>44</v>
      </c>
      <c r="AG18" s="0" t="s">
        <v>44</v>
      </c>
      <c r="AH18" s="3" t="n">
        <v>1</v>
      </c>
      <c r="AI18" s="0" t="n">
        <v>105</v>
      </c>
      <c r="AJ18" s="0" t="s">
        <v>44</v>
      </c>
      <c r="AK18" s="0" t="s">
        <v>44</v>
      </c>
      <c r="AL18" s="3" t="n">
        <v>1</v>
      </c>
      <c r="AM18" s="0" t="n">
        <f aca="false">IF(K18=0,0,IF(OR(K18&gt;=0,C18&gt;=0),ROUND(K18/C18*100,0),C18))</f>
        <v>24</v>
      </c>
      <c r="AN18" s="4" t="s">
        <v>44</v>
      </c>
      <c r="AO18" s="4" t="s">
        <v>44</v>
      </c>
      <c r="AP18" s="3" t="n">
        <v>1</v>
      </c>
      <c r="AQ18" s="0" t="n">
        <f aca="false">IF(OR(C18&lt;0,G18&lt;=0),-1,ROUND(C18/G18,0))</f>
        <v>10</v>
      </c>
      <c r="AR18" s="0" t="s">
        <v>44</v>
      </c>
      <c r="AS18" s="0" t="s">
        <v>44</v>
      </c>
      <c r="AT18" s="3" t="n">
        <v>1</v>
      </c>
      <c r="AU18" s="0" t="n">
        <f aca="false">IF(OR(K18&lt;0,O18&lt;=0),-1,ROUND(K18/O18,0))</f>
        <v>3</v>
      </c>
      <c r="AV18" s="0" t="s">
        <v>44</v>
      </c>
      <c r="AW18" s="0" t="s">
        <v>44</v>
      </c>
      <c r="AX18" s="3" t="n">
        <v>1</v>
      </c>
      <c r="AY18" s="0" t="n">
        <f aca="false">IF(OR(S18&lt;0,W18&lt;=0),-1,ROUND(S18/W18,0))</f>
        <v>7</v>
      </c>
      <c r="AZ18" s="0" t="s">
        <v>44</v>
      </c>
      <c r="BA18" s="0" t="s">
        <v>44</v>
      </c>
      <c r="BB18" s="3" t="n">
        <v>1</v>
      </c>
      <c r="BC18" s="0" t="n">
        <f aca="false">IF(OR(S18&lt;0,K18&lt;0),-1,S18+ROUND(BM18*K18,0))</f>
        <v>1433</v>
      </c>
      <c r="BD18" s="0" t="s">
        <v>44</v>
      </c>
      <c r="BE18" s="0" t="s">
        <v>44</v>
      </c>
      <c r="BF18" s="3" t="n">
        <v>1</v>
      </c>
      <c r="BG18" s="0" t="n">
        <f aca="false">IF(OR(BC18&lt;0,G18&lt;=0),-1,ROUND(BC18/G18,0))</f>
        <v>14</v>
      </c>
      <c r="BH18" s="0" t="s">
        <v>44</v>
      </c>
      <c r="BI18" s="0" t="s">
        <v>44</v>
      </c>
      <c r="BJ18" s="3" t="n">
        <v>1</v>
      </c>
      <c r="BM18" s="0" t="n">
        <f aca="false">IF(O18&lt;=0,$D$7,IF(W18&lt;=O18,$D$7,$D$7+$F$7*(W18-O18)))</f>
        <v>2.72</v>
      </c>
      <c r="BT18" s="3"/>
      <c r="BX18" s="3"/>
      <c r="CB18" s="3"/>
      <c r="CF18" s="3"/>
      <c r="CJ18" s="3"/>
      <c r="CN18" s="3"/>
      <c r="CR18" s="3"/>
      <c r="CT18" s="4"/>
      <c r="CU18" s="4"/>
      <c r="CV18" s="3"/>
      <c r="CZ18" s="3"/>
      <c r="DD18" s="3"/>
      <c r="DH18" s="3"/>
      <c r="DL18" s="3"/>
      <c r="DP18" s="3"/>
      <c r="DT18" s="3"/>
      <c r="DX18" s="3"/>
      <c r="EB18" s="3"/>
      <c r="EF18" s="3"/>
    </row>
    <row r="19" customFormat="false" ht="12.75" hidden="false" customHeight="false" outlineLevel="0" collapsed="false">
      <c r="B19" s="0" t="n">
        <v>15</v>
      </c>
      <c r="C19" s="0" t="n">
        <v>960</v>
      </c>
      <c r="D19" s="0" t="s">
        <v>44</v>
      </c>
      <c r="E19" s="0" t="s">
        <v>44</v>
      </c>
      <c r="F19" s="3" t="n">
        <v>1</v>
      </c>
      <c r="G19" s="0" t="n">
        <f aca="false">ROUND((K19*O19+S19*W19)/C19,0)</f>
        <v>115</v>
      </c>
      <c r="H19" s="0" t="s">
        <v>44</v>
      </c>
      <c r="I19" s="0" t="s">
        <v>44</v>
      </c>
      <c r="J19" s="3" t="n">
        <v>1</v>
      </c>
      <c r="K19" s="0" t="n">
        <v>60</v>
      </c>
      <c r="L19" s="0" t="s">
        <v>44</v>
      </c>
      <c r="M19" s="0" t="s">
        <v>44</v>
      </c>
      <c r="N19" s="3" t="n">
        <v>1</v>
      </c>
      <c r="O19" s="0" t="n">
        <v>91</v>
      </c>
      <c r="P19" s="0" t="s">
        <v>44</v>
      </c>
      <c r="Q19" s="0" t="s">
        <v>44</v>
      </c>
      <c r="R19" s="3" t="n">
        <v>1</v>
      </c>
      <c r="S19" s="0" t="n">
        <v>900</v>
      </c>
      <c r="T19" s="0" t="s">
        <v>44</v>
      </c>
      <c r="U19" s="0" t="s">
        <v>44</v>
      </c>
      <c r="V19" s="3" t="n">
        <v>1</v>
      </c>
      <c r="W19" s="0" t="n">
        <v>117</v>
      </c>
      <c r="X19" s="0" t="s">
        <v>44</v>
      </c>
      <c r="Y19" s="0" t="s">
        <v>44</v>
      </c>
      <c r="Z19" s="3" t="n">
        <v>1</v>
      </c>
      <c r="AA19" s="0" t="n">
        <v>88</v>
      </c>
      <c r="AB19" s="0" t="s">
        <v>44</v>
      </c>
      <c r="AC19" s="0" t="s">
        <v>44</v>
      </c>
      <c r="AD19" s="3" t="n">
        <v>1</v>
      </c>
      <c r="AE19" s="0" t="n">
        <v>19</v>
      </c>
      <c r="AF19" s="0" t="s">
        <v>44</v>
      </c>
      <c r="AG19" s="0" t="s">
        <v>44</v>
      </c>
      <c r="AH19" s="3" t="n">
        <v>1</v>
      </c>
      <c r="AI19" s="0" t="n">
        <v>118</v>
      </c>
      <c r="AJ19" s="0" t="s">
        <v>44</v>
      </c>
      <c r="AK19" s="0" t="s">
        <v>44</v>
      </c>
      <c r="AL19" s="3" t="n">
        <v>1</v>
      </c>
      <c r="AM19" s="0" t="n">
        <f aca="false">IF(K19=0,0,IF(OR(K19&gt;=0,C19&gt;=0),ROUND(K19/C19*100,0),C19))</f>
        <v>6</v>
      </c>
      <c r="AN19" s="4" t="s">
        <v>44</v>
      </c>
      <c r="AO19" s="4" t="s">
        <v>44</v>
      </c>
      <c r="AP19" s="3" t="n">
        <v>1</v>
      </c>
      <c r="AQ19" s="0" t="n">
        <f aca="false">IF(OR(C19&lt;0,G19&lt;=0),-1,ROUND(C19/G19,0))</f>
        <v>8</v>
      </c>
      <c r="AR19" s="0" t="s">
        <v>44</v>
      </c>
      <c r="AS19" s="0" t="s">
        <v>44</v>
      </c>
      <c r="AT19" s="3" t="n">
        <v>1</v>
      </c>
      <c r="AU19" s="0" t="n">
        <f aca="false">IF(OR(K19&lt;0,O19&lt;=0),-1,ROUND(K19/O19,0))</f>
        <v>1</v>
      </c>
      <c r="AV19" s="0" t="s">
        <v>44</v>
      </c>
      <c r="AW19" s="0" t="s">
        <v>44</v>
      </c>
      <c r="AX19" s="3" t="n">
        <v>1</v>
      </c>
      <c r="AY19" s="0" t="n">
        <f aca="false">IF(OR(S19&lt;0,W19&lt;=0),-1,ROUND(S19/W19,0))</f>
        <v>8</v>
      </c>
      <c r="AZ19" s="0" t="s">
        <v>44</v>
      </c>
      <c r="BA19" s="0" t="s">
        <v>44</v>
      </c>
      <c r="BB19" s="3" t="n">
        <v>1</v>
      </c>
      <c r="BC19" s="0" t="n">
        <f aca="false">IF(OR(S19&lt;0,K19&lt;0),-1,S19+ROUND(BM19*K19,0))</f>
        <v>1063</v>
      </c>
      <c r="BD19" s="0" t="s">
        <v>44</v>
      </c>
      <c r="BE19" s="0" t="s">
        <v>44</v>
      </c>
      <c r="BF19" s="3" t="n">
        <v>1</v>
      </c>
      <c r="BG19" s="0" t="n">
        <f aca="false">IF(OR(BC19&lt;0,G19&lt;=0),-1,ROUND(BC19/G19,0))</f>
        <v>9</v>
      </c>
      <c r="BH19" s="0" t="s">
        <v>44</v>
      </c>
      <c r="BI19" s="0" t="s">
        <v>44</v>
      </c>
      <c r="BJ19" s="3" t="n">
        <v>1</v>
      </c>
      <c r="BM19" s="0" t="n">
        <f aca="false">IF(O19&lt;=0,$D$7,IF(W19&lt;=O19,$D$7,$D$7+$F$7*(W19-O19)))</f>
        <v>2.72</v>
      </c>
      <c r="BT19" s="3"/>
      <c r="BX19" s="3"/>
      <c r="CB19" s="3"/>
      <c r="CF19" s="3"/>
      <c r="CJ19" s="3"/>
      <c r="CN19" s="3"/>
      <c r="CR19" s="3"/>
      <c r="CT19" s="4"/>
      <c r="CU19" s="4"/>
      <c r="CV19" s="3"/>
      <c r="CZ19" s="3"/>
      <c r="DD19" s="3"/>
      <c r="DH19" s="3"/>
      <c r="DL19" s="3"/>
      <c r="DP19" s="3"/>
      <c r="DT19" s="3"/>
      <c r="DX19" s="3"/>
      <c r="EB19" s="3"/>
      <c r="EF19" s="3"/>
    </row>
    <row r="20" customFormat="false" ht="12.75" hidden="false" customHeight="false" outlineLevel="0" collapsed="false">
      <c r="A20" s="0" t="n">
        <v>4</v>
      </c>
      <c r="B20" s="0" t="n">
        <v>60</v>
      </c>
      <c r="C20" s="0" t="n">
        <v>960</v>
      </c>
      <c r="D20" s="0" t="s">
        <v>44</v>
      </c>
      <c r="E20" s="0" t="s">
        <v>44</v>
      </c>
      <c r="F20" s="3" t="n">
        <v>1</v>
      </c>
      <c r="G20" s="0" t="n">
        <f aca="false">ROUND((K20*O20+S20*W20)/C20,0)</f>
        <v>90</v>
      </c>
      <c r="H20" s="0" t="s">
        <v>44</v>
      </c>
      <c r="I20" s="0" t="s">
        <v>44</v>
      </c>
      <c r="J20" s="3" t="n">
        <v>1</v>
      </c>
      <c r="K20" s="0" t="n">
        <v>720</v>
      </c>
      <c r="L20" s="0" t="s">
        <v>44</v>
      </c>
      <c r="M20" s="0" t="s">
        <v>44</v>
      </c>
      <c r="N20" s="3" t="n">
        <v>1</v>
      </c>
      <c r="O20" s="0" t="n">
        <v>84</v>
      </c>
      <c r="P20" s="0" t="s">
        <v>44</v>
      </c>
      <c r="Q20" s="0" t="s">
        <v>44</v>
      </c>
      <c r="R20" s="3" t="n">
        <v>1</v>
      </c>
      <c r="S20" s="0" t="n">
        <v>240</v>
      </c>
      <c r="T20" s="0" t="s">
        <v>44</v>
      </c>
      <c r="U20" s="0" t="s">
        <v>44</v>
      </c>
      <c r="V20" s="3" t="n">
        <v>1</v>
      </c>
      <c r="W20" s="0" t="n">
        <v>108</v>
      </c>
      <c r="X20" s="0" t="s">
        <v>44</v>
      </c>
      <c r="Y20" s="0" t="s">
        <v>44</v>
      </c>
      <c r="Z20" s="3" t="n">
        <v>1</v>
      </c>
      <c r="AA20" s="0" t="n">
        <v>83</v>
      </c>
      <c r="AB20" s="0" t="s">
        <v>44</v>
      </c>
      <c r="AC20" s="0" t="s">
        <v>44</v>
      </c>
      <c r="AD20" s="3" t="n">
        <v>1</v>
      </c>
      <c r="AE20" s="0" t="n">
        <v>9</v>
      </c>
      <c r="AF20" s="0" t="s">
        <v>44</v>
      </c>
      <c r="AG20" s="0" t="s">
        <v>44</v>
      </c>
      <c r="AH20" s="3" t="n">
        <v>1</v>
      </c>
      <c r="AI20" s="0" t="n">
        <v>93</v>
      </c>
      <c r="AJ20" s="0" t="s">
        <v>44</v>
      </c>
      <c r="AK20" s="0" t="s">
        <v>44</v>
      </c>
      <c r="AL20" s="3" t="n">
        <v>1</v>
      </c>
      <c r="AM20" s="0" t="n">
        <f aca="false">IF(K20=0,0,IF(OR(K20&gt;=0,C20&gt;=0),ROUND(K20/C20*100,0),C20))</f>
        <v>75</v>
      </c>
      <c r="AN20" s="4" t="s">
        <v>44</v>
      </c>
      <c r="AO20" s="4" t="s">
        <v>44</v>
      </c>
      <c r="AP20" s="3" t="n">
        <v>1</v>
      </c>
      <c r="AQ20" s="0" t="n">
        <f aca="false">IF(OR(C20&lt;0,G20&lt;=0),-1,ROUND(C20/G20,0))</f>
        <v>11</v>
      </c>
      <c r="AR20" s="0" t="s">
        <v>44</v>
      </c>
      <c r="AS20" s="0" t="s">
        <v>44</v>
      </c>
      <c r="AT20" s="3" t="n">
        <v>1</v>
      </c>
      <c r="AU20" s="0" t="n">
        <f aca="false">IF(OR(K20&lt;0,O20&lt;=0),-1,ROUND(K20/O20,0))</f>
        <v>9</v>
      </c>
      <c r="AV20" s="0" t="s">
        <v>44</v>
      </c>
      <c r="AW20" s="0" t="s">
        <v>44</v>
      </c>
      <c r="AX20" s="3" t="n">
        <v>1</v>
      </c>
      <c r="AY20" s="0" t="n">
        <f aca="false">IF(OR(S20&lt;0,W20&lt;=0),-1,ROUND(S20/W20,0))</f>
        <v>2</v>
      </c>
      <c r="AZ20" s="0" t="s">
        <v>44</v>
      </c>
      <c r="BA20" s="0" t="s">
        <v>44</v>
      </c>
      <c r="BB20" s="3" t="n">
        <v>1</v>
      </c>
      <c r="BC20" s="0" t="n">
        <f aca="false">IF(OR(S20&lt;0,K20&lt;0),-1,S20+ROUND(BM20*K20,0))</f>
        <v>2170</v>
      </c>
      <c r="BD20" s="0" t="s">
        <v>44</v>
      </c>
      <c r="BE20" s="0" t="s">
        <v>44</v>
      </c>
      <c r="BF20" s="3" t="n">
        <v>1</v>
      </c>
      <c r="BG20" s="0" t="n">
        <f aca="false">IF(OR(BC20&lt;0,G20&lt;=0),-1,ROUND(BC20/G20,0))</f>
        <v>24</v>
      </c>
      <c r="BH20" s="0" t="s">
        <v>44</v>
      </c>
      <c r="BI20" s="0" t="s">
        <v>44</v>
      </c>
      <c r="BJ20" s="3" t="n">
        <v>1</v>
      </c>
      <c r="BM20" s="0" t="n">
        <f aca="false">IF(O20&lt;=0,$D$7,IF(W20&lt;=O20,$D$7,$D$7+$F$7*(W20-O20)))</f>
        <v>2.68</v>
      </c>
      <c r="BN20" s="0" t="n">
        <f aca="false">IF(CC20&lt;=0,$D$7,IF(CK20&lt;=CC20,$D$7,$D$7+$F$7*(CK20-CC20)))</f>
        <v>2.2</v>
      </c>
      <c r="BP20" s="0" t="n">
        <v>1</v>
      </c>
      <c r="BQ20" s="0" t="n">
        <v>-3</v>
      </c>
      <c r="BR20" s="0" t="s">
        <v>44</v>
      </c>
      <c r="BS20" s="0" t="s">
        <v>44</v>
      </c>
      <c r="BT20" s="3" t="n">
        <v>1</v>
      </c>
      <c r="BU20" s="0" t="n">
        <v>-3</v>
      </c>
      <c r="BV20" s="0" t="s">
        <v>44</v>
      </c>
      <c r="BW20" s="0" t="s">
        <v>44</v>
      </c>
      <c r="BX20" s="3" t="n">
        <v>1</v>
      </c>
      <c r="BY20" s="0" t="n">
        <v>-3</v>
      </c>
      <c r="BZ20" s="0" t="s">
        <v>44</v>
      </c>
      <c r="CA20" s="0" t="s">
        <v>44</v>
      </c>
      <c r="CB20" s="3" t="n">
        <v>1</v>
      </c>
      <c r="CC20" s="0" t="n">
        <v>-3</v>
      </c>
      <c r="CD20" s="0" t="s">
        <v>44</v>
      </c>
      <c r="CE20" s="0" t="s">
        <v>44</v>
      </c>
      <c r="CF20" s="3" t="n">
        <v>1</v>
      </c>
      <c r="CG20" s="0" t="n">
        <v>-3</v>
      </c>
      <c r="CH20" s="0" t="s">
        <v>44</v>
      </c>
      <c r="CI20" s="0" t="s">
        <v>44</v>
      </c>
      <c r="CJ20" s="3" t="n">
        <v>1</v>
      </c>
      <c r="CK20" s="0" t="n">
        <v>-3</v>
      </c>
      <c r="CL20" s="0" t="s">
        <v>44</v>
      </c>
      <c r="CM20" s="0" t="s">
        <v>44</v>
      </c>
      <c r="CN20" s="3" t="n">
        <v>1</v>
      </c>
      <c r="CO20" s="0" t="n">
        <v>-3</v>
      </c>
      <c r="CP20" s="0" t="s">
        <v>44</v>
      </c>
      <c r="CQ20" s="0" t="s">
        <v>44</v>
      </c>
      <c r="CR20" s="3" t="n">
        <v>1</v>
      </c>
      <c r="CS20" s="0" t="n">
        <v>-3</v>
      </c>
      <c r="CT20" s="4" t="s">
        <v>44</v>
      </c>
      <c r="CU20" s="4" t="s">
        <v>44</v>
      </c>
      <c r="CV20" s="3" t="n">
        <v>1</v>
      </c>
      <c r="CW20" s="0" t="n">
        <v>-3</v>
      </c>
      <c r="CX20" s="0" t="s">
        <v>44</v>
      </c>
      <c r="CY20" s="0" t="s">
        <v>44</v>
      </c>
      <c r="CZ20" s="3" t="n">
        <v>1</v>
      </c>
      <c r="DA20" s="0" t="n">
        <v>-3</v>
      </c>
      <c r="DB20" s="0" t="s">
        <v>44</v>
      </c>
      <c r="DC20" s="0" t="s">
        <v>44</v>
      </c>
      <c r="DD20" s="3" t="n">
        <v>1</v>
      </c>
      <c r="DE20" s="0" t="n">
        <f aca="false">IF(BY20=0,0,IF(OR(BQ20&gt;=0,BY20&gt;=0),ROUND(BY20/BQ20*100,0),BQ20))</f>
        <v>-3</v>
      </c>
      <c r="DF20" s="0" t="s">
        <v>44</v>
      </c>
      <c r="DG20" s="0" t="s">
        <v>44</v>
      </c>
      <c r="DH20" s="3" t="n">
        <v>1</v>
      </c>
      <c r="DI20" s="0" t="n">
        <v>-3</v>
      </c>
      <c r="DJ20" s="0" t="s">
        <v>44</v>
      </c>
      <c r="DK20" s="0" t="s">
        <v>44</v>
      </c>
      <c r="DL20" s="3" t="n">
        <v>1</v>
      </c>
      <c r="DM20" s="0" t="n">
        <v>-3</v>
      </c>
      <c r="DN20" s="0" t="s">
        <v>44</v>
      </c>
      <c r="DO20" s="0" t="s">
        <v>44</v>
      </c>
      <c r="DP20" s="3" t="n">
        <v>1</v>
      </c>
      <c r="DQ20" s="0" t="n">
        <v>-3</v>
      </c>
      <c r="DR20" s="0" t="s">
        <v>44</v>
      </c>
      <c r="DS20" s="0" t="s">
        <v>44</v>
      </c>
      <c r="DT20" s="3" t="n">
        <v>1</v>
      </c>
      <c r="DU20" s="0" t="n">
        <v>-3</v>
      </c>
      <c r="DV20" s="0" t="s">
        <v>44</v>
      </c>
      <c r="DW20" s="0" t="s">
        <v>44</v>
      </c>
      <c r="DX20" s="3" t="n">
        <v>1</v>
      </c>
      <c r="DY20" s="0" t="n">
        <v>-3</v>
      </c>
      <c r="DZ20" s="0" t="s">
        <v>44</v>
      </c>
      <c r="EA20" s="0" t="s">
        <v>44</v>
      </c>
      <c r="EB20" s="3" t="n">
        <v>1</v>
      </c>
      <c r="EC20" s="0" t="n">
        <v>-3</v>
      </c>
      <c r="ED20" s="0" t="s">
        <v>44</v>
      </c>
      <c r="EE20" s="0" t="s">
        <v>44</v>
      </c>
      <c r="EF20" s="3" t="n">
        <v>1</v>
      </c>
    </row>
    <row r="21" customFormat="false" ht="12.75" hidden="false" customHeight="false" outlineLevel="0" collapsed="false">
      <c r="B21" s="0" t="n">
        <v>15</v>
      </c>
      <c r="C21" s="0" t="n">
        <v>960</v>
      </c>
      <c r="D21" s="0" t="s">
        <v>44</v>
      </c>
      <c r="E21" s="0" t="s">
        <v>44</v>
      </c>
      <c r="F21" s="3" t="n">
        <v>1</v>
      </c>
      <c r="G21" s="0" t="n">
        <f aca="false">ROUND((K21*O21+S21*W21)/C21,0)</f>
        <v>102</v>
      </c>
      <c r="H21" s="0" t="s">
        <v>44</v>
      </c>
      <c r="I21" s="0" t="s">
        <v>44</v>
      </c>
      <c r="J21" s="3" t="n">
        <v>1</v>
      </c>
      <c r="K21" s="0" t="n">
        <v>240</v>
      </c>
      <c r="L21" s="0" t="s">
        <v>44</v>
      </c>
      <c r="M21" s="0" t="s">
        <v>44</v>
      </c>
      <c r="N21" s="3" t="n">
        <v>1</v>
      </c>
      <c r="O21" s="0" t="n">
        <v>81</v>
      </c>
      <c r="P21" s="0" t="s">
        <v>44</v>
      </c>
      <c r="Q21" s="0" t="s">
        <v>44</v>
      </c>
      <c r="R21" s="3" t="n">
        <v>1</v>
      </c>
      <c r="S21" s="0" t="n">
        <v>720</v>
      </c>
      <c r="T21" s="0" t="s">
        <v>44</v>
      </c>
      <c r="U21" s="0" t="s">
        <v>44</v>
      </c>
      <c r="V21" s="3" t="n">
        <v>1</v>
      </c>
      <c r="W21" s="0" t="n">
        <v>109</v>
      </c>
      <c r="X21" s="0" t="s">
        <v>44</v>
      </c>
      <c r="Y21" s="0" t="s">
        <v>44</v>
      </c>
      <c r="Z21" s="3" t="n">
        <v>1</v>
      </c>
      <c r="AA21" s="0" t="n">
        <v>84</v>
      </c>
      <c r="AB21" s="0" t="s">
        <v>44</v>
      </c>
      <c r="AC21" s="0" t="s">
        <v>44</v>
      </c>
      <c r="AD21" s="3" t="n">
        <v>1</v>
      </c>
      <c r="AE21" s="0" t="n">
        <v>10</v>
      </c>
      <c r="AF21" s="0" t="s">
        <v>44</v>
      </c>
      <c r="AG21" s="0" t="s">
        <v>44</v>
      </c>
      <c r="AH21" s="3" t="n">
        <v>1</v>
      </c>
      <c r="AI21" s="0" t="n">
        <v>103</v>
      </c>
      <c r="AJ21" s="0" t="s">
        <v>44</v>
      </c>
      <c r="AK21" s="0" t="s">
        <v>44</v>
      </c>
      <c r="AL21" s="3" t="n">
        <v>1</v>
      </c>
      <c r="AM21" s="0" t="n">
        <f aca="false">IF(K21=0,0,IF(OR(K21&gt;=0,C21&gt;=0),ROUND(K21/C21*100,0),C21))</f>
        <v>25</v>
      </c>
      <c r="AN21" s="4" t="s">
        <v>44</v>
      </c>
      <c r="AO21" s="4" t="s">
        <v>44</v>
      </c>
      <c r="AP21" s="3" t="n">
        <v>1</v>
      </c>
      <c r="AQ21" s="0" t="n">
        <f aca="false">IF(OR(C21&lt;0,G21&lt;=0),-1,ROUND(C21/G21,0))</f>
        <v>9</v>
      </c>
      <c r="AR21" s="0" t="s">
        <v>44</v>
      </c>
      <c r="AS21" s="0" t="s">
        <v>44</v>
      </c>
      <c r="AT21" s="3" t="n">
        <v>1</v>
      </c>
      <c r="AU21" s="0" t="n">
        <f aca="false">IF(OR(K21&lt;0,O21&lt;=0),-1,ROUND(K21/O21,0))</f>
        <v>3</v>
      </c>
      <c r="AV21" s="0" t="s">
        <v>44</v>
      </c>
      <c r="AW21" s="0" t="s">
        <v>44</v>
      </c>
      <c r="AX21" s="3" t="n">
        <v>1</v>
      </c>
      <c r="AY21" s="0" t="n">
        <f aca="false">IF(OR(S21&lt;0,W21&lt;=0),-1,ROUND(S21/W21,0))</f>
        <v>7</v>
      </c>
      <c r="AZ21" s="0" t="s">
        <v>44</v>
      </c>
      <c r="BA21" s="0" t="s">
        <v>44</v>
      </c>
      <c r="BB21" s="3" t="n">
        <v>1</v>
      </c>
      <c r="BC21" s="0" t="n">
        <f aca="false">IF(OR(S21&lt;0,K21&lt;0),-1,S21+ROUND(BM21*K21,0))</f>
        <v>1382</v>
      </c>
      <c r="BD21" s="0" t="s">
        <v>44</v>
      </c>
      <c r="BE21" s="0" t="s">
        <v>44</v>
      </c>
      <c r="BF21" s="3" t="n">
        <v>1</v>
      </c>
      <c r="BG21" s="0" t="n">
        <f aca="false">IF(OR(BC21&lt;0,G21&lt;=0),-1,ROUND(BC21/G21,0))</f>
        <v>14</v>
      </c>
      <c r="BH21" s="0" t="s">
        <v>44</v>
      </c>
      <c r="BI21" s="0" t="s">
        <v>44</v>
      </c>
      <c r="BJ21" s="3" t="n">
        <v>1</v>
      </c>
      <c r="BM21" s="0" t="n">
        <f aca="false">IF(O21&lt;=0,$D$7,IF(W21&lt;=O21,$D$7,$D$7+$F$7*(W21-O21)))</f>
        <v>2.76</v>
      </c>
      <c r="BT21" s="3"/>
      <c r="BX21" s="3"/>
      <c r="CB21" s="3"/>
      <c r="CF21" s="3"/>
      <c r="CJ21" s="3"/>
      <c r="CN21" s="3"/>
      <c r="CR21" s="3"/>
      <c r="CT21" s="4"/>
      <c r="CU21" s="4"/>
      <c r="CV21" s="3"/>
      <c r="CZ21" s="3"/>
      <c r="DD21" s="3"/>
      <c r="DH21" s="3"/>
      <c r="DL21" s="3"/>
      <c r="DP21" s="3"/>
      <c r="DT21" s="3"/>
      <c r="DX21" s="3"/>
      <c r="EB21" s="3"/>
      <c r="EF21" s="3"/>
    </row>
    <row r="22" customFormat="false" ht="12.75" hidden="false" customHeight="false" outlineLevel="0" collapsed="false">
      <c r="B22" s="0" t="n">
        <v>60</v>
      </c>
      <c r="C22" s="0" t="n">
        <v>960</v>
      </c>
      <c r="D22" s="0" t="s">
        <v>44</v>
      </c>
      <c r="E22" s="0" t="s">
        <v>44</v>
      </c>
      <c r="F22" s="3" t="n">
        <v>1</v>
      </c>
      <c r="G22" s="0" t="n">
        <f aca="false">ROUND((K22*O22+S22*W22)/C22,0)</f>
        <v>109</v>
      </c>
      <c r="H22" s="0" t="s">
        <v>44</v>
      </c>
      <c r="I22" s="0" t="s">
        <v>44</v>
      </c>
      <c r="J22" s="3" t="n">
        <v>1</v>
      </c>
      <c r="K22" s="0" t="n">
        <v>120</v>
      </c>
      <c r="L22" s="0" t="s">
        <v>44</v>
      </c>
      <c r="M22" s="0" t="s">
        <v>44</v>
      </c>
      <c r="N22" s="3" t="n">
        <v>1</v>
      </c>
      <c r="O22" s="0" t="n">
        <v>86</v>
      </c>
      <c r="P22" s="0" t="s">
        <v>44</v>
      </c>
      <c r="Q22" s="0" t="s">
        <v>44</v>
      </c>
      <c r="R22" s="3" t="n">
        <v>1</v>
      </c>
      <c r="S22" s="0" t="n">
        <v>840</v>
      </c>
      <c r="T22" s="0" t="s">
        <v>44</v>
      </c>
      <c r="U22" s="0" t="s">
        <v>44</v>
      </c>
      <c r="V22" s="3" t="n">
        <v>1</v>
      </c>
      <c r="W22" s="0" t="n">
        <v>112</v>
      </c>
      <c r="X22" s="0" t="s">
        <v>44</v>
      </c>
      <c r="Y22" s="0" t="s">
        <v>44</v>
      </c>
      <c r="Z22" s="3" t="n">
        <v>1</v>
      </c>
      <c r="AA22" s="0" t="n">
        <v>82</v>
      </c>
      <c r="AB22" s="0" t="s">
        <v>44</v>
      </c>
      <c r="AC22" s="0" t="s">
        <v>44</v>
      </c>
      <c r="AD22" s="3" t="n">
        <v>1</v>
      </c>
      <c r="AE22" s="0" t="n">
        <v>12</v>
      </c>
      <c r="AF22" s="0" t="s">
        <v>44</v>
      </c>
      <c r="AG22" s="0" t="s">
        <v>44</v>
      </c>
      <c r="AH22" s="3" t="n">
        <v>1</v>
      </c>
      <c r="AI22" s="0" t="n">
        <v>115</v>
      </c>
      <c r="AJ22" s="0" t="s">
        <v>44</v>
      </c>
      <c r="AK22" s="0" t="s">
        <v>44</v>
      </c>
      <c r="AL22" s="3" t="n">
        <v>1</v>
      </c>
      <c r="AM22" s="0" t="n">
        <f aca="false">IF(K22=0,0,IF(OR(K22&gt;=0,C22&gt;=0),ROUND(K22/C22*100,0),C22))</f>
        <v>13</v>
      </c>
      <c r="AN22" s="4" t="s">
        <v>44</v>
      </c>
      <c r="AO22" s="4" t="s">
        <v>44</v>
      </c>
      <c r="AP22" s="3" t="n">
        <v>1</v>
      </c>
      <c r="AQ22" s="0" t="n">
        <f aca="false">IF(OR(C22&lt;0,G22&lt;=0),-1,ROUND(C22/G22,0))</f>
        <v>9</v>
      </c>
      <c r="AR22" s="0" t="s">
        <v>44</v>
      </c>
      <c r="AS22" s="0" t="s">
        <v>44</v>
      </c>
      <c r="AT22" s="3" t="n">
        <v>1</v>
      </c>
      <c r="AU22" s="0" t="n">
        <f aca="false">IF(OR(K22&lt;0,O22&lt;=0),-1,ROUND(K22/O22,0))</f>
        <v>1</v>
      </c>
      <c r="AV22" s="0" t="s">
        <v>44</v>
      </c>
      <c r="AW22" s="0" t="s">
        <v>44</v>
      </c>
      <c r="AX22" s="3" t="n">
        <v>1</v>
      </c>
      <c r="AY22" s="0" t="n">
        <f aca="false">IF(OR(S22&lt;0,W22&lt;=0),-1,ROUND(S22/W22,0))</f>
        <v>8</v>
      </c>
      <c r="AZ22" s="0" t="s">
        <v>44</v>
      </c>
      <c r="BA22" s="0" t="s">
        <v>44</v>
      </c>
      <c r="BB22" s="3" t="n">
        <v>1</v>
      </c>
      <c r="BC22" s="0" t="n">
        <f aca="false">IF(OR(S22&lt;0,K22&lt;0),-1,S22+ROUND(BM22*K22,0))</f>
        <v>1166</v>
      </c>
      <c r="BD22" s="0" t="s">
        <v>44</v>
      </c>
      <c r="BE22" s="0" t="s">
        <v>44</v>
      </c>
      <c r="BF22" s="3" t="n">
        <v>1</v>
      </c>
      <c r="BG22" s="0" t="n">
        <f aca="false">IF(OR(BC22&lt;0,G22&lt;=0),-1,ROUND(BC22/G22,0))</f>
        <v>11</v>
      </c>
      <c r="BH22" s="0" t="s">
        <v>44</v>
      </c>
      <c r="BI22" s="0" t="s">
        <v>44</v>
      </c>
      <c r="BJ22" s="3" t="n">
        <v>1</v>
      </c>
      <c r="BM22" s="0" t="n">
        <f aca="false">IF(O22&lt;=0,$D$7,IF(W22&lt;=O22,$D$7,$D$7+$F$7*(W22-O22)))</f>
        <v>2.72</v>
      </c>
      <c r="BT22" s="3"/>
      <c r="BX22" s="3"/>
      <c r="CB22" s="3"/>
      <c r="CF22" s="3"/>
      <c r="CJ22" s="3"/>
      <c r="CN22" s="3"/>
      <c r="CR22" s="3"/>
      <c r="CT22" s="4"/>
      <c r="CU22" s="4"/>
      <c r="CV22" s="3"/>
      <c r="CZ22" s="3"/>
      <c r="DD22" s="3"/>
      <c r="DH22" s="3"/>
      <c r="DL22" s="3"/>
      <c r="DP22" s="3"/>
      <c r="DT22" s="3"/>
      <c r="DX22" s="3"/>
      <c r="EB22" s="3"/>
      <c r="EF22" s="3"/>
    </row>
    <row r="23" customFormat="false" ht="12.75" hidden="false" customHeight="false" outlineLevel="0" collapsed="false">
      <c r="A23" s="0" t="n">
        <v>5</v>
      </c>
      <c r="B23" s="0" t="n">
        <v>60</v>
      </c>
      <c r="C23" s="0" t="n">
        <v>600</v>
      </c>
      <c r="D23" s="0" t="s">
        <v>44</v>
      </c>
      <c r="E23" s="0" t="s">
        <v>44</v>
      </c>
      <c r="F23" s="3" t="n">
        <v>1</v>
      </c>
      <c r="G23" s="0" t="n">
        <f aca="false">ROUND((K23*O23+S23*W23)/C23,0)</f>
        <v>105</v>
      </c>
      <c r="H23" s="0" t="s">
        <v>44</v>
      </c>
      <c r="I23" s="0" t="s">
        <v>44</v>
      </c>
      <c r="J23" s="3" t="n">
        <v>1</v>
      </c>
      <c r="K23" s="0" t="n">
        <v>120</v>
      </c>
      <c r="L23" s="0" t="s">
        <v>44</v>
      </c>
      <c r="M23" s="0" t="s">
        <v>44</v>
      </c>
      <c r="N23" s="3" t="n">
        <v>1</v>
      </c>
      <c r="O23" s="0" t="n">
        <v>85</v>
      </c>
      <c r="P23" s="0" t="s">
        <v>44</v>
      </c>
      <c r="Q23" s="0" t="s">
        <v>44</v>
      </c>
      <c r="R23" s="3" t="n">
        <v>1</v>
      </c>
      <c r="S23" s="0" t="n">
        <v>480</v>
      </c>
      <c r="T23" s="0" t="s">
        <v>44</v>
      </c>
      <c r="U23" s="0" t="s">
        <v>44</v>
      </c>
      <c r="V23" s="3" t="n">
        <v>1</v>
      </c>
      <c r="W23" s="0" t="n">
        <v>110</v>
      </c>
      <c r="X23" s="0" t="s">
        <v>44</v>
      </c>
      <c r="Y23" s="0" t="s">
        <v>44</v>
      </c>
      <c r="Z23" s="3" t="n">
        <v>1</v>
      </c>
      <c r="AA23" s="0" t="n">
        <v>77</v>
      </c>
      <c r="AB23" s="0" t="s">
        <v>44</v>
      </c>
      <c r="AC23" s="0" t="s">
        <v>44</v>
      </c>
      <c r="AD23" s="3" t="n">
        <v>1</v>
      </c>
      <c r="AE23" s="0" t="n">
        <v>14</v>
      </c>
      <c r="AF23" s="0" t="s">
        <v>44</v>
      </c>
      <c r="AG23" s="0" t="s">
        <v>44</v>
      </c>
      <c r="AH23" s="3" t="n">
        <v>1</v>
      </c>
      <c r="AI23" s="0" t="n">
        <v>95</v>
      </c>
      <c r="AJ23" s="0" t="s">
        <v>44</v>
      </c>
      <c r="AK23" s="0" t="s">
        <v>44</v>
      </c>
      <c r="AL23" s="3" t="n">
        <v>1</v>
      </c>
      <c r="AM23" s="0" t="n">
        <f aca="false">IF(K23=0,0,IF(OR(K23&gt;=0,C23&gt;=0),ROUND(K23/C23*100,0),C23))</f>
        <v>20</v>
      </c>
      <c r="AN23" s="4" t="s">
        <v>44</v>
      </c>
      <c r="AO23" s="4" t="s">
        <v>44</v>
      </c>
      <c r="AP23" s="3" t="n">
        <v>1</v>
      </c>
      <c r="AQ23" s="0" t="n">
        <f aca="false">IF(OR(C23&lt;0,G23&lt;=0),-1,ROUND(C23/G23,0))</f>
        <v>6</v>
      </c>
      <c r="AR23" s="0" t="s">
        <v>44</v>
      </c>
      <c r="AS23" s="0" t="s">
        <v>44</v>
      </c>
      <c r="AT23" s="3" t="n">
        <v>1</v>
      </c>
      <c r="AU23" s="0" t="n">
        <f aca="false">IF(OR(K23&lt;0,O23&lt;=0),-1,ROUND(K23/O23,0))</f>
        <v>1</v>
      </c>
      <c r="AV23" s="0" t="s">
        <v>44</v>
      </c>
      <c r="AW23" s="0" t="s">
        <v>44</v>
      </c>
      <c r="AX23" s="3" t="n">
        <v>1</v>
      </c>
      <c r="AY23" s="0" t="n">
        <f aca="false">IF(OR(S23&lt;0,W23&lt;=0),-1,ROUND(S23/W23,0))</f>
        <v>4</v>
      </c>
      <c r="AZ23" s="0" t="s">
        <v>44</v>
      </c>
      <c r="BA23" s="0" t="s">
        <v>44</v>
      </c>
      <c r="BB23" s="3" t="n">
        <v>1</v>
      </c>
      <c r="BC23" s="0" t="n">
        <f aca="false">IF(OR(S23&lt;0,K23&lt;0),-1,S23+ROUND(BM23*K23,0))</f>
        <v>804</v>
      </c>
      <c r="BD23" s="0" t="s">
        <v>44</v>
      </c>
      <c r="BE23" s="0" t="s">
        <v>44</v>
      </c>
      <c r="BF23" s="3" t="n">
        <v>1</v>
      </c>
      <c r="BG23" s="0" t="n">
        <f aca="false">IF(OR(BC23&lt;0,G23&lt;=0),-1,ROUND(BC23/G23,0))</f>
        <v>8</v>
      </c>
      <c r="BH23" s="0" t="s">
        <v>44</v>
      </c>
      <c r="BI23" s="0" t="s">
        <v>44</v>
      </c>
      <c r="BJ23" s="3" t="n">
        <v>1</v>
      </c>
      <c r="BM23" s="0" t="n">
        <f aca="false">IF(O23&lt;=0,$D$7,IF(W23&lt;=O23,$D$7,$D$7+$F$7*(W23-O23)))</f>
        <v>2.7</v>
      </c>
      <c r="BN23" s="0" t="n">
        <f aca="false">IF(CC23&lt;=0,$D$7,IF(CK23&lt;=CC23,$D$7,$D$7+$F$7*(CK23-CC23)))</f>
        <v>2.74</v>
      </c>
      <c r="BP23" s="0" t="n">
        <v>1</v>
      </c>
      <c r="BQ23" s="0" t="n">
        <f aca="false">IF(AND(C23&gt;=0,C24&gt;=0,C25&gt;=0),C23+C24+C25,-3)</f>
        <v>1740</v>
      </c>
      <c r="BR23" s="0" t="s">
        <v>44</v>
      </c>
      <c r="BS23" s="0" t="s">
        <v>44</v>
      </c>
      <c r="BT23" s="3" t="n">
        <v>1</v>
      </c>
      <c r="BU23" s="0" t="n">
        <f aca="false">IF(AND(C23&gt;=0,C24&gt;=0,C25&gt;=0,G23&gt;=0,G24&gt;=0,G25&gt;=0),ROUND((C23*G23+C24*G24+C25*G25)/(C23+C24+C25),0),-3)</f>
        <v>111</v>
      </c>
      <c r="BV23" s="0" t="s">
        <v>44</v>
      </c>
      <c r="BW23" s="0" t="s">
        <v>44</v>
      </c>
      <c r="BX23" s="3" t="n">
        <v>1</v>
      </c>
      <c r="BY23" s="0" t="n">
        <f aca="false">IF(AND(K23&gt;=0,K24&gt;=0,K25&gt;=0),K23+K24+K25,-3)</f>
        <v>240</v>
      </c>
      <c r="BZ23" s="0" t="s">
        <v>44</v>
      </c>
      <c r="CA23" s="0" t="s">
        <v>44</v>
      </c>
      <c r="CB23" s="3" t="n">
        <v>1</v>
      </c>
      <c r="CC23" s="0" t="n">
        <f aca="false">IF(AND(K23&gt;=0,K24&gt;=0,K25&gt;=0,O23&gt;=0,O24&gt;=0,O25&gt;=0),ROUND((K23*O23+K24*O24+K25*O25)/(K23+K24+K25),0),-3)</f>
        <v>88</v>
      </c>
      <c r="CD23" s="0" t="s">
        <v>44</v>
      </c>
      <c r="CE23" s="0" t="s">
        <v>44</v>
      </c>
      <c r="CF23" s="3" t="n">
        <v>1</v>
      </c>
      <c r="CG23" s="0" t="n">
        <f aca="false">IF(AND(S23&gt;=0,S24&gt;=0,S25&gt;=0),S23+S24+S25,-3)</f>
        <v>1500</v>
      </c>
      <c r="CH23" s="0" t="s">
        <v>44</v>
      </c>
      <c r="CI23" s="0" t="s">
        <v>44</v>
      </c>
      <c r="CJ23" s="3" t="n">
        <v>1</v>
      </c>
      <c r="CK23" s="0" t="n">
        <f aca="false">IF(AND(S23&gt;=0,S24&gt;=0,S25&gt;=0,W23&gt;=0,W24&gt;=0,W25&gt;=0),ROUND((S23*W23+S24*W24+S25*W25)/(S23+S24+S25),0),-3)</f>
        <v>115</v>
      </c>
      <c r="CL23" s="0" t="s">
        <v>44</v>
      </c>
      <c r="CM23" s="0" t="s">
        <v>44</v>
      </c>
      <c r="CN23" s="3" t="n">
        <v>1</v>
      </c>
      <c r="CO23" s="0" t="n">
        <f aca="false">IF(AND(AA23&gt;=0,AA24&gt;=0,AA25&gt;=0),ROUND((AA23+AA24+AA25)/3,0),-3)</f>
        <v>75</v>
      </c>
      <c r="CP23" s="0" t="s">
        <v>44</v>
      </c>
      <c r="CQ23" s="0" t="s">
        <v>44</v>
      </c>
      <c r="CR23" s="3" t="n">
        <v>1</v>
      </c>
      <c r="CS23" s="0" t="n">
        <f aca="false">IF(AND(AA23&gt;=0,AA24&gt;=0,AA25&gt;=0),MAX(AA23,AA24,AA25),-3)</f>
        <v>77</v>
      </c>
      <c r="CT23" s="4" t="s">
        <v>44</v>
      </c>
      <c r="CU23" s="4" t="s">
        <v>44</v>
      </c>
      <c r="CV23" s="3" t="n">
        <v>1</v>
      </c>
      <c r="CW23" s="0" t="n">
        <f aca="false">ROUND(SQRT((C23*AE23^2+C23*((G23-BU23)^2)+C24*AE24^2+C24*((G24-BU23)^2)+C25*AE25^2+C25*((G25-BU23)^2))/(C23+C24+C25-1)),0)</f>
        <v>14</v>
      </c>
      <c r="CX23" s="0" t="s">
        <v>44</v>
      </c>
      <c r="CY23" s="0" t="s">
        <v>44</v>
      </c>
      <c r="CZ23" s="3" t="n">
        <v>1</v>
      </c>
      <c r="DA23" s="0" t="n">
        <f aca="false">IF(AND(C23&gt;=0,C24&gt;=0,C25&gt;=0,AI23&gt;=0,AI24&gt;=0,AI25&gt;=0),ROUND((C23*AI23+C24*AI24+C25*AI25)/(C23+C24+C25),0),-3)</f>
        <v>105</v>
      </c>
      <c r="DB23" s="0" t="s">
        <v>44</v>
      </c>
      <c r="DC23" s="0" t="s">
        <v>44</v>
      </c>
      <c r="DD23" s="3" t="n">
        <v>1</v>
      </c>
      <c r="DE23" s="0" t="n">
        <f aca="false">IF(BY23=0,0,IF(OR(BQ23&gt;=0,BY23&gt;=0),ROUND(BY23/BQ23*100,0),BQ23))</f>
        <v>14</v>
      </c>
      <c r="DF23" s="0" t="s">
        <v>44</v>
      </c>
      <c r="DG23" s="0" t="s">
        <v>44</v>
      </c>
      <c r="DH23" s="3" t="n">
        <v>1</v>
      </c>
      <c r="DI23" s="0" t="n">
        <f aca="false">IF(OR(G23&lt;0,G24&lt;0,G25&lt;0),-3,ROUND(((C23+C24+C25)^2)/(C23*G23+C24*G24+C25*G25),0))</f>
        <v>16</v>
      </c>
      <c r="DJ23" s="0" t="s">
        <v>44</v>
      </c>
      <c r="DK23" s="0" t="s">
        <v>44</v>
      </c>
      <c r="DL23" s="3" t="n">
        <v>1</v>
      </c>
      <c r="DM23" s="0" t="n">
        <f aca="false">IF(OR(O23&lt;0,O24&lt;0,O25&lt;0),-3,ROUND(((K23+K24+K25)^2)/(K23*O23+K24*O24+K25*O25),0))</f>
        <v>3</v>
      </c>
      <c r="DN23" s="0" t="s">
        <v>44</v>
      </c>
      <c r="DO23" s="0" t="s">
        <v>44</v>
      </c>
      <c r="DP23" s="3" t="n">
        <v>1</v>
      </c>
      <c r="DQ23" s="0" t="n">
        <f aca="false">IF(OR(W23&lt;0,W24&lt;0,W25&lt;0),-3,ROUND(((S23+S24+S25)^2)/(S23*W23+S24*W24+S25*W25),0))</f>
        <v>13</v>
      </c>
      <c r="DR23" s="0" t="s">
        <v>44</v>
      </c>
      <c r="DS23" s="0" t="s">
        <v>44</v>
      </c>
      <c r="DT23" s="3" t="n">
        <v>1</v>
      </c>
      <c r="DU23" s="0" t="n">
        <f aca="false">IF(OR(CG23&lt;0,BY23&lt;0),-1,CG23+ROUND(BN23*BY23,0))</f>
        <v>2158</v>
      </c>
      <c r="DV23" s="0" t="s">
        <v>44</v>
      </c>
      <c r="DW23" s="0" t="s">
        <v>44</v>
      </c>
      <c r="DX23" s="3" t="n">
        <v>1</v>
      </c>
      <c r="DY23" s="0" t="n">
        <f aca="false">IF(OR(DU23&lt;0,BU23&lt;=0),-1,ROUND(DU23/BU23,0))</f>
        <v>19</v>
      </c>
      <c r="DZ23" s="0" t="s">
        <v>44</v>
      </c>
      <c r="EA23" s="0" t="s">
        <v>44</v>
      </c>
      <c r="EB23" s="3" t="n">
        <v>1</v>
      </c>
      <c r="EC23" s="0" t="n">
        <f aca="false">ROUND($I$7*ABS(G23-G24)+$K$7*ABS(G24-G25),0)</f>
        <v>6</v>
      </c>
      <c r="ED23" s="0" t="s">
        <v>44</v>
      </c>
      <c r="EE23" s="0" t="s">
        <v>44</v>
      </c>
      <c r="EF23" s="3" t="n">
        <v>1</v>
      </c>
    </row>
    <row r="24" customFormat="false" ht="12.75" hidden="false" customHeight="false" outlineLevel="0" collapsed="false">
      <c r="B24" s="0" t="n">
        <v>60</v>
      </c>
      <c r="C24" s="0" t="n">
        <v>660</v>
      </c>
      <c r="D24" s="0" t="s">
        <v>44</v>
      </c>
      <c r="E24" s="0" t="s">
        <v>44</v>
      </c>
      <c r="F24" s="3" t="n">
        <v>1</v>
      </c>
      <c r="G24" s="0" t="n">
        <f aca="false">ROUND((K24*O24+S24*W24)/C24,0)</f>
        <v>113</v>
      </c>
      <c r="H24" s="0" t="s">
        <v>44</v>
      </c>
      <c r="I24" s="0" t="s">
        <v>44</v>
      </c>
      <c r="J24" s="3" t="n">
        <v>1</v>
      </c>
      <c r="K24" s="0" t="n">
        <v>60</v>
      </c>
      <c r="L24" s="0" t="s">
        <v>44</v>
      </c>
      <c r="M24" s="0" t="s">
        <v>44</v>
      </c>
      <c r="N24" s="3" t="n">
        <v>1</v>
      </c>
      <c r="O24" s="0" t="n">
        <v>92</v>
      </c>
      <c r="P24" s="0" t="s">
        <v>44</v>
      </c>
      <c r="Q24" s="0" t="s">
        <v>44</v>
      </c>
      <c r="R24" s="3" t="n">
        <v>1</v>
      </c>
      <c r="S24" s="0" t="n">
        <v>600</v>
      </c>
      <c r="T24" s="0" t="s">
        <v>44</v>
      </c>
      <c r="U24" s="0" t="s">
        <v>44</v>
      </c>
      <c r="V24" s="3" t="n">
        <v>1</v>
      </c>
      <c r="W24" s="0" t="n">
        <v>115</v>
      </c>
      <c r="X24" s="0" t="s">
        <v>44</v>
      </c>
      <c r="Y24" s="0" t="s">
        <v>44</v>
      </c>
      <c r="Z24" s="3" t="n">
        <v>1</v>
      </c>
      <c r="AA24" s="0" t="n">
        <v>75</v>
      </c>
      <c r="AB24" s="0" t="s">
        <v>44</v>
      </c>
      <c r="AC24" s="0" t="s">
        <v>44</v>
      </c>
      <c r="AD24" s="3" t="n">
        <v>1</v>
      </c>
      <c r="AE24" s="0" t="n">
        <v>15</v>
      </c>
      <c r="AF24" s="0" t="s">
        <v>44</v>
      </c>
      <c r="AG24" s="0" t="s">
        <v>44</v>
      </c>
      <c r="AH24" s="3" t="n">
        <v>1</v>
      </c>
      <c r="AI24" s="0" t="n">
        <v>105</v>
      </c>
      <c r="AJ24" s="0" t="s">
        <v>44</v>
      </c>
      <c r="AK24" s="0" t="s">
        <v>44</v>
      </c>
      <c r="AL24" s="3" t="n">
        <v>1</v>
      </c>
      <c r="AM24" s="0" t="n">
        <f aca="false">IF(K24=0,0,IF(OR(K24&gt;=0,C24&gt;=0),ROUND(K24/C24*100,0),C24))</f>
        <v>9</v>
      </c>
      <c r="AN24" s="4" t="s">
        <v>44</v>
      </c>
      <c r="AO24" s="4" t="s">
        <v>44</v>
      </c>
      <c r="AP24" s="3" t="n">
        <v>1</v>
      </c>
      <c r="AQ24" s="0" t="n">
        <f aca="false">IF(OR(C24&lt;0,G24&lt;=0),-1,ROUND(C24/G24,0))</f>
        <v>6</v>
      </c>
      <c r="AR24" s="0" t="s">
        <v>44</v>
      </c>
      <c r="AS24" s="0" t="s">
        <v>44</v>
      </c>
      <c r="AT24" s="3" t="n">
        <v>1</v>
      </c>
      <c r="AU24" s="0" t="n">
        <f aca="false">IF(OR(K24&lt;0,O24&lt;=0),-1,ROUND(K24/O24,0))</f>
        <v>1</v>
      </c>
      <c r="AV24" s="0" t="s">
        <v>44</v>
      </c>
      <c r="AW24" s="0" t="s">
        <v>44</v>
      </c>
      <c r="AX24" s="3" t="n">
        <v>1</v>
      </c>
      <c r="AY24" s="0" t="n">
        <f aca="false">IF(OR(S24&lt;0,W24&lt;=0),-1,ROUND(S24/W24,0))</f>
        <v>5</v>
      </c>
      <c r="AZ24" s="0" t="s">
        <v>44</v>
      </c>
      <c r="BA24" s="0" t="s">
        <v>44</v>
      </c>
      <c r="BB24" s="3" t="n">
        <v>1</v>
      </c>
      <c r="BC24" s="0" t="n">
        <f aca="false">IF(OR(S24&lt;0,K24&lt;0),-1,S24+ROUND(BM24*K24,0))</f>
        <v>760</v>
      </c>
      <c r="BD24" s="0" t="s">
        <v>44</v>
      </c>
      <c r="BE24" s="0" t="s">
        <v>44</v>
      </c>
      <c r="BF24" s="3" t="n">
        <v>1</v>
      </c>
      <c r="BG24" s="0" t="n">
        <f aca="false">IF(OR(BC24&lt;0,G24&lt;=0),-1,ROUND(BC24/G24,0))</f>
        <v>7</v>
      </c>
      <c r="BH24" s="0" t="s">
        <v>44</v>
      </c>
      <c r="BI24" s="0" t="s">
        <v>44</v>
      </c>
      <c r="BJ24" s="3" t="n">
        <v>1</v>
      </c>
      <c r="BM24" s="0" t="n">
        <f aca="false">IF(O24&lt;=0,$D$7,IF(W24&lt;=O24,$D$7,$D$7+$F$7*(W24-O24)))</f>
        <v>2.66</v>
      </c>
      <c r="BT24" s="3"/>
      <c r="BX24" s="3"/>
      <c r="CB24" s="3"/>
      <c r="CF24" s="3"/>
      <c r="CJ24" s="3"/>
      <c r="CN24" s="3"/>
      <c r="CR24" s="3"/>
      <c r="CT24" s="4"/>
      <c r="CU24" s="4"/>
      <c r="CV24" s="3"/>
      <c r="CZ24" s="3"/>
      <c r="DD24" s="3"/>
      <c r="DH24" s="3"/>
      <c r="DL24" s="3"/>
      <c r="DP24" s="3"/>
      <c r="DT24" s="3"/>
      <c r="DX24" s="3"/>
      <c r="EB24" s="3"/>
      <c r="EF24" s="3"/>
    </row>
    <row r="25" customFormat="false" ht="12.75" hidden="false" customHeight="false" outlineLevel="0" collapsed="false">
      <c r="B25" s="0" t="n">
        <v>60</v>
      </c>
      <c r="C25" s="0" t="n">
        <v>480</v>
      </c>
      <c r="D25" s="0" t="s">
        <v>44</v>
      </c>
      <c r="E25" s="0" t="s">
        <v>44</v>
      </c>
      <c r="F25" s="3" t="n">
        <v>1</v>
      </c>
      <c r="G25" s="0" t="n">
        <f aca="false">ROUND((K25*O25+S25*W25)/C25,0)</f>
        <v>117</v>
      </c>
      <c r="H25" s="0" t="s">
        <v>44</v>
      </c>
      <c r="I25" s="0" t="s">
        <v>44</v>
      </c>
      <c r="J25" s="3" t="n">
        <v>1</v>
      </c>
      <c r="K25" s="0" t="n">
        <v>60</v>
      </c>
      <c r="L25" s="0" t="s">
        <v>44</v>
      </c>
      <c r="M25" s="0" t="s">
        <v>44</v>
      </c>
      <c r="N25" s="3" t="n">
        <v>1</v>
      </c>
      <c r="O25" s="0" t="n">
        <v>88</v>
      </c>
      <c r="P25" s="0" t="s">
        <v>44</v>
      </c>
      <c r="Q25" s="0" t="s">
        <v>44</v>
      </c>
      <c r="R25" s="3" t="n">
        <v>1</v>
      </c>
      <c r="S25" s="0" t="n">
        <v>420</v>
      </c>
      <c r="T25" s="0" t="s">
        <v>44</v>
      </c>
      <c r="U25" s="0" t="s">
        <v>44</v>
      </c>
      <c r="V25" s="3" t="n">
        <v>1</v>
      </c>
      <c r="W25" s="0" t="n">
        <v>121</v>
      </c>
      <c r="X25" s="0" t="s">
        <v>44</v>
      </c>
      <c r="Y25" s="0" t="s">
        <v>44</v>
      </c>
      <c r="Z25" s="3" t="n">
        <v>1</v>
      </c>
      <c r="AA25" s="0" t="n">
        <v>72</v>
      </c>
      <c r="AB25" s="0" t="s">
        <v>44</v>
      </c>
      <c r="AC25" s="0" t="s">
        <v>44</v>
      </c>
      <c r="AD25" s="3" t="n">
        <v>1</v>
      </c>
      <c r="AE25" s="0" t="n">
        <v>9</v>
      </c>
      <c r="AF25" s="0" t="s">
        <v>44</v>
      </c>
      <c r="AG25" s="0" t="s">
        <v>44</v>
      </c>
      <c r="AH25" s="3" t="n">
        <v>1</v>
      </c>
      <c r="AI25" s="0" t="n">
        <v>116</v>
      </c>
      <c r="AJ25" s="0" t="s">
        <v>44</v>
      </c>
      <c r="AK25" s="0" t="s">
        <v>44</v>
      </c>
      <c r="AL25" s="3" t="n">
        <v>1</v>
      </c>
      <c r="AM25" s="0" t="n">
        <f aca="false">IF(K25=0,0,IF(OR(K25&gt;=0,C25&gt;=0),ROUND(K25/C25*100,0),C25))</f>
        <v>13</v>
      </c>
      <c r="AN25" s="4" t="s">
        <v>44</v>
      </c>
      <c r="AO25" s="4" t="s">
        <v>44</v>
      </c>
      <c r="AP25" s="3" t="n">
        <v>1</v>
      </c>
      <c r="AQ25" s="0" t="n">
        <f aca="false">IF(OR(C25&lt;0,G25&lt;=0),-1,ROUND(C25/G25,0))</f>
        <v>4</v>
      </c>
      <c r="AR25" s="0" t="s">
        <v>44</v>
      </c>
      <c r="AS25" s="0" t="s">
        <v>44</v>
      </c>
      <c r="AT25" s="3" t="n">
        <v>1</v>
      </c>
      <c r="AU25" s="0" t="n">
        <f aca="false">IF(OR(K25&lt;0,O25&lt;=0),-1,ROUND(K25/O25,0))</f>
        <v>1</v>
      </c>
      <c r="AV25" s="0" t="s">
        <v>44</v>
      </c>
      <c r="AW25" s="0" t="s">
        <v>44</v>
      </c>
      <c r="AX25" s="3" t="n">
        <v>1</v>
      </c>
      <c r="AY25" s="0" t="n">
        <f aca="false">IF(OR(S25&lt;0,W25&lt;=0),-1,ROUND(S25/W25,0))</f>
        <v>3</v>
      </c>
      <c r="AZ25" s="0" t="s">
        <v>44</v>
      </c>
      <c r="BA25" s="0" t="s">
        <v>44</v>
      </c>
      <c r="BB25" s="3" t="n">
        <v>1</v>
      </c>
      <c r="BC25" s="0" t="n">
        <f aca="false">IF(OR(S25&lt;0,K25&lt;0),-1,S25+ROUND(BM25*K25,0))</f>
        <v>592</v>
      </c>
      <c r="BD25" s="0" t="s">
        <v>44</v>
      </c>
      <c r="BE25" s="0" t="s">
        <v>44</v>
      </c>
      <c r="BF25" s="3" t="n">
        <v>1</v>
      </c>
      <c r="BG25" s="0" t="n">
        <f aca="false">IF(OR(BC25&lt;0,G25&lt;=0),-1,ROUND(BC25/G25,0))</f>
        <v>5</v>
      </c>
      <c r="BH25" s="0" t="s">
        <v>44</v>
      </c>
      <c r="BI25" s="0" t="s">
        <v>44</v>
      </c>
      <c r="BJ25" s="3" t="n">
        <v>1</v>
      </c>
      <c r="BM25" s="0" t="n">
        <f aca="false">IF(O25&lt;=0,$D$7,IF(W25&lt;=O25,$D$7,$D$7+$F$7*(W25-O25)))</f>
        <v>2.86</v>
      </c>
      <c r="BT25" s="3"/>
      <c r="BX25" s="3"/>
      <c r="CB25" s="3"/>
      <c r="CF25" s="3"/>
      <c r="CJ25" s="3"/>
      <c r="CN25" s="3"/>
      <c r="CR25" s="3"/>
      <c r="CT25" s="4"/>
      <c r="CU25" s="4"/>
      <c r="CV25" s="3"/>
      <c r="CZ25" s="3"/>
      <c r="DD25" s="3"/>
      <c r="DH25" s="3"/>
      <c r="DL25" s="3"/>
      <c r="DP25" s="3"/>
      <c r="DT25" s="3"/>
      <c r="DX25" s="3"/>
      <c r="EB25" s="3"/>
      <c r="EF25" s="3"/>
    </row>
    <row r="26" customFormat="false" ht="12.75" hidden="false" customHeight="false" outlineLevel="0" collapsed="false">
      <c r="A26" s="0" t="n">
        <v>6</v>
      </c>
      <c r="B26" s="0" t="n">
        <v>60</v>
      </c>
      <c r="C26" s="5" t="n">
        <v>-3</v>
      </c>
      <c r="D26" s="0" t="s">
        <v>44</v>
      </c>
      <c r="E26" s="0" t="s">
        <v>44</v>
      </c>
      <c r="F26" s="3" t="n">
        <v>1</v>
      </c>
      <c r="G26" s="0" t="n">
        <v>-1</v>
      </c>
      <c r="H26" s="0" t="s">
        <v>44</v>
      </c>
      <c r="I26" s="0" t="s">
        <v>44</v>
      </c>
      <c r="J26" s="3" t="n">
        <v>1</v>
      </c>
      <c r="K26" s="5" t="n">
        <v>-3</v>
      </c>
      <c r="L26" s="0" t="s">
        <v>44</v>
      </c>
      <c r="M26" s="0" t="s">
        <v>44</v>
      </c>
      <c r="N26" s="3" t="n">
        <v>1</v>
      </c>
      <c r="O26" s="0" t="n">
        <v>-1</v>
      </c>
      <c r="P26" s="0" t="s">
        <v>44</v>
      </c>
      <c r="Q26" s="0" t="s">
        <v>44</v>
      </c>
      <c r="R26" s="3" t="n">
        <v>1</v>
      </c>
      <c r="S26" s="5" t="n">
        <v>-3</v>
      </c>
      <c r="T26" s="0" t="s">
        <v>44</v>
      </c>
      <c r="U26" s="0" t="s">
        <v>44</v>
      </c>
      <c r="V26" s="3" t="n">
        <v>1</v>
      </c>
      <c r="W26" s="0" t="n">
        <v>-1</v>
      </c>
      <c r="X26" s="0" t="s">
        <v>44</v>
      </c>
      <c r="Y26" s="0" t="s">
        <v>44</v>
      </c>
      <c r="Z26" s="3" t="n">
        <v>1</v>
      </c>
      <c r="AA26" s="5" t="n">
        <v>72</v>
      </c>
      <c r="AB26" s="0" t="s">
        <v>44</v>
      </c>
      <c r="AC26" s="0" t="s">
        <v>44</v>
      </c>
      <c r="AD26" s="3" t="n">
        <v>1</v>
      </c>
      <c r="AE26" s="5" t="n">
        <v>9</v>
      </c>
      <c r="AF26" s="0" t="s">
        <v>44</v>
      </c>
      <c r="AG26" s="0" t="s">
        <v>44</v>
      </c>
      <c r="AH26" s="3" t="n">
        <v>1</v>
      </c>
      <c r="AI26" s="5" t="n">
        <v>-1</v>
      </c>
      <c r="AJ26" s="0" t="s">
        <v>44</v>
      </c>
      <c r="AK26" s="0" t="s">
        <v>44</v>
      </c>
      <c r="AL26" s="3" t="n">
        <v>1</v>
      </c>
      <c r="AM26" s="0" t="n">
        <v>-3</v>
      </c>
      <c r="AN26" s="4" t="s">
        <v>44</v>
      </c>
      <c r="AO26" s="4" t="s">
        <v>44</v>
      </c>
      <c r="AP26" s="3" t="n">
        <v>1</v>
      </c>
      <c r="AQ26" s="0" t="n">
        <v>-3</v>
      </c>
      <c r="AR26" s="4" t="s">
        <v>44</v>
      </c>
      <c r="AS26" s="4" t="s">
        <v>44</v>
      </c>
      <c r="AT26" s="3" t="n">
        <v>1</v>
      </c>
      <c r="AU26" s="0" t="n">
        <v>-3</v>
      </c>
      <c r="AV26" s="4" t="s">
        <v>44</v>
      </c>
      <c r="AW26" s="4" t="s">
        <v>44</v>
      </c>
      <c r="AX26" s="3" t="n">
        <v>1</v>
      </c>
      <c r="AY26" s="0" t="n">
        <v>-3</v>
      </c>
      <c r="AZ26" s="4" t="s">
        <v>44</v>
      </c>
      <c r="BA26" s="4" t="s">
        <v>44</v>
      </c>
      <c r="BB26" s="3" t="n">
        <v>1</v>
      </c>
      <c r="BC26" s="0" t="n">
        <v>-3</v>
      </c>
      <c r="BD26" s="4" t="s">
        <v>44</v>
      </c>
      <c r="BE26" s="4" t="s">
        <v>44</v>
      </c>
      <c r="BF26" s="3" t="n">
        <v>1</v>
      </c>
      <c r="BG26" s="0" t="n">
        <v>-3</v>
      </c>
      <c r="BH26" s="0" t="s">
        <v>44</v>
      </c>
      <c r="BI26" s="0" t="s">
        <v>44</v>
      </c>
      <c r="BJ26" s="3" t="n">
        <v>1</v>
      </c>
      <c r="BM26" s="6" t="s">
        <v>46</v>
      </c>
      <c r="BN26" s="6" t="s">
        <v>46</v>
      </c>
      <c r="BP26" s="0" t="n">
        <v>1</v>
      </c>
      <c r="BQ26" s="0" t="n">
        <f aca="false">IF(AND(C26&gt;=0,C27&gt;=0,C28&gt;=0),C26+C27+C28,-3)</f>
        <v>-3</v>
      </c>
      <c r="BR26" s="0" t="s">
        <v>44</v>
      </c>
      <c r="BS26" s="0" t="s">
        <v>44</v>
      </c>
      <c r="BT26" s="3" t="n">
        <v>1</v>
      </c>
      <c r="BU26" s="0" t="n">
        <f aca="false">IF(AND(C26&gt;=0,C27&gt;=0,C28&gt;=0,G26&gt;=0,G27&gt;=0,G28&gt;=0),ROUND((C26*G26+C27*G27+C28*G28)/(C26+C27+C28),0),-3)</f>
        <v>-3</v>
      </c>
      <c r="BV26" s="0" t="s">
        <v>44</v>
      </c>
      <c r="BW26" s="0" t="s">
        <v>44</v>
      </c>
      <c r="BX26" s="3" t="n">
        <v>1</v>
      </c>
      <c r="BY26" s="0" t="n">
        <f aca="false">IF(AND(K26&gt;=0,K27&gt;=0,K28&gt;=0),K26+K27+K28,-3)</f>
        <v>-3</v>
      </c>
      <c r="BZ26" s="0" t="s">
        <v>44</v>
      </c>
      <c r="CA26" s="0" t="s">
        <v>44</v>
      </c>
      <c r="CB26" s="3" t="n">
        <v>1</v>
      </c>
      <c r="CC26" s="0" t="n">
        <f aca="false">IF(AND(K26&gt;=0,K27&gt;=0,K28&gt;=0,O26&gt;=0,O27&gt;=0,O28&gt;=0),ROUND((K26*O26+K27*O27+K28*O28)/(K26+K27+K28),0),-3)</f>
        <v>-3</v>
      </c>
      <c r="CD26" s="0" t="s">
        <v>44</v>
      </c>
      <c r="CE26" s="0" t="s">
        <v>44</v>
      </c>
      <c r="CF26" s="3" t="n">
        <v>1</v>
      </c>
      <c r="CG26" s="0" t="n">
        <f aca="false">IF(AND(S26&gt;=0,S27&gt;=0,S28&gt;=0),S26+S27+S28,-3)</f>
        <v>-3</v>
      </c>
      <c r="CH26" s="0" t="s">
        <v>44</v>
      </c>
      <c r="CI26" s="0" t="s">
        <v>44</v>
      </c>
      <c r="CJ26" s="3" t="n">
        <v>1</v>
      </c>
      <c r="CK26" s="0" t="n">
        <f aca="false">IF(AND(S26&gt;=0,S27&gt;=0,S28&gt;=0,W26&gt;=0,W27&gt;=0,W28&gt;=0),ROUND((S26*W26+S27*W27+S28*W28)/(S26+S27+S28),0),-3)</f>
        <v>-3</v>
      </c>
      <c r="CL26" s="0" t="s">
        <v>44</v>
      </c>
      <c r="CM26" s="0" t="s">
        <v>44</v>
      </c>
      <c r="CN26" s="3" t="n">
        <v>1</v>
      </c>
      <c r="CO26" s="0" t="n">
        <f aca="false">IF(AND(AA26&gt;=0,AA27&gt;=0,AA28&gt;=0),ROUND((AA26+AA27+AA28)/3,0),-3)</f>
        <v>75</v>
      </c>
      <c r="CP26" s="0" t="s">
        <v>44</v>
      </c>
      <c r="CQ26" s="0" t="s">
        <v>44</v>
      </c>
      <c r="CR26" s="3" t="n">
        <v>1</v>
      </c>
      <c r="CS26" s="0" t="n">
        <f aca="false">IF(AND(AA26&gt;=0,AA27&gt;=0,AA28&gt;=0),MAX(AA26,AA27,AA28),-3)</f>
        <v>82</v>
      </c>
      <c r="CT26" s="4" t="s">
        <v>44</v>
      </c>
      <c r="CU26" s="4" t="s">
        <v>44</v>
      </c>
      <c r="CV26" s="3" t="n">
        <v>1</v>
      </c>
      <c r="CW26" s="0" t="n">
        <v>-3</v>
      </c>
      <c r="CX26" s="0" t="s">
        <v>44</v>
      </c>
      <c r="CY26" s="0" t="s">
        <v>44</v>
      </c>
      <c r="CZ26" s="3" t="n">
        <v>1</v>
      </c>
      <c r="DA26" s="0" t="n">
        <f aca="false">IF(AND(C26&gt;=0,C27&gt;=0,C28&gt;=0,AI26&gt;=0,AI27&gt;=0,AI28&gt;=0),ROUND((C26*AI26+C27*AI27+C28*AI28)/(C26+C27+C28),0),-3)</f>
        <v>-3</v>
      </c>
      <c r="DB26" s="0" t="s">
        <v>44</v>
      </c>
      <c r="DC26" s="0" t="s">
        <v>44</v>
      </c>
      <c r="DD26" s="3" t="n">
        <v>1</v>
      </c>
      <c r="DE26" s="0" t="n">
        <f aca="false">IF(BY26=0,0,IF(OR(BQ26&gt;=0,BY26&gt;=0),ROUND(BY26/BQ26*100,0),BQ26))</f>
        <v>-3</v>
      </c>
      <c r="DF26" s="0" t="s">
        <v>44</v>
      </c>
      <c r="DG26" s="0" t="s">
        <v>44</v>
      </c>
      <c r="DH26" s="3" t="n">
        <v>1</v>
      </c>
      <c r="DI26" s="0" t="n">
        <f aca="false">IF(OR(G26&lt;0,G27&lt;0,G28&lt;0),-3,ROUND(((C26+C27+C28)^2)/(C26*G26+C27*G27+C28*G28),0))</f>
        <v>-3</v>
      </c>
      <c r="DJ26" s="0" t="s">
        <v>44</v>
      </c>
      <c r="DK26" s="0" t="s">
        <v>44</v>
      </c>
      <c r="DL26" s="3" t="n">
        <v>1</v>
      </c>
      <c r="DM26" s="0" t="n">
        <f aca="false">IF(OR(O26&lt;0,O27&lt;0,O28&lt;0),-3,ROUND(((K26+K27+K28)^2)/(K26*O26+K27*O27+K28*O28),0))</f>
        <v>-3</v>
      </c>
      <c r="DN26" s="0" t="s">
        <v>44</v>
      </c>
      <c r="DO26" s="0" t="s">
        <v>44</v>
      </c>
      <c r="DP26" s="3" t="n">
        <v>1</v>
      </c>
      <c r="DQ26" s="0" t="n">
        <f aca="false">IF(OR(W26&lt;0,W27&lt;0,W28&lt;0),-3,ROUND(((S26+S27+S28)^2)/(S26*W26+S27*W27+S28*W28),0))</f>
        <v>-3</v>
      </c>
      <c r="DR26" s="0" t="s">
        <v>44</v>
      </c>
      <c r="DS26" s="0" t="s">
        <v>44</v>
      </c>
      <c r="DT26" s="3" t="n">
        <v>1</v>
      </c>
      <c r="DU26" s="0" t="n">
        <v>-3</v>
      </c>
      <c r="DV26" s="0" t="s">
        <v>44</v>
      </c>
      <c r="DW26" s="0" t="s">
        <v>44</v>
      </c>
      <c r="DX26" s="3" t="n">
        <v>1</v>
      </c>
      <c r="DY26" s="0" t="n">
        <v>-3</v>
      </c>
      <c r="DZ26" s="0" t="s">
        <v>44</v>
      </c>
      <c r="EA26" s="0" t="s">
        <v>44</v>
      </c>
      <c r="EB26" s="3" t="n">
        <v>1</v>
      </c>
      <c r="EC26" s="0" t="n">
        <v>-1</v>
      </c>
      <c r="ED26" s="0" t="s">
        <v>44</v>
      </c>
      <c r="EE26" s="0" t="s">
        <v>44</v>
      </c>
      <c r="EF26" s="3" t="n">
        <v>1</v>
      </c>
    </row>
    <row r="27" customFormat="false" ht="12.75" hidden="false" customHeight="false" outlineLevel="0" collapsed="false">
      <c r="B27" s="0" t="n">
        <v>60</v>
      </c>
      <c r="C27" s="0" t="n">
        <v>960</v>
      </c>
      <c r="D27" s="0" t="s">
        <v>44</v>
      </c>
      <c r="E27" s="0" t="s">
        <v>44</v>
      </c>
      <c r="F27" s="3" t="n">
        <v>1</v>
      </c>
      <c r="G27" s="0" t="n">
        <f aca="false">ROUND((K27*O27+S27*W27)/C27,0)</f>
        <v>109</v>
      </c>
      <c r="H27" s="0" t="s">
        <v>44</v>
      </c>
      <c r="I27" s="0" t="s">
        <v>44</v>
      </c>
      <c r="J27" s="3" t="n">
        <v>1</v>
      </c>
      <c r="K27" s="0" t="n">
        <v>120</v>
      </c>
      <c r="L27" s="0" t="s">
        <v>44</v>
      </c>
      <c r="M27" s="0" t="s">
        <v>44</v>
      </c>
      <c r="N27" s="3" t="n">
        <v>1</v>
      </c>
      <c r="O27" s="0" t="n">
        <v>86</v>
      </c>
      <c r="P27" s="0" t="s">
        <v>44</v>
      </c>
      <c r="Q27" s="0" t="s">
        <v>44</v>
      </c>
      <c r="R27" s="3" t="n">
        <v>1</v>
      </c>
      <c r="S27" s="0" t="n">
        <v>840</v>
      </c>
      <c r="T27" s="0" t="s">
        <v>44</v>
      </c>
      <c r="U27" s="0" t="s">
        <v>44</v>
      </c>
      <c r="V27" s="3" t="n">
        <v>1</v>
      </c>
      <c r="W27" s="0" t="n">
        <v>112</v>
      </c>
      <c r="X27" s="0" t="s">
        <v>44</v>
      </c>
      <c r="Y27" s="0" t="s">
        <v>44</v>
      </c>
      <c r="Z27" s="3" t="n">
        <v>1</v>
      </c>
      <c r="AA27" s="0" t="n">
        <v>82</v>
      </c>
      <c r="AB27" s="0" t="s">
        <v>44</v>
      </c>
      <c r="AC27" s="0" t="s">
        <v>44</v>
      </c>
      <c r="AD27" s="3" t="n">
        <v>1</v>
      </c>
      <c r="AE27" s="0" t="n">
        <v>12</v>
      </c>
      <c r="AF27" s="0" t="s">
        <v>44</v>
      </c>
      <c r="AG27" s="0" t="s">
        <v>44</v>
      </c>
      <c r="AH27" s="3" t="n">
        <v>1</v>
      </c>
      <c r="AI27" s="0" t="n">
        <v>115</v>
      </c>
      <c r="AJ27" s="0" t="s">
        <v>44</v>
      </c>
      <c r="AK27" s="0" t="s">
        <v>44</v>
      </c>
      <c r="AL27" s="3" t="n">
        <v>1</v>
      </c>
      <c r="AM27" s="0" t="n">
        <f aca="false">IF(K27=0,0,IF(OR(K27&gt;=0,C27&gt;=0),ROUND(K27/C27*100,0),C27))</f>
        <v>13</v>
      </c>
      <c r="AN27" s="4" t="s">
        <v>44</v>
      </c>
      <c r="AO27" s="4" t="s">
        <v>44</v>
      </c>
      <c r="AP27" s="3" t="n">
        <v>1</v>
      </c>
      <c r="AQ27" s="0" t="n">
        <f aca="false">IF(OR(C27&lt;0,G27&lt;=0),-1,ROUND(C27/G27,0))</f>
        <v>9</v>
      </c>
      <c r="AR27" s="0" t="s">
        <v>44</v>
      </c>
      <c r="AS27" s="0" t="s">
        <v>44</v>
      </c>
      <c r="AT27" s="3" t="n">
        <v>1</v>
      </c>
      <c r="AU27" s="0" t="n">
        <f aca="false">IF(OR(K27&lt;0,O27&lt;=0),-1,ROUND(K27/O27,0))</f>
        <v>1</v>
      </c>
      <c r="AV27" s="0" t="s">
        <v>44</v>
      </c>
      <c r="AW27" s="0" t="s">
        <v>44</v>
      </c>
      <c r="AX27" s="3" t="n">
        <v>1</v>
      </c>
      <c r="AY27" s="0" t="n">
        <f aca="false">IF(OR(S27&lt;0,W27&lt;=0),-1,ROUND(S27/W27,0))</f>
        <v>8</v>
      </c>
      <c r="AZ27" s="0" t="s">
        <v>44</v>
      </c>
      <c r="BA27" s="0" t="s">
        <v>44</v>
      </c>
      <c r="BB27" s="3" t="n">
        <v>1</v>
      </c>
      <c r="BC27" s="0" t="n">
        <f aca="false">IF(OR(S27&lt;0,K27&lt;0),-1,S27+ROUND(BM27*K27,0))</f>
        <v>1166</v>
      </c>
      <c r="BD27" s="0" t="s">
        <v>44</v>
      </c>
      <c r="BE27" s="0" t="s">
        <v>44</v>
      </c>
      <c r="BF27" s="3" t="n">
        <v>1</v>
      </c>
      <c r="BG27" s="0" t="n">
        <f aca="false">IF(OR(BC27&lt;0,G27&lt;=0),-1,ROUND(BC27/G27,0))</f>
        <v>11</v>
      </c>
      <c r="BH27" s="0" t="s">
        <v>44</v>
      </c>
      <c r="BI27" s="0" t="s">
        <v>44</v>
      </c>
      <c r="BJ27" s="3" t="n">
        <v>1</v>
      </c>
      <c r="BM27" s="0" t="n">
        <f aca="false">IF(O27&lt;=0,$D$7,IF(W27&lt;=O27,$D$7,$D$7+$F$7*(W27-O27)))</f>
        <v>2.72</v>
      </c>
      <c r="BN27" s="14"/>
      <c r="BT27" s="3"/>
      <c r="BX27" s="3"/>
      <c r="CB27" s="3"/>
      <c r="CF27" s="3"/>
      <c r="CJ27" s="3"/>
      <c r="CN27" s="3"/>
      <c r="CR27" s="3"/>
      <c r="CT27" s="4"/>
      <c r="CU27" s="4"/>
      <c r="CV27" s="3"/>
      <c r="CZ27" s="3"/>
      <c r="DD27" s="3"/>
      <c r="DH27" s="3"/>
      <c r="DL27" s="3"/>
      <c r="DP27" s="3"/>
      <c r="DT27" s="3"/>
      <c r="DX27" s="3"/>
      <c r="EB27" s="3"/>
      <c r="EF27" s="3"/>
    </row>
    <row r="28" customFormat="false" ht="12.75" hidden="false" customHeight="false" outlineLevel="0" collapsed="false">
      <c r="B28" s="0" t="n">
        <v>60</v>
      </c>
      <c r="C28" s="5" t="n">
        <v>-3</v>
      </c>
      <c r="D28" s="0" t="s">
        <v>44</v>
      </c>
      <c r="E28" s="0" t="s">
        <v>44</v>
      </c>
      <c r="F28" s="3" t="n">
        <v>1</v>
      </c>
      <c r="G28" s="0" t="n">
        <v>-1</v>
      </c>
      <c r="H28" s="0" t="s">
        <v>44</v>
      </c>
      <c r="I28" s="0" t="s">
        <v>44</v>
      </c>
      <c r="J28" s="3" t="n">
        <v>1</v>
      </c>
      <c r="K28" s="5" t="n">
        <v>-3</v>
      </c>
      <c r="L28" s="0" t="s">
        <v>44</v>
      </c>
      <c r="M28" s="0" t="s">
        <v>44</v>
      </c>
      <c r="N28" s="3" t="n">
        <v>1</v>
      </c>
      <c r="O28" s="0" t="n">
        <v>-1</v>
      </c>
      <c r="P28" s="0" t="s">
        <v>44</v>
      </c>
      <c r="Q28" s="0" t="s">
        <v>44</v>
      </c>
      <c r="R28" s="3" t="n">
        <v>1</v>
      </c>
      <c r="S28" s="5" t="n">
        <v>-3</v>
      </c>
      <c r="T28" s="0" t="s">
        <v>44</v>
      </c>
      <c r="U28" s="0" t="s">
        <v>44</v>
      </c>
      <c r="V28" s="3" t="n">
        <v>1</v>
      </c>
      <c r="W28" s="0" t="n">
        <v>-1</v>
      </c>
      <c r="X28" s="0" t="s">
        <v>44</v>
      </c>
      <c r="Y28" s="0" t="s">
        <v>44</v>
      </c>
      <c r="Z28" s="3" t="n">
        <v>1</v>
      </c>
      <c r="AA28" s="5" t="n">
        <v>72</v>
      </c>
      <c r="AB28" s="0" t="s">
        <v>44</v>
      </c>
      <c r="AC28" s="0" t="s">
        <v>44</v>
      </c>
      <c r="AD28" s="3" t="n">
        <v>1</v>
      </c>
      <c r="AE28" s="5" t="n">
        <v>9</v>
      </c>
      <c r="AF28" s="0" t="s">
        <v>44</v>
      </c>
      <c r="AG28" s="0" t="s">
        <v>44</v>
      </c>
      <c r="AH28" s="3" t="n">
        <v>1</v>
      </c>
      <c r="AI28" s="5" t="n">
        <v>-1</v>
      </c>
      <c r="AJ28" s="0" t="s">
        <v>44</v>
      </c>
      <c r="AK28" s="0" t="s">
        <v>44</v>
      </c>
      <c r="AL28" s="3" t="n">
        <v>1</v>
      </c>
      <c r="AM28" s="0" t="n">
        <v>-3</v>
      </c>
      <c r="AN28" s="4" t="s">
        <v>44</v>
      </c>
      <c r="AO28" s="4" t="s">
        <v>44</v>
      </c>
      <c r="AP28" s="3" t="n">
        <v>1</v>
      </c>
      <c r="AQ28" s="0" t="n">
        <v>-3</v>
      </c>
      <c r="AR28" s="4" t="s">
        <v>44</v>
      </c>
      <c r="AS28" s="4" t="s">
        <v>44</v>
      </c>
      <c r="AT28" s="3" t="n">
        <v>1</v>
      </c>
      <c r="AU28" s="0" t="n">
        <v>-3</v>
      </c>
      <c r="AV28" s="4" t="s">
        <v>44</v>
      </c>
      <c r="AW28" s="4" t="s">
        <v>44</v>
      </c>
      <c r="AX28" s="3" t="n">
        <v>1</v>
      </c>
      <c r="AY28" s="0" t="n">
        <v>-3</v>
      </c>
      <c r="AZ28" s="4" t="s">
        <v>44</v>
      </c>
      <c r="BA28" s="4" t="s">
        <v>44</v>
      </c>
      <c r="BB28" s="3" t="n">
        <v>1</v>
      </c>
      <c r="BC28" s="0" t="n">
        <v>-3</v>
      </c>
      <c r="BD28" s="4" t="s">
        <v>44</v>
      </c>
      <c r="BE28" s="4" t="s">
        <v>44</v>
      </c>
      <c r="BF28" s="3" t="n">
        <v>1</v>
      </c>
      <c r="BG28" s="0" t="n">
        <v>-3</v>
      </c>
      <c r="BH28" s="0" t="s">
        <v>44</v>
      </c>
      <c r="BI28" s="0" t="s">
        <v>44</v>
      </c>
      <c r="BJ28" s="3" t="n">
        <v>1</v>
      </c>
      <c r="BM28" s="0" t="n">
        <f aca="false">IF(O28&lt;=0,$D$7,IF(W28&lt;=O28,$D$7,$D$7+$F$7*(W28-O28)))</f>
        <v>2.2</v>
      </c>
      <c r="BT28" s="3"/>
      <c r="BX28" s="3"/>
      <c r="CB28" s="3"/>
      <c r="CF28" s="3"/>
      <c r="CJ28" s="3"/>
      <c r="CN28" s="3"/>
      <c r="CR28" s="3"/>
      <c r="CT28" s="4"/>
      <c r="CU28" s="4"/>
      <c r="CV28" s="3"/>
      <c r="CZ28" s="3"/>
      <c r="DD28" s="3"/>
      <c r="DH28" s="3"/>
      <c r="DL28" s="3"/>
      <c r="DP28" s="3"/>
      <c r="DT28" s="3"/>
      <c r="DX28" s="3"/>
      <c r="EB28" s="3"/>
      <c r="EF28" s="3"/>
    </row>
    <row r="29" customFormat="false" ht="12.75" hidden="false" customHeight="false" outlineLevel="0" collapsed="false">
      <c r="A29" s="0" t="n">
        <v>7</v>
      </c>
      <c r="B29" s="0" t="n">
        <v>60</v>
      </c>
      <c r="C29" s="5" t="n">
        <v>-1</v>
      </c>
      <c r="D29" s="0" t="s">
        <v>44</v>
      </c>
      <c r="E29" s="0" t="s">
        <v>44</v>
      </c>
      <c r="F29" s="3" t="n">
        <v>1</v>
      </c>
      <c r="G29" s="0" t="n">
        <v>-1</v>
      </c>
      <c r="H29" s="0" t="s">
        <v>44</v>
      </c>
      <c r="I29" s="0" t="s">
        <v>44</v>
      </c>
      <c r="J29" s="3" t="n">
        <v>1</v>
      </c>
      <c r="K29" s="5" t="n">
        <v>-1</v>
      </c>
      <c r="L29" s="0" t="s">
        <v>44</v>
      </c>
      <c r="M29" s="0" t="s">
        <v>44</v>
      </c>
      <c r="N29" s="3" t="n">
        <v>1</v>
      </c>
      <c r="O29" s="0" t="n">
        <v>-1</v>
      </c>
      <c r="P29" s="0" t="s">
        <v>44</v>
      </c>
      <c r="Q29" s="0" t="s">
        <v>44</v>
      </c>
      <c r="R29" s="3" t="n">
        <v>1</v>
      </c>
      <c r="S29" s="5" t="n">
        <v>-1</v>
      </c>
      <c r="T29" s="0" t="s">
        <v>44</v>
      </c>
      <c r="U29" s="0" t="s">
        <v>44</v>
      </c>
      <c r="V29" s="3" t="n">
        <v>1</v>
      </c>
      <c r="W29" s="0" t="n">
        <v>-1</v>
      </c>
      <c r="X29" s="0" t="s">
        <v>44</v>
      </c>
      <c r="Y29" s="0" t="s">
        <v>44</v>
      </c>
      <c r="Z29" s="3" t="n">
        <v>1</v>
      </c>
      <c r="AA29" s="5" t="n">
        <v>88</v>
      </c>
      <c r="AB29" s="0" t="s">
        <v>44</v>
      </c>
      <c r="AC29" s="0" t="s">
        <v>44</v>
      </c>
      <c r="AD29" s="3" t="n">
        <v>1</v>
      </c>
      <c r="AE29" s="5" t="n">
        <v>13</v>
      </c>
      <c r="AF29" s="0" t="s">
        <v>44</v>
      </c>
      <c r="AG29" s="0" t="s">
        <v>44</v>
      </c>
      <c r="AH29" s="3" t="n">
        <v>1</v>
      </c>
      <c r="AI29" s="5" t="n">
        <v>-1</v>
      </c>
      <c r="AJ29" s="0" t="s">
        <v>44</v>
      </c>
      <c r="AK29" s="0" t="s">
        <v>44</v>
      </c>
      <c r="AL29" s="3" t="n">
        <v>1</v>
      </c>
      <c r="AM29" s="0" t="n">
        <v>-1</v>
      </c>
      <c r="AN29" s="4" t="s">
        <v>44</v>
      </c>
      <c r="AO29" s="4" t="s">
        <v>44</v>
      </c>
      <c r="AP29" s="3" t="n">
        <v>1</v>
      </c>
      <c r="AQ29" s="0" t="n">
        <v>-1</v>
      </c>
      <c r="AR29" s="4" t="s">
        <v>44</v>
      </c>
      <c r="AS29" s="4" t="s">
        <v>44</v>
      </c>
      <c r="AT29" s="3" t="n">
        <v>1</v>
      </c>
      <c r="AU29" s="0" t="n">
        <v>-1</v>
      </c>
      <c r="AV29" s="4" t="s">
        <v>44</v>
      </c>
      <c r="AW29" s="4" t="s">
        <v>44</v>
      </c>
      <c r="AX29" s="3" t="n">
        <v>1</v>
      </c>
      <c r="AY29" s="0" t="n">
        <v>-1</v>
      </c>
      <c r="AZ29" s="4" t="s">
        <v>44</v>
      </c>
      <c r="BA29" s="4" t="s">
        <v>44</v>
      </c>
      <c r="BB29" s="3" t="n">
        <v>1</v>
      </c>
      <c r="BC29" s="0" t="n">
        <v>-1</v>
      </c>
      <c r="BD29" s="4" t="s">
        <v>44</v>
      </c>
      <c r="BE29" s="4" t="s">
        <v>44</v>
      </c>
      <c r="BF29" s="3" t="n">
        <v>1</v>
      </c>
      <c r="BG29" s="0" t="n">
        <v>-1</v>
      </c>
      <c r="BH29" s="0" t="s">
        <v>44</v>
      </c>
      <c r="BI29" s="0" t="s">
        <v>44</v>
      </c>
      <c r="BJ29" s="3" t="n">
        <v>1</v>
      </c>
      <c r="BM29" s="0" t="n">
        <f aca="false">IF(O29&lt;=0,$D$7,IF(W29&lt;=O29,$D$7,$D$7+$F$7*(W29-O29)))</f>
        <v>2.2</v>
      </c>
      <c r="BN29" s="0" t="n">
        <f aca="false">IF(CC29&lt;=0,$D$7,IF(CK29&lt;=CC29,$D$7,$D$7+$F$7*(CK29-CC29)))</f>
        <v>2.78</v>
      </c>
      <c r="BP29" s="0" t="n">
        <v>1</v>
      </c>
      <c r="BQ29" s="0" t="n">
        <v>1800</v>
      </c>
      <c r="BR29" s="0" t="s">
        <v>44</v>
      </c>
      <c r="BS29" s="0" t="s">
        <v>44</v>
      </c>
      <c r="BT29" s="3" t="n">
        <v>1</v>
      </c>
      <c r="BU29" s="0" t="n">
        <v>111</v>
      </c>
      <c r="BV29" s="0" t="s">
        <v>44</v>
      </c>
      <c r="BW29" s="0" t="s">
        <v>44</v>
      </c>
      <c r="BX29" s="3" t="n">
        <v>1</v>
      </c>
      <c r="BY29" s="0" t="n">
        <v>180</v>
      </c>
      <c r="BZ29" s="0" t="s">
        <v>44</v>
      </c>
      <c r="CA29" s="0" t="s">
        <v>44</v>
      </c>
      <c r="CB29" s="3" t="n">
        <v>1</v>
      </c>
      <c r="CC29" s="0" t="n">
        <v>85</v>
      </c>
      <c r="CD29" s="0" t="s">
        <v>44</v>
      </c>
      <c r="CE29" s="0" t="s">
        <v>44</v>
      </c>
      <c r="CF29" s="3" t="n">
        <v>1</v>
      </c>
      <c r="CG29" s="0" t="n">
        <v>1620</v>
      </c>
      <c r="CH29" s="0" t="s">
        <v>44</v>
      </c>
      <c r="CI29" s="0" t="s">
        <v>44</v>
      </c>
      <c r="CJ29" s="3" t="n">
        <v>1</v>
      </c>
      <c r="CK29" s="0" t="n">
        <v>114</v>
      </c>
      <c r="CL29" s="0" t="s">
        <v>44</v>
      </c>
      <c r="CM29" s="0" t="s">
        <v>44</v>
      </c>
      <c r="CN29" s="3" t="n">
        <v>1</v>
      </c>
      <c r="CO29" s="0" t="n">
        <v>87</v>
      </c>
      <c r="CP29" s="0" t="s">
        <v>44</v>
      </c>
      <c r="CQ29" s="0" t="s">
        <v>44</v>
      </c>
      <c r="CR29" s="3" t="n">
        <v>1</v>
      </c>
      <c r="CS29" s="0" t="n">
        <v>88</v>
      </c>
      <c r="CT29" s="4" t="s">
        <v>44</v>
      </c>
      <c r="CU29" s="4" t="s">
        <v>44</v>
      </c>
      <c r="CV29" s="3" t="n">
        <v>1</v>
      </c>
      <c r="CW29" s="0" t="n">
        <v>13</v>
      </c>
      <c r="CX29" s="0" t="s">
        <v>44</v>
      </c>
      <c r="CY29" s="0" t="s">
        <v>44</v>
      </c>
      <c r="CZ29" s="3" t="n">
        <v>1</v>
      </c>
      <c r="DA29" s="0" t="n">
        <v>111</v>
      </c>
      <c r="DB29" s="0" t="s">
        <v>44</v>
      </c>
      <c r="DC29" s="0" t="s">
        <v>44</v>
      </c>
      <c r="DD29" s="3" t="n">
        <v>1</v>
      </c>
      <c r="DE29" s="0" t="n">
        <f aca="false">IF(BY29=0,0,IF(OR(BQ29&gt;=0,BY29&gt;=0),ROUND(BY29/BQ29*100,0),BQ29))</f>
        <v>10</v>
      </c>
      <c r="DF29" s="0" t="s">
        <v>44</v>
      </c>
      <c r="DG29" s="0" t="s">
        <v>44</v>
      </c>
      <c r="DH29" s="3" t="n">
        <v>1</v>
      </c>
      <c r="DI29" s="0" t="n">
        <v>16</v>
      </c>
      <c r="DJ29" s="0" t="s">
        <v>44</v>
      </c>
      <c r="DK29" s="0" t="s">
        <v>44</v>
      </c>
      <c r="DL29" s="3" t="n">
        <v>1</v>
      </c>
      <c r="DM29" s="0" t="n">
        <v>2</v>
      </c>
      <c r="DN29" s="0" t="s">
        <v>44</v>
      </c>
      <c r="DO29" s="0" t="s">
        <v>44</v>
      </c>
      <c r="DP29" s="3" t="n">
        <v>1</v>
      </c>
      <c r="DQ29" s="0" t="n">
        <v>14</v>
      </c>
      <c r="DR29" s="0" t="s">
        <v>44</v>
      </c>
      <c r="DS29" s="0" t="s">
        <v>44</v>
      </c>
      <c r="DT29" s="3" t="n">
        <v>1</v>
      </c>
      <c r="DU29" s="0" t="n">
        <f aca="false">IF(OR(CG29&lt;0,BY29&lt;0),-1,CG29+ROUND(BN29*BY29,0))</f>
        <v>2120</v>
      </c>
      <c r="DV29" s="0" t="s">
        <v>44</v>
      </c>
      <c r="DW29" s="0" t="s">
        <v>44</v>
      </c>
      <c r="DX29" s="3" t="n">
        <v>1</v>
      </c>
      <c r="DY29" s="0" t="n">
        <f aca="false">IF(OR(DU29&lt;0,BU29&lt;=0),-1,ROUND(DU29/BU29,0))</f>
        <v>19</v>
      </c>
      <c r="DZ29" s="0" t="s">
        <v>44</v>
      </c>
      <c r="EA29" s="0" t="s">
        <v>44</v>
      </c>
      <c r="EB29" s="3" t="n">
        <v>1</v>
      </c>
      <c r="EC29" s="0" t="n">
        <v>-1</v>
      </c>
      <c r="ED29" s="0" t="s">
        <v>44</v>
      </c>
      <c r="EE29" s="0" t="s">
        <v>44</v>
      </c>
      <c r="EF29" s="3" t="n">
        <v>1</v>
      </c>
    </row>
    <row r="30" customFormat="false" ht="12.75" hidden="false" customHeight="false" outlineLevel="0" collapsed="false">
      <c r="B30" s="0" t="n">
        <v>60</v>
      </c>
      <c r="C30" s="5" t="n">
        <v>840</v>
      </c>
      <c r="D30" s="0" t="s">
        <v>44</v>
      </c>
      <c r="E30" s="0" t="s">
        <v>44</v>
      </c>
      <c r="F30" s="3" t="n">
        <v>1</v>
      </c>
      <c r="G30" s="5" t="n">
        <f aca="false">ROUND((K30*O30+S30*W30)/C30,0)</f>
        <v>106</v>
      </c>
      <c r="H30" s="0" t="s">
        <v>44</v>
      </c>
      <c r="I30" s="0" t="s">
        <v>44</v>
      </c>
      <c r="J30" s="3" t="n">
        <v>1</v>
      </c>
      <c r="K30" s="5" t="n">
        <v>120</v>
      </c>
      <c r="L30" s="0" t="s">
        <v>44</v>
      </c>
      <c r="M30" s="0" t="s">
        <v>44</v>
      </c>
      <c r="N30" s="3" t="n">
        <v>1</v>
      </c>
      <c r="O30" s="5" t="n">
        <v>82</v>
      </c>
      <c r="P30" s="0" t="s">
        <v>44</v>
      </c>
      <c r="Q30" s="0" t="s">
        <v>44</v>
      </c>
      <c r="R30" s="3" t="n">
        <v>1</v>
      </c>
      <c r="S30" s="5" t="n">
        <v>720</v>
      </c>
      <c r="T30" s="0" t="s">
        <v>44</v>
      </c>
      <c r="U30" s="0" t="s">
        <v>44</v>
      </c>
      <c r="V30" s="3" t="n">
        <v>1</v>
      </c>
      <c r="W30" s="5" t="n">
        <v>110</v>
      </c>
      <c r="X30" s="0" t="s">
        <v>44</v>
      </c>
      <c r="Y30" s="0" t="s">
        <v>44</v>
      </c>
      <c r="Z30" s="3" t="n">
        <v>1</v>
      </c>
      <c r="AA30" s="5" t="n">
        <v>-1</v>
      </c>
      <c r="AB30" s="0" t="s">
        <v>44</v>
      </c>
      <c r="AC30" s="0" t="s">
        <v>44</v>
      </c>
      <c r="AD30" s="3" t="n">
        <v>1</v>
      </c>
      <c r="AE30" s="5" t="n">
        <v>11</v>
      </c>
      <c r="AF30" s="0" t="s">
        <v>44</v>
      </c>
      <c r="AG30" s="0" t="s">
        <v>44</v>
      </c>
      <c r="AH30" s="3" t="n">
        <v>1</v>
      </c>
      <c r="AI30" s="5" t="n">
        <v>106</v>
      </c>
      <c r="AJ30" s="0" t="s">
        <v>44</v>
      </c>
      <c r="AK30" s="0" t="s">
        <v>44</v>
      </c>
      <c r="AL30" s="3" t="n">
        <v>1</v>
      </c>
      <c r="AM30" s="0" t="n">
        <f aca="false">IF(K30=0,0,IF(OR(K30&gt;=0,C30&gt;=0),ROUND(K30/C30*100,0),C30))</f>
        <v>14</v>
      </c>
      <c r="AN30" s="4" t="s">
        <v>44</v>
      </c>
      <c r="AO30" s="4" t="s">
        <v>44</v>
      </c>
      <c r="AP30" s="3" t="n">
        <v>1</v>
      </c>
      <c r="AQ30" s="0" t="n">
        <f aca="false">IF(OR(C30&lt;0,G30&lt;=0),-1,ROUND(C30/G30,0))</f>
        <v>8</v>
      </c>
      <c r="AR30" s="0" t="s">
        <v>44</v>
      </c>
      <c r="AS30" s="0" t="s">
        <v>44</v>
      </c>
      <c r="AT30" s="3" t="n">
        <v>1</v>
      </c>
      <c r="AU30" s="0" t="n">
        <f aca="false">IF(OR(K30&lt;0,O30&lt;=0),-1,ROUND(K30/O30,0))</f>
        <v>1</v>
      </c>
      <c r="AV30" s="0" t="s">
        <v>44</v>
      </c>
      <c r="AW30" s="0" t="s">
        <v>44</v>
      </c>
      <c r="AX30" s="3" t="n">
        <v>1</v>
      </c>
      <c r="AY30" s="0" t="n">
        <f aca="false">IF(OR(S30&lt;0,W30&lt;=0),-1,ROUND(S30/W30,0))</f>
        <v>7</v>
      </c>
      <c r="AZ30" s="0" t="s">
        <v>44</v>
      </c>
      <c r="BA30" s="0" t="s">
        <v>44</v>
      </c>
      <c r="BB30" s="3" t="n">
        <v>1</v>
      </c>
      <c r="BC30" s="0" t="n">
        <f aca="false">IF(OR(S30&lt;0,K30&lt;0),-1,S30+ROUND(BM30*K30,0))</f>
        <v>1051</v>
      </c>
      <c r="BD30" s="0" t="s">
        <v>44</v>
      </c>
      <c r="BE30" s="0" t="s">
        <v>44</v>
      </c>
      <c r="BF30" s="3" t="n">
        <v>1</v>
      </c>
      <c r="BG30" s="0" t="n">
        <f aca="false">IF(OR(BC30&lt;0,G30&lt;=0),-1,ROUND(BC30/G30,0))</f>
        <v>10</v>
      </c>
      <c r="BH30" s="0" t="s">
        <v>44</v>
      </c>
      <c r="BI30" s="0" t="s">
        <v>44</v>
      </c>
      <c r="BJ30" s="3" t="n">
        <v>1</v>
      </c>
      <c r="BM30" s="0" t="n">
        <f aca="false">IF(O30&lt;=0,$D$7,IF(W30&lt;=O30,$D$7,$D$7+$F$7*(W30-O30)))</f>
        <v>2.76</v>
      </c>
      <c r="BT30" s="3"/>
      <c r="BX30" s="3"/>
      <c r="CB30" s="3"/>
      <c r="CF30" s="3"/>
      <c r="CJ30" s="3"/>
      <c r="CN30" s="3"/>
      <c r="CR30" s="3"/>
      <c r="CT30" s="4"/>
      <c r="CU30" s="4"/>
      <c r="CV30" s="3"/>
      <c r="CZ30" s="3"/>
      <c r="DD30" s="3"/>
      <c r="DH30" s="3"/>
      <c r="DL30" s="3"/>
      <c r="DP30" s="3"/>
      <c r="DT30" s="3"/>
      <c r="DX30" s="3"/>
      <c r="EB30" s="3"/>
      <c r="EF30" s="3"/>
    </row>
    <row r="31" customFormat="false" ht="12.75" hidden="false" customHeight="false" outlineLevel="0" collapsed="false">
      <c r="B31" s="0" t="n">
        <v>60</v>
      </c>
      <c r="C31" s="5" t="n">
        <v>960</v>
      </c>
      <c r="D31" s="0" t="s">
        <v>44</v>
      </c>
      <c r="E31" s="0" t="s">
        <v>44</v>
      </c>
      <c r="F31" s="3" t="n">
        <v>1</v>
      </c>
      <c r="G31" s="5" t="n">
        <f aca="false">ROUND((K31*O31+S31*W31)/C31,0)</f>
        <v>115</v>
      </c>
      <c r="H31" s="0" t="s">
        <v>44</v>
      </c>
      <c r="I31" s="0" t="s">
        <v>44</v>
      </c>
      <c r="J31" s="3" t="n">
        <v>1</v>
      </c>
      <c r="K31" s="5" t="n">
        <v>60</v>
      </c>
      <c r="L31" s="0" t="s">
        <v>44</v>
      </c>
      <c r="M31" s="0" t="s">
        <v>44</v>
      </c>
      <c r="N31" s="3" t="n">
        <v>1</v>
      </c>
      <c r="O31" s="5" t="n">
        <v>92</v>
      </c>
      <c r="P31" s="0" t="s">
        <v>44</v>
      </c>
      <c r="Q31" s="0" t="s">
        <v>44</v>
      </c>
      <c r="R31" s="3" t="n">
        <v>1</v>
      </c>
      <c r="S31" s="5" t="n">
        <v>900</v>
      </c>
      <c r="T31" s="0" t="s">
        <v>44</v>
      </c>
      <c r="U31" s="0" t="s">
        <v>44</v>
      </c>
      <c r="V31" s="3" t="n">
        <v>1</v>
      </c>
      <c r="W31" s="5" t="n">
        <v>117</v>
      </c>
      <c r="X31" s="0" t="s">
        <v>44</v>
      </c>
      <c r="Y31" s="0" t="s">
        <v>44</v>
      </c>
      <c r="Z31" s="3" t="n">
        <v>1</v>
      </c>
      <c r="AA31" s="5" t="n">
        <v>85</v>
      </c>
      <c r="AB31" s="0" t="s">
        <v>44</v>
      </c>
      <c r="AC31" s="0" t="s">
        <v>44</v>
      </c>
      <c r="AD31" s="3" t="n">
        <v>1</v>
      </c>
      <c r="AE31" s="5" t="n">
        <v>14</v>
      </c>
      <c r="AF31" s="0" t="s">
        <v>44</v>
      </c>
      <c r="AG31" s="0" t="s">
        <v>44</v>
      </c>
      <c r="AH31" s="3" t="n">
        <v>1</v>
      </c>
      <c r="AI31" s="5" t="n">
        <v>116</v>
      </c>
      <c r="AJ31" s="0" t="s">
        <v>44</v>
      </c>
      <c r="AK31" s="0" t="s">
        <v>44</v>
      </c>
      <c r="AL31" s="3" t="n">
        <v>1</v>
      </c>
      <c r="AM31" s="0" t="n">
        <f aca="false">IF(K31=0,0,IF(OR(K31&gt;=0,C31&gt;=0),ROUND(K31/C31*100,0),C31))</f>
        <v>6</v>
      </c>
      <c r="AN31" s="4" t="s">
        <v>44</v>
      </c>
      <c r="AO31" s="4" t="s">
        <v>44</v>
      </c>
      <c r="AP31" s="3" t="n">
        <v>1</v>
      </c>
      <c r="AQ31" s="0" t="n">
        <f aca="false">IF(OR(C31&lt;0,G31&lt;=0),-1,ROUND(C31/G31,0))</f>
        <v>8</v>
      </c>
      <c r="AR31" s="0" t="s">
        <v>44</v>
      </c>
      <c r="AS31" s="0" t="s">
        <v>44</v>
      </c>
      <c r="AT31" s="3" t="n">
        <v>1</v>
      </c>
      <c r="AU31" s="0" t="n">
        <f aca="false">IF(OR(K31&lt;0,O31&lt;=0),-1,ROUND(K31/O31,0))</f>
        <v>1</v>
      </c>
      <c r="AV31" s="0" t="s">
        <v>44</v>
      </c>
      <c r="AW31" s="0" t="s">
        <v>44</v>
      </c>
      <c r="AX31" s="3" t="n">
        <v>1</v>
      </c>
      <c r="AY31" s="0" t="n">
        <f aca="false">IF(OR(S31&lt;0,W31&lt;=0),-1,ROUND(S31/W31,0))</f>
        <v>8</v>
      </c>
      <c r="AZ31" s="0" t="s">
        <v>44</v>
      </c>
      <c r="BA31" s="0" t="s">
        <v>44</v>
      </c>
      <c r="BB31" s="3" t="n">
        <v>1</v>
      </c>
      <c r="BC31" s="0" t="n">
        <f aca="false">IF(OR(S31&lt;0,K31&lt;0),-1,S31+ROUND(BM31*K31,0))</f>
        <v>1062</v>
      </c>
      <c r="BD31" s="0" t="s">
        <v>44</v>
      </c>
      <c r="BE31" s="0" t="s">
        <v>44</v>
      </c>
      <c r="BF31" s="3" t="n">
        <v>1</v>
      </c>
      <c r="BG31" s="0" t="n">
        <f aca="false">IF(OR(BC31&lt;0,G31&lt;=0),-1,ROUND(BC31/G31,0))</f>
        <v>9</v>
      </c>
      <c r="BH31" s="0" t="s">
        <v>44</v>
      </c>
      <c r="BI31" s="0" t="s">
        <v>44</v>
      </c>
      <c r="BJ31" s="3" t="n">
        <v>1</v>
      </c>
      <c r="BM31" s="0" t="n">
        <f aca="false">IF(O31&lt;=0,$D$7,IF(W31&lt;=O31,$D$7,$D$7+$F$7*(W31-O31)))</f>
        <v>2.7</v>
      </c>
      <c r="BT31" s="3"/>
      <c r="BX31" s="3"/>
      <c r="CB31" s="3"/>
      <c r="CF31" s="3"/>
      <c r="CJ31" s="3"/>
      <c r="CN31" s="3"/>
      <c r="CR31" s="3"/>
      <c r="CT31" s="4"/>
      <c r="CU31" s="4"/>
      <c r="CV31" s="3"/>
      <c r="CZ31" s="3"/>
      <c r="DD31" s="3"/>
      <c r="DH31" s="3"/>
      <c r="DL31" s="3"/>
      <c r="DP31" s="3"/>
      <c r="DT31" s="3"/>
      <c r="DX31" s="3"/>
      <c r="EB31" s="3"/>
      <c r="EF31" s="3"/>
    </row>
    <row r="32" customFormat="false" ht="12.75" hidden="false" customHeight="false" outlineLevel="0" collapsed="false">
      <c r="A32" s="0" t="n">
        <v>8</v>
      </c>
      <c r="B32" s="0" t="n">
        <v>60</v>
      </c>
      <c r="C32" s="0" t="n">
        <v>780</v>
      </c>
      <c r="D32" s="0" t="s">
        <v>44</v>
      </c>
      <c r="E32" s="0" t="s">
        <v>44</v>
      </c>
      <c r="F32" s="3" t="n">
        <v>1</v>
      </c>
      <c r="G32" s="0" t="n">
        <v>99</v>
      </c>
      <c r="H32" s="0" t="s">
        <v>44</v>
      </c>
      <c r="I32" s="0" t="s">
        <v>44</v>
      </c>
      <c r="J32" s="3" t="n">
        <v>1</v>
      </c>
      <c r="K32" s="0" t="n">
        <v>180</v>
      </c>
      <c r="L32" s="0" t="s">
        <v>44</v>
      </c>
      <c r="M32" s="0" t="s">
        <v>44</v>
      </c>
      <c r="N32" s="3" t="n">
        <v>1</v>
      </c>
      <c r="O32" s="0" t="n">
        <v>81</v>
      </c>
      <c r="P32" s="0" t="s">
        <v>44</v>
      </c>
      <c r="Q32" s="0" t="s">
        <v>44</v>
      </c>
      <c r="R32" s="3" t="n">
        <v>1</v>
      </c>
      <c r="S32" s="0" t="n">
        <v>600</v>
      </c>
      <c r="T32" s="0" t="s">
        <v>44</v>
      </c>
      <c r="U32" s="0" t="s">
        <v>44</v>
      </c>
      <c r="V32" s="3" t="n">
        <v>1</v>
      </c>
      <c r="W32" s="0" t="n">
        <v>104</v>
      </c>
      <c r="X32" s="0" t="s">
        <v>44</v>
      </c>
      <c r="Y32" s="0" t="s">
        <v>44</v>
      </c>
      <c r="Z32" s="3" t="n">
        <v>1</v>
      </c>
      <c r="AA32" s="0" t="n">
        <v>81</v>
      </c>
      <c r="AB32" s="0" t="s">
        <v>44</v>
      </c>
      <c r="AC32" s="0" t="s">
        <v>44</v>
      </c>
      <c r="AD32" s="3" t="n">
        <v>1</v>
      </c>
      <c r="AE32" s="0" t="n">
        <v>9</v>
      </c>
      <c r="AF32" s="0" t="s">
        <v>44</v>
      </c>
      <c r="AG32" s="0" t="s">
        <v>44</v>
      </c>
      <c r="AH32" s="3" t="n">
        <v>1</v>
      </c>
      <c r="AI32" s="0" t="n">
        <v>93</v>
      </c>
      <c r="AJ32" s="0" t="s">
        <v>44</v>
      </c>
      <c r="AK32" s="0" t="s">
        <v>44</v>
      </c>
      <c r="AL32" s="3" t="n">
        <v>1</v>
      </c>
      <c r="AM32" s="0" t="n">
        <v>23</v>
      </c>
      <c r="AN32" s="4" t="s">
        <v>44</v>
      </c>
      <c r="AO32" s="4" t="s">
        <v>44</v>
      </c>
      <c r="AP32" s="3" t="n">
        <v>1</v>
      </c>
      <c r="AQ32" s="0" t="n">
        <v>8</v>
      </c>
      <c r="AR32" s="4" t="s">
        <v>44</v>
      </c>
      <c r="AS32" s="4" t="s">
        <v>44</v>
      </c>
      <c r="AT32" s="3" t="n">
        <v>1</v>
      </c>
      <c r="AU32" s="0" t="n">
        <v>2</v>
      </c>
      <c r="AV32" s="4" t="s">
        <v>44</v>
      </c>
      <c r="AW32" s="4" t="s">
        <v>44</v>
      </c>
      <c r="AX32" s="3" t="n">
        <v>1</v>
      </c>
      <c r="AY32" s="0" t="n">
        <v>6</v>
      </c>
      <c r="AZ32" s="4" t="s">
        <v>44</v>
      </c>
      <c r="BA32" s="4" t="s">
        <v>44</v>
      </c>
      <c r="BB32" s="3" t="n">
        <v>1</v>
      </c>
      <c r="BC32" s="0" t="n">
        <v>1079</v>
      </c>
      <c r="BD32" s="4" t="s">
        <v>44</v>
      </c>
      <c r="BE32" s="4" t="s">
        <v>44</v>
      </c>
      <c r="BF32" s="3" t="n">
        <v>1</v>
      </c>
      <c r="BG32" s="0" t="n">
        <v>11</v>
      </c>
      <c r="BH32" s="0" t="s">
        <v>44</v>
      </c>
      <c r="BI32" s="0" t="s">
        <v>44</v>
      </c>
      <c r="BJ32" s="3" t="n">
        <v>1</v>
      </c>
      <c r="BM32" s="0" t="n">
        <f aca="false">IF(O32&lt;=0,$D$7,IF(W32&lt;=O32,$D$7,$D$7+$F$7*(W32-O32)))</f>
        <v>2.66</v>
      </c>
      <c r="BN32" s="0" t="n">
        <f aca="false">IF(CC32&lt;=0,$D$7,IF(CK32&lt;=CC32,$D$7,$D$7+$F$7*(CK32-CC32)))</f>
        <v>2.7</v>
      </c>
      <c r="BP32" s="0" t="n">
        <v>1</v>
      </c>
      <c r="BQ32" s="0" t="n">
        <f aca="false">IF(AND(C32&gt;=0,C33&gt;=0,C34&gt;=0),C32+C33+C34,-3)</f>
        <v>2580</v>
      </c>
      <c r="BR32" s="0" t="s">
        <v>44</v>
      </c>
      <c r="BS32" s="0" t="s">
        <v>45</v>
      </c>
      <c r="BT32" s="3" t="n">
        <v>0.98</v>
      </c>
      <c r="BU32" s="0" t="n">
        <f aca="false">IF(AND(C32&gt;=0,C33&gt;=0,C34&gt;=0,G32&gt;=0,G33&gt;=0,G34&gt;=0),ROUND((C32*G32+C33*G33+C34*G34)/(C32+C33+C34),0),-3)</f>
        <v>103</v>
      </c>
      <c r="BV32" s="0" t="s">
        <v>44</v>
      </c>
      <c r="BW32" s="0" t="s">
        <v>45</v>
      </c>
      <c r="BX32" s="3" t="n">
        <v>0.97</v>
      </c>
      <c r="BY32" s="0" t="n">
        <f aca="false">IF(AND(K32&gt;=0,K33&gt;=0,K34&gt;=0),K32+K33+K34,-3)</f>
        <v>540</v>
      </c>
      <c r="BZ32" s="0" t="s">
        <v>44</v>
      </c>
      <c r="CA32" s="0" t="s">
        <v>45</v>
      </c>
      <c r="CB32" s="3" t="n">
        <v>0.98</v>
      </c>
      <c r="CC32" s="0" t="n">
        <f aca="false">IF(AND(K32&gt;=0,K33&gt;=0,K34&gt;=0,O32&gt;=0,O33&gt;=0,O34&gt;=0),ROUND((K32*O32+K33*O33+K34*O34)/(K32+K33+K34),0),-3)</f>
        <v>83</v>
      </c>
      <c r="CD32" s="0" t="s">
        <v>44</v>
      </c>
      <c r="CE32" s="0" t="s">
        <v>45</v>
      </c>
      <c r="CF32" s="3" t="n">
        <v>0.97</v>
      </c>
      <c r="CG32" s="0" t="n">
        <f aca="false">IF(AND(S32&gt;=0,S33&gt;=0,S34&gt;=0),S32+S33+S34,-3)</f>
        <v>2040</v>
      </c>
      <c r="CH32" s="0" t="s">
        <v>44</v>
      </c>
      <c r="CI32" s="0" t="s">
        <v>45</v>
      </c>
      <c r="CJ32" s="3" t="n">
        <v>0.98</v>
      </c>
      <c r="CK32" s="0" t="n">
        <f aca="false">IF(AND(S32&gt;=0,S33&gt;=0,S34&gt;=0,W32&gt;=0,W33&gt;=0,W34&gt;=0),ROUND((S32*W32+S33*W33+S34*W34)/(S32+S33+S34),0),-3)</f>
        <v>108</v>
      </c>
      <c r="CL32" s="0" t="s">
        <v>44</v>
      </c>
      <c r="CM32" s="0" t="s">
        <v>45</v>
      </c>
      <c r="CN32" s="3" t="n">
        <v>0.97</v>
      </c>
      <c r="CO32" s="0" t="n">
        <f aca="false">IF(AND(AA32&gt;=0,AA33&gt;=0,AA34&gt;=0),ROUND((AA32+AA33+AA34)/3,0),-3)</f>
        <v>82</v>
      </c>
      <c r="CP32" s="0" t="s">
        <v>44</v>
      </c>
      <c r="CQ32" s="0" t="s">
        <v>44</v>
      </c>
      <c r="CR32" s="3" t="n">
        <v>1</v>
      </c>
      <c r="CS32" s="0" t="n">
        <f aca="false">IF(AND(AA32&gt;=0,AA33&gt;=0,AA34&gt;=0),MAX(AA32,AA33,AA34),-3)</f>
        <v>84</v>
      </c>
      <c r="CT32" s="4" t="s">
        <v>44</v>
      </c>
      <c r="CU32" s="4" t="s">
        <v>44</v>
      </c>
      <c r="CV32" s="3" t="n">
        <v>1</v>
      </c>
      <c r="CW32" s="0" t="n">
        <f aca="false">ROUND(SQRT((C32*AE32^2+C32*((G32-BU32)^2)+C33*AE33^2+C33*((G33-BU32)^2)+C34*AE34^2+C34*((G34-BU32)^2))/(C32+C33+C34-1)),0)</f>
        <v>12</v>
      </c>
      <c r="CX32" s="0" t="s">
        <v>44</v>
      </c>
      <c r="CY32" s="0" t="s">
        <v>45</v>
      </c>
      <c r="CZ32" s="3" t="n">
        <v>0.98</v>
      </c>
      <c r="DA32" s="0" t="n">
        <f aca="false">IF(AND(C32&gt;=0,C33&gt;=0,C34&gt;=0,AI32&gt;=0,AI33&gt;=0,AI34&gt;=0),ROUND((C32*AI32+C33*AI33+C34*AI34)/(C32+C33+C34),0),-3)</f>
        <v>102</v>
      </c>
      <c r="DB32" s="0" t="s">
        <v>44</v>
      </c>
      <c r="DC32" s="0" t="s">
        <v>45</v>
      </c>
      <c r="DD32" s="3" t="n">
        <v>0.97</v>
      </c>
      <c r="DE32" s="0" t="n">
        <f aca="false">IF(BY32=0,0,IF(OR(BQ32&gt;=0,BY32&gt;=0),ROUND(BY32/BQ32*100,0),BQ32))</f>
        <v>21</v>
      </c>
      <c r="DF32" s="0" t="s">
        <v>44</v>
      </c>
      <c r="DG32" s="0" t="s">
        <v>45</v>
      </c>
      <c r="DH32" s="3" t="n">
        <v>0.97</v>
      </c>
      <c r="DI32" s="0" t="n">
        <f aca="false">IF(OR(G32&lt;0,G33&lt;0,G34&lt;0),-3,ROUND(((C32+C33+C34)^2)/(C32*G32+C33*G33+C34*G34),0))</f>
        <v>25</v>
      </c>
      <c r="DJ32" s="0" t="s">
        <v>44</v>
      </c>
      <c r="DK32" s="0" t="s">
        <v>45</v>
      </c>
      <c r="DL32" s="3" t="n">
        <v>0.95</v>
      </c>
      <c r="DM32" s="0" t="n">
        <f aca="false">IF(OR(O32&lt;0,O33&lt;0,O34&lt;0),-3,ROUND(((K32+K33+K34)^2)/(K32*O32+K33*O33+K34*O34),0))</f>
        <v>7</v>
      </c>
      <c r="DN32" s="0" t="s">
        <v>44</v>
      </c>
      <c r="DO32" s="0" t="s">
        <v>45</v>
      </c>
      <c r="DP32" s="3" t="n">
        <v>0.95</v>
      </c>
      <c r="DQ32" s="0" t="n">
        <f aca="false">IF(OR(W32&lt;0,W33&lt;0,W34&lt;0),-3,ROUND(((S32+S33+S34)^2)/(S32*W32+S33*W33+S34*W34),0))</f>
        <v>19</v>
      </c>
      <c r="DR32" s="0" t="s">
        <v>44</v>
      </c>
      <c r="DS32" s="0" t="s">
        <v>45</v>
      </c>
      <c r="DT32" s="3" t="n">
        <v>0.95</v>
      </c>
      <c r="DU32" s="0" t="n">
        <f aca="false">IF(OR(CG32&lt;0,BY32&lt;0),-1,CG32+ROUND(BN32*BY32,0))</f>
        <v>3498</v>
      </c>
      <c r="DV32" s="0" t="s">
        <v>44</v>
      </c>
      <c r="DW32" s="0" t="s">
        <v>45</v>
      </c>
      <c r="DX32" s="3" t="n">
        <v>0.98</v>
      </c>
      <c r="DY32" s="0" t="n">
        <f aca="false">IF(OR(DU32&lt;0,BU32&lt;=0),-1,ROUND(DU32/BU32,0))</f>
        <v>34</v>
      </c>
      <c r="DZ32" s="0" t="s">
        <v>44</v>
      </c>
      <c r="EA32" s="0" t="s">
        <v>45</v>
      </c>
      <c r="EB32" s="3" t="n">
        <v>0.95</v>
      </c>
      <c r="EC32" s="0" t="n">
        <f aca="false">ROUND($I$7*ABS(G32-G33)+$K$7*ABS(G33-G34),0)</f>
        <v>6</v>
      </c>
      <c r="ED32" s="0" t="s">
        <v>44</v>
      </c>
      <c r="EE32" s="0" t="s">
        <v>44</v>
      </c>
      <c r="EF32" s="3" t="n">
        <v>1</v>
      </c>
    </row>
    <row r="33" customFormat="false" ht="12.75" hidden="false" customHeight="false" outlineLevel="0" collapsed="false">
      <c r="B33" s="0" t="n">
        <v>60</v>
      </c>
      <c r="C33" s="0" t="n">
        <v>840</v>
      </c>
      <c r="D33" s="0" t="s">
        <v>44</v>
      </c>
      <c r="E33" s="0" t="s">
        <v>45</v>
      </c>
      <c r="F33" s="3" t="n">
        <v>0.95</v>
      </c>
      <c r="G33" s="0" t="n">
        <v>99</v>
      </c>
      <c r="H33" s="0" t="s">
        <v>44</v>
      </c>
      <c r="I33" s="0" t="s">
        <v>44</v>
      </c>
      <c r="J33" s="3" t="n">
        <v>1</v>
      </c>
      <c r="K33" s="0" t="n">
        <v>240</v>
      </c>
      <c r="L33" s="0" t="s">
        <v>44</v>
      </c>
      <c r="M33" s="0" t="s">
        <v>45</v>
      </c>
      <c r="N33" s="3" t="n">
        <v>0.95</v>
      </c>
      <c r="O33" s="0" t="n">
        <v>83</v>
      </c>
      <c r="P33" s="0" t="s">
        <v>44</v>
      </c>
      <c r="Q33" s="0" t="s">
        <v>44</v>
      </c>
      <c r="R33" s="3" t="n">
        <v>1</v>
      </c>
      <c r="S33" s="0" t="n">
        <v>600</v>
      </c>
      <c r="T33" s="0" t="s">
        <v>44</v>
      </c>
      <c r="U33" s="0" t="s">
        <v>45</v>
      </c>
      <c r="V33" s="3" t="n">
        <v>0.95</v>
      </c>
      <c r="W33" s="0" t="n">
        <v>106</v>
      </c>
      <c r="X33" s="0" t="s">
        <v>44</v>
      </c>
      <c r="Y33" s="0" t="s">
        <v>44</v>
      </c>
      <c r="Z33" s="3" t="n">
        <v>1</v>
      </c>
      <c r="AA33" s="0" t="n">
        <v>84</v>
      </c>
      <c r="AB33" s="0" t="s">
        <v>44</v>
      </c>
      <c r="AC33" s="0" t="s">
        <v>44</v>
      </c>
      <c r="AD33" s="3" t="n">
        <v>1</v>
      </c>
      <c r="AE33" s="0" t="n">
        <v>10</v>
      </c>
      <c r="AF33" s="0" t="s">
        <v>44</v>
      </c>
      <c r="AG33" s="0" t="s">
        <v>44</v>
      </c>
      <c r="AH33" s="3" t="n">
        <v>1</v>
      </c>
      <c r="AI33" s="0" t="n">
        <v>96</v>
      </c>
      <c r="AJ33" s="0" t="s">
        <v>44</v>
      </c>
      <c r="AK33" s="0" t="s">
        <v>44</v>
      </c>
      <c r="AL33" s="3" t="n">
        <v>1</v>
      </c>
      <c r="AM33" s="0" t="n">
        <v>29</v>
      </c>
      <c r="AN33" s="4" t="s">
        <v>44</v>
      </c>
      <c r="AO33" s="4" t="s">
        <v>45</v>
      </c>
      <c r="AP33" s="3" t="n">
        <v>0.9</v>
      </c>
      <c r="AQ33" s="0" t="n">
        <v>8</v>
      </c>
      <c r="AR33" s="4" t="s">
        <v>44</v>
      </c>
      <c r="AS33" s="4" t="s">
        <v>45</v>
      </c>
      <c r="AT33" s="3" t="n">
        <v>0.95</v>
      </c>
      <c r="AU33" s="0" t="n">
        <v>3</v>
      </c>
      <c r="AV33" s="4" t="s">
        <v>44</v>
      </c>
      <c r="AW33" s="4" t="s">
        <v>45</v>
      </c>
      <c r="AX33" s="3" t="n">
        <v>0.95</v>
      </c>
      <c r="AY33" s="0" t="n">
        <v>6</v>
      </c>
      <c r="AZ33" s="4" t="s">
        <v>44</v>
      </c>
      <c r="BA33" s="4" t="s">
        <v>45</v>
      </c>
      <c r="BB33" s="3" t="n">
        <v>0.95</v>
      </c>
      <c r="BC33" s="0" t="n">
        <v>1238</v>
      </c>
      <c r="BD33" s="4" t="s">
        <v>44</v>
      </c>
      <c r="BE33" s="4" t="s">
        <v>45</v>
      </c>
      <c r="BF33" s="3" t="n">
        <v>0.95</v>
      </c>
      <c r="BG33" s="0" t="n">
        <v>13</v>
      </c>
      <c r="BH33" s="0" t="s">
        <v>44</v>
      </c>
      <c r="BI33" s="0" t="s">
        <v>45</v>
      </c>
      <c r="BJ33" s="3" t="n">
        <v>0.95</v>
      </c>
      <c r="BM33" s="0" t="n">
        <f aca="false">IF(O33&lt;=0,$D$7,IF(W33&lt;=O33,$D$7,$D$7+$F$7*(W33-O33)))</f>
        <v>2.66</v>
      </c>
      <c r="BT33" s="3"/>
      <c r="BX33" s="3"/>
      <c r="CB33" s="3"/>
      <c r="CF33" s="3"/>
      <c r="CJ33" s="3"/>
      <c r="CN33" s="3"/>
      <c r="CR33" s="3"/>
      <c r="CT33" s="4"/>
      <c r="CU33" s="4"/>
      <c r="CV33" s="3"/>
      <c r="CZ33" s="3"/>
      <c r="DD33" s="3"/>
      <c r="DH33" s="3"/>
      <c r="DL33" s="3"/>
      <c r="DP33" s="3"/>
      <c r="DT33" s="3"/>
      <c r="DX33" s="3"/>
      <c r="EB33" s="3"/>
      <c r="EF33" s="3"/>
    </row>
    <row r="34" customFormat="false" ht="12.75" hidden="false" customHeight="false" outlineLevel="0" collapsed="false">
      <c r="B34" s="0" t="n">
        <v>60</v>
      </c>
      <c r="C34" s="0" t="n">
        <v>960</v>
      </c>
      <c r="D34" s="0" t="s">
        <v>44</v>
      </c>
      <c r="E34" s="0" t="s">
        <v>44</v>
      </c>
      <c r="F34" s="3" t="n">
        <v>1</v>
      </c>
      <c r="G34" s="0" t="n">
        <v>109</v>
      </c>
      <c r="H34" s="0" t="s">
        <v>44</v>
      </c>
      <c r="I34" s="0" t="s">
        <v>44</v>
      </c>
      <c r="J34" s="3" t="n">
        <v>1</v>
      </c>
      <c r="K34" s="0" t="n">
        <v>120</v>
      </c>
      <c r="L34" s="0" t="s">
        <v>44</v>
      </c>
      <c r="M34" s="0" t="s">
        <v>44</v>
      </c>
      <c r="N34" s="3" t="n">
        <v>1</v>
      </c>
      <c r="O34" s="0" t="n">
        <v>86</v>
      </c>
      <c r="P34" s="0" t="s">
        <v>44</v>
      </c>
      <c r="Q34" s="0" t="s">
        <v>44</v>
      </c>
      <c r="R34" s="3" t="n">
        <v>1</v>
      </c>
      <c r="S34" s="0" t="n">
        <v>840</v>
      </c>
      <c r="T34" s="0" t="s">
        <v>44</v>
      </c>
      <c r="U34" s="0" t="s">
        <v>44</v>
      </c>
      <c r="V34" s="3" t="n">
        <v>1</v>
      </c>
      <c r="W34" s="0" t="n">
        <v>112</v>
      </c>
      <c r="X34" s="0" t="s">
        <v>44</v>
      </c>
      <c r="Y34" s="0" t="s">
        <v>44</v>
      </c>
      <c r="Z34" s="3" t="n">
        <v>1</v>
      </c>
      <c r="AA34" s="0" t="n">
        <v>82</v>
      </c>
      <c r="AB34" s="0" t="s">
        <v>44</v>
      </c>
      <c r="AC34" s="0" t="s">
        <v>44</v>
      </c>
      <c r="AD34" s="3" t="n">
        <v>1</v>
      </c>
      <c r="AE34" s="0" t="n">
        <v>12</v>
      </c>
      <c r="AF34" s="0" t="s">
        <v>44</v>
      </c>
      <c r="AG34" s="0" t="s">
        <v>44</v>
      </c>
      <c r="AH34" s="3" t="n">
        <v>1</v>
      </c>
      <c r="AI34" s="0" t="n">
        <v>115</v>
      </c>
      <c r="AJ34" s="0" t="s">
        <v>44</v>
      </c>
      <c r="AK34" s="0" t="s">
        <v>44</v>
      </c>
      <c r="AL34" s="3" t="n">
        <v>1</v>
      </c>
      <c r="AM34" s="0" t="n">
        <v>13</v>
      </c>
      <c r="AN34" s="4" t="s">
        <v>44</v>
      </c>
      <c r="AO34" s="4" t="s">
        <v>44</v>
      </c>
      <c r="AP34" s="3" t="n">
        <v>1</v>
      </c>
      <c r="AQ34" s="0" t="n">
        <v>9</v>
      </c>
      <c r="AR34" s="4" t="s">
        <v>44</v>
      </c>
      <c r="AS34" s="4" t="s">
        <v>44</v>
      </c>
      <c r="AT34" s="3" t="n">
        <v>1</v>
      </c>
      <c r="AU34" s="0" t="n">
        <v>1</v>
      </c>
      <c r="AV34" s="4" t="s">
        <v>44</v>
      </c>
      <c r="AW34" s="4" t="s">
        <v>44</v>
      </c>
      <c r="AX34" s="3" t="n">
        <v>1</v>
      </c>
      <c r="AY34" s="0" t="n">
        <v>8</v>
      </c>
      <c r="AZ34" s="4" t="s">
        <v>44</v>
      </c>
      <c r="BA34" s="4" t="s">
        <v>44</v>
      </c>
      <c r="BB34" s="3" t="n">
        <v>1</v>
      </c>
      <c r="BC34" s="0" t="n">
        <v>1166</v>
      </c>
      <c r="BD34" s="4" t="s">
        <v>44</v>
      </c>
      <c r="BE34" s="4" t="s">
        <v>44</v>
      </c>
      <c r="BF34" s="3" t="n">
        <v>1</v>
      </c>
      <c r="BG34" s="0" t="n">
        <v>11</v>
      </c>
      <c r="BH34" s="0" t="s">
        <v>44</v>
      </c>
      <c r="BI34" s="0" t="s">
        <v>44</v>
      </c>
      <c r="BJ34" s="3" t="n">
        <v>1</v>
      </c>
      <c r="BM34" s="0" t="n">
        <f aca="false">IF(O34&lt;=0,$D$7,IF(W34&lt;=O34,$D$7,$D$7+$F$7*(W34-O34)))</f>
        <v>2.72</v>
      </c>
      <c r="BT34" s="3"/>
      <c r="BX34" s="3"/>
      <c r="CB34" s="3"/>
      <c r="CF34" s="3"/>
      <c r="CJ34" s="3"/>
      <c r="CN34" s="3"/>
      <c r="CR34" s="3"/>
      <c r="CT34" s="4"/>
      <c r="CU34" s="4"/>
      <c r="CV34" s="3"/>
      <c r="CZ34" s="3"/>
      <c r="DD34" s="3"/>
      <c r="DH34" s="3"/>
      <c r="DL34" s="3"/>
      <c r="DP34" s="3"/>
      <c r="DT34" s="3"/>
      <c r="DX34" s="3"/>
      <c r="EB34" s="3"/>
      <c r="EF34" s="3"/>
    </row>
    <row r="35" customFormat="false" ht="12.75" hidden="false" customHeight="false" outlineLevel="0" collapsed="false">
      <c r="A35" s="0" t="n">
        <v>9</v>
      </c>
      <c r="B35" s="0" t="n">
        <v>60</v>
      </c>
      <c r="C35" s="5" t="n">
        <v>840</v>
      </c>
      <c r="D35" s="0" t="s">
        <v>44</v>
      </c>
      <c r="E35" s="0" t="s">
        <v>44</v>
      </c>
      <c r="F35" s="3" t="n">
        <v>1</v>
      </c>
      <c r="G35" s="0" t="n">
        <v>-3</v>
      </c>
      <c r="H35" s="0" t="s">
        <v>44</v>
      </c>
      <c r="I35" s="0" t="s">
        <v>44</v>
      </c>
      <c r="J35" s="3" t="n">
        <v>1</v>
      </c>
      <c r="K35" s="5" t="n">
        <v>240</v>
      </c>
      <c r="L35" s="0" t="s">
        <v>44</v>
      </c>
      <c r="M35" s="0" t="s">
        <v>44</v>
      </c>
      <c r="N35" s="3" t="n">
        <v>1</v>
      </c>
      <c r="O35" s="0" t="n">
        <v>-3</v>
      </c>
      <c r="P35" s="0" t="s">
        <v>44</v>
      </c>
      <c r="Q35" s="0" t="s">
        <v>44</v>
      </c>
      <c r="R35" s="3" t="n">
        <v>1</v>
      </c>
      <c r="S35" s="5" t="n">
        <v>600</v>
      </c>
      <c r="T35" s="0" t="s">
        <v>44</v>
      </c>
      <c r="U35" s="0" t="s">
        <v>44</v>
      </c>
      <c r="V35" s="3" t="n">
        <v>1</v>
      </c>
      <c r="W35" s="0" t="n">
        <v>-3</v>
      </c>
      <c r="X35" s="0" t="s">
        <v>44</v>
      </c>
      <c r="Y35" s="0" t="s">
        <v>44</v>
      </c>
      <c r="Z35" s="3" t="n">
        <v>1</v>
      </c>
      <c r="AA35" s="5" t="n">
        <v>81</v>
      </c>
      <c r="AB35" s="0" t="s">
        <v>44</v>
      </c>
      <c r="AC35" s="0" t="s">
        <v>44</v>
      </c>
      <c r="AD35" s="3" t="n">
        <v>1</v>
      </c>
      <c r="AE35" s="5" t="n">
        <v>-3</v>
      </c>
      <c r="AF35" s="0" t="s">
        <v>44</v>
      </c>
      <c r="AG35" s="0" t="s">
        <v>44</v>
      </c>
      <c r="AH35" s="3" t="n">
        <v>1</v>
      </c>
      <c r="AI35" s="5" t="n">
        <v>-3</v>
      </c>
      <c r="AJ35" s="0" t="s">
        <v>44</v>
      </c>
      <c r="AK35" s="0" t="s">
        <v>44</v>
      </c>
      <c r="AL35" s="3" t="n">
        <v>1</v>
      </c>
      <c r="AM35" s="0" t="n">
        <v>29</v>
      </c>
      <c r="AN35" s="4" t="s">
        <v>44</v>
      </c>
      <c r="AO35" s="4" t="s">
        <v>44</v>
      </c>
      <c r="AP35" s="3" t="n">
        <v>1</v>
      </c>
      <c r="AQ35" s="0" t="n">
        <v>-3</v>
      </c>
      <c r="AR35" s="4" t="s">
        <v>44</v>
      </c>
      <c r="AS35" s="4" t="s">
        <v>44</v>
      </c>
      <c r="AT35" s="3" t="n">
        <v>1</v>
      </c>
      <c r="AU35" s="0" t="n">
        <v>-3</v>
      </c>
      <c r="AV35" s="4" t="s">
        <v>44</v>
      </c>
      <c r="AW35" s="4" t="s">
        <v>44</v>
      </c>
      <c r="AX35" s="3" t="n">
        <v>1</v>
      </c>
      <c r="AY35" s="0" t="n">
        <v>-3</v>
      </c>
      <c r="AZ35" s="4" t="s">
        <v>44</v>
      </c>
      <c r="BA35" s="4" t="s">
        <v>44</v>
      </c>
      <c r="BB35" s="3" t="n">
        <v>1</v>
      </c>
      <c r="BC35" s="0" t="n">
        <v>-3</v>
      </c>
      <c r="BD35" s="4" t="s">
        <v>44</v>
      </c>
      <c r="BE35" s="4" t="s">
        <v>44</v>
      </c>
      <c r="BF35" s="3" t="n">
        <v>1</v>
      </c>
      <c r="BG35" s="0" t="n">
        <v>-3</v>
      </c>
      <c r="BH35" s="0" t="s">
        <v>44</v>
      </c>
      <c r="BI35" s="0" t="s">
        <v>44</v>
      </c>
      <c r="BJ35" s="3" t="n">
        <v>1</v>
      </c>
      <c r="BM35" s="6" t="s">
        <v>46</v>
      </c>
      <c r="BN35" s="6" t="s">
        <v>46</v>
      </c>
      <c r="BP35" s="0" t="n">
        <v>1</v>
      </c>
      <c r="BQ35" s="0" t="n">
        <f aca="false">IF(AND(C35&gt;=0,C36&gt;=0,C37&gt;=0),C35+C36+C37,-3)</f>
        <v>2760</v>
      </c>
      <c r="BR35" s="0" t="s">
        <v>44</v>
      </c>
      <c r="BS35" s="0" t="s">
        <v>44</v>
      </c>
      <c r="BT35" s="3" t="n">
        <v>1</v>
      </c>
      <c r="BU35" s="0" t="n">
        <f aca="false">IF(AND(C35&gt;=0,C36&gt;=0,C37&gt;=0,G35&gt;=0,G36&gt;=0,G37&gt;=0),ROUND((C35*G35+C36*G36+C37*G37)/(C35+C36+C37),0),-3)</f>
        <v>-3</v>
      </c>
      <c r="BV35" s="0" t="s">
        <v>44</v>
      </c>
      <c r="BW35" s="0" t="s">
        <v>44</v>
      </c>
      <c r="BX35" s="3" t="n">
        <v>1</v>
      </c>
      <c r="BY35" s="0" t="n">
        <f aca="false">IF(AND(K35&gt;=0,K36&gt;=0,K37&gt;=0),K35+K36+K37,-3)</f>
        <v>1020</v>
      </c>
      <c r="BZ35" s="0" t="s">
        <v>44</v>
      </c>
      <c r="CA35" s="0" t="s">
        <v>44</v>
      </c>
      <c r="CB35" s="3" t="n">
        <v>1</v>
      </c>
      <c r="CC35" s="0" t="n">
        <f aca="false">IF(AND(K35&gt;=0,K36&gt;=0,K37&gt;=0,O35&gt;=0,O36&gt;=0,O37&gt;=0),ROUND((K35*O35+K36*O36+K37*O37)/(K35+K36+K37),0),-3)</f>
        <v>-3</v>
      </c>
      <c r="CD35" s="0" t="s">
        <v>44</v>
      </c>
      <c r="CE35" s="0" t="s">
        <v>44</v>
      </c>
      <c r="CF35" s="3" t="n">
        <v>1</v>
      </c>
      <c r="CG35" s="0" t="n">
        <f aca="false">IF(AND(S35&gt;=0,S36&gt;=0,S37&gt;=0),S35+S36+S37,-3)</f>
        <v>1740</v>
      </c>
      <c r="CH35" s="0" t="s">
        <v>44</v>
      </c>
      <c r="CI35" s="0" t="s">
        <v>44</v>
      </c>
      <c r="CJ35" s="3" t="n">
        <v>1</v>
      </c>
      <c r="CK35" s="0" t="n">
        <f aca="false">IF(AND(S35&gt;=0,S36&gt;=0,S37&gt;=0,W35&gt;=0,W36&gt;=0,W37&gt;=0),ROUND((S35*W35+S36*W36+S37*W37)/(S35+S36+S37),0),-3)</f>
        <v>-3</v>
      </c>
      <c r="CL35" s="0" t="s">
        <v>44</v>
      </c>
      <c r="CM35" s="0" t="s">
        <v>44</v>
      </c>
      <c r="CN35" s="3" t="n">
        <v>1</v>
      </c>
      <c r="CO35" s="0" t="n">
        <f aca="false">IF(AND(AA35&gt;=0,AA36&gt;=0,AA37&gt;=0),ROUND((AA35+AA36+AA37)/3,0),-3)</f>
        <v>84</v>
      </c>
      <c r="CP35" s="0" t="s">
        <v>44</v>
      </c>
      <c r="CQ35" s="0" t="s">
        <v>44</v>
      </c>
      <c r="CR35" s="3" t="n">
        <v>1</v>
      </c>
      <c r="CS35" s="0" t="n">
        <f aca="false">IF(AND(AA35&gt;=0,AA36&gt;=0,AA37&gt;=0),MAX(AA35,AA36,AA37),-3)</f>
        <v>88</v>
      </c>
      <c r="CT35" s="4" t="s">
        <v>44</v>
      </c>
      <c r="CU35" s="4" t="s">
        <v>44</v>
      </c>
      <c r="CV35" s="3" t="n">
        <v>1</v>
      </c>
      <c r="CW35" s="0" t="n">
        <v>-3</v>
      </c>
      <c r="CX35" s="0" t="s">
        <v>44</v>
      </c>
      <c r="CY35" s="0" t="s">
        <v>44</v>
      </c>
      <c r="CZ35" s="3" t="n">
        <v>1</v>
      </c>
      <c r="DA35" s="0" t="n">
        <f aca="false">IF(AND(C35&gt;=0,C36&gt;=0,C37&gt;=0,AI35&gt;=0,AI36&gt;=0,AI37&gt;=0),ROUND((C35*AI35+C36*AI36+C37*AI37)/(C35+C36+C37),0),-3)</f>
        <v>-3</v>
      </c>
      <c r="DB35" s="0" t="s">
        <v>44</v>
      </c>
      <c r="DC35" s="0" t="s">
        <v>44</v>
      </c>
      <c r="DD35" s="3" t="n">
        <v>1</v>
      </c>
      <c r="DE35" s="0" t="n">
        <f aca="false">IF(BY35=0,0,IF(OR(BQ35&gt;=0,BY35&gt;=0),ROUND(BY35/BQ35*100,0),BQ35))</f>
        <v>37</v>
      </c>
      <c r="DF35" s="0" t="s">
        <v>44</v>
      </c>
      <c r="DG35" s="0" t="s">
        <v>44</v>
      </c>
      <c r="DH35" s="3" t="n">
        <v>1</v>
      </c>
      <c r="DI35" s="0" t="n">
        <f aca="false">IF(OR(G35&lt;0,G36&lt;0,G37&lt;0),-3,ROUND(((C35+C36+C37)^2)/(C35*G35+C36*G36+C37*G37),0))</f>
        <v>-3</v>
      </c>
      <c r="DJ35" s="0" t="s">
        <v>44</v>
      </c>
      <c r="DK35" s="0" t="s">
        <v>44</v>
      </c>
      <c r="DL35" s="3" t="n">
        <v>1</v>
      </c>
      <c r="DM35" s="0" t="n">
        <f aca="false">IF(OR(O35&lt;0,O36&lt;0,O37&lt;0),-3,ROUND(((K35+K36+K37)^2)/(K35*O35+K36*O36+K37*O37),0))</f>
        <v>-3</v>
      </c>
      <c r="DN35" s="0" t="s">
        <v>44</v>
      </c>
      <c r="DO35" s="0" t="s">
        <v>44</v>
      </c>
      <c r="DP35" s="3" t="n">
        <v>1</v>
      </c>
      <c r="DQ35" s="0" t="n">
        <f aca="false">IF(OR(W35&lt;0,W36&lt;0,W37&lt;0),-3,ROUND(((S35+S36+S37)^2)/(S35*W35+S36*W36+S37*W37),0))</f>
        <v>-3</v>
      </c>
      <c r="DR35" s="0" t="s">
        <v>44</v>
      </c>
      <c r="DS35" s="0" t="s">
        <v>44</v>
      </c>
      <c r="DT35" s="3" t="n">
        <v>1</v>
      </c>
      <c r="DU35" s="0" t="n">
        <v>-3</v>
      </c>
      <c r="DV35" s="0" t="s">
        <v>44</v>
      </c>
      <c r="DW35" s="0" t="s">
        <v>44</v>
      </c>
      <c r="DX35" s="3" t="n">
        <v>1</v>
      </c>
      <c r="DY35" s="0" t="n">
        <v>-3</v>
      </c>
      <c r="DZ35" s="0" t="s">
        <v>44</v>
      </c>
      <c r="EA35" s="0" t="s">
        <v>44</v>
      </c>
      <c r="EB35" s="3" t="n">
        <v>1</v>
      </c>
      <c r="EC35" s="0" t="n">
        <v>-3</v>
      </c>
      <c r="ED35" s="0" t="s">
        <v>44</v>
      </c>
      <c r="EE35" s="0" t="s">
        <v>44</v>
      </c>
      <c r="EF35" s="3" t="n">
        <v>1</v>
      </c>
    </row>
    <row r="36" customFormat="false" ht="12.75" hidden="false" customHeight="false" outlineLevel="0" collapsed="false">
      <c r="B36" s="0" t="n">
        <v>60</v>
      </c>
      <c r="C36" s="5" t="n">
        <v>960</v>
      </c>
      <c r="D36" s="0" t="s">
        <v>44</v>
      </c>
      <c r="E36" s="0" t="s">
        <v>44</v>
      </c>
      <c r="F36" s="3" t="n">
        <v>1</v>
      </c>
      <c r="G36" s="0" t="n">
        <v>115</v>
      </c>
      <c r="H36" s="0" t="s">
        <v>44</v>
      </c>
      <c r="I36" s="0" t="s">
        <v>44</v>
      </c>
      <c r="J36" s="3" t="n">
        <v>1</v>
      </c>
      <c r="K36" s="5" t="n">
        <v>60</v>
      </c>
      <c r="L36" s="0" t="s">
        <v>44</v>
      </c>
      <c r="M36" s="0" t="s">
        <v>44</v>
      </c>
      <c r="N36" s="3" t="n">
        <v>1</v>
      </c>
      <c r="O36" s="0" t="n">
        <v>91</v>
      </c>
      <c r="P36" s="0" t="s">
        <v>44</v>
      </c>
      <c r="Q36" s="0" t="s">
        <v>44</v>
      </c>
      <c r="R36" s="3" t="n">
        <v>1</v>
      </c>
      <c r="S36" s="5" t="n">
        <v>900</v>
      </c>
      <c r="T36" s="0" t="s">
        <v>44</v>
      </c>
      <c r="U36" s="0" t="s">
        <v>44</v>
      </c>
      <c r="V36" s="3" t="n">
        <v>1</v>
      </c>
      <c r="W36" s="0" t="n">
        <v>117</v>
      </c>
      <c r="X36" s="0" t="s">
        <v>44</v>
      </c>
      <c r="Y36" s="0" t="s">
        <v>44</v>
      </c>
      <c r="Z36" s="3" t="n">
        <v>1</v>
      </c>
      <c r="AA36" s="5" t="n">
        <v>88</v>
      </c>
      <c r="AB36" s="0" t="s">
        <v>44</v>
      </c>
      <c r="AC36" s="0" t="s">
        <v>44</v>
      </c>
      <c r="AD36" s="3" t="n">
        <v>1</v>
      </c>
      <c r="AE36" s="5" t="n">
        <v>19</v>
      </c>
      <c r="AF36" s="0" t="s">
        <v>44</v>
      </c>
      <c r="AG36" s="0" t="s">
        <v>44</v>
      </c>
      <c r="AH36" s="3" t="n">
        <v>1</v>
      </c>
      <c r="AI36" s="5" t="n">
        <v>118</v>
      </c>
      <c r="AJ36" s="0" t="s">
        <v>44</v>
      </c>
      <c r="AK36" s="0" t="s">
        <v>44</v>
      </c>
      <c r="AL36" s="3" t="n">
        <v>1</v>
      </c>
      <c r="AM36" s="0" t="n">
        <v>6</v>
      </c>
      <c r="AN36" s="4" t="s">
        <v>44</v>
      </c>
      <c r="AO36" s="4" t="s">
        <v>44</v>
      </c>
      <c r="AP36" s="3" t="n">
        <v>1</v>
      </c>
      <c r="AQ36" s="0" t="n">
        <v>8</v>
      </c>
      <c r="AR36" s="4" t="s">
        <v>44</v>
      </c>
      <c r="AS36" s="4" t="s">
        <v>44</v>
      </c>
      <c r="AT36" s="3" t="n">
        <v>1</v>
      </c>
      <c r="AU36" s="0" t="n">
        <v>1</v>
      </c>
      <c r="AV36" s="4" t="s">
        <v>44</v>
      </c>
      <c r="AW36" s="4" t="s">
        <v>44</v>
      </c>
      <c r="AX36" s="3" t="n">
        <v>1</v>
      </c>
      <c r="AY36" s="0" t="n">
        <v>8</v>
      </c>
      <c r="AZ36" s="4" t="s">
        <v>44</v>
      </c>
      <c r="BA36" s="4" t="s">
        <v>44</v>
      </c>
      <c r="BB36" s="3" t="n">
        <v>1</v>
      </c>
      <c r="BC36" s="0" t="n">
        <v>1063</v>
      </c>
      <c r="BD36" s="4" t="s">
        <v>44</v>
      </c>
      <c r="BE36" s="4" t="s">
        <v>44</v>
      </c>
      <c r="BF36" s="3" t="n">
        <v>1</v>
      </c>
      <c r="BG36" s="0" t="n">
        <v>9</v>
      </c>
      <c r="BH36" s="0" t="s">
        <v>44</v>
      </c>
      <c r="BI36" s="0" t="s">
        <v>44</v>
      </c>
      <c r="BJ36" s="3" t="n">
        <v>1</v>
      </c>
      <c r="BM36" s="0" t="n">
        <f aca="false">IF(O36&lt;=0,$D$7,IF(W36&lt;=O36,$D$7,$D$7+$F$7*(W36-O36)))</f>
        <v>2.72</v>
      </c>
      <c r="BN36" s="14"/>
      <c r="BT36" s="3"/>
      <c r="BX36" s="3"/>
      <c r="CB36" s="3"/>
      <c r="CF36" s="3"/>
      <c r="CJ36" s="3"/>
      <c r="CN36" s="3"/>
      <c r="CR36" s="3"/>
      <c r="CT36" s="4"/>
      <c r="CU36" s="4"/>
      <c r="CV36" s="3"/>
      <c r="CZ36" s="3"/>
      <c r="DD36" s="3"/>
      <c r="DH36" s="3"/>
      <c r="DL36" s="3"/>
      <c r="DP36" s="3"/>
      <c r="DT36" s="3"/>
      <c r="DX36" s="3"/>
      <c r="EB36" s="3"/>
      <c r="EF36" s="3"/>
    </row>
    <row r="37" customFormat="false" ht="12.75" hidden="false" customHeight="false" outlineLevel="0" collapsed="false">
      <c r="B37" s="0" t="n">
        <v>60</v>
      </c>
      <c r="C37" s="5" t="n">
        <v>960</v>
      </c>
      <c r="D37" s="0" t="s">
        <v>44</v>
      </c>
      <c r="E37" s="0" t="s">
        <v>44</v>
      </c>
      <c r="F37" s="3" t="n">
        <v>1</v>
      </c>
      <c r="G37" s="0" t="n">
        <v>90</v>
      </c>
      <c r="H37" s="0" t="s">
        <v>44</v>
      </c>
      <c r="I37" s="0" t="s">
        <v>44</v>
      </c>
      <c r="J37" s="3" t="n">
        <v>1</v>
      </c>
      <c r="K37" s="5" t="n">
        <v>720</v>
      </c>
      <c r="L37" s="0" t="s">
        <v>44</v>
      </c>
      <c r="M37" s="0" t="s">
        <v>44</v>
      </c>
      <c r="N37" s="3" t="n">
        <v>1</v>
      </c>
      <c r="O37" s="0" t="n">
        <v>84</v>
      </c>
      <c r="P37" s="0" t="s">
        <v>44</v>
      </c>
      <c r="Q37" s="0" t="s">
        <v>44</v>
      </c>
      <c r="R37" s="3" t="n">
        <v>1</v>
      </c>
      <c r="S37" s="5" t="n">
        <v>240</v>
      </c>
      <c r="T37" s="0" t="s">
        <v>44</v>
      </c>
      <c r="U37" s="0" t="s">
        <v>44</v>
      </c>
      <c r="V37" s="3" t="n">
        <v>1</v>
      </c>
      <c r="W37" s="0" t="n">
        <v>108</v>
      </c>
      <c r="X37" s="0" t="s">
        <v>44</v>
      </c>
      <c r="Y37" s="0" t="s">
        <v>44</v>
      </c>
      <c r="Z37" s="3" t="n">
        <v>1</v>
      </c>
      <c r="AA37" s="5" t="n">
        <v>83</v>
      </c>
      <c r="AB37" s="0" t="s">
        <v>44</v>
      </c>
      <c r="AC37" s="0" t="s">
        <v>44</v>
      </c>
      <c r="AD37" s="3" t="n">
        <v>1</v>
      </c>
      <c r="AE37" s="5" t="n">
        <v>9</v>
      </c>
      <c r="AF37" s="0" t="s">
        <v>44</v>
      </c>
      <c r="AG37" s="0" t="s">
        <v>44</v>
      </c>
      <c r="AH37" s="3" t="n">
        <v>1</v>
      </c>
      <c r="AI37" s="5" t="n">
        <v>93</v>
      </c>
      <c r="AJ37" s="0" t="s">
        <v>44</v>
      </c>
      <c r="AK37" s="0" t="s">
        <v>44</v>
      </c>
      <c r="AL37" s="3" t="n">
        <v>1</v>
      </c>
      <c r="AM37" s="0" t="n">
        <v>75</v>
      </c>
      <c r="AN37" s="4" t="s">
        <v>44</v>
      </c>
      <c r="AO37" s="4" t="s">
        <v>44</v>
      </c>
      <c r="AP37" s="3" t="n">
        <v>1</v>
      </c>
      <c r="AQ37" s="0" t="n">
        <v>11</v>
      </c>
      <c r="AR37" s="4" t="s">
        <v>44</v>
      </c>
      <c r="AS37" s="4" t="s">
        <v>44</v>
      </c>
      <c r="AT37" s="3" t="n">
        <v>1</v>
      </c>
      <c r="AU37" s="0" t="n">
        <v>9</v>
      </c>
      <c r="AV37" s="4" t="s">
        <v>44</v>
      </c>
      <c r="AW37" s="4" t="s">
        <v>44</v>
      </c>
      <c r="AX37" s="3" t="n">
        <v>1</v>
      </c>
      <c r="AY37" s="0" t="n">
        <v>2</v>
      </c>
      <c r="AZ37" s="4" t="s">
        <v>44</v>
      </c>
      <c r="BA37" s="4" t="s">
        <v>44</v>
      </c>
      <c r="BB37" s="3" t="n">
        <v>1</v>
      </c>
      <c r="BC37" s="0" t="n">
        <v>2170</v>
      </c>
      <c r="BD37" s="4" t="s">
        <v>44</v>
      </c>
      <c r="BE37" s="4" t="s">
        <v>44</v>
      </c>
      <c r="BF37" s="3" t="n">
        <v>1</v>
      </c>
      <c r="BG37" s="0" t="n">
        <v>24</v>
      </c>
      <c r="BH37" s="0" t="s">
        <v>44</v>
      </c>
      <c r="BI37" s="0" t="s">
        <v>44</v>
      </c>
      <c r="BJ37" s="3" t="n">
        <v>1</v>
      </c>
      <c r="BM37" s="0" t="n">
        <f aca="false">IF(O37&lt;=0,$D$7,IF(W37&lt;=O37,$D$7,$D$7+$F$7*(W37-O37)))</f>
        <v>2.68</v>
      </c>
      <c r="BN37" s="14"/>
      <c r="BT37" s="3"/>
      <c r="BX37" s="3"/>
      <c r="CB37" s="3"/>
      <c r="CF37" s="3"/>
      <c r="CJ37" s="3"/>
      <c r="CN37" s="3"/>
      <c r="CR37" s="3"/>
      <c r="CT37" s="4"/>
      <c r="CU37" s="4"/>
      <c r="CV37" s="3"/>
      <c r="CZ37" s="3"/>
      <c r="DD37" s="3"/>
      <c r="DH37" s="3"/>
      <c r="DL37" s="3"/>
      <c r="DP37" s="3"/>
      <c r="DT37" s="3"/>
      <c r="DX37" s="3"/>
      <c r="EB37" s="3"/>
      <c r="EF37" s="3"/>
    </row>
    <row r="38" customFormat="false" ht="12.75" hidden="false" customHeight="false" outlineLevel="0" collapsed="false">
      <c r="A38" s="0" t="n">
        <v>10</v>
      </c>
      <c r="B38" s="0" t="n">
        <v>60</v>
      </c>
      <c r="C38" s="5" t="n">
        <v>960</v>
      </c>
      <c r="D38" s="0" t="s">
        <v>44</v>
      </c>
      <c r="E38" s="0" t="s">
        <v>44</v>
      </c>
      <c r="F38" s="3" t="n">
        <v>1</v>
      </c>
      <c r="G38" s="0" t="n">
        <v>89</v>
      </c>
      <c r="H38" s="0" t="s">
        <v>44</v>
      </c>
      <c r="I38" s="0" t="s">
        <v>44</v>
      </c>
      <c r="J38" s="3" t="n">
        <v>1</v>
      </c>
      <c r="K38" s="5" t="n">
        <v>720</v>
      </c>
      <c r="L38" s="0" t="s">
        <v>44</v>
      </c>
      <c r="M38" s="0" t="s">
        <v>44</v>
      </c>
      <c r="N38" s="3" t="n">
        <v>1</v>
      </c>
      <c r="O38" s="0" t="n">
        <v>83</v>
      </c>
      <c r="P38" s="0" t="s">
        <v>44</v>
      </c>
      <c r="Q38" s="0" t="s">
        <v>44</v>
      </c>
      <c r="R38" s="3" t="n">
        <v>1</v>
      </c>
      <c r="S38" s="5" t="n">
        <v>240</v>
      </c>
      <c r="T38" s="0" t="s">
        <v>44</v>
      </c>
      <c r="U38" s="0" t="s">
        <v>44</v>
      </c>
      <c r="V38" s="3" t="n">
        <v>1</v>
      </c>
      <c r="W38" s="0" t="n">
        <v>106</v>
      </c>
      <c r="X38" s="0" t="s">
        <v>44</v>
      </c>
      <c r="Y38" s="0" t="s">
        <v>44</v>
      </c>
      <c r="Z38" s="3" t="n">
        <v>1</v>
      </c>
      <c r="AA38" s="5" t="n">
        <v>84</v>
      </c>
      <c r="AB38" s="0" t="s">
        <v>44</v>
      </c>
      <c r="AC38" s="0" t="s">
        <v>44</v>
      </c>
      <c r="AD38" s="3" t="n">
        <v>1</v>
      </c>
      <c r="AE38" s="5" t="n">
        <v>10</v>
      </c>
      <c r="AF38" s="0" t="s">
        <v>44</v>
      </c>
      <c r="AG38" s="0" t="s">
        <v>44</v>
      </c>
      <c r="AH38" s="3" t="n">
        <v>1</v>
      </c>
      <c r="AI38" s="5" t="n">
        <v>96</v>
      </c>
      <c r="AJ38" s="0" t="s">
        <v>44</v>
      </c>
      <c r="AK38" s="0" t="s">
        <v>44</v>
      </c>
      <c r="AL38" s="3" t="n">
        <v>1</v>
      </c>
      <c r="AM38" s="0" t="n">
        <v>75</v>
      </c>
      <c r="AN38" s="4" t="s">
        <v>44</v>
      </c>
      <c r="AO38" s="4" t="s">
        <v>44</v>
      </c>
      <c r="AP38" s="3" t="n">
        <v>1</v>
      </c>
      <c r="AQ38" s="0" t="n">
        <v>11</v>
      </c>
      <c r="AR38" s="4" t="s">
        <v>44</v>
      </c>
      <c r="AS38" s="4" t="s">
        <v>44</v>
      </c>
      <c r="AT38" s="3" t="n">
        <v>1</v>
      </c>
      <c r="AU38" s="0" t="n">
        <v>9</v>
      </c>
      <c r="AV38" s="4" t="s">
        <v>44</v>
      </c>
      <c r="AW38" s="4" t="s">
        <v>44</v>
      </c>
      <c r="AX38" s="3" t="n">
        <v>1</v>
      </c>
      <c r="AY38" s="0" t="n">
        <v>2</v>
      </c>
      <c r="AZ38" s="4" t="s">
        <v>44</v>
      </c>
      <c r="BA38" s="4" t="s">
        <v>44</v>
      </c>
      <c r="BB38" s="3" t="n">
        <v>1</v>
      </c>
      <c r="BC38" s="0" t="n">
        <v>2155</v>
      </c>
      <c r="BD38" s="4" t="s">
        <v>44</v>
      </c>
      <c r="BE38" s="4" t="s">
        <v>44</v>
      </c>
      <c r="BF38" s="3" t="n">
        <v>1</v>
      </c>
      <c r="BG38" s="0" t="n">
        <v>24</v>
      </c>
      <c r="BH38" s="0" t="s">
        <v>44</v>
      </c>
      <c r="BI38" s="0" t="s">
        <v>44</v>
      </c>
      <c r="BJ38" s="3" t="n">
        <v>1</v>
      </c>
      <c r="BM38" s="0" t="n">
        <f aca="false">IF(O38&lt;=0,$D$7,IF(W38&lt;=O38,$D$7,$D$7+$F$7*(W38-O38)))</f>
        <v>2.66</v>
      </c>
      <c r="BN38" s="0" t="n">
        <f aca="false">IF(CC38&lt;=0,$D$7,IF(CK38&lt;=CC38,$D$7,$D$7+$F$7*(CK38-CC38)))</f>
        <v>2.7</v>
      </c>
      <c r="BP38" s="0" t="n">
        <v>1</v>
      </c>
      <c r="BQ38" s="0" t="n">
        <f aca="false">IF(AND(C38&gt;=0,C39&gt;=0,C40&gt;=0),C38+C39+C40,-3)</f>
        <v>2700</v>
      </c>
      <c r="BR38" s="0" t="s">
        <v>44</v>
      </c>
      <c r="BS38" s="0" t="s">
        <v>44</v>
      </c>
      <c r="BT38" s="3" t="n">
        <v>1</v>
      </c>
      <c r="BU38" s="0" t="n">
        <v>96</v>
      </c>
      <c r="BV38" s="0" t="s">
        <v>44</v>
      </c>
      <c r="BW38" s="0" t="s">
        <v>44</v>
      </c>
      <c r="BX38" s="3" t="n">
        <v>1</v>
      </c>
      <c r="BY38" s="0" t="n">
        <f aca="false">IF(AND(K38&gt;=0,K39&gt;=0,K40&gt;=0),K38+K39+K40,-3)</f>
        <v>1260</v>
      </c>
      <c r="BZ38" s="0" t="s">
        <v>44</v>
      </c>
      <c r="CA38" s="0" t="s">
        <v>44</v>
      </c>
      <c r="CB38" s="3" t="n">
        <v>1</v>
      </c>
      <c r="CC38" s="0" t="n">
        <v>83</v>
      </c>
      <c r="CD38" s="0" t="s">
        <v>44</v>
      </c>
      <c r="CE38" s="0" t="s">
        <v>44</v>
      </c>
      <c r="CF38" s="3" t="n">
        <v>1</v>
      </c>
      <c r="CG38" s="0" t="n">
        <f aca="false">IF(AND(S38&gt;=0,S39&gt;=0,S40&gt;=0),S38+S39+S40,-3)</f>
        <v>1440</v>
      </c>
      <c r="CH38" s="0" t="s">
        <v>44</v>
      </c>
      <c r="CI38" s="0" t="s">
        <v>44</v>
      </c>
      <c r="CJ38" s="3" t="n">
        <v>1</v>
      </c>
      <c r="CK38" s="0" t="n">
        <v>108</v>
      </c>
      <c r="CL38" s="0" t="s">
        <v>44</v>
      </c>
      <c r="CM38" s="0" t="s">
        <v>44</v>
      </c>
      <c r="CN38" s="3" t="n">
        <v>1</v>
      </c>
      <c r="CO38" s="0" t="n">
        <f aca="false">IF(AND(AA38&gt;=0,AA39&gt;=0,AA40&gt;=0),ROUND((AA38+AA39+AA40)/3,0),-3)</f>
        <v>81</v>
      </c>
      <c r="CP38" s="0" t="s">
        <v>44</v>
      </c>
      <c r="CQ38" s="0" t="s">
        <v>44</v>
      </c>
      <c r="CR38" s="3" t="n">
        <v>1</v>
      </c>
      <c r="CS38" s="0" t="n">
        <f aca="false">IF(AND(AA38&gt;=0,AA39&gt;=0,AA40&gt;=0),MAX(AA38,AA39,AA40),-3)</f>
        <v>84</v>
      </c>
      <c r="CT38" s="4" t="s">
        <v>44</v>
      </c>
      <c r="CU38" s="4" t="s">
        <v>44</v>
      </c>
      <c r="CV38" s="3" t="n">
        <v>1</v>
      </c>
      <c r="CW38" s="0" t="n">
        <v>12</v>
      </c>
      <c r="CX38" s="0" t="s">
        <v>44</v>
      </c>
      <c r="CY38" s="0" t="s">
        <v>44</v>
      </c>
      <c r="CZ38" s="3" t="n">
        <v>1</v>
      </c>
      <c r="DA38" s="0" t="n">
        <v>101</v>
      </c>
      <c r="DB38" s="0" t="s">
        <v>44</v>
      </c>
      <c r="DC38" s="0" t="s">
        <v>44</v>
      </c>
      <c r="DD38" s="3" t="n">
        <v>1</v>
      </c>
      <c r="DE38" s="0" t="n">
        <f aca="false">IF(BY38=0,0,IF(OR(BQ38&gt;=0,BY38&gt;=0),ROUND(BY38/BQ38*100,0),BQ38))</f>
        <v>47</v>
      </c>
      <c r="DF38" s="0" t="s">
        <v>44</v>
      </c>
      <c r="DG38" s="0" t="s">
        <v>44</v>
      </c>
      <c r="DH38" s="3" t="n">
        <v>1</v>
      </c>
      <c r="DI38" s="0" t="n">
        <v>21</v>
      </c>
      <c r="DJ38" s="0" t="s">
        <v>44</v>
      </c>
      <c r="DK38" s="0" t="s">
        <v>44</v>
      </c>
      <c r="DL38" s="3" t="n">
        <v>1</v>
      </c>
      <c r="DM38" s="0" t="n">
        <v>12</v>
      </c>
      <c r="DN38" s="0" t="s">
        <v>44</v>
      </c>
      <c r="DO38" s="0" t="s">
        <v>44</v>
      </c>
      <c r="DP38" s="3" t="n">
        <v>1</v>
      </c>
      <c r="DQ38" s="0" t="n">
        <v>9</v>
      </c>
      <c r="DR38" s="0" t="s">
        <v>44</v>
      </c>
      <c r="DS38" s="0" t="s">
        <v>44</v>
      </c>
      <c r="DT38" s="3" t="n">
        <v>1</v>
      </c>
      <c r="DU38" s="0" t="n">
        <f aca="false">IF(OR(CG38&lt;0,BY38&lt;0),-1,CG38+ROUND(BN38*BY38,0))</f>
        <v>4842</v>
      </c>
      <c r="DV38" s="0" t="s">
        <v>44</v>
      </c>
      <c r="DW38" s="0" t="s">
        <v>44</v>
      </c>
      <c r="DX38" s="3" t="n">
        <v>1</v>
      </c>
      <c r="DY38" s="0" t="n">
        <f aca="false">IF(OR(DU38&lt;0,BU38&lt;=0),-1,ROUND(DU38/BU38,0))</f>
        <v>50</v>
      </c>
      <c r="DZ38" s="0" t="s">
        <v>44</v>
      </c>
      <c r="EA38" s="0" t="s">
        <v>44</v>
      </c>
      <c r="EB38" s="3" t="n">
        <v>1</v>
      </c>
      <c r="EC38" s="0" t="n">
        <v>-1</v>
      </c>
      <c r="ED38" s="0" t="s">
        <v>44</v>
      </c>
      <c r="EE38" s="0" t="s">
        <v>44</v>
      </c>
      <c r="EF38" s="3" t="n">
        <v>1</v>
      </c>
    </row>
    <row r="39" customFormat="false" ht="12.75" hidden="false" customHeight="false" outlineLevel="0" collapsed="false">
      <c r="B39" s="0" t="n">
        <v>60</v>
      </c>
      <c r="C39" s="5" t="n">
        <v>1020</v>
      </c>
      <c r="D39" s="0" t="s">
        <v>44</v>
      </c>
      <c r="E39" s="0" t="s">
        <v>44</v>
      </c>
      <c r="F39" s="3" t="n">
        <v>1</v>
      </c>
      <c r="G39" s="0" t="n">
        <v>102</v>
      </c>
      <c r="H39" s="0" t="s">
        <v>44</v>
      </c>
      <c r="I39" s="0" t="s">
        <v>44</v>
      </c>
      <c r="J39" s="3" t="n">
        <v>1</v>
      </c>
      <c r="K39" s="5" t="n">
        <v>240</v>
      </c>
      <c r="L39" s="0" t="s">
        <v>44</v>
      </c>
      <c r="M39" s="0" t="s">
        <v>44</v>
      </c>
      <c r="N39" s="3" t="n">
        <v>1</v>
      </c>
      <c r="O39" s="0" t="n">
        <v>82</v>
      </c>
      <c r="P39" s="0" t="s">
        <v>44</v>
      </c>
      <c r="Q39" s="0" t="s">
        <v>44</v>
      </c>
      <c r="R39" s="3" t="n">
        <v>1</v>
      </c>
      <c r="S39" s="5" t="n">
        <v>780</v>
      </c>
      <c r="T39" s="0" t="s">
        <v>44</v>
      </c>
      <c r="U39" s="0" t="s">
        <v>44</v>
      </c>
      <c r="V39" s="3" t="n">
        <v>1</v>
      </c>
      <c r="W39" s="0" t="n">
        <v>108</v>
      </c>
      <c r="X39" s="0" t="s">
        <v>44</v>
      </c>
      <c r="Y39" s="0" t="s">
        <v>44</v>
      </c>
      <c r="Z39" s="3" t="n">
        <v>1</v>
      </c>
      <c r="AA39" s="5" t="n">
        <v>83</v>
      </c>
      <c r="AB39" s="0" t="s">
        <v>44</v>
      </c>
      <c r="AC39" s="0" t="s">
        <v>44</v>
      </c>
      <c r="AD39" s="3" t="n">
        <v>1</v>
      </c>
      <c r="AE39" s="5" t="n">
        <v>9</v>
      </c>
      <c r="AF39" s="0" t="s">
        <v>44</v>
      </c>
      <c r="AG39" s="0" t="s">
        <v>44</v>
      </c>
      <c r="AH39" s="3" t="n">
        <v>1</v>
      </c>
      <c r="AI39" s="5" t="n">
        <v>105</v>
      </c>
      <c r="AJ39" s="0" t="s">
        <v>44</v>
      </c>
      <c r="AK39" s="0" t="s">
        <v>44</v>
      </c>
      <c r="AL39" s="3" t="n">
        <v>1</v>
      </c>
      <c r="AM39" s="0" t="n">
        <v>24</v>
      </c>
      <c r="AN39" s="4" t="s">
        <v>44</v>
      </c>
      <c r="AO39" s="4" t="s">
        <v>44</v>
      </c>
      <c r="AP39" s="3" t="n">
        <v>1</v>
      </c>
      <c r="AQ39" s="0" t="n">
        <v>10</v>
      </c>
      <c r="AR39" s="4" t="s">
        <v>44</v>
      </c>
      <c r="AS39" s="4" t="s">
        <v>44</v>
      </c>
      <c r="AT39" s="3" t="n">
        <v>1</v>
      </c>
      <c r="AU39" s="0" t="n">
        <v>3</v>
      </c>
      <c r="AV39" s="4" t="s">
        <v>44</v>
      </c>
      <c r="AW39" s="4" t="s">
        <v>44</v>
      </c>
      <c r="AX39" s="3" t="n">
        <v>1</v>
      </c>
      <c r="AY39" s="0" t="n">
        <v>7</v>
      </c>
      <c r="AZ39" s="4" t="s">
        <v>44</v>
      </c>
      <c r="BA39" s="4" t="s">
        <v>44</v>
      </c>
      <c r="BB39" s="3" t="n">
        <v>1</v>
      </c>
      <c r="BC39" s="0" t="n">
        <v>1433</v>
      </c>
      <c r="BD39" s="4" t="s">
        <v>44</v>
      </c>
      <c r="BE39" s="4" t="s">
        <v>44</v>
      </c>
      <c r="BF39" s="3" t="n">
        <v>1</v>
      </c>
      <c r="BG39" s="0" t="n">
        <v>14</v>
      </c>
      <c r="BH39" s="0" t="s">
        <v>44</v>
      </c>
      <c r="BI39" s="0" t="s">
        <v>44</v>
      </c>
      <c r="BJ39" s="3" t="n">
        <v>1</v>
      </c>
      <c r="BM39" s="0" t="n">
        <f aca="false">IF(O39&lt;=0,$D$7,IF(W39&lt;=O39,$D$7,$D$7+$F$7*(W39-O39)))</f>
        <v>2.72</v>
      </c>
      <c r="BT39" s="3"/>
      <c r="BX39" s="3"/>
      <c r="CB39" s="3"/>
      <c r="CF39" s="3"/>
      <c r="CJ39" s="3"/>
      <c r="CN39" s="3"/>
      <c r="CR39" s="3"/>
      <c r="CT39" s="4"/>
      <c r="CU39" s="4"/>
      <c r="CV39" s="3"/>
      <c r="CZ39" s="3"/>
      <c r="DD39" s="3"/>
      <c r="DH39" s="3"/>
      <c r="DL39" s="3"/>
      <c r="DP39" s="3"/>
      <c r="DT39" s="3"/>
      <c r="DX39" s="3"/>
      <c r="EB39" s="3"/>
      <c r="EF39" s="3"/>
    </row>
    <row r="40" customFormat="false" ht="12.75" hidden="false" customHeight="false" outlineLevel="0" collapsed="false">
      <c r="B40" s="0" t="n">
        <v>60</v>
      </c>
      <c r="C40" s="5" t="n">
        <v>720</v>
      </c>
      <c r="D40" s="0" t="s">
        <v>44</v>
      </c>
      <c r="E40" s="0" t="s">
        <v>44</v>
      </c>
      <c r="F40" s="3" t="n">
        <v>1</v>
      </c>
      <c r="G40" s="0" t="n">
        <v>-1</v>
      </c>
      <c r="H40" s="0" t="s">
        <v>44</v>
      </c>
      <c r="I40" s="0" t="s">
        <v>44</v>
      </c>
      <c r="J40" s="3" t="n">
        <v>1</v>
      </c>
      <c r="K40" s="5" t="n">
        <v>300</v>
      </c>
      <c r="L40" s="0" t="s">
        <v>44</v>
      </c>
      <c r="M40" s="0" t="s">
        <v>44</v>
      </c>
      <c r="N40" s="3" t="n">
        <v>1</v>
      </c>
      <c r="O40" s="0" t="n">
        <v>-1</v>
      </c>
      <c r="P40" s="0" t="s">
        <v>44</v>
      </c>
      <c r="Q40" s="0" t="s">
        <v>44</v>
      </c>
      <c r="R40" s="3" t="n">
        <v>1</v>
      </c>
      <c r="S40" s="5" t="n">
        <v>420</v>
      </c>
      <c r="T40" s="0" t="s">
        <v>44</v>
      </c>
      <c r="U40" s="0" t="s">
        <v>44</v>
      </c>
      <c r="V40" s="3" t="n">
        <v>1</v>
      </c>
      <c r="W40" s="0" t="n">
        <v>-1</v>
      </c>
      <c r="X40" s="0" t="s">
        <v>44</v>
      </c>
      <c r="Y40" s="0" t="s">
        <v>44</v>
      </c>
      <c r="Z40" s="3" t="n">
        <v>1</v>
      </c>
      <c r="AA40" s="5" t="n">
        <v>76</v>
      </c>
      <c r="AB40" s="0" t="s">
        <v>44</v>
      </c>
      <c r="AC40" s="0" t="s">
        <v>44</v>
      </c>
      <c r="AD40" s="3" t="n">
        <v>1</v>
      </c>
      <c r="AE40" s="5" t="n">
        <v>-1</v>
      </c>
      <c r="AF40" s="0" t="s">
        <v>44</v>
      </c>
      <c r="AG40" s="0" t="s">
        <v>44</v>
      </c>
      <c r="AH40" s="3" t="n">
        <v>1</v>
      </c>
      <c r="AI40" s="5" t="n">
        <v>-1</v>
      </c>
      <c r="AJ40" s="0" t="s">
        <v>44</v>
      </c>
      <c r="AK40" s="0" t="s">
        <v>44</v>
      </c>
      <c r="AL40" s="3" t="n">
        <v>1</v>
      </c>
      <c r="AM40" s="0" t="n">
        <v>42</v>
      </c>
      <c r="AN40" s="4" t="s">
        <v>44</v>
      </c>
      <c r="AO40" s="4" t="s">
        <v>44</v>
      </c>
      <c r="AP40" s="3" t="n">
        <v>1</v>
      </c>
      <c r="AQ40" s="0" t="n">
        <v>-1</v>
      </c>
      <c r="AR40" s="4" t="s">
        <v>44</v>
      </c>
      <c r="AS40" s="4" t="s">
        <v>44</v>
      </c>
      <c r="AT40" s="3" t="n">
        <v>1</v>
      </c>
      <c r="AU40" s="0" t="n">
        <v>-1</v>
      </c>
      <c r="AV40" s="4" t="s">
        <v>44</v>
      </c>
      <c r="AW40" s="4" t="s">
        <v>44</v>
      </c>
      <c r="AX40" s="3" t="n">
        <v>1</v>
      </c>
      <c r="AY40" s="0" t="n">
        <v>-1</v>
      </c>
      <c r="AZ40" s="4" t="s">
        <v>44</v>
      </c>
      <c r="BA40" s="4" t="s">
        <v>44</v>
      </c>
      <c r="BB40" s="3" t="n">
        <v>1</v>
      </c>
      <c r="BC40" s="0" t="n">
        <v>1080</v>
      </c>
      <c r="BD40" s="4" t="s">
        <v>44</v>
      </c>
      <c r="BE40" s="4" t="s">
        <v>44</v>
      </c>
      <c r="BF40" s="3" t="n">
        <v>1</v>
      </c>
      <c r="BG40" s="0" t="n">
        <v>-1</v>
      </c>
      <c r="BH40" s="0" t="s">
        <v>44</v>
      </c>
      <c r="BI40" s="0" t="s">
        <v>44</v>
      </c>
      <c r="BJ40" s="3" t="n">
        <v>1</v>
      </c>
      <c r="BM40" s="0" t="n">
        <f aca="false">IF(O40&lt;=0,$D$7,IF(W40&lt;=O40,$D$7,$D$7+$F$7*(W40-O40)))</f>
        <v>2.2</v>
      </c>
      <c r="BT40" s="3"/>
      <c r="BX40" s="3"/>
      <c r="CB40" s="3"/>
      <c r="CF40" s="3"/>
      <c r="CJ40" s="3"/>
      <c r="CN40" s="3"/>
      <c r="CR40" s="3"/>
      <c r="CT40" s="4"/>
      <c r="CU40" s="4"/>
      <c r="CV40" s="3"/>
      <c r="CZ40" s="3"/>
      <c r="DD40" s="3"/>
      <c r="DH40" s="3"/>
      <c r="DL40" s="3"/>
      <c r="DP40" s="3"/>
      <c r="DT40" s="3"/>
      <c r="DX40" s="3"/>
      <c r="EB40" s="3"/>
      <c r="EF40" s="3"/>
    </row>
    <row r="41" customFormat="false" ht="12.75" hidden="false" customHeight="false" outlineLevel="0" collapsed="false">
      <c r="A41" s="0" t="n">
        <v>11</v>
      </c>
      <c r="B41" s="0" t="n">
        <v>60</v>
      </c>
      <c r="C41" s="5" t="n">
        <v>600</v>
      </c>
      <c r="D41" s="0" t="s">
        <v>44</v>
      </c>
      <c r="E41" s="0" t="s">
        <v>44</v>
      </c>
      <c r="F41" s="3" t="n">
        <v>1</v>
      </c>
      <c r="G41" s="0" t="n">
        <v>98</v>
      </c>
      <c r="H41" s="0" t="s">
        <v>44</v>
      </c>
      <c r="I41" s="0" t="s">
        <v>45</v>
      </c>
      <c r="J41" s="3" t="n">
        <v>0.88</v>
      </c>
      <c r="K41" s="5" t="n">
        <v>120</v>
      </c>
      <c r="L41" s="0" t="s">
        <v>44</v>
      </c>
      <c r="M41" s="0" t="s">
        <v>44</v>
      </c>
      <c r="N41" s="3" t="n">
        <v>1</v>
      </c>
      <c r="O41" s="0" t="n">
        <v>84</v>
      </c>
      <c r="P41" s="0" t="s">
        <v>44</v>
      </c>
      <c r="Q41" s="0" t="s">
        <v>45</v>
      </c>
      <c r="R41" s="3" t="n">
        <v>0.88</v>
      </c>
      <c r="S41" s="5" t="n">
        <v>480</v>
      </c>
      <c r="T41" s="0" t="s">
        <v>44</v>
      </c>
      <c r="U41" s="0" t="s">
        <v>44</v>
      </c>
      <c r="V41" s="3" t="n">
        <v>1</v>
      </c>
      <c r="W41" s="0" t="n">
        <v>102</v>
      </c>
      <c r="X41" s="0" t="s">
        <v>44</v>
      </c>
      <c r="Y41" s="0" t="s">
        <v>45</v>
      </c>
      <c r="Z41" s="3" t="n">
        <v>0.88</v>
      </c>
      <c r="AA41" s="5" t="n">
        <v>78</v>
      </c>
      <c r="AB41" s="0" t="s">
        <v>44</v>
      </c>
      <c r="AC41" s="0" t="s">
        <v>44</v>
      </c>
      <c r="AD41" s="3" t="n">
        <v>1</v>
      </c>
      <c r="AE41" s="5" t="n">
        <v>11</v>
      </c>
      <c r="AF41" s="0" t="s">
        <v>44</v>
      </c>
      <c r="AG41" s="0" t="s">
        <v>44</v>
      </c>
      <c r="AH41" s="3" t="n">
        <v>1</v>
      </c>
      <c r="AI41" s="5" t="n">
        <v>95</v>
      </c>
      <c r="AJ41" s="0" t="s">
        <v>44</v>
      </c>
      <c r="AK41" s="0" t="s">
        <v>44</v>
      </c>
      <c r="AL41" s="3" t="n">
        <v>1</v>
      </c>
      <c r="AM41" s="0" t="n">
        <v>20</v>
      </c>
      <c r="AN41" s="4" t="s">
        <v>44</v>
      </c>
      <c r="AO41" s="4" t="s">
        <v>44</v>
      </c>
      <c r="AP41" s="3" t="n">
        <v>1</v>
      </c>
      <c r="AQ41" s="0" t="n">
        <v>6</v>
      </c>
      <c r="AR41" s="4" t="s">
        <v>44</v>
      </c>
      <c r="AS41" s="4" t="s">
        <v>45</v>
      </c>
      <c r="AT41" s="3" t="n">
        <v>0.88</v>
      </c>
      <c r="AU41" s="0" t="n">
        <v>1</v>
      </c>
      <c r="AV41" s="4" t="s">
        <v>44</v>
      </c>
      <c r="AW41" s="4" t="s">
        <v>45</v>
      </c>
      <c r="AX41" s="3" t="n">
        <v>0.88</v>
      </c>
      <c r="AY41" s="0" t="n">
        <v>5</v>
      </c>
      <c r="AZ41" s="4" t="s">
        <v>44</v>
      </c>
      <c r="BA41" s="4" t="s">
        <v>45</v>
      </c>
      <c r="BB41" s="3" t="n">
        <v>0.88</v>
      </c>
      <c r="BC41" s="0" t="n">
        <v>787</v>
      </c>
      <c r="BD41" s="4" t="s">
        <v>44</v>
      </c>
      <c r="BE41" s="4" t="s">
        <v>45</v>
      </c>
      <c r="BF41" s="3" t="n">
        <v>0.88</v>
      </c>
      <c r="BG41" s="0" t="n">
        <v>8</v>
      </c>
      <c r="BH41" s="0" t="s">
        <v>44</v>
      </c>
      <c r="BI41" s="0" t="s">
        <v>45</v>
      </c>
      <c r="BJ41" s="3" t="n">
        <v>0.88</v>
      </c>
      <c r="BM41" s="0" t="n">
        <f aca="false">IF(O41&lt;=0,$D$7,IF(W41&lt;=O41,$D$7,$D$7+$F$7*(W41-O41)))</f>
        <v>2.56</v>
      </c>
      <c r="BN41" s="0" t="n">
        <f aca="false">IF(CC41&lt;=0,$D$7,IF(CK41&lt;=CC41,$D$7,$D$7+$F$7*(CK41-CC41)))</f>
        <v>2.68</v>
      </c>
      <c r="BP41" s="0" t="n">
        <v>1</v>
      </c>
      <c r="BQ41" s="0" t="n">
        <f aca="false">IF(AND(C41&gt;=0,C42&gt;=0,C43&gt;=0),C41+C42+C43,-3)</f>
        <v>2460</v>
      </c>
      <c r="BR41" s="0" t="s">
        <v>44</v>
      </c>
      <c r="BS41" s="0" t="s">
        <v>44</v>
      </c>
      <c r="BT41" s="3" t="n">
        <v>1</v>
      </c>
      <c r="BU41" s="0" t="n">
        <f aca="false">IF(AND(C41&gt;=0,C42&gt;=0,C43&gt;=0,G41&gt;=0,G42&gt;=0,G43&gt;=0),ROUND((C41*G41+C42*G42+C43*G43)/(C41+C42+C43),0),-3)</f>
        <v>102</v>
      </c>
      <c r="BV41" s="0" t="s">
        <v>44</v>
      </c>
      <c r="BW41" s="0" t="s">
        <v>45</v>
      </c>
      <c r="BX41" s="3" t="n">
        <v>0.96</v>
      </c>
      <c r="BY41" s="0" t="n">
        <f aca="false">IF(AND(K41&gt;=0,K42&gt;=0,K43&gt;=0),K41+K42+K43,-3)</f>
        <v>480</v>
      </c>
      <c r="BZ41" s="0" t="s">
        <v>44</v>
      </c>
      <c r="CA41" s="0" t="s">
        <v>44</v>
      </c>
      <c r="CB41" s="3" t="n">
        <v>1</v>
      </c>
      <c r="CC41" s="0" t="n">
        <f aca="false">IF(AND(K41&gt;=0,K42&gt;=0,K43&gt;=0,O41&gt;=0,O42&gt;=0,O43&gt;=0),ROUND((K41*O41+K42*O42+K43*O43)/(K41+K42+K43),0),-3)</f>
        <v>83</v>
      </c>
      <c r="CD41" s="0" t="s">
        <v>44</v>
      </c>
      <c r="CE41" s="0" t="s">
        <v>45</v>
      </c>
      <c r="CF41" s="3" t="n">
        <v>0.96</v>
      </c>
      <c r="CG41" s="0" t="n">
        <f aca="false">IF(AND(S41&gt;=0,S42&gt;=0,S43&gt;=0),S41+S42+S43,-3)</f>
        <v>1980</v>
      </c>
      <c r="CH41" s="0" t="s">
        <v>44</v>
      </c>
      <c r="CI41" s="0" t="s">
        <v>44</v>
      </c>
      <c r="CJ41" s="3" t="n">
        <v>1</v>
      </c>
      <c r="CK41" s="0" t="n">
        <f aca="false">IF(AND(S41&gt;=0,S42&gt;=0,S43&gt;=0,W41&gt;=0,W42&gt;=0,W43&gt;=0),ROUND((S41*W41+S42*W42+S43*W43)/(S41+S42+S43),0),-3)</f>
        <v>107</v>
      </c>
      <c r="CL41" s="0" t="s">
        <v>44</v>
      </c>
      <c r="CM41" s="0" t="s">
        <v>45</v>
      </c>
      <c r="CN41" s="3" t="n">
        <v>0.96</v>
      </c>
      <c r="CO41" s="0" t="n">
        <f aca="false">IF(AND(AA41&gt;=0,AA42&gt;=0,AA43&gt;=0),ROUND((AA41+AA42+AA43)/3,0),-3)</f>
        <v>81</v>
      </c>
      <c r="CP41" s="0" t="s">
        <v>44</v>
      </c>
      <c r="CQ41" s="0" t="s">
        <v>44</v>
      </c>
      <c r="CR41" s="3" t="n">
        <v>1</v>
      </c>
      <c r="CS41" s="0" t="n">
        <f aca="false">IF(AND(AA41&gt;=0,AA42&gt;=0,AA43&gt;=0),MAX(AA41,AA42,AA43),-3)</f>
        <v>83</v>
      </c>
      <c r="CT41" s="4" t="s">
        <v>44</v>
      </c>
      <c r="CU41" s="4" t="s">
        <v>44</v>
      </c>
      <c r="CV41" s="3" t="n">
        <v>1</v>
      </c>
      <c r="CW41" s="0" t="n">
        <f aca="false">ROUND(SQRT((C41*AE41^2+C41*((G41-BU41)^2)+C42*AE42^2+C42*((G42-BU41)^2)+C43*AE43^2+C43*((G43-BU41)^2))/(C41+C42+C43-1)),0)</f>
        <v>11</v>
      </c>
      <c r="CX41" s="0" t="s">
        <v>44</v>
      </c>
      <c r="CY41" s="0" t="s">
        <v>45</v>
      </c>
      <c r="CZ41" s="3" t="n">
        <v>0.98</v>
      </c>
      <c r="DA41" s="0" t="n">
        <f aca="false">IF(AND(C41&gt;=0,C42&gt;=0,C43&gt;=0,AI41&gt;=0,AI42&gt;=0,AI43&gt;=0),ROUND((C41*AI41+C42*AI42+C43*AI43)/(C41+C42+C43),0),-3)</f>
        <v>103</v>
      </c>
      <c r="DB41" s="0" t="s">
        <v>44</v>
      </c>
      <c r="DC41" s="0" t="s">
        <v>44</v>
      </c>
      <c r="DD41" s="3" t="n">
        <v>1</v>
      </c>
      <c r="DE41" s="0" t="n">
        <f aca="false">IF(BY41=0,0,IF(OR(BQ41&gt;=0,BY41&gt;=0),ROUND(BY41/BQ41*100,0),BQ41))</f>
        <v>20</v>
      </c>
      <c r="DF41" s="0" t="s">
        <v>44</v>
      </c>
      <c r="DG41" s="0" t="s">
        <v>44</v>
      </c>
      <c r="DH41" s="3" t="n">
        <v>1</v>
      </c>
      <c r="DI41" s="0" t="n">
        <f aca="false">IF(OR(G41&lt;0,G42&lt;0,G43&lt;0),-3,ROUND(((C41+C42+C43)^2)/(C41*G41+C42*G42+C43*G43),0))</f>
        <v>24</v>
      </c>
      <c r="DJ41" s="0" t="s">
        <v>44</v>
      </c>
      <c r="DK41" s="0" t="s">
        <v>45</v>
      </c>
      <c r="DL41" s="3" t="n">
        <v>0.96</v>
      </c>
      <c r="DM41" s="0" t="n">
        <f aca="false">IF(OR(O41&lt;0,O42&lt;0,O43&lt;0),-3,ROUND(((K41+K42+K43)^2)/(K41*O41+K42*O42+K43*O43),0))</f>
        <v>6</v>
      </c>
      <c r="DN41" s="0" t="s">
        <v>44</v>
      </c>
      <c r="DO41" s="0" t="s">
        <v>45</v>
      </c>
      <c r="DP41" s="3" t="n">
        <v>0.96</v>
      </c>
      <c r="DQ41" s="0" t="n">
        <f aca="false">IF(OR(W41&lt;0,W42&lt;0,W43&lt;0),-3,ROUND(((S41+S42+S43)^2)/(S41*W41+S42*W42+S43*W43),0))</f>
        <v>18</v>
      </c>
      <c r="DR41" s="0" t="s">
        <v>44</v>
      </c>
      <c r="DS41" s="0" t="s">
        <v>45</v>
      </c>
      <c r="DT41" s="3" t="n">
        <v>0.96</v>
      </c>
      <c r="DU41" s="0" t="n">
        <f aca="false">IF(OR(CG41&lt;0,BY41&lt;0),-1,CG41+ROUND(BN41*BY41,0))</f>
        <v>3266</v>
      </c>
      <c r="DV41" s="0" t="s">
        <v>44</v>
      </c>
      <c r="DW41" s="0" t="s">
        <v>44</v>
      </c>
      <c r="DX41" s="3" t="n">
        <v>1</v>
      </c>
      <c r="DY41" s="0" t="n">
        <f aca="false">IF(OR(DU41&lt;0,BU41&lt;=0),-1,ROUND(DU41/BU41,0))</f>
        <v>32</v>
      </c>
      <c r="DZ41" s="0" t="s">
        <v>44</v>
      </c>
      <c r="EA41" s="0" t="s">
        <v>45</v>
      </c>
      <c r="EB41" s="3" t="n">
        <v>0.96</v>
      </c>
      <c r="EC41" s="0" t="n">
        <f aca="false">ROUND($I$7*ABS(G41-G42)+$K$7*ABS(G42-G43),0)</f>
        <v>6</v>
      </c>
      <c r="ED41" s="0" t="s">
        <v>44</v>
      </c>
      <c r="EE41" s="0" t="s">
        <v>44</v>
      </c>
      <c r="EF41" s="3" t="n">
        <v>0.98</v>
      </c>
    </row>
    <row r="42" customFormat="false" ht="12.75" hidden="false" customHeight="false" outlineLevel="0" collapsed="false">
      <c r="B42" s="0" t="n">
        <v>60</v>
      </c>
      <c r="C42" s="5" t="n">
        <v>840</v>
      </c>
      <c r="D42" s="0" t="s">
        <v>44</v>
      </c>
      <c r="E42" s="0" t="s">
        <v>44</v>
      </c>
      <c r="F42" s="3" t="n">
        <v>1</v>
      </c>
      <c r="G42" s="0" t="n">
        <v>106</v>
      </c>
      <c r="H42" s="0" t="s">
        <v>44</v>
      </c>
      <c r="I42" s="0" t="s">
        <v>44</v>
      </c>
      <c r="J42" s="3" t="n">
        <v>1</v>
      </c>
      <c r="K42" s="5" t="n">
        <v>120</v>
      </c>
      <c r="L42" s="0" t="s">
        <v>44</v>
      </c>
      <c r="M42" s="0" t="s">
        <v>44</v>
      </c>
      <c r="N42" s="3" t="n">
        <v>1</v>
      </c>
      <c r="O42" s="0" t="n">
        <v>82</v>
      </c>
      <c r="P42" s="0" t="s">
        <v>44</v>
      </c>
      <c r="Q42" s="0" t="s">
        <v>44</v>
      </c>
      <c r="R42" s="3" t="n">
        <v>1</v>
      </c>
      <c r="S42" s="5" t="n">
        <v>720</v>
      </c>
      <c r="T42" s="0" t="s">
        <v>44</v>
      </c>
      <c r="U42" s="0" t="s">
        <v>44</v>
      </c>
      <c r="V42" s="3" t="n">
        <v>1</v>
      </c>
      <c r="W42" s="0" t="n">
        <v>110</v>
      </c>
      <c r="X42" s="0" t="s">
        <v>44</v>
      </c>
      <c r="Y42" s="0" t="s">
        <v>44</v>
      </c>
      <c r="Z42" s="3" t="n">
        <v>1</v>
      </c>
      <c r="AA42" s="5" t="n">
        <v>82</v>
      </c>
      <c r="AB42" s="0" t="s">
        <v>44</v>
      </c>
      <c r="AC42" s="0" t="s">
        <v>44</v>
      </c>
      <c r="AD42" s="3" t="n">
        <v>1</v>
      </c>
      <c r="AE42" s="5" t="n">
        <v>11</v>
      </c>
      <c r="AF42" s="0" t="s">
        <v>44</v>
      </c>
      <c r="AG42" s="0" t="s">
        <v>44</v>
      </c>
      <c r="AH42" s="3" t="n">
        <v>1</v>
      </c>
      <c r="AI42" s="5" t="n">
        <v>106</v>
      </c>
      <c r="AJ42" s="0" t="s">
        <v>44</v>
      </c>
      <c r="AK42" s="0" t="s">
        <v>44</v>
      </c>
      <c r="AL42" s="3" t="n">
        <v>1</v>
      </c>
      <c r="AM42" s="0" t="n">
        <v>14</v>
      </c>
      <c r="AN42" s="4" t="s">
        <v>44</v>
      </c>
      <c r="AO42" s="4" t="s">
        <v>44</v>
      </c>
      <c r="AP42" s="3" t="n">
        <v>1</v>
      </c>
      <c r="AQ42" s="0" t="n">
        <v>8</v>
      </c>
      <c r="AR42" s="4" t="s">
        <v>44</v>
      </c>
      <c r="AS42" s="4" t="s">
        <v>44</v>
      </c>
      <c r="AT42" s="3" t="n">
        <v>1</v>
      </c>
      <c r="AU42" s="0" t="n">
        <v>1</v>
      </c>
      <c r="AV42" s="4" t="s">
        <v>44</v>
      </c>
      <c r="AW42" s="4" t="s">
        <v>44</v>
      </c>
      <c r="AX42" s="3" t="n">
        <v>1</v>
      </c>
      <c r="AY42" s="0" t="n">
        <v>7</v>
      </c>
      <c r="AZ42" s="4" t="s">
        <v>44</v>
      </c>
      <c r="BA42" s="4" t="s">
        <v>44</v>
      </c>
      <c r="BB42" s="3" t="n">
        <v>1</v>
      </c>
      <c r="BC42" s="0" t="n">
        <v>1051</v>
      </c>
      <c r="BD42" s="4" t="s">
        <v>44</v>
      </c>
      <c r="BE42" s="4" t="s">
        <v>44</v>
      </c>
      <c r="BF42" s="3" t="n">
        <v>1</v>
      </c>
      <c r="BG42" s="0" t="n">
        <v>10</v>
      </c>
      <c r="BH42" s="0" t="s">
        <v>44</v>
      </c>
      <c r="BI42" s="0" t="s">
        <v>44</v>
      </c>
      <c r="BJ42" s="3" t="n">
        <v>1</v>
      </c>
      <c r="BM42" s="0" t="n">
        <f aca="false">IF(O42&lt;=0,$D$7,IF(W42&lt;=O42,$D$7,$D$7+$F$7*(W42-O42)))</f>
        <v>2.76</v>
      </c>
      <c r="BT42" s="3"/>
      <c r="BX42" s="3"/>
      <c r="CB42" s="3"/>
      <c r="CF42" s="3"/>
      <c r="CJ42" s="3"/>
      <c r="CN42" s="3"/>
      <c r="CR42" s="3"/>
      <c r="CT42" s="4"/>
      <c r="CU42" s="4"/>
      <c r="CV42" s="3"/>
      <c r="CZ42" s="3"/>
      <c r="DD42" s="3"/>
      <c r="DH42" s="3"/>
      <c r="DL42" s="3"/>
      <c r="DP42" s="3"/>
      <c r="DT42" s="3"/>
      <c r="DX42" s="3"/>
      <c r="EB42" s="3"/>
      <c r="EF42" s="3"/>
    </row>
    <row r="43" customFormat="false" ht="12.75" hidden="false" customHeight="false" outlineLevel="0" collapsed="false">
      <c r="B43" s="0" t="n">
        <v>60</v>
      </c>
      <c r="C43" s="5" t="n">
        <v>1020</v>
      </c>
      <c r="D43" s="0" t="s">
        <v>44</v>
      </c>
      <c r="E43" s="0" t="s">
        <v>44</v>
      </c>
      <c r="F43" s="3" t="n">
        <v>1</v>
      </c>
      <c r="G43" s="0" t="n">
        <v>102</v>
      </c>
      <c r="H43" s="0" t="s">
        <v>44</v>
      </c>
      <c r="I43" s="0" t="s">
        <v>44</v>
      </c>
      <c r="J43" s="3" t="n">
        <v>1</v>
      </c>
      <c r="K43" s="5" t="n">
        <v>240</v>
      </c>
      <c r="L43" s="0" t="s">
        <v>44</v>
      </c>
      <c r="M43" s="0" t="s">
        <v>44</v>
      </c>
      <c r="N43" s="3" t="n">
        <v>1</v>
      </c>
      <c r="O43" s="0" t="n">
        <v>82</v>
      </c>
      <c r="P43" s="0" t="s">
        <v>44</v>
      </c>
      <c r="Q43" s="0" t="s">
        <v>44</v>
      </c>
      <c r="R43" s="3" t="n">
        <v>1</v>
      </c>
      <c r="S43" s="5" t="n">
        <v>780</v>
      </c>
      <c r="T43" s="0" t="s">
        <v>44</v>
      </c>
      <c r="U43" s="0" t="s">
        <v>44</v>
      </c>
      <c r="V43" s="3" t="n">
        <v>1</v>
      </c>
      <c r="W43" s="0" t="n">
        <v>108</v>
      </c>
      <c r="X43" s="0" t="s">
        <v>44</v>
      </c>
      <c r="Y43" s="0" t="s">
        <v>44</v>
      </c>
      <c r="Z43" s="3" t="n">
        <v>1</v>
      </c>
      <c r="AA43" s="5" t="n">
        <v>83</v>
      </c>
      <c r="AB43" s="0" t="s">
        <v>44</v>
      </c>
      <c r="AC43" s="0" t="s">
        <v>44</v>
      </c>
      <c r="AD43" s="3" t="n">
        <v>1</v>
      </c>
      <c r="AE43" s="5" t="n">
        <v>9</v>
      </c>
      <c r="AF43" s="0" t="s">
        <v>44</v>
      </c>
      <c r="AG43" s="0" t="s">
        <v>44</v>
      </c>
      <c r="AH43" s="3" t="n">
        <v>1</v>
      </c>
      <c r="AI43" s="5" t="n">
        <v>105</v>
      </c>
      <c r="AJ43" s="0" t="s">
        <v>44</v>
      </c>
      <c r="AK43" s="0" t="s">
        <v>44</v>
      </c>
      <c r="AL43" s="3" t="n">
        <v>1</v>
      </c>
      <c r="AM43" s="0" t="n">
        <v>24</v>
      </c>
      <c r="AN43" s="4" t="s">
        <v>44</v>
      </c>
      <c r="AO43" s="4" t="s">
        <v>44</v>
      </c>
      <c r="AP43" s="3" t="n">
        <v>1</v>
      </c>
      <c r="AQ43" s="0" t="n">
        <v>10</v>
      </c>
      <c r="AR43" s="4" t="s">
        <v>44</v>
      </c>
      <c r="AS43" s="4" t="s">
        <v>44</v>
      </c>
      <c r="AT43" s="3" t="n">
        <v>1</v>
      </c>
      <c r="AU43" s="0" t="n">
        <v>3</v>
      </c>
      <c r="AV43" s="4" t="s">
        <v>44</v>
      </c>
      <c r="AW43" s="4" t="s">
        <v>44</v>
      </c>
      <c r="AX43" s="3" t="n">
        <v>1</v>
      </c>
      <c r="AY43" s="0" t="n">
        <v>7</v>
      </c>
      <c r="AZ43" s="4" t="s">
        <v>44</v>
      </c>
      <c r="BA43" s="4" t="s">
        <v>44</v>
      </c>
      <c r="BB43" s="3" t="n">
        <v>1</v>
      </c>
      <c r="BC43" s="0" t="n">
        <v>1433</v>
      </c>
      <c r="BD43" s="4" t="s">
        <v>44</v>
      </c>
      <c r="BE43" s="4" t="s">
        <v>44</v>
      </c>
      <c r="BF43" s="3" t="n">
        <v>1</v>
      </c>
      <c r="BG43" s="0" t="n">
        <v>14</v>
      </c>
      <c r="BH43" s="0" t="s">
        <v>44</v>
      </c>
      <c r="BI43" s="0" t="s">
        <v>44</v>
      </c>
      <c r="BJ43" s="3" t="n">
        <v>1</v>
      </c>
      <c r="BM43" s="0" t="n">
        <f aca="false">IF(O43&lt;=0,$D$7,IF(W43&lt;=O43,$D$7,$D$7+$F$7*(W43-O43)))</f>
        <v>2.72</v>
      </c>
      <c r="BT43" s="3"/>
      <c r="BX43" s="3"/>
      <c r="CB43" s="3"/>
      <c r="CF43" s="3"/>
      <c r="CJ43" s="3"/>
      <c r="CN43" s="3"/>
      <c r="CR43" s="3"/>
      <c r="CT43" s="4"/>
      <c r="CU43" s="4"/>
      <c r="CV43" s="3"/>
      <c r="CZ43" s="3"/>
      <c r="DD43" s="3"/>
      <c r="DH43" s="3"/>
      <c r="DL43" s="3"/>
      <c r="DP43" s="3"/>
      <c r="DT43" s="3"/>
      <c r="DX43" s="3"/>
      <c r="EB43" s="3"/>
      <c r="EF43" s="3"/>
    </row>
    <row r="44" customFormat="false" ht="12.75" hidden="false" customHeight="false" outlineLevel="0" collapsed="false">
      <c r="A44" s="0" t="n">
        <v>12</v>
      </c>
      <c r="B44" s="0" t="n">
        <v>60</v>
      </c>
      <c r="C44" s="5" t="n">
        <v>600</v>
      </c>
      <c r="D44" s="0" t="s">
        <v>44</v>
      </c>
      <c r="E44" s="0" t="s">
        <v>44</v>
      </c>
      <c r="F44" s="3" t="n">
        <v>1</v>
      </c>
      <c r="G44" s="0" t="n">
        <v>98</v>
      </c>
      <c r="H44" s="0" t="s">
        <v>44</v>
      </c>
      <c r="I44" s="0" t="s">
        <v>45</v>
      </c>
      <c r="J44" s="3" t="n">
        <v>0.88</v>
      </c>
      <c r="K44" s="5" t="n">
        <v>120</v>
      </c>
      <c r="L44" s="0" t="s">
        <v>44</v>
      </c>
      <c r="M44" s="0" t="s">
        <v>44</v>
      </c>
      <c r="N44" s="3" t="n">
        <v>1</v>
      </c>
      <c r="O44" s="0" t="n">
        <v>84</v>
      </c>
      <c r="P44" s="0" t="s">
        <v>44</v>
      </c>
      <c r="Q44" s="0" t="s">
        <v>45</v>
      </c>
      <c r="R44" s="3" t="n">
        <v>0.88</v>
      </c>
      <c r="S44" s="5" t="n">
        <v>480</v>
      </c>
      <c r="T44" s="0" t="s">
        <v>44</v>
      </c>
      <c r="U44" s="0" t="s">
        <v>44</v>
      </c>
      <c r="V44" s="3" t="n">
        <v>1</v>
      </c>
      <c r="W44" s="0" t="n">
        <v>102</v>
      </c>
      <c r="X44" s="0" t="s">
        <v>44</v>
      </c>
      <c r="Y44" s="0" t="s">
        <v>45</v>
      </c>
      <c r="Z44" s="3" t="n">
        <v>0.88</v>
      </c>
      <c r="AA44" s="5" t="n">
        <v>78</v>
      </c>
      <c r="AB44" s="0" t="s">
        <v>44</v>
      </c>
      <c r="AC44" s="0" t="s">
        <v>44</v>
      </c>
      <c r="AD44" s="3" t="n">
        <v>1</v>
      </c>
      <c r="AE44" s="5" t="n">
        <v>11</v>
      </c>
      <c r="AF44" s="0" t="s">
        <v>44</v>
      </c>
      <c r="AG44" s="0" t="s">
        <v>44</v>
      </c>
      <c r="AH44" s="3" t="n">
        <v>1</v>
      </c>
      <c r="AI44" s="5" t="n">
        <v>95</v>
      </c>
      <c r="AJ44" s="0" t="s">
        <v>44</v>
      </c>
      <c r="AK44" s="0" t="s">
        <v>44</v>
      </c>
      <c r="AL44" s="3" t="n">
        <v>1</v>
      </c>
      <c r="AM44" s="0" t="n">
        <v>20</v>
      </c>
      <c r="AN44" s="4" t="s">
        <v>44</v>
      </c>
      <c r="AO44" s="4" t="s">
        <v>44</v>
      </c>
      <c r="AP44" s="3" t="n">
        <v>1</v>
      </c>
      <c r="AQ44" s="0" t="n">
        <v>6</v>
      </c>
      <c r="AR44" s="4" t="s">
        <v>44</v>
      </c>
      <c r="AS44" s="4" t="s">
        <v>45</v>
      </c>
      <c r="AT44" s="3" t="n">
        <v>0.88</v>
      </c>
      <c r="AU44" s="0" t="n">
        <v>1</v>
      </c>
      <c r="AV44" s="4" t="s">
        <v>44</v>
      </c>
      <c r="AW44" s="4" t="s">
        <v>45</v>
      </c>
      <c r="AX44" s="3" t="n">
        <v>0.88</v>
      </c>
      <c r="AY44" s="0" t="n">
        <v>5</v>
      </c>
      <c r="AZ44" s="4" t="s">
        <v>44</v>
      </c>
      <c r="BA44" s="4" t="s">
        <v>45</v>
      </c>
      <c r="BB44" s="3" t="n">
        <v>0.88</v>
      </c>
      <c r="BC44" s="0" t="n">
        <v>787</v>
      </c>
      <c r="BD44" s="4" t="s">
        <v>44</v>
      </c>
      <c r="BE44" s="4" t="s">
        <v>45</v>
      </c>
      <c r="BF44" s="3" t="n">
        <v>0.88</v>
      </c>
      <c r="BG44" s="0" t="n">
        <v>8</v>
      </c>
      <c r="BH44" s="0" t="s">
        <v>44</v>
      </c>
      <c r="BI44" s="0" t="s">
        <v>45</v>
      </c>
      <c r="BJ44" s="3" t="n">
        <v>0.88</v>
      </c>
      <c r="BL44" s="0" t="s">
        <v>19</v>
      </c>
      <c r="BM44" s="0" t="n">
        <f aca="false">IF(O44&lt;=0,$D$7,IF(W44&lt;=O44,$D$7,$D$7+$F$7*(W44-O44)))</f>
        <v>2.56</v>
      </c>
      <c r="BN44" s="0" t="n">
        <f aca="false">IF(CC44&lt;=0,$D$7,IF(CK44&lt;=CC44,$D$7,$D$7+$F$7*(CK44-CC44)))</f>
        <v>2.68</v>
      </c>
      <c r="BP44" s="0" t="n">
        <v>1</v>
      </c>
      <c r="BQ44" s="0" t="n">
        <f aca="false">IF(AND(C44&gt;=0,C45&gt;=0,C46&gt;=0),C44+C45+C46,-3)</f>
        <v>2460</v>
      </c>
      <c r="BR44" s="0" t="s">
        <v>44</v>
      </c>
      <c r="BS44" s="0" t="s">
        <v>45</v>
      </c>
      <c r="BT44" s="3" t="n">
        <v>0.97</v>
      </c>
      <c r="BU44" s="0" t="n">
        <f aca="false">IF(AND(C44&gt;=0,C45&gt;=0,C46&gt;=0,G44&gt;=0,G45&gt;=0,G46&gt;=0),ROUND((C44*G44+C45*G45+C46*G46)/(C44+C45+C46),0),-3)</f>
        <v>102</v>
      </c>
      <c r="BV44" s="0" t="s">
        <v>44</v>
      </c>
      <c r="BW44" s="0" t="s">
        <v>45</v>
      </c>
      <c r="BX44" s="3" t="n">
        <v>0.88</v>
      </c>
      <c r="BY44" s="0" t="n">
        <f aca="false">IF(AND(K44&gt;=0,K45&gt;=0,K46&gt;=0),K44+K45+K46,-3)</f>
        <v>480</v>
      </c>
      <c r="BZ44" s="0" t="s">
        <v>44</v>
      </c>
      <c r="CA44" s="0" t="s">
        <v>45</v>
      </c>
      <c r="CB44" s="3" t="n">
        <v>0.97</v>
      </c>
      <c r="CC44" s="0" t="n">
        <f aca="false">IF(AND(K44&gt;=0,K45&gt;=0,K46&gt;=0,O44&gt;=0,O45&gt;=0,O46&gt;=0),ROUND((K44*O44+K45*O45+K46*O46)/(K44+K45+K46),0),-3)</f>
        <v>83</v>
      </c>
      <c r="CD44" s="0" t="s">
        <v>44</v>
      </c>
      <c r="CE44" s="0" t="s">
        <v>45</v>
      </c>
      <c r="CF44" s="3" t="n">
        <v>0.88</v>
      </c>
      <c r="CG44" s="0" t="n">
        <f aca="false">IF(AND(S44&gt;=0,S45&gt;=0,S46&gt;=0),S44+S45+S46,-3)</f>
        <v>1980</v>
      </c>
      <c r="CH44" s="0" t="s">
        <v>44</v>
      </c>
      <c r="CI44" s="0" t="s">
        <v>45</v>
      </c>
      <c r="CJ44" s="3" t="n">
        <v>0.97</v>
      </c>
      <c r="CK44" s="0" t="n">
        <f aca="false">IF(AND(S44&gt;=0,S45&gt;=0,S46&gt;=0,W44&gt;=0,W45&gt;=0,W46&gt;=0),ROUND((S44*W44+S45*W45+S46*W46)/(S44+S45+S46),0),-3)</f>
        <v>107</v>
      </c>
      <c r="CL44" s="0" t="s">
        <v>44</v>
      </c>
      <c r="CM44" s="0" t="s">
        <v>45</v>
      </c>
      <c r="CN44" s="3" t="n">
        <v>0.88</v>
      </c>
      <c r="CO44" s="0" t="n">
        <f aca="false">IF(AND(AA44&gt;=0,AA45&gt;=0,AA46&gt;=0),ROUND((AA44+AA45+AA46)/3,0),-3)</f>
        <v>81</v>
      </c>
      <c r="CP44" s="0" t="s">
        <v>44</v>
      </c>
      <c r="CQ44" s="0" t="s">
        <v>44</v>
      </c>
      <c r="CR44" s="3" t="n">
        <v>1</v>
      </c>
      <c r="CS44" s="0" t="n">
        <f aca="false">IF(AND(AA44&gt;=0,AA45&gt;=0,AA46&gt;=0),MAX(AA44,AA45,AA46),-3)</f>
        <v>83</v>
      </c>
      <c r="CT44" s="4" t="s">
        <v>44</v>
      </c>
      <c r="CU44" s="4" t="s">
        <v>44</v>
      </c>
      <c r="CV44" s="3" t="n">
        <v>1</v>
      </c>
      <c r="CW44" s="0" t="n">
        <f aca="false">ROUND(SQRT((C44*AE44^2+C44*((G44-BU44)^2)+C45*AE45^2+C45*((G45-BU44)^2)+C46*AE46^2+C46*((G46-BU44)^2))/(C44+C45+C46-1)),0)</f>
        <v>11</v>
      </c>
      <c r="CX44" s="0" t="s">
        <v>44</v>
      </c>
      <c r="CY44" s="0" t="s">
        <v>45</v>
      </c>
      <c r="CZ44" s="3" t="n">
        <v>0.92</v>
      </c>
      <c r="DA44" s="0" t="n">
        <f aca="false">IF(AND(C44&gt;=0,C45&gt;=0,C46&gt;=0,AI44&gt;=0,AI45&gt;=0,AI46&gt;=0),ROUND((C44*AI44+C45*AI45+C46*AI46)/(C44+C45+C46),0),-3)</f>
        <v>103</v>
      </c>
      <c r="DB44" s="0" t="s">
        <v>44</v>
      </c>
      <c r="DC44" s="0" t="s">
        <v>45</v>
      </c>
      <c r="DD44" s="3" t="n">
        <v>0.93</v>
      </c>
      <c r="DE44" s="0" t="n">
        <f aca="false">IF(BY44=0,0,IF(OR(BQ44&gt;=0,BY44&gt;=0),ROUND(BY44/BQ44*100,0),BQ44))</f>
        <v>20</v>
      </c>
      <c r="DF44" s="0" t="s">
        <v>44</v>
      </c>
      <c r="DG44" s="0" t="s">
        <v>45</v>
      </c>
      <c r="DH44" s="3" t="n">
        <v>0.93</v>
      </c>
      <c r="DI44" s="0" t="n">
        <f aca="false">IF(OR(G44&lt;0,G45&lt;0,G46&lt;0),-3,ROUND(((C44+C45+C46)^2)/(C44*G44+C45*G45+C46*G46),0))</f>
        <v>24</v>
      </c>
      <c r="DJ44" s="0" t="s">
        <v>44</v>
      </c>
      <c r="DK44" s="0" t="s">
        <v>45</v>
      </c>
      <c r="DL44" s="3" t="n">
        <v>0.85</v>
      </c>
      <c r="DM44" s="0" t="n">
        <f aca="false">IF(OR(O44&lt;0,O45&lt;0,O46&lt;0),-3,ROUND(((K44+K45+K46)^2)/(K44*O44+K45*O45+K46*O46),0))</f>
        <v>6</v>
      </c>
      <c r="DN44" s="0" t="s">
        <v>44</v>
      </c>
      <c r="DO44" s="0" t="s">
        <v>45</v>
      </c>
      <c r="DP44" s="3" t="n">
        <v>0.85</v>
      </c>
      <c r="DQ44" s="0" t="n">
        <f aca="false">IF(OR(W44&lt;0,W45&lt;0,W46&lt;0),-3,ROUND(((S44+S45+S46)^2)/(S44*W44+S45*W45+S46*W46),0))</f>
        <v>18</v>
      </c>
      <c r="DR44" s="0" t="s">
        <v>44</v>
      </c>
      <c r="DS44" s="0" t="s">
        <v>45</v>
      </c>
      <c r="DT44" s="3" t="n">
        <v>0.85</v>
      </c>
      <c r="DU44" s="0" t="n">
        <f aca="false">IF(OR(CG44&lt;0,BY44&lt;0),-1,CG44+ROUND(BN44*BY44,0))</f>
        <v>3266</v>
      </c>
      <c r="DV44" s="0" t="s">
        <v>44</v>
      </c>
      <c r="DW44" s="0" t="s">
        <v>45</v>
      </c>
      <c r="DX44" s="3" t="n">
        <v>0.97</v>
      </c>
      <c r="DY44" s="0" t="n">
        <f aca="false">IF(OR(DU44&lt;0,BU44&lt;=0),-1,ROUND(DU44/BU44,0))</f>
        <v>32</v>
      </c>
      <c r="DZ44" s="0" t="s">
        <v>44</v>
      </c>
      <c r="EA44" s="0" t="s">
        <v>45</v>
      </c>
      <c r="EB44" s="3" t="n">
        <v>0.85</v>
      </c>
      <c r="EC44" s="0" t="n">
        <f aca="false">ROUND($I$7*ABS(G44-G45)+$K$7*ABS(G45-G46),0)</f>
        <v>6</v>
      </c>
      <c r="ED44" s="0" t="s">
        <v>44</v>
      </c>
      <c r="EE44" s="0" t="s">
        <v>45</v>
      </c>
      <c r="EF44" s="3" t="n">
        <v>0.96</v>
      </c>
    </row>
    <row r="45" customFormat="false" ht="12.75" hidden="false" customHeight="false" outlineLevel="0" collapsed="false">
      <c r="B45" s="0" t="n">
        <v>60</v>
      </c>
      <c r="C45" s="5" t="n">
        <v>840</v>
      </c>
      <c r="D45" s="0" t="s">
        <v>44</v>
      </c>
      <c r="E45" s="0" t="s">
        <v>45</v>
      </c>
      <c r="F45" s="3" t="n">
        <v>0.9</v>
      </c>
      <c r="G45" s="0" t="n">
        <v>106</v>
      </c>
      <c r="H45" s="0" t="s">
        <v>44</v>
      </c>
      <c r="I45" s="0" t="s">
        <v>44</v>
      </c>
      <c r="J45" s="3" t="n">
        <v>1</v>
      </c>
      <c r="K45" s="5" t="n">
        <v>120</v>
      </c>
      <c r="L45" s="0" t="s">
        <v>44</v>
      </c>
      <c r="M45" s="0" t="s">
        <v>45</v>
      </c>
      <c r="N45" s="3" t="n">
        <v>0.9</v>
      </c>
      <c r="O45" s="0" t="n">
        <v>82</v>
      </c>
      <c r="P45" s="0" t="s">
        <v>44</v>
      </c>
      <c r="Q45" s="0" t="s">
        <v>44</v>
      </c>
      <c r="R45" s="3" t="n">
        <v>1</v>
      </c>
      <c r="S45" s="5" t="n">
        <v>720</v>
      </c>
      <c r="T45" s="0" t="s">
        <v>44</v>
      </c>
      <c r="U45" s="0" t="s">
        <v>45</v>
      </c>
      <c r="V45" s="3" t="n">
        <v>0.9</v>
      </c>
      <c r="W45" s="0" t="n">
        <v>110</v>
      </c>
      <c r="X45" s="0" t="s">
        <v>44</v>
      </c>
      <c r="Y45" s="0" t="s">
        <v>44</v>
      </c>
      <c r="Z45" s="3" t="n">
        <v>1</v>
      </c>
      <c r="AA45" s="5" t="n">
        <v>82</v>
      </c>
      <c r="AB45" s="0" t="s">
        <v>44</v>
      </c>
      <c r="AC45" s="0" t="s">
        <v>44</v>
      </c>
      <c r="AD45" s="3" t="n">
        <v>1</v>
      </c>
      <c r="AE45" s="5" t="n">
        <v>11</v>
      </c>
      <c r="AF45" s="0" t="s">
        <v>44</v>
      </c>
      <c r="AG45" s="0" t="s">
        <v>44</v>
      </c>
      <c r="AH45" s="3" t="n">
        <v>1</v>
      </c>
      <c r="AI45" s="5" t="n">
        <v>106</v>
      </c>
      <c r="AJ45" s="0" t="s">
        <v>44</v>
      </c>
      <c r="AK45" s="0" t="s">
        <v>44</v>
      </c>
      <c r="AL45" s="3" t="n">
        <v>1</v>
      </c>
      <c r="AM45" s="0" t="n">
        <v>14</v>
      </c>
      <c r="AN45" s="4" t="s">
        <v>44</v>
      </c>
      <c r="AO45" s="4" t="s">
        <v>45</v>
      </c>
      <c r="AP45" s="3" t="n">
        <v>0.81</v>
      </c>
      <c r="AQ45" s="0" t="n">
        <v>8</v>
      </c>
      <c r="AR45" s="4" t="s">
        <v>44</v>
      </c>
      <c r="AS45" s="4" t="s">
        <v>45</v>
      </c>
      <c r="AT45" s="3" t="n">
        <v>0.9</v>
      </c>
      <c r="AU45" s="0" t="n">
        <v>1</v>
      </c>
      <c r="AV45" s="4" t="s">
        <v>44</v>
      </c>
      <c r="AW45" s="4" t="s">
        <v>45</v>
      </c>
      <c r="AX45" s="3" t="n">
        <v>0.9</v>
      </c>
      <c r="AY45" s="0" t="n">
        <v>7</v>
      </c>
      <c r="AZ45" s="4" t="s">
        <v>44</v>
      </c>
      <c r="BA45" s="4" t="s">
        <v>45</v>
      </c>
      <c r="BB45" s="3" t="n">
        <v>0.9</v>
      </c>
      <c r="BC45" s="0" t="n">
        <v>1051</v>
      </c>
      <c r="BD45" s="4" t="s">
        <v>44</v>
      </c>
      <c r="BE45" s="4" t="s">
        <v>45</v>
      </c>
      <c r="BF45" s="3" t="n">
        <v>0.9</v>
      </c>
      <c r="BG45" s="0" t="n">
        <v>10</v>
      </c>
      <c r="BH45" s="0" t="s">
        <v>44</v>
      </c>
      <c r="BI45" s="0" t="s">
        <v>44</v>
      </c>
      <c r="BJ45" s="3" t="n">
        <v>0.9</v>
      </c>
      <c r="BM45" s="0" t="n">
        <f aca="false">IF(O45&lt;=0,$D$7,IF(W45&lt;=O45,$D$7,$D$7+$F$7*(W45-O45)))</f>
        <v>2.76</v>
      </c>
      <c r="BT45" s="3"/>
      <c r="BX45" s="3"/>
      <c r="CB45" s="3"/>
      <c r="CF45" s="3"/>
      <c r="CJ45" s="3"/>
      <c r="CN45" s="3"/>
      <c r="CR45" s="3"/>
      <c r="CT45" s="4"/>
      <c r="CU45" s="4"/>
      <c r="CV45" s="3"/>
      <c r="CZ45" s="3"/>
      <c r="DD45" s="3"/>
      <c r="DH45" s="3"/>
      <c r="DL45" s="3"/>
      <c r="DP45" s="3"/>
      <c r="DT45" s="3"/>
      <c r="DX45" s="3"/>
      <c r="EB45" s="3"/>
      <c r="EF45" s="3"/>
    </row>
    <row r="46" customFormat="false" ht="12.75" hidden="false" customHeight="false" outlineLevel="0" collapsed="false">
      <c r="B46" s="0" t="n">
        <v>60</v>
      </c>
      <c r="C46" s="5" t="n">
        <v>1020</v>
      </c>
      <c r="D46" s="0" t="s">
        <v>44</v>
      </c>
      <c r="E46" s="0" t="s">
        <v>44</v>
      </c>
      <c r="F46" s="3" t="n">
        <v>1</v>
      </c>
      <c r="G46" s="0" t="n">
        <v>102</v>
      </c>
      <c r="H46" s="0" t="s">
        <v>44</v>
      </c>
      <c r="I46" s="0" t="s">
        <v>45</v>
      </c>
      <c r="J46" s="3" t="n">
        <v>0.95</v>
      </c>
      <c r="K46" s="5" t="n">
        <v>240</v>
      </c>
      <c r="L46" s="0" t="s">
        <v>44</v>
      </c>
      <c r="M46" s="0" t="s">
        <v>44</v>
      </c>
      <c r="N46" s="3" t="n">
        <v>1</v>
      </c>
      <c r="O46" s="0" t="n">
        <v>82</v>
      </c>
      <c r="P46" s="0" t="s">
        <v>44</v>
      </c>
      <c r="Q46" s="0" t="s">
        <v>45</v>
      </c>
      <c r="R46" s="3" t="n">
        <v>0.95</v>
      </c>
      <c r="S46" s="5" t="n">
        <v>780</v>
      </c>
      <c r="T46" s="0" t="s">
        <v>44</v>
      </c>
      <c r="U46" s="0" t="s">
        <v>44</v>
      </c>
      <c r="V46" s="3" t="n">
        <v>1</v>
      </c>
      <c r="W46" s="0" t="n">
        <v>108</v>
      </c>
      <c r="X46" s="0" t="s">
        <v>44</v>
      </c>
      <c r="Y46" s="0" t="s">
        <v>45</v>
      </c>
      <c r="Z46" s="3" t="n">
        <v>0.95</v>
      </c>
      <c r="AA46" s="5" t="n">
        <v>83</v>
      </c>
      <c r="AB46" s="0" t="s">
        <v>44</v>
      </c>
      <c r="AC46" s="0" t="s">
        <v>44</v>
      </c>
      <c r="AD46" s="3" t="n">
        <v>1</v>
      </c>
      <c r="AE46" s="5" t="n">
        <v>9</v>
      </c>
      <c r="AF46" s="0" t="s">
        <v>44</v>
      </c>
      <c r="AG46" s="0" t="s">
        <v>44</v>
      </c>
      <c r="AH46" s="3" t="n">
        <v>1</v>
      </c>
      <c r="AI46" s="5" t="n">
        <v>105</v>
      </c>
      <c r="AJ46" s="0" t="s">
        <v>44</v>
      </c>
      <c r="AK46" s="0" t="s">
        <v>44</v>
      </c>
      <c r="AL46" s="3" t="n">
        <v>1</v>
      </c>
      <c r="AM46" s="0" t="n">
        <v>24</v>
      </c>
      <c r="AN46" s="4" t="s">
        <v>44</v>
      </c>
      <c r="AO46" s="4" t="s">
        <v>44</v>
      </c>
      <c r="AP46" s="3" t="n">
        <v>1</v>
      </c>
      <c r="AQ46" s="0" t="n">
        <v>10</v>
      </c>
      <c r="AR46" s="4" t="s">
        <v>44</v>
      </c>
      <c r="AS46" s="4" t="s">
        <v>45</v>
      </c>
      <c r="AT46" s="3" t="n">
        <v>0.95</v>
      </c>
      <c r="AU46" s="0" t="n">
        <v>3</v>
      </c>
      <c r="AV46" s="4" t="s">
        <v>44</v>
      </c>
      <c r="AW46" s="4" t="s">
        <v>45</v>
      </c>
      <c r="AX46" s="3" t="n">
        <v>0.95</v>
      </c>
      <c r="AY46" s="0" t="n">
        <v>7</v>
      </c>
      <c r="AZ46" s="4" t="s">
        <v>44</v>
      </c>
      <c r="BA46" s="4" t="s">
        <v>45</v>
      </c>
      <c r="BB46" s="3" t="n">
        <v>0.95</v>
      </c>
      <c r="BC46" s="0" t="n">
        <v>1433</v>
      </c>
      <c r="BD46" s="4" t="s">
        <v>44</v>
      </c>
      <c r="BE46" s="4" t="s">
        <v>45</v>
      </c>
      <c r="BF46" s="3" t="n">
        <v>0.95</v>
      </c>
      <c r="BG46" s="0" t="n">
        <v>14</v>
      </c>
      <c r="BH46" s="0" t="s">
        <v>44</v>
      </c>
      <c r="BI46" s="0" t="s">
        <v>45</v>
      </c>
      <c r="BJ46" s="3" t="n">
        <v>0.95</v>
      </c>
      <c r="BM46" s="0" t="n">
        <f aca="false">IF(O46&lt;=0,$D$7,IF(W46&lt;=O46,$D$7,$D$7+$F$7*(W46-O46)))</f>
        <v>2.72</v>
      </c>
      <c r="BT46" s="3"/>
      <c r="BX46" s="3"/>
      <c r="CB46" s="3"/>
      <c r="CF46" s="3"/>
      <c r="CJ46" s="3"/>
      <c r="CN46" s="3"/>
      <c r="CR46" s="3"/>
      <c r="CT46" s="4"/>
      <c r="CU46" s="4"/>
      <c r="CV46" s="3"/>
      <c r="CZ46" s="3"/>
      <c r="DD46" s="3"/>
      <c r="DH46" s="3"/>
      <c r="DL46" s="3"/>
      <c r="DP46" s="3"/>
      <c r="DT46" s="3"/>
      <c r="DX46" s="3"/>
      <c r="EB46" s="3"/>
      <c r="EF46" s="3"/>
    </row>
    <row r="47" customFormat="false" ht="12.75" hidden="false" customHeight="false" outlineLevel="0" collapsed="false">
      <c r="A47" s="0" t="n">
        <v>13</v>
      </c>
      <c r="B47" s="0" t="n">
        <v>60</v>
      </c>
      <c r="C47" s="0" t="n">
        <v>720</v>
      </c>
      <c r="D47" s="0" t="s">
        <v>44</v>
      </c>
      <c r="E47" s="0" t="s">
        <v>44</v>
      </c>
      <c r="F47" s="3" t="n">
        <v>1</v>
      </c>
      <c r="G47" s="0" t="n">
        <v>97</v>
      </c>
      <c r="H47" s="0" t="s">
        <v>44</v>
      </c>
      <c r="I47" s="0" t="s">
        <v>44</v>
      </c>
      <c r="J47" s="3" t="n">
        <v>1</v>
      </c>
      <c r="K47" s="0" t="n">
        <v>180</v>
      </c>
      <c r="L47" s="0" t="s">
        <v>44</v>
      </c>
      <c r="M47" s="0" t="s">
        <v>44</v>
      </c>
      <c r="N47" s="3" t="n">
        <v>1</v>
      </c>
      <c r="O47" s="0" t="n">
        <v>82</v>
      </c>
      <c r="P47" s="0" t="s">
        <v>44</v>
      </c>
      <c r="Q47" s="0" t="s">
        <v>44</v>
      </c>
      <c r="R47" s="3" t="n">
        <v>1</v>
      </c>
      <c r="S47" s="0" t="n">
        <v>540</v>
      </c>
      <c r="T47" s="0" t="s">
        <v>44</v>
      </c>
      <c r="U47" s="0" t="s">
        <v>44</v>
      </c>
      <c r="V47" s="3" t="n">
        <v>1</v>
      </c>
      <c r="W47" s="0" t="n">
        <v>102</v>
      </c>
      <c r="X47" s="0" t="s">
        <v>44</v>
      </c>
      <c r="Y47" s="0" t="s">
        <v>44</v>
      </c>
      <c r="Z47" s="3" t="n">
        <v>1</v>
      </c>
      <c r="AA47" s="5" t="n">
        <v>-3</v>
      </c>
      <c r="AB47" s="0" t="s">
        <v>44</v>
      </c>
      <c r="AC47" s="0" t="s">
        <v>44</v>
      </c>
      <c r="AD47" s="3" t="n">
        <v>1</v>
      </c>
      <c r="AE47" s="5" t="n">
        <v>9</v>
      </c>
      <c r="AF47" s="0" t="s">
        <v>44</v>
      </c>
      <c r="AG47" s="0" t="s">
        <v>44</v>
      </c>
      <c r="AH47" s="3" t="n">
        <v>1</v>
      </c>
      <c r="AI47" s="5" t="n">
        <v>94</v>
      </c>
      <c r="AJ47" s="0" t="s">
        <v>44</v>
      </c>
      <c r="AK47" s="0" t="s">
        <v>44</v>
      </c>
      <c r="AL47" s="3" t="n">
        <v>1</v>
      </c>
      <c r="AM47" s="0" t="n">
        <v>25</v>
      </c>
      <c r="AN47" s="4" t="s">
        <v>44</v>
      </c>
      <c r="AO47" s="4" t="s">
        <v>44</v>
      </c>
      <c r="AP47" s="3" t="n">
        <v>1</v>
      </c>
      <c r="AQ47" s="0" t="n">
        <v>7</v>
      </c>
      <c r="AR47" s="4" t="s">
        <v>44</v>
      </c>
      <c r="AS47" s="4" t="s">
        <v>44</v>
      </c>
      <c r="AT47" s="3" t="n">
        <v>1</v>
      </c>
      <c r="AU47" s="0" t="n">
        <v>2</v>
      </c>
      <c r="AV47" s="4" t="s">
        <v>44</v>
      </c>
      <c r="AW47" s="4" t="s">
        <v>44</v>
      </c>
      <c r="AX47" s="3" t="n">
        <v>1</v>
      </c>
      <c r="AY47" s="0" t="n">
        <v>5</v>
      </c>
      <c r="AZ47" s="4" t="s">
        <v>44</v>
      </c>
      <c r="BA47" s="4" t="s">
        <v>44</v>
      </c>
      <c r="BB47" s="3" t="n">
        <v>1</v>
      </c>
      <c r="BC47" s="0" t="n">
        <v>1008</v>
      </c>
      <c r="BD47" s="4" t="s">
        <v>44</v>
      </c>
      <c r="BE47" s="4" t="s">
        <v>44</v>
      </c>
      <c r="BF47" s="3" t="n">
        <v>1</v>
      </c>
      <c r="BG47" s="0" t="n">
        <v>10</v>
      </c>
      <c r="BH47" s="0" t="s">
        <v>44</v>
      </c>
      <c r="BI47" s="0" t="s">
        <v>44</v>
      </c>
      <c r="BJ47" s="3" t="n">
        <v>1</v>
      </c>
      <c r="BM47" s="0" t="n">
        <f aca="false">IF(O47&lt;=0,$D$7,IF(W47&lt;=O47,$D$7,$D$7+$F$7*(W47-O47)))</f>
        <v>2.6</v>
      </c>
      <c r="BN47" s="0" t="n">
        <f aca="false">IF(CC47&lt;=0,$D$7,IF(CK47&lt;=CC47,$D$7,$D$7+$F$7*(CK47-CC47)))</f>
        <v>2.74</v>
      </c>
      <c r="BP47" s="0" t="n">
        <v>1</v>
      </c>
      <c r="BQ47" s="0" t="n">
        <f aca="false">IF(AND(C47&gt;=0,C48&gt;=0,C49&gt;=0),C47+C48+C49,-3)</f>
        <v>2520</v>
      </c>
      <c r="BR47" s="0" t="s">
        <v>44</v>
      </c>
      <c r="BS47" s="0" t="s">
        <v>44</v>
      </c>
      <c r="BT47" s="3" t="n">
        <v>1</v>
      </c>
      <c r="BU47" s="0" t="n">
        <f aca="false">IF(AND(C47&gt;=0,C48&gt;=0,C49&gt;=0,G47&gt;=0,G48&gt;=0,G49&gt;=0),ROUND((C47*G47+C48*G48+C49*G49)/(C47+C48+C49),0),-3)</f>
        <v>107</v>
      </c>
      <c r="BV47" s="0" t="s">
        <v>44</v>
      </c>
      <c r="BW47" s="0" t="s">
        <v>44</v>
      </c>
      <c r="BX47" s="3" t="n">
        <v>1</v>
      </c>
      <c r="BY47" s="0" t="n">
        <f aca="false">IF(AND(K47&gt;=0,K48&gt;=0,K49&gt;=0),K47+K48+K49,-3)</f>
        <v>360</v>
      </c>
      <c r="BZ47" s="0" t="s">
        <v>44</v>
      </c>
      <c r="CA47" s="0" t="s">
        <v>44</v>
      </c>
      <c r="CB47" s="3" t="n">
        <v>1</v>
      </c>
      <c r="CC47" s="0" t="n">
        <f aca="false">IF(AND(K47&gt;=0,K48&gt;=0,K49&gt;=0,O47&gt;=0,O48&gt;=0,O49&gt;=0),ROUND((K47*O47+K48*O48+K49*O49)/(K47+K48+K49),0),-3)</f>
        <v>84</v>
      </c>
      <c r="CD47" s="0" t="s">
        <v>44</v>
      </c>
      <c r="CE47" s="0" t="s">
        <v>44</v>
      </c>
      <c r="CF47" s="3" t="n">
        <v>1</v>
      </c>
      <c r="CG47" s="0" t="n">
        <f aca="false">IF(AND(S47&gt;=0,S48&gt;=0,S49&gt;=0),S47+S48+S49,-3)</f>
        <v>2160</v>
      </c>
      <c r="CH47" s="0" t="s">
        <v>44</v>
      </c>
      <c r="CI47" s="0" t="s">
        <v>44</v>
      </c>
      <c r="CJ47" s="3" t="n">
        <v>1</v>
      </c>
      <c r="CK47" s="0" t="n">
        <f aca="false">IF(AND(S47&gt;=0,S48&gt;=0,S49&gt;=0,W47&gt;=0,W48&gt;=0,W49&gt;=0),ROUND((S47*W47+S48*W48+S49*W49)/(S47+S48+S49),0),-3)</f>
        <v>111</v>
      </c>
      <c r="CL47" s="0" t="s">
        <v>44</v>
      </c>
      <c r="CM47" s="0" t="s">
        <v>44</v>
      </c>
      <c r="CN47" s="3" t="n">
        <v>1</v>
      </c>
      <c r="CO47" s="0" t="n">
        <f aca="false">IF(AND(AA47&gt;=0,AA48&gt;=0,AA49&gt;=0),ROUND((AA47+AA48+AA49)/3,0),-3)</f>
        <v>-3</v>
      </c>
      <c r="CP47" s="0" t="s">
        <v>44</v>
      </c>
      <c r="CQ47" s="0" t="s">
        <v>44</v>
      </c>
      <c r="CR47" s="3" t="n">
        <v>1</v>
      </c>
      <c r="CS47" s="0" t="n">
        <f aca="false">IF(AND(AA47&gt;=0,AA48&gt;=0,AA49&gt;=0),MAX(AA47,AA48,AA49),-3)</f>
        <v>-3</v>
      </c>
      <c r="CT47" s="4" t="s">
        <v>44</v>
      </c>
      <c r="CU47" s="4" t="s">
        <v>44</v>
      </c>
      <c r="CV47" s="3" t="n">
        <v>1</v>
      </c>
      <c r="CW47" s="0" t="n">
        <f aca="false">ROUND(SQRT((C47*AE47^2+C47*((G47-BU47)^2)+C48*AE48^2+C48*((G48-BU47)^2)+C49*AE49^2+C49*((G49-BU47)^2))/(C47+C48+C49-1)),0)</f>
        <v>14</v>
      </c>
      <c r="CX47" s="0" t="s">
        <v>44</v>
      </c>
      <c r="CY47" s="0" t="s">
        <v>44</v>
      </c>
      <c r="CZ47" s="3" t="n">
        <v>1</v>
      </c>
      <c r="DA47" s="0" t="n">
        <f aca="false">IF(AND(C47&gt;=0,C48&gt;=0,C49&gt;=0,AI47&gt;=0,AI48&gt;=0,AI49&gt;=0),ROUND((C47*AI47+C48*AI48+C49*AI49)/(C47+C48+C49),0),-3)</f>
        <v>106</v>
      </c>
      <c r="DB47" s="0" t="s">
        <v>44</v>
      </c>
      <c r="DC47" s="0" t="s">
        <v>44</v>
      </c>
      <c r="DD47" s="3" t="n">
        <v>1</v>
      </c>
      <c r="DE47" s="0" t="n">
        <f aca="false">IF(BY47=0,0,IF(OR(BQ47&gt;=0,BY47&gt;=0),ROUND(BY47/BQ47*100,0),BQ47))</f>
        <v>14</v>
      </c>
      <c r="DF47" s="0" t="s">
        <v>44</v>
      </c>
      <c r="DG47" s="0" t="s">
        <v>44</v>
      </c>
      <c r="DH47" s="3" t="n">
        <v>1</v>
      </c>
      <c r="DI47" s="0" t="n">
        <f aca="false">IF(OR(G47&lt;0,G48&lt;0,G49&lt;0),-3,ROUND(((C47+C48+C49)^2)/(C47*G47+C48*G48+C49*G49),0))</f>
        <v>24</v>
      </c>
      <c r="DJ47" s="0" t="s">
        <v>44</v>
      </c>
      <c r="DK47" s="0" t="s">
        <v>44</v>
      </c>
      <c r="DL47" s="3" t="n">
        <v>1</v>
      </c>
      <c r="DM47" s="0" t="n">
        <f aca="false">IF(OR(O47&lt;0,O48&lt;0,O49&lt;0),-3,ROUND(((K47+K48+K49)^2)/(K47*O47+K48*O48+K49*O49),0))</f>
        <v>4</v>
      </c>
      <c r="DN47" s="0" t="s">
        <v>44</v>
      </c>
      <c r="DO47" s="0" t="s">
        <v>44</v>
      </c>
      <c r="DP47" s="3" t="n">
        <v>1</v>
      </c>
      <c r="DQ47" s="0" t="n">
        <f aca="false">IF(OR(W47&lt;0,W48&lt;0,W49&lt;0),-3,ROUND(((S47+S48+S49)^2)/(S47*W47+S48*W48+S49*W49),0))</f>
        <v>19</v>
      </c>
      <c r="DR47" s="0" t="s">
        <v>44</v>
      </c>
      <c r="DS47" s="0" t="s">
        <v>44</v>
      </c>
      <c r="DT47" s="3" t="n">
        <v>1</v>
      </c>
      <c r="DU47" s="0" t="n">
        <f aca="false">IF(OR(CG47&lt;0,BY47&lt;0),-1,CG47+ROUND(BN47*BY47,0))</f>
        <v>3146</v>
      </c>
      <c r="DV47" s="0" t="s">
        <v>44</v>
      </c>
      <c r="DW47" s="0" t="s">
        <v>44</v>
      </c>
      <c r="DX47" s="3" t="n">
        <v>1</v>
      </c>
      <c r="DY47" s="0" t="n">
        <f aca="false">IF(OR(DU47&lt;0,BU47&lt;=0),-1,ROUND(DU47/BU47,0))</f>
        <v>29</v>
      </c>
      <c r="DZ47" s="0" t="s">
        <v>44</v>
      </c>
      <c r="EA47" s="0" t="s">
        <v>44</v>
      </c>
      <c r="EB47" s="3" t="n">
        <v>1</v>
      </c>
      <c r="EC47" s="0" t="n">
        <f aca="false">ROUND($I$7*ABS(G47-G48)+$K$7*ABS(G48-G49),0)</f>
        <v>9</v>
      </c>
      <c r="ED47" s="0" t="s">
        <v>44</v>
      </c>
      <c r="EE47" s="0" t="s">
        <v>44</v>
      </c>
      <c r="EF47" s="3" t="n">
        <v>1</v>
      </c>
    </row>
    <row r="48" customFormat="false" ht="12.75" hidden="false" customHeight="false" outlineLevel="0" collapsed="false">
      <c r="B48" s="0" t="n">
        <v>60</v>
      </c>
      <c r="C48" s="5" t="n">
        <v>840</v>
      </c>
      <c r="D48" s="0" t="s">
        <v>44</v>
      </c>
      <c r="E48" s="0" t="s">
        <v>44</v>
      </c>
      <c r="F48" s="3" t="n">
        <v>1</v>
      </c>
      <c r="G48" s="5" t="n">
        <v>106</v>
      </c>
      <c r="H48" s="0" t="s">
        <v>44</v>
      </c>
      <c r="I48" s="0" t="s">
        <v>44</v>
      </c>
      <c r="J48" s="3" t="n">
        <v>1</v>
      </c>
      <c r="K48" s="5" t="n">
        <v>120</v>
      </c>
      <c r="L48" s="0" t="s">
        <v>44</v>
      </c>
      <c r="M48" s="0" t="s">
        <v>44</v>
      </c>
      <c r="N48" s="3" t="n">
        <v>1</v>
      </c>
      <c r="O48" s="5" t="n">
        <v>82</v>
      </c>
      <c r="P48" s="0" t="s">
        <v>44</v>
      </c>
      <c r="Q48" s="0" t="s">
        <v>44</v>
      </c>
      <c r="R48" s="3" t="n">
        <v>1</v>
      </c>
      <c r="S48" s="5" t="n">
        <v>720</v>
      </c>
      <c r="T48" s="0" t="s">
        <v>44</v>
      </c>
      <c r="U48" s="0" t="s">
        <v>44</v>
      </c>
      <c r="V48" s="3" t="n">
        <v>1</v>
      </c>
      <c r="W48" s="5" t="n">
        <v>110</v>
      </c>
      <c r="X48" s="0" t="s">
        <v>44</v>
      </c>
      <c r="Y48" s="0" t="s">
        <v>44</v>
      </c>
      <c r="Z48" s="3" t="n">
        <v>1</v>
      </c>
      <c r="AA48" s="5" t="n">
        <v>82</v>
      </c>
      <c r="AB48" s="0" t="s">
        <v>44</v>
      </c>
      <c r="AC48" s="0" t="s">
        <v>44</v>
      </c>
      <c r="AD48" s="3" t="n">
        <v>1</v>
      </c>
      <c r="AE48" s="5" t="n">
        <v>11</v>
      </c>
      <c r="AF48" s="0" t="s">
        <v>44</v>
      </c>
      <c r="AG48" s="0" t="s">
        <v>44</v>
      </c>
      <c r="AH48" s="3" t="n">
        <v>1</v>
      </c>
      <c r="AI48" s="5" t="n">
        <v>106</v>
      </c>
      <c r="AJ48" s="0" t="s">
        <v>44</v>
      </c>
      <c r="AK48" s="0" t="s">
        <v>44</v>
      </c>
      <c r="AL48" s="3" t="n">
        <v>1</v>
      </c>
      <c r="AM48" s="0" t="n">
        <v>14</v>
      </c>
      <c r="AN48" s="4" t="s">
        <v>44</v>
      </c>
      <c r="AO48" s="4" t="s">
        <v>44</v>
      </c>
      <c r="AP48" s="3" t="n">
        <v>1</v>
      </c>
      <c r="AQ48" s="0" t="n">
        <v>8</v>
      </c>
      <c r="AR48" s="0" t="s">
        <v>44</v>
      </c>
      <c r="AS48" s="0" t="s">
        <v>44</v>
      </c>
      <c r="AT48" s="3" t="n">
        <v>1</v>
      </c>
      <c r="AU48" s="0" t="n">
        <v>1</v>
      </c>
      <c r="AV48" s="0" t="s">
        <v>44</v>
      </c>
      <c r="AW48" s="0" t="s">
        <v>44</v>
      </c>
      <c r="AX48" s="3" t="n">
        <v>1</v>
      </c>
      <c r="AY48" s="0" t="n">
        <v>7</v>
      </c>
      <c r="AZ48" s="0" t="s">
        <v>44</v>
      </c>
      <c r="BA48" s="0" t="s">
        <v>44</v>
      </c>
      <c r="BB48" s="3" t="n">
        <v>1</v>
      </c>
      <c r="BC48" s="0" t="n">
        <v>1051</v>
      </c>
      <c r="BD48" s="0" t="s">
        <v>44</v>
      </c>
      <c r="BE48" s="0" t="s">
        <v>44</v>
      </c>
      <c r="BF48" s="3" t="n">
        <v>1</v>
      </c>
      <c r="BG48" s="0" t="n">
        <v>10</v>
      </c>
      <c r="BH48" s="0" t="s">
        <v>44</v>
      </c>
      <c r="BI48" s="0" t="s">
        <v>44</v>
      </c>
      <c r="BJ48" s="3" t="n">
        <v>1</v>
      </c>
      <c r="BM48" s="0" t="n">
        <f aca="false">IF(O48&lt;=0,$D$7,IF(W48&lt;=O48,$D$7,$D$7+$F$7*(W48-O48)))</f>
        <v>2.76</v>
      </c>
      <c r="BT48" s="3"/>
      <c r="BX48" s="3"/>
      <c r="CB48" s="3"/>
      <c r="CF48" s="3"/>
      <c r="CJ48" s="3"/>
      <c r="CN48" s="3"/>
      <c r="CR48" s="3"/>
      <c r="CT48" s="4"/>
      <c r="CU48" s="4"/>
      <c r="CV48" s="3"/>
      <c r="CZ48" s="3"/>
      <c r="DD48" s="3"/>
      <c r="DH48" s="3"/>
      <c r="DL48" s="3"/>
      <c r="DP48" s="3"/>
      <c r="DT48" s="3"/>
      <c r="DX48" s="3"/>
      <c r="EB48" s="3"/>
      <c r="EF48" s="3"/>
    </row>
    <row r="49" customFormat="false" ht="12.75" hidden="false" customHeight="false" outlineLevel="0" collapsed="false">
      <c r="B49" s="0" t="n">
        <v>60</v>
      </c>
      <c r="C49" s="5" t="n">
        <v>960</v>
      </c>
      <c r="D49" s="0" t="s">
        <v>44</v>
      </c>
      <c r="E49" s="0" t="s">
        <v>44</v>
      </c>
      <c r="F49" s="3" t="n">
        <v>1</v>
      </c>
      <c r="G49" s="5" t="n">
        <v>115</v>
      </c>
      <c r="H49" s="0" t="s">
        <v>44</v>
      </c>
      <c r="I49" s="0" t="s">
        <v>44</v>
      </c>
      <c r="J49" s="3" t="n">
        <v>1</v>
      </c>
      <c r="K49" s="5" t="n">
        <v>60</v>
      </c>
      <c r="L49" s="0" t="s">
        <v>44</v>
      </c>
      <c r="M49" s="0" t="s">
        <v>44</v>
      </c>
      <c r="N49" s="3" t="n">
        <v>1</v>
      </c>
      <c r="O49" s="5" t="n">
        <v>92</v>
      </c>
      <c r="P49" s="0" t="s">
        <v>44</v>
      </c>
      <c r="Q49" s="0" t="s">
        <v>44</v>
      </c>
      <c r="R49" s="3" t="n">
        <v>1</v>
      </c>
      <c r="S49" s="5" t="n">
        <v>900</v>
      </c>
      <c r="T49" s="0" t="s">
        <v>44</v>
      </c>
      <c r="U49" s="0" t="s">
        <v>44</v>
      </c>
      <c r="V49" s="3" t="n">
        <v>1</v>
      </c>
      <c r="W49" s="5" t="n">
        <v>117</v>
      </c>
      <c r="X49" s="0" t="s">
        <v>44</v>
      </c>
      <c r="Y49" s="0" t="s">
        <v>44</v>
      </c>
      <c r="Z49" s="3" t="n">
        <v>1</v>
      </c>
      <c r="AA49" s="5" t="n">
        <v>85</v>
      </c>
      <c r="AB49" s="0" t="s">
        <v>44</v>
      </c>
      <c r="AC49" s="0" t="s">
        <v>44</v>
      </c>
      <c r="AD49" s="3" t="n">
        <v>1</v>
      </c>
      <c r="AE49" s="5" t="n">
        <v>14</v>
      </c>
      <c r="AF49" s="0" t="s">
        <v>44</v>
      </c>
      <c r="AG49" s="0" t="s">
        <v>44</v>
      </c>
      <c r="AH49" s="3" t="n">
        <v>1</v>
      </c>
      <c r="AI49" s="5" t="n">
        <v>116</v>
      </c>
      <c r="AJ49" s="0" t="s">
        <v>44</v>
      </c>
      <c r="AK49" s="0" t="s">
        <v>44</v>
      </c>
      <c r="AL49" s="3" t="n">
        <v>1</v>
      </c>
      <c r="AM49" s="0" t="n">
        <v>6</v>
      </c>
      <c r="AN49" s="4" t="s">
        <v>44</v>
      </c>
      <c r="AO49" s="4" t="s">
        <v>44</v>
      </c>
      <c r="AP49" s="3" t="n">
        <v>1</v>
      </c>
      <c r="AQ49" s="0" t="n">
        <v>8</v>
      </c>
      <c r="AR49" s="0" t="s">
        <v>44</v>
      </c>
      <c r="AS49" s="0" t="s">
        <v>44</v>
      </c>
      <c r="AT49" s="3" t="n">
        <v>1</v>
      </c>
      <c r="AU49" s="0" t="n">
        <v>1</v>
      </c>
      <c r="AV49" s="0" t="s">
        <v>44</v>
      </c>
      <c r="AW49" s="0" t="s">
        <v>44</v>
      </c>
      <c r="AX49" s="3" t="n">
        <v>1</v>
      </c>
      <c r="AY49" s="0" t="n">
        <v>8</v>
      </c>
      <c r="AZ49" s="0" t="s">
        <v>44</v>
      </c>
      <c r="BA49" s="0" t="s">
        <v>44</v>
      </c>
      <c r="BB49" s="3" t="n">
        <v>1</v>
      </c>
      <c r="BC49" s="0" t="n">
        <v>1062</v>
      </c>
      <c r="BD49" s="0" t="s">
        <v>44</v>
      </c>
      <c r="BE49" s="0" t="s">
        <v>44</v>
      </c>
      <c r="BF49" s="3" t="n">
        <v>1</v>
      </c>
      <c r="BG49" s="0" t="n">
        <v>9</v>
      </c>
      <c r="BH49" s="0" t="s">
        <v>44</v>
      </c>
      <c r="BI49" s="0" t="s">
        <v>44</v>
      </c>
      <c r="BJ49" s="3" t="n">
        <v>1</v>
      </c>
      <c r="BM49" s="0" t="n">
        <f aca="false">IF(O49&lt;=0,$D$7,IF(W49&lt;=O49,$D$7,$D$7+$F$7*(W49-O49)))</f>
        <v>2.7</v>
      </c>
      <c r="BT49" s="3"/>
      <c r="BX49" s="3"/>
      <c r="CB49" s="3"/>
      <c r="CF49" s="3"/>
      <c r="CJ49" s="3"/>
      <c r="CN49" s="3"/>
      <c r="CR49" s="3"/>
      <c r="CT49" s="4"/>
      <c r="CU49" s="4"/>
      <c r="CV49" s="3"/>
      <c r="CZ49" s="3"/>
      <c r="DD49" s="3"/>
      <c r="DH49" s="3"/>
      <c r="DL49" s="3"/>
      <c r="DP49" s="3"/>
      <c r="DT49" s="3"/>
      <c r="DX49" s="3"/>
      <c r="EB49" s="3"/>
      <c r="EF49" s="3"/>
    </row>
    <row r="50" customFormat="false" ht="12.75" hidden="false" customHeight="false" outlineLevel="0" collapsed="false">
      <c r="A50" s="0" t="n">
        <v>14</v>
      </c>
      <c r="B50" s="0" t="n">
        <v>60</v>
      </c>
      <c r="C50" s="0" t="n">
        <v>840</v>
      </c>
      <c r="D50" s="0" t="s">
        <v>44</v>
      </c>
      <c r="E50" s="0" t="s">
        <v>44</v>
      </c>
      <c r="F50" s="3" t="n">
        <v>1</v>
      </c>
      <c r="G50" s="0" t="n">
        <v>99</v>
      </c>
      <c r="H50" s="0" t="s">
        <v>44</v>
      </c>
      <c r="I50" s="0" t="s">
        <v>44</v>
      </c>
      <c r="J50" s="3" t="n">
        <v>1</v>
      </c>
      <c r="K50" s="0" t="n">
        <v>240</v>
      </c>
      <c r="L50" s="0" t="s">
        <v>44</v>
      </c>
      <c r="M50" s="0" t="s">
        <v>44</v>
      </c>
      <c r="N50" s="3" t="n">
        <v>1</v>
      </c>
      <c r="O50" s="0" t="n">
        <v>83</v>
      </c>
      <c r="P50" s="0" t="s">
        <v>44</v>
      </c>
      <c r="Q50" s="0" t="s">
        <v>44</v>
      </c>
      <c r="R50" s="3" t="n">
        <v>1</v>
      </c>
      <c r="S50" s="0" t="n">
        <v>600</v>
      </c>
      <c r="T50" s="0" t="s">
        <v>44</v>
      </c>
      <c r="U50" s="0" t="s">
        <v>44</v>
      </c>
      <c r="V50" s="3" t="n">
        <v>1</v>
      </c>
      <c r="W50" s="0" t="n">
        <v>106</v>
      </c>
      <c r="X50" s="0" t="s">
        <v>44</v>
      </c>
      <c r="Y50" s="0" t="s">
        <v>44</v>
      </c>
      <c r="Z50" s="3" t="n">
        <v>1</v>
      </c>
      <c r="AA50" s="5" t="n">
        <v>-1</v>
      </c>
      <c r="AB50" s="0" t="s">
        <v>44</v>
      </c>
      <c r="AC50" s="0" t="s">
        <v>44</v>
      </c>
      <c r="AD50" s="3" t="n">
        <v>1</v>
      </c>
      <c r="AE50" s="5" t="n">
        <v>15</v>
      </c>
      <c r="AF50" s="0" t="s">
        <v>44</v>
      </c>
      <c r="AG50" s="0" t="s">
        <v>44</v>
      </c>
      <c r="AH50" s="3" t="n">
        <v>1</v>
      </c>
      <c r="AI50" s="5" t="n">
        <v>93</v>
      </c>
      <c r="AJ50" s="0" t="s">
        <v>44</v>
      </c>
      <c r="AK50" s="0" t="s">
        <v>44</v>
      </c>
      <c r="AL50" s="3" t="n">
        <v>1</v>
      </c>
      <c r="AM50" s="0" t="n">
        <v>29</v>
      </c>
      <c r="AN50" s="4" t="s">
        <v>44</v>
      </c>
      <c r="AO50" s="4" t="s">
        <v>44</v>
      </c>
      <c r="AP50" s="3" t="n">
        <v>1</v>
      </c>
      <c r="AQ50" s="0" t="n">
        <v>8</v>
      </c>
      <c r="AR50" s="4" t="s">
        <v>44</v>
      </c>
      <c r="AS50" s="4" t="s">
        <v>44</v>
      </c>
      <c r="AT50" s="3" t="n">
        <v>1</v>
      </c>
      <c r="AU50" s="0" t="n">
        <v>3</v>
      </c>
      <c r="AV50" s="4" t="s">
        <v>44</v>
      </c>
      <c r="AW50" s="4" t="s">
        <v>44</v>
      </c>
      <c r="AX50" s="3" t="n">
        <v>1</v>
      </c>
      <c r="AY50" s="0" t="n">
        <v>6</v>
      </c>
      <c r="AZ50" s="4" t="s">
        <v>44</v>
      </c>
      <c r="BA50" s="4" t="s">
        <v>44</v>
      </c>
      <c r="BB50" s="3" t="n">
        <v>1</v>
      </c>
      <c r="BC50" s="0" t="n">
        <v>1238</v>
      </c>
      <c r="BD50" s="4" t="s">
        <v>44</v>
      </c>
      <c r="BE50" s="4" t="s">
        <v>44</v>
      </c>
      <c r="BF50" s="3" t="n">
        <v>1</v>
      </c>
      <c r="BG50" s="0" t="n">
        <v>13</v>
      </c>
      <c r="BH50" s="0" t="s">
        <v>44</v>
      </c>
      <c r="BI50" s="0" t="s">
        <v>44</v>
      </c>
      <c r="BJ50" s="3" t="n">
        <v>1</v>
      </c>
      <c r="BM50" s="0" t="n">
        <f aca="false">IF(O50&lt;=0,$D$7,IF(W50&lt;=O50,$D$7,$D$7+$F$7*(W50-O50)))</f>
        <v>2.66</v>
      </c>
      <c r="BN50" s="0" t="n">
        <f aca="false">IF(CC50&lt;=0,$D$7,IF(CK50&lt;=CC50,$D$7,$D$7+$F$7*(CK50-CC50)))</f>
        <v>2.66</v>
      </c>
      <c r="BP50" s="0" t="n">
        <v>1</v>
      </c>
      <c r="BQ50" s="0" t="n">
        <f aca="false">IF(AND(C50&gt;=0,C51&gt;=0,C52&gt;=0),C50+C51+C52,-3)</f>
        <v>2340</v>
      </c>
      <c r="BR50" s="0" t="s">
        <v>44</v>
      </c>
      <c r="BS50" s="0" t="s">
        <v>44</v>
      </c>
      <c r="BT50" s="3" t="n">
        <v>1</v>
      </c>
      <c r="BU50" s="0" t="n">
        <f aca="false">IF(AND(C50&gt;=0,C51&gt;=0,C52&gt;=0,G50&gt;=0,G51&gt;=0,G52&gt;=0),ROUND((C50*G50+C51*G51+C52*G52)/(C50+C51+C52),0),-3)</f>
        <v>101</v>
      </c>
      <c r="BV50" s="0" t="s">
        <v>44</v>
      </c>
      <c r="BW50" s="0" t="s">
        <v>44</v>
      </c>
      <c r="BX50" s="3" t="n">
        <v>1</v>
      </c>
      <c r="BY50" s="0" t="n">
        <f aca="false">IF(AND(K50&gt;=0,K51&gt;=0,K52&gt;=0),K50+K51+K52,-3)</f>
        <v>480</v>
      </c>
      <c r="BZ50" s="0" t="s">
        <v>44</v>
      </c>
      <c r="CA50" s="0" t="s">
        <v>44</v>
      </c>
      <c r="CB50" s="3" t="n">
        <v>1</v>
      </c>
      <c r="CC50" s="0" t="n">
        <f aca="false">IF(AND(K50&gt;=0,K51&gt;=0,K52&gt;=0,O50&gt;=0,O51&gt;=0,O52&gt;=0),ROUND((K50*O50+K51*O51+K52*O52)/(K50+K51+K52),0),-3)</f>
        <v>83</v>
      </c>
      <c r="CD50" s="0" t="s">
        <v>44</v>
      </c>
      <c r="CE50" s="0" t="s">
        <v>44</v>
      </c>
      <c r="CF50" s="3" t="n">
        <v>1</v>
      </c>
      <c r="CG50" s="0" t="n">
        <f aca="false">IF(AND(S50&gt;=0,S51&gt;=0,S52&gt;=0),S50+S51+S52,-3)</f>
        <v>1860</v>
      </c>
      <c r="CH50" s="0" t="s">
        <v>44</v>
      </c>
      <c r="CI50" s="0" t="s">
        <v>44</v>
      </c>
      <c r="CJ50" s="3" t="n">
        <v>1</v>
      </c>
      <c r="CK50" s="0" t="n">
        <f aca="false">IF(AND(S50&gt;=0,S51&gt;=0,S52&gt;=0,W50&gt;=0,W51&gt;=0,W52&gt;=0),ROUND((S50*W50+S51*W51+S52*W52)/(S50+S51+S52),0),-3)</f>
        <v>106</v>
      </c>
      <c r="CL50" s="0" t="s">
        <v>44</v>
      </c>
      <c r="CM50" s="0" t="s">
        <v>44</v>
      </c>
      <c r="CN50" s="3" t="n">
        <v>1</v>
      </c>
      <c r="CO50" s="0" t="n">
        <v>81</v>
      </c>
      <c r="CP50" s="0" t="s">
        <v>44</v>
      </c>
      <c r="CQ50" s="0" t="s">
        <v>44</v>
      </c>
      <c r="CR50" s="3" t="n">
        <v>1</v>
      </c>
      <c r="CS50" s="0" t="n">
        <v>82</v>
      </c>
      <c r="CT50" s="4" t="s">
        <v>44</v>
      </c>
      <c r="CU50" s="4" t="s">
        <v>44</v>
      </c>
      <c r="CV50" s="3" t="n">
        <v>1</v>
      </c>
      <c r="CW50" s="0" t="n">
        <f aca="false">ROUND(SQRT((C50*AE50^2+C50*((G50-BU50)^2)+C51*AE51^2+C51*((G51-BU50)^2)+C52*AE52^2+C52*((G52-BU50)^2))/(C50+C51+C52-1)),0)</f>
        <v>13</v>
      </c>
      <c r="CX50" s="0" t="s">
        <v>44</v>
      </c>
      <c r="CY50" s="0" t="s">
        <v>44</v>
      </c>
      <c r="CZ50" s="3" t="n">
        <v>1</v>
      </c>
      <c r="DA50" s="0" t="n">
        <f aca="false">IF(AND(C50&gt;=0,C51&gt;=0,C52&gt;=0,AI50&gt;=0,AI51&gt;=0,AI52&gt;=0),ROUND((C50*AI50+C51*AI51+C52*AI52)/(C50+C51+C52),0),-3)</f>
        <v>99</v>
      </c>
      <c r="DB50" s="0" t="s">
        <v>44</v>
      </c>
      <c r="DC50" s="0" t="s">
        <v>44</v>
      </c>
      <c r="DD50" s="3" t="n">
        <v>1</v>
      </c>
      <c r="DE50" s="0" t="n">
        <f aca="false">IF(BY50=0,0,IF(OR(BQ50&gt;=0,BY50&gt;=0),ROUND(BY50/BQ50*100,0),BQ50))</f>
        <v>21</v>
      </c>
      <c r="DF50" s="0" t="s">
        <v>44</v>
      </c>
      <c r="DG50" s="0" t="s">
        <v>44</v>
      </c>
      <c r="DH50" s="3" t="n">
        <v>1</v>
      </c>
      <c r="DI50" s="0" t="n">
        <f aca="false">IF(OR(G50&lt;0,G51&lt;0,G52&lt;0),-3,ROUND(((C50+C51+C52)^2)/(C50*G50+C51*G51+C52*G52),0))</f>
        <v>23</v>
      </c>
      <c r="DJ50" s="0" t="s">
        <v>44</v>
      </c>
      <c r="DK50" s="0" t="s">
        <v>44</v>
      </c>
      <c r="DL50" s="3" t="n">
        <v>1</v>
      </c>
      <c r="DM50" s="0" t="n">
        <f aca="false">IF(OR(O50&lt;0,O51&lt;0,O52&lt;0),-3,ROUND(((K50+K51+K52)^2)/(K50*O50+K51*O51+K52*O52),0))</f>
        <v>6</v>
      </c>
      <c r="DN50" s="0" t="s">
        <v>44</v>
      </c>
      <c r="DO50" s="0" t="s">
        <v>44</v>
      </c>
      <c r="DP50" s="3" t="n">
        <v>1</v>
      </c>
      <c r="DQ50" s="0" t="n">
        <f aca="false">IF(OR(W50&lt;0,W51&lt;0,W52&lt;0),-3,ROUND(((S50+S51+S52)^2)/(S50*W50+S51*W51+S52*W52),0))</f>
        <v>18</v>
      </c>
      <c r="DR50" s="0" t="s">
        <v>44</v>
      </c>
      <c r="DS50" s="0" t="s">
        <v>44</v>
      </c>
      <c r="DT50" s="3" t="n">
        <v>1</v>
      </c>
      <c r="DU50" s="0" t="n">
        <f aca="false">IF(OR(CG50&lt;0,BY50&lt;0),-1,CG50+ROUND(BN50*BY50,0))</f>
        <v>3137</v>
      </c>
      <c r="DV50" s="0" t="s">
        <v>44</v>
      </c>
      <c r="DW50" s="0" t="s">
        <v>44</v>
      </c>
      <c r="DX50" s="3" t="n">
        <v>1</v>
      </c>
      <c r="DY50" s="0" t="n">
        <f aca="false">IF(OR(DU50&lt;0,BU50&lt;=0),-1,ROUND(DU50/BU50,0))</f>
        <v>31</v>
      </c>
      <c r="DZ50" s="0" t="s">
        <v>44</v>
      </c>
      <c r="EA50" s="0" t="s">
        <v>44</v>
      </c>
      <c r="EB50" s="3" t="n">
        <v>1</v>
      </c>
      <c r="EC50" s="0" t="n">
        <f aca="false">ROUND($I$7*ABS(G50-G51)+$K$7*ABS(G51-G52),0)</f>
        <v>6</v>
      </c>
      <c r="ED50" s="0" t="s">
        <v>44</v>
      </c>
      <c r="EE50" s="0" t="s">
        <v>44</v>
      </c>
      <c r="EF50" s="3" t="n">
        <v>1</v>
      </c>
    </row>
    <row r="51" customFormat="false" ht="12.75" hidden="false" customHeight="false" outlineLevel="0" collapsed="false">
      <c r="B51" s="0" t="n">
        <v>60</v>
      </c>
      <c r="C51" s="0" t="n">
        <v>720</v>
      </c>
      <c r="D51" s="0" t="s">
        <v>44</v>
      </c>
      <c r="E51" s="0" t="s">
        <v>44</v>
      </c>
      <c r="F51" s="3" t="n">
        <v>1</v>
      </c>
      <c r="G51" s="0" t="n">
        <v>97</v>
      </c>
      <c r="H51" s="0" t="s">
        <v>44</v>
      </c>
      <c r="I51" s="0" t="s">
        <v>44</v>
      </c>
      <c r="J51" s="3" t="n">
        <v>1</v>
      </c>
      <c r="K51" s="0" t="n">
        <v>180</v>
      </c>
      <c r="L51" s="0" t="s">
        <v>44</v>
      </c>
      <c r="M51" s="0" t="s">
        <v>44</v>
      </c>
      <c r="N51" s="3" t="n">
        <v>1</v>
      </c>
      <c r="O51" s="0" t="n">
        <v>82</v>
      </c>
      <c r="P51" s="0" t="s">
        <v>44</v>
      </c>
      <c r="Q51" s="0" t="s">
        <v>44</v>
      </c>
      <c r="R51" s="3" t="n">
        <v>1</v>
      </c>
      <c r="S51" s="0" t="n">
        <v>540</v>
      </c>
      <c r="T51" s="0" t="s">
        <v>44</v>
      </c>
      <c r="U51" s="0" t="s">
        <v>44</v>
      </c>
      <c r="V51" s="3" t="n">
        <v>1</v>
      </c>
      <c r="W51" s="0" t="n">
        <v>102</v>
      </c>
      <c r="X51" s="0" t="s">
        <v>44</v>
      </c>
      <c r="Y51" s="0" t="s">
        <v>44</v>
      </c>
      <c r="Z51" s="3" t="n">
        <v>1</v>
      </c>
      <c r="AA51" s="5" t="n">
        <v>82</v>
      </c>
      <c r="AB51" s="0" t="s">
        <v>44</v>
      </c>
      <c r="AC51" s="0" t="s">
        <v>44</v>
      </c>
      <c r="AD51" s="3" t="n">
        <v>1</v>
      </c>
      <c r="AE51" s="5" t="n">
        <v>11</v>
      </c>
      <c r="AF51" s="0" t="s">
        <v>44</v>
      </c>
      <c r="AG51" s="0" t="s">
        <v>44</v>
      </c>
      <c r="AH51" s="3" t="n">
        <v>1</v>
      </c>
      <c r="AI51" s="5" t="n">
        <v>98</v>
      </c>
      <c r="AJ51" s="0" t="s">
        <v>44</v>
      </c>
      <c r="AK51" s="0" t="s">
        <v>44</v>
      </c>
      <c r="AL51" s="3" t="n">
        <v>1</v>
      </c>
      <c r="AM51" s="0" t="n">
        <v>25</v>
      </c>
      <c r="AN51" s="4" t="s">
        <v>44</v>
      </c>
      <c r="AO51" s="4" t="s">
        <v>44</v>
      </c>
      <c r="AP51" s="3" t="n">
        <v>1</v>
      </c>
      <c r="AQ51" s="0" t="n">
        <v>7</v>
      </c>
      <c r="AR51" s="4" t="s">
        <v>44</v>
      </c>
      <c r="AS51" s="4" t="s">
        <v>44</v>
      </c>
      <c r="AT51" s="3" t="n">
        <v>1</v>
      </c>
      <c r="AU51" s="0" t="n">
        <v>2</v>
      </c>
      <c r="AV51" s="4" t="s">
        <v>44</v>
      </c>
      <c r="AW51" s="4" t="s">
        <v>44</v>
      </c>
      <c r="AX51" s="3" t="n">
        <v>1</v>
      </c>
      <c r="AY51" s="0" t="n">
        <v>5</v>
      </c>
      <c r="AZ51" s="4" t="s">
        <v>44</v>
      </c>
      <c r="BA51" s="4" t="s">
        <v>44</v>
      </c>
      <c r="BB51" s="3" t="n">
        <v>1</v>
      </c>
      <c r="BC51" s="0" t="n">
        <v>1008</v>
      </c>
      <c r="BD51" s="4" t="s">
        <v>44</v>
      </c>
      <c r="BE51" s="4" t="s">
        <v>44</v>
      </c>
      <c r="BF51" s="3" t="n">
        <v>1</v>
      </c>
      <c r="BG51" s="0" t="n">
        <v>10</v>
      </c>
      <c r="BH51" s="0" t="s">
        <v>44</v>
      </c>
      <c r="BI51" s="0" t="s">
        <v>44</v>
      </c>
      <c r="BJ51" s="3" t="n">
        <v>1</v>
      </c>
      <c r="BM51" s="0" t="n">
        <f aca="false">IF(O51&lt;=0,$D$7,IF(W51&lt;=O51,$D$7,$D$7+$F$7*(W51-O51)))</f>
        <v>2.6</v>
      </c>
      <c r="BT51" s="3"/>
      <c r="BX51" s="3"/>
      <c r="CB51" s="3"/>
      <c r="CF51" s="3"/>
      <c r="CJ51" s="3"/>
      <c r="CN51" s="3"/>
      <c r="CR51" s="3"/>
      <c r="CT51" s="4"/>
      <c r="CU51" s="4"/>
      <c r="CV51" s="3"/>
      <c r="CZ51" s="3"/>
      <c r="DD51" s="3"/>
      <c r="DH51" s="3"/>
      <c r="DL51" s="3"/>
      <c r="DP51" s="3"/>
      <c r="DT51" s="3"/>
      <c r="DX51" s="3"/>
      <c r="EB51" s="3"/>
      <c r="EF51" s="3"/>
    </row>
    <row r="52" customFormat="false" ht="12.75" hidden="false" customHeight="false" outlineLevel="0" collapsed="false">
      <c r="B52" s="0" t="n">
        <v>60</v>
      </c>
      <c r="C52" s="0" t="n">
        <v>780</v>
      </c>
      <c r="D52" s="0" t="s">
        <v>44</v>
      </c>
      <c r="E52" s="0" t="s">
        <v>44</v>
      </c>
      <c r="F52" s="3" t="n">
        <v>1</v>
      </c>
      <c r="G52" s="0" t="n">
        <v>106</v>
      </c>
      <c r="H52" s="0" t="s">
        <v>44</v>
      </c>
      <c r="I52" s="0" t="s">
        <v>44</v>
      </c>
      <c r="J52" s="3" t="n">
        <v>1</v>
      </c>
      <c r="K52" s="0" t="n">
        <v>60</v>
      </c>
      <c r="L52" s="0" t="s">
        <v>44</v>
      </c>
      <c r="M52" s="0" t="s">
        <v>44</v>
      </c>
      <c r="N52" s="3" t="n">
        <v>1</v>
      </c>
      <c r="O52" s="0" t="n">
        <v>84</v>
      </c>
      <c r="P52" s="0" t="s">
        <v>44</v>
      </c>
      <c r="Q52" s="0" t="s">
        <v>44</v>
      </c>
      <c r="R52" s="3" t="n">
        <v>1</v>
      </c>
      <c r="S52" s="0" t="n">
        <v>720</v>
      </c>
      <c r="T52" s="0" t="s">
        <v>44</v>
      </c>
      <c r="U52" s="0" t="s">
        <v>44</v>
      </c>
      <c r="V52" s="3" t="n">
        <v>1</v>
      </c>
      <c r="W52" s="0" t="n">
        <v>108</v>
      </c>
      <c r="X52" s="0" t="s">
        <v>44</v>
      </c>
      <c r="Y52" s="0" t="s">
        <v>44</v>
      </c>
      <c r="Z52" s="3" t="n">
        <v>1</v>
      </c>
      <c r="AA52" s="5" t="n">
        <v>79</v>
      </c>
      <c r="AB52" s="0" t="s">
        <v>44</v>
      </c>
      <c r="AC52" s="0" t="s">
        <v>44</v>
      </c>
      <c r="AD52" s="3" t="n">
        <v>1</v>
      </c>
      <c r="AE52" s="5" t="n">
        <v>12</v>
      </c>
      <c r="AF52" s="0" t="s">
        <v>44</v>
      </c>
      <c r="AG52" s="0" t="s">
        <v>44</v>
      </c>
      <c r="AH52" s="3" t="n">
        <v>1</v>
      </c>
      <c r="AI52" s="5" t="n">
        <v>105</v>
      </c>
      <c r="AJ52" s="0" t="s">
        <v>44</v>
      </c>
      <c r="AK52" s="0" t="s">
        <v>44</v>
      </c>
      <c r="AL52" s="3" t="n">
        <v>1</v>
      </c>
      <c r="AM52" s="0" t="n">
        <v>8</v>
      </c>
      <c r="AN52" s="4" t="s">
        <v>44</v>
      </c>
      <c r="AO52" s="4" t="s">
        <v>44</v>
      </c>
      <c r="AP52" s="3" t="n">
        <v>1</v>
      </c>
      <c r="AQ52" s="0" t="n">
        <v>7</v>
      </c>
      <c r="AR52" s="4" t="s">
        <v>44</v>
      </c>
      <c r="AS52" s="4" t="s">
        <v>44</v>
      </c>
      <c r="AT52" s="3" t="n">
        <v>1</v>
      </c>
      <c r="AU52" s="0" t="n">
        <v>1</v>
      </c>
      <c r="AV52" s="4" t="s">
        <v>44</v>
      </c>
      <c r="AW52" s="4" t="s">
        <v>44</v>
      </c>
      <c r="AX52" s="3" t="n">
        <v>1</v>
      </c>
      <c r="AY52" s="0" t="n">
        <v>7</v>
      </c>
      <c r="AZ52" s="4" t="s">
        <v>44</v>
      </c>
      <c r="BA52" s="4" t="s">
        <v>44</v>
      </c>
      <c r="BB52" s="3" t="n">
        <v>1</v>
      </c>
      <c r="BC52" s="0" t="n">
        <v>881</v>
      </c>
      <c r="BD52" s="4" t="s">
        <v>44</v>
      </c>
      <c r="BE52" s="4" t="s">
        <v>44</v>
      </c>
      <c r="BF52" s="3" t="n">
        <v>1</v>
      </c>
      <c r="BG52" s="0" t="n">
        <v>8</v>
      </c>
      <c r="BH52" s="0" t="s">
        <v>44</v>
      </c>
      <c r="BI52" s="0" t="s">
        <v>44</v>
      </c>
      <c r="BJ52" s="3" t="n">
        <v>1</v>
      </c>
      <c r="BM52" s="0" t="n">
        <f aca="false">IF(O52&lt;=0,$D$7,IF(W52&lt;=O52,$D$7,$D$7+$F$7*(W52-O52)))</f>
        <v>2.68</v>
      </c>
      <c r="BT52" s="3"/>
      <c r="BX52" s="3"/>
      <c r="CB52" s="3"/>
      <c r="CF52" s="3"/>
      <c r="CJ52" s="3"/>
      <c r="CN52" s="3"/>
      <c r="CR52" s="3"/>
      <c r="CT52" s="4"/>
      <c r="CU52" s="4"/>
      <c r="CV52" s="3"/>
      <c r="CZ52" s="3"/>
      <c r="DD52" s="3"/>
      <c r="DH52" s="3"/>
      <c r="DL52" s="3"/>
      <c r="DP52" s="3"/>
      <c r="DT52" s="3"/>
      <c r="DX52" s="3"/>
      <c r="EB52" s="3"/>
      <c r="EF52" s="3"/>
    </row>
    <row r="53" customFormat="false" ht="12.75" hidden="false" customHeight="false" outlineLevel="0" collapsed="false">
      <c r="A53" s="0" t="n">
        <v>15</v>
      </c>
      <c r="B53" s="0" t="n">
        <v>60</v>
      </c>
      <c r="C53" s="0" t="n">
        <v>600</v>
      </c>
      <c r="D53" s="0" t="s">
        <v>44</v>
      </c>
      <c r="E53" s="0" t="s">
        <v>44</v>
      </c>
      <c r="F53" s="3" t="n">
        <v>1</v>
      </c>
      <c r="G53" s="0" t="n">
        <v>105</v>
      </c>
      <c r="H53" s="0" t="s">
        <v>44</v>
      </c>
      <c r="I53" s="0" t="s">
        <v>44</v>
      </c>
      <c r="J53" s="3" t="n">
        <v>1</v>
      </c>
      <c r="K53" s="0" t="n">
        <v>120</v>
      </c>
      <c r="L53" s="0" t="s">
        <v>44</v>
      </c>
      <c r="M53" s="0" t="s">
        <v>44</v>
      </c>
      <c r="N53" s="3" t="n">
        <v>1</v>
      </c>
      <c r="O53" s="0" t="n">
        <v>85</v>
      </c>
      <c r="P53" s="0" t="s">
        <v>44</v>
      </c>
      <c r="Q53" s="0" t="s">
        <v>44</v>
      </c>
      <c r="R53" s="3" t="n">
        <v>1</v>
      </c>
      <c r="S53" s="0" t="n">
        <v>480</v>
      </c>
      <c r="T53" s="0" t="s">
        <v>44</v>
      </c>
      <c r="U53" s="0" t="s">
        <v>44</v>
      </c>
      <c r="V53" s="3" t="n">
        <v>1</v>
      </c>
      <c r="W53" s="0" t="n">
        <v>110</v>
      </c>
      <c r="X53" s="0" t="s">
        <v>44</v>
      </c>
      <c r="Y53" s="0" t="s">
        <v>44</v>
      </c>
      <c r="Z53" s="3" t="n">
        <v>1</v>
      </c>
      <c r="AA53" s="5" t="n">
        <v>76</v>
      </c>
      <c r="AB53" s="0" t="s">
        <v>44</v>
      </c>
      <c r="AC53" s="0" t="s">
        <v>44</v>
      </c>
      <c r="AD53" s="3" t="n">
        <v>1</v>
      </c>
      <c r="AE53" s="5" t="n">
        <v>-3</v>
      </c>
      <c r="AF53" s="0" t="s">
        <v>44</v>
      </c>
      <c r="AG53" s="0" t="s">
        <v>44</v>
      </c>
      <c r="AH53" s="3" t="n">
        <v>1</v>
      </c>
      <c r="AI53" s="5" t="n">
        <v>95</v>
      </c>
      <c r="AJ53" s="0" t="s">
        <v>44</v>
      </c>
      <c r="AK53" s="0" t="s">
        <v>44</v>
      </c>
      <c r="AL53" s="3" t="n">
        <v>1</v>
      </c>
      <c r="AM53" s="0" t="n">
        <v>20</v>
      </c>
      <c r="AN53" s="4" t="s">
        <v>44</v>
      </c>
      <c r="AO53" s="4" t="s">
        <v>44</v>
      </c>
      <c r="AP53" s="3" t="n">
        <v>1</v>
      </c>
      <c r="AQ53" s="0" t="n">
        <v>6</v>
      </c>
      <c r="AR53" s="4" t="s">
        <v>44</v>
      </c>
      <c r="AS53" s="4" t="s">
        <v>44</v>
      </c>
      <c r="AT53" s="3" t="n">
        <v>1</v>
      </c>
      <c r="AU53" s="0" t="n">
        <v>1</v>
      </c>
      <c r="AV53" s="4" t="s">
        <v>44</v>
      </c>
      <c r="AW53" s="4" t="s">
        <v>44</v>
      </c>
      <c r="AX53" s="3" t="n">
        <v>1</v>
      </c>
      <c r="AY53" s="0" t="n">
        <v>4</v>
      </c>
      <c r="AZ53" s="4" t="s">
        <v>44</v>
      </c>
      <c r="BA53" s="4" t="s">
        <v>44</v>
      </c>
      <c r="BB53" s="3" t="n">
        <v>1</v>
      </c>
      <c r="BC53" s="0" t="n">
        <v>804</v>
      </c>
      <c r="BD53" s="4" t="s">
        <v>44</v>
      </c>
      <c r="BE53" s="4" t="s">
        <v>44</v>
      </c>
      <c r="BF53" s="3" t="n">
        <v>1</v>
      </c>
      <c r="BG53" s="0" t="n">
        <v>8</v>
      </c>
      <c r="BH53" s="0" t="s">
        <v>44</v>
      </c>
      <c r="BI53" s="0" t="s">
        <v>44</v>
      </c>
      <c r="BJ53" s="3" t="n">
        <v>1</v>
      </c>
      <c r="BM53" s="0" t="n">
        <f aca="false">IF(O53&lt;=0,$D$7,IF(W53&lt;=O53,$D$7,$D$7+$F$7*(W53-O53)))</f>
        <v>2.7</v>
      </c>
      <c r="BN53" s="0" t="n">
        <f aca="false">IF(CC53&lt;=0,$D$7,IF(CK53&lt;=CC53,$D$7,$D$7+$F$7*(CK53-CC53)))</f>
        <v>2.78</v>
      </c>
      <c r="BP53" s="0" t="n">
        <v>1</v>
      </c>
      <c r="BQ53" s="0" t="n">
        <f aca="false">IF(AND(C53&gt;=0,C54&gt;=0,C55&gt;=0),C53+C54+C55,-3)</f>
        <v>2520</v>
      </c>
      <c r="BR53" s="0" t="s">
        <v>44</v>
      </c>
      <c r="BS53" s="0" t="s">
        <v>44</v>
      </c>
      <c r="BT53" s="3" t="n">
        <v>1</v>
      </c>
      <c r="BU53" s="0" t="n">
        <f aca="false">IF(AND(C53&gt;=0,C54&gt;=0,C55&gt;=0,G53&gt;=0,G54&gt;=0,G55&gt;=0),ROUND((C53*G53+C54*G54+C55*G55)/(C53+C54+C55),0),-3)</f>
        <v>103</v>
      </c>
      <c r="BV53" s="0" t="s">
        <v>44</v>
      </c>
      <c r="BW53" s="0" t="s">
        <v>44</v>
      </c>
      <c r="BX53" s="3" t="n">
        <v>1</v>
      </c>
      <c r="BY53" s="0" t="n">
        <f aca="false">IF(AND(K53&gt;=0,K54&gt;=0,K55&gt;=0),K53+K54+K55,-3)</f>
        <v>900</v>
      </c>
      <c r="BZ53" s="0" t="s">
        <v>44</v>
      </c>
      <c r="CA53" s="0" t="s">
        <v>44</v>
      </c>
      <c r="CB53" s="3" t="n">
        <v>1</v>
      </c>
      <c r="CC53" s="0" t="n">
        <f aca="false">IF(AND(K53&gt;=0,K54&gt;=0,K55&gt;=0,O53&gt;=0,O54&gt;=0,O55&gt;=0),ROUND((K53*O53+K54*O54+K55*O55)/(K53+K54+K55),0),-3)</f>
        <v>85</v>
      </c>
      <c r="CD53" s="0" t="s">
        <v>44</v>
      </c>
      <c r="CE53" s="0" t="s">
        <v>44</v>
      </c>
      <c r="CF53" s="3" t="n">
        <v>1</v>
      </c>
      <c r="CG53" s="0" t="n">
        <f aca="false">IF(AND(S53&gt;=0,S54&gt;=0,S55&gt;=0),S53+S54+S55,-3)</f>
        <v>1620</v>
      </c>
      <c r="CH53" s="0" t="s">
        <v>44</v>
      </c>
      <c r="CI53" s="0" t="s">
        <v>44</v>
      </c>
      <c r="CJ53" s="3" t="n">
        <v>1</v>
      </c>
      <c r="CK53" s="0" t="n">
        <f aca="false">IF(AND(S53&gt;=0,S54&gt;=0,S55&gt;=0,W53&gt;=0,W54&gt;=0,W55&gt;=0),ROUND((S53*W53+S54*W54+S55*W55)/(S53+S54+S55),0),-3)</f>
        <v>114</v>
      </c>
      <c r="CL53" s="0" t="s">
        <v>44</v>
      </c>
      <c r="CM53" s="0" t="s">
        <v>44</v>
      </c>
      <c r="CN53" s="3" t="n">
        <v>1</v>
      </c>
      <c r="CO53" s="0" t="n">
        <f aca="false">IF(AND(AA53&gt;=0,AA54&gt;=0,AA55&gt;=0),ROUND((AA53+AA54+AA55)/3,0),-3)</f>
        <v>82</v>
      </c>
      <c r="CP53" s="0" t="s">
        <v>44</v>
      </c>
      <c r="CQ53" s="0" t="s">
        <v>44</v>
      </c>
      <c r="CR53" s="3" t="n">
        <v>1</v>
      </c>
      <c r="CS53" s="0" t="n">
        <f aca="false">IF(AND(AA53&gt;=0,AA54&gt;=0,AA55&gt;=0),MAX(AA53,AA54,AA55),-3)</f>
        <v>88</v>
      </c>
      <c r="CT53" s="4" t="s">
        <v>44</v>
      </c>
      <c r="CU53" s="4" t="s">
        <v>44</v>
      </c>
      <c r="CV53" s="3" t="n">
        <v>1</v>
      </c>
      <c r="CW53" s="0" t="n">
        <v>-3</v>
      </c>
      <c r="CX53" s="0" t="s">
        <v>44</v>
      </c>
      <c r="CY53" s="0" t="s">
        <v>44</v>
      </c>
      <c r="CZ53" s="3" t="n">
        <v>1</v>
      </c>
      <c r="DA53" s="0" t="n">
        <f aca="false">IF(AND(C53&gt;=0,C54&gt;=0,C55&gt;=0,AI53&gt;=0,AI54&gt;=0,AI55&gt;=0),ROUND((C53*AI53+C54*AI54+C55*AI55)/(C53+C54+C55),0),-3)</f>
        <v>103</v>
      </c>
      <c r="DB53" s="0" t="s">
        <v>44</v>
      </c>
      <c r="DC53" s="0" t="s">
        <v>44</v>
      </c>
      <c r="DD53" s="3" t="n">
        <v>1</v>
      </c>
      <c r="DE53" s="0" t="n">
        <f aca="false">IF(BY53=0,0,IF(OR(BQ53&gt;=0,BY53&gt;=0),ROUND(BY53/BQ53*100,0),BQ53))</f>
        <v>36</v>
      </c>
      <c r="DF53" s="0" t="s">
        <v>44</v>
      </c>
      <c r="DG53" s="0" t="s">
        <v>44</v>
      </c>
      <c r="DH53" s="3" t="n">
        <v>1</v>
      </c>
      <c r="DI53" s="0" t="n">
        <f aca="false">IF(OR(G53&lt;0,G54&lt;0,G55&lt;0),-3,ROUND(((C53+C54+C55)^2)/(C53*G53+C54*G54+C55*G55),0))</f>
        <v>24</v>
      </c>
      <c r="DJ53" s="0" t="s">
        <v>44</v>
      </c>
      <c r="DK53" s="0" t="s">
        <v>44</v>
      </c>
      <c r="DL53" s="3" t="n">
        <v>1</v>
      </c>
      <c r="DM53" s="0" t="n">
        <f aca="false">IF(OR(O53&lt;0,O54&lt;0,O55&lt;0),-3,ROUND(((K53+K54+K55)^2)/(K53*O53+K54*O54+K55*O55),0))</f>
        <v>11</v>
      </c>
      <c r="DN53" s="0" t="s">
        <v>44</v>
      </c>
      <c r="DO53" s="0" t="s">
        <v>44</v>
      </c>
      <c r="DP53" s="3" t="n">
        <v>1</v>
      </c>
      <c r="DQ53" s="0" t="n">
        <f aca="false">IF(OR(W53&lt;0,W54&lt;0,W55&lt;0),-3,ROUND(((S53+S54+S55)^2)/(S53*W53+S54*W54+S55*W55),0))</f>
        <v>14</v>
      </c>
      <c r="DR53" s="0" t="s">
        <v>44</v>
      </c>
      <c r="DS53" s="0" t="s">
        <v>44</v>
      </c>
      <c r="DT53" s="3" t="n">
        <v>1</v>
      </c>
      <c r="DU53" s="0" t="n">
        <f aca="false">IF(OR(CG53&lt;0,BY53&lt;0),-1,CG53+ROUND(BN53*BY53,0))</f>
        <v>4122</v>
      </c>
      <c r="DV53" s="0" t="s">
        <v>44</v>
      </c>
      <c r="DW53" s="0" t="s">
        <v>44</v>
      </c>
      <c r="DX53" s="3" t="n">
        <v>1</v>
      </c>
      <c r="DY53" s="0" t="n">
        <f aca="false">IF(OR(DU53&lt;0,BU53&lt;=0),-1,ROUND(DU53/BU53,0))</f>
        <v>40</v>
      </c>
      <c r="DZ53" s="0" t="s">
        <v>44</v>
      </c>
      <c r="EA53" s="0" t="s">
        <v>44</v>
      </c>
      <c r="EB53" s="3" t="n">
        <v>1</v>
      </c>
      <c r="EC53" s="0" t="n">
        <f aca="false">ROUND($I$7*ABS(G53-G54)+$K$7*ABS(G54-G55),0)</f>
        <v>19</v>
      </c>
      <c r="ED53" s="0" t="s">
        <v>44</v>
      </c>
      <c r="EE53" s="0" t="s">
        <v>44</v>
      </c>
      <c r="EF53" s="3" t="n">
        <v>1</v>
      </c>
    </row>
    <row r="54" customFormat="false" ht="12.75" hidden="false" customHeight="false" outlineLevel="0" collapsed="false">
      <c r="B54" s="0" t="n">
        <v>60</v>
      </c>
      <c r="C54" s="0" t="n">
        <v>960</v>
      </c>
      <c r="D54" s="0" t="s">
        <v>44</v>
      </c>
      <c r="E54" s="0" t="s">
        <v>44</v>
      </c>
      <c r="F54" s="3" t="n">
        <v>1</v>
      </c>
      <c r="G54" s="0" t="n">
        <v>115</v>
      </c>
      <c r="H54" s="0" t="s">
        <v>44</v>
      </c>
      <c r="I54" s="0" t="s">
        <v>44</v>
      </c>
      <c r="J54" s="3" t="n">
        <v>1</v>
      </c>
      <c r="K54" s="0" t="n">
        <v>60</v>
      </c>
      <c r="L54" s="0" t="s">
        <v>44</v>
      </c>
      <c r="M54" s="0" t="s">
        <v>44</v>
      </c>
      <c r="N54" s="3" t="n">
        <v>1</v>
      </c>
      <c r="O54" s="0" t="n">
        <v>91</v>
      </c>
      <c r="P54" s="0" t="s">
        <v>44</v>
      </c>
      <c r="Q54" s="0" t="s">
        <v>44</v>
      </c>
      <c r="R54" s="3" t="n">
        <v>1</v>
      </c>
      <c r="S54" s="0" t="n">
        <v>900</v>
      </c>
      <c r="T54" s="0" t="s">
        <v>44</v>
      </c>
      <c r="U54" s="0" t="s">
        <v>44</v>
      </c>
      <c r="V54" s="3" t="n">
        <v>1</v>
      </c>
      <c r="W54" s="0" t="n">
        <v>117</v>
      </c>
      <c r="X54" s="0" t="s">
        <v>44</v>
      </c>
      <c r="Y54" s="0" t="s">
        <v>44</v>
      </c>
      <c r="Z54" s="3" t="n">
        <v>1</v>
      </c>
      <c r="AA54" s="5" t="n">
        <v>88</v>
      </c>
      <c r="AB54" s="0" t="s">
        <v>44</v>
      </c>
      <c r="AC54" s="0" t="s">
        <v>44</v>
      </c>
      <c r="AD54" s="3" t="n">
        <v>1</v>
      </c>
      <c r="AE54" s="5" t="n">
        <v>19</v>
      </c>
      <c r="AF54" s="0" t="s">
        <v>44</v>
      </c>
      <c r="AG54" s="0" t="s">
        <v>44</v>
      </c>
      <c r="AH54" s="3" t="n">
        <v>1</v>
      </c>
      <c r="AI54" s="5" t="n">
        <v>118</v>
      </c>
      <c r="AJ54" s="0" t="s">
        <v>44</v>
      </c>
      <c r="AK54" s="0" t="s">
        <v>44</v>
      </c>
      <c r="AL54" s="3" t="n">
        <v>1</v>
      </c>
      <c r="AM54" s="0" t="n">
        <v>6</v>
      </c>
      <c r="AN54" s="4" t="s">
        <v>44</v>
      </c>
      <c r="AO54" s="4" t="s">
        <v>44</v>
      </c>
      <c r="AP54" s="3" t="n">
        <v>1</v>
      </c>
      <c r="AQ54" s="0" t="n">
        <v>8</v>
      </c>
      <c r="AR54" s="4" t="s">
        <v>44</v>
      </c>
      <c r="AS54" s="4" t="s">
        <v>44</v>
      </c>
      <c r="AT54" s="3" t="n">
        <v>1</v>
      </c>
      <c r="AU54" s="0" t="n">
        <v>1</v>
      </c>
      <c r="AV54" s="4" t="s">
        <v>44</v>
      </c>
      <c r="AW54" s="4" t="s">
        <v>44</v>
      </c>
      <c r="AX54" s="3" t="n">
        <v>1</v>
      </c>
      <c r="AY54" s="0" t="n">
        <v>8</v>
      </c>
      <c r="AZ54" s="4" t="s">
        <v>44</v>
      </c>
      <c r="BA54" s="4" t="s">
        <v>44</v>
      </c>
      <c r="BB54" s="3" t="n">
        <v>1</v>
      </c>
      <c r="BC54" s="0" t="n">
        <v>1063</v>
      </c>
      <c r="BD54" s="4" t="s">
        <v>44</v>
      </c>
      <c r="BE54" s="4" t="s">
        <v>44</v>
      </c>
      <c r="BF54" s="3" t="n">
        <v>1</v>
      </c>
      <c r="BG54" s="0" t="n">
        <v>9</v>
      </c>
      <c r="BH54" s="0" t="s">
        <v>44</v>
      </c>
      <c r="BI54" s="0" t="s">
        <v>44</v>
      </c>
      <c r="BJ54" s="3" t="n">
        <v>1</v>
      </c>
      <c r="BM54" s="0" t="n">
        <f aca="false">IF(O54&lt;=0,$D$7,IF(W54&lt;=O54,$D$7,$D$7+$F$7*(W54-O54)))</f>
        <v>2.72</v>
      </c>
      <c r="BT54" s="3"/>
      <c r="BX54" s="3"/>
      <c r="CB54" s="3"/>
      <c r="CF54" s="3"/>
      <c r="CJ54" s="3"/>
      <c r="CN54" s="3"/>
      <c r="CR54" s="3"/>
      <c r="CT54" s="4"/>
      <c r="CU54" s="4"/>
      <c r="CV54" s="3"/>
      <c r="CZ54" s="3"/>
      <c r="DD54" s="3"/>
      <c r="DH54" s="3"/>
      <c r="DL54" s="3"/>
      <c r="DP54" s="3"/>
      <c r="DT54" s="3"/>
      <c r="DX54" s="3"/>
      <c r="EB54" s="3"/>
      <c r="EF54" s="3"/>
    </row>
    <row r="55" customFormat="false" ht="12.75" hidden="false" customHeight="false" outlineLevel="0" collapsed="false">
      <c r="B55" s="0" t="n">
        <v>60</v>
      </c>
      <c r="C55" s="0" t="n">
        <v>960</v>
      </c>
      <c r="D55" s="0" t="s">
        <v>44</v>
      </c>
      <c r="E55" s="0" t="s">
        <v>44</v>
      </c>
      <c r="F55" s="3" t="n">
        <v>1</v>
      </c>
      <c r="G55" s="0" t="n">
        <v>90</v>
      </c>
      <c r="H55" s="0" t="s">
        <v>44</v>
      </c>
      <c r="I55" s="0" t="s">
        <v>44</v>
      </c>
      <c r="J55" s="3" t="n">
        <v>1</v>
      </c>
      <c r="K55" s="0" t="n">
        <v>720</v>
      </c>
      <c r="L55" s="0" t="s">
        <v>44</v>
      </c>
      <c r="M55" s="0" t="s">
        <v>44</v>
      </c>
      <c r="N55" s="3" t="n">
        <v>1</v>
      </c>
      <c r="O55" s="0" t="n">
        <v>84</v>
      </c>
      <c r="P55" s="0" t="s">
        <v>44</v>
      </c>
      <c r="Q55" s="0" t="s">
        <v>44</v>
      </c>
      <c r="R55" s="3" t="n">
        <v>1</v>
      </c>
      <c r="S55" s="0" t="n">
        <v>240</v>
      </c>
      <c r="T55" s="0" t="s">
        <v>44</v>
      </c>
      <c r="U55" s="0" t="s">
        <v>44</v>
      </c>
      <c r="V55" s="3" t="n">
        <v>1</v>
      </c>
      <c r="W55" s="0" t="n">
        <v>108</v>
      </c>
      <c r="X55" s="0" t="s">
        <v>44</v>
      </c>
      <c r="Y55" s="0" t="s">
        <v>44</v>
      </c>
      <c r="Z55" s="3" t="n">
        <v>1</v>
      </c>
      <c r="AA55" s="5" t="n">
        <v>83</v>
      </c>
      <c r="AB55" s="0" t="s">
        <v>44</v>
      </c>
      <c r="AC55" s="0" t="s">
        <v>44</v>
      </c>
      <c r="AD55" s="3" t="n">
        <v>1</v>
      </c>
      <c r="AE55" s="5" t="n">
        <v>9</v>
      </c>
      <c r="AF55" s="0" t="s">
        <v>44</v>
      </c>
      <c r="AG55" s="0" t="s">
        <v>44</v>
      </c>
      <c r="AH55" s="3" t="n">
        <v>1</v>
      </c>
      <c r="AI55" s="5" t="n">
        <v>93</v>
      </c>
      <c r="AJ55" s="0" t="s">
        <v>44</v>
      </c>
      <c r="AK55" s="0" t="s">
        <v>44</v>
      </c>
      <c r="AL55" s="3" t="n">
        <v>1</v>
      </c>
      <c r="AM55" s="0" t="n">
        <v>75</v>
      </c>
      <c r="AN55" s="4" t="s">
        <v>44</v>
      </c>
      <c r="AO55" s="4" t="s">
        <v>44</v>
      </c>
      <c r="AP55" s="3" t="n">
        <v>1</v>
      </c>
      <c r="AQ55" s="0" t="n">
        <v>11</v>
      </c>
      <c r="AR55" s="4" t="s">
        <v>44</v>
      </c>
      <c r="AS55" s="4" t="s">
        <v>44</v>
      </c>
      <c r="AT55" s="3" t="n">
        <v>1</v>
      </c>
      <c r="AU55" s="0" t="n">
        <v>9</v>
      </c>
      <c r="AV55" s="4" t="s">
        <v>44</v>
      </c>
      <c r="AW55" s="4" t="s">
        <v>44</v>
      </c>
      <c r="AX55" s="3" t="n">
        <v>1</v>
      </c>
      <c r="AY55" s="0" t="n">
        <v>2</v>
      </c>
      <c r="AZ55" s="4" t="s">
        <v>44</v>
      </c>
      <c r="BA55" s="4" t="s">
        <v>44</v>
      </c>
      <c r="BB55" s="3" t="n">
        <v>1</v>
      </c>
      <c r="BC55" s="0" t="n">
        <v>2170</v>
      </c>
      <c r="BD55" s="4" t="s">
        <v>44</v>
      </c>
      <c r="BE55" s="4" t="s">
        <v>44</v>
      </c>
      <c r="BF55" s="3" t="n">
        <v>1</v>
      </c>
      <c r="BG55" s="0" t="n">
        <v>24</v>
      </c>
      <c r="BH55" s="0" t="s">
        <v>44</v>
      </c>
      <c r="BI55" s="0" t="s">
        <v>44</v>
      </c>
      <c r="BJ55" s="3" t="n">
        <v>1</v>
      </c>
      <c r="BM55" s="0" t="n">
        <f aca="false">IF(O55&lt;=0,$D$7,IF(W55&lt;=O55,$D$7,$D$7+$F$7*(W55-O55)))</f>
        <v>2.68</v>
      </c>
      <c r="BT55" s="3"/>
      <c r="BX55" s="3"/>
      <c r="CB55" s="3"/>
      <c r="CF55" s="3"/>
      <c r="CJ55" s="3"/>
      <c r="CN55" s="3"/>
      <c r="CR55" s="3"/>
      <c r="CT55" s="4"/>
      <c r="CU55" s="4"/>
      <c r="CV55" s="3"/>
      <c r="CZ55" s="3"/>
      <c r="DD55" s="3"/>
      <c r="DH55" s="3"/>
      <c r="DL55" s="3"/>
      <c r="DP55" s="3"/>
      <c r="DT55" s="3"/>
      <c r="DX55" s="3"/>
      <c r="EB55" s="3"/>
      <c r="EF55" s="3"/>
    </row>
    <row r="56" customFormat="false" ht="12.75" hidden="false" customHeight="false" outlineLevel="0" collapsed="false">
      <c r="A56" s="0" t="n">
        <v>16</v>
      </c>
      <c r="B56" s="0" t="n">
        <v>60</v>
      </c>
      <c r="C56" s="0" t="n">
        <v>720</v>
      </c>
      <c r="D56" s="0" t="s">
        <v>44</v>
      </c>
      <c r="E56" s="0" t="s">
        <v>44</v>
      </c>
      <c r="F56" s="3" t="n">
        <v>1</v>
      </c>
      <c r="G56" s="0" t="n">
        <v>97</v>
      </c>
      <c r="H56" s="0" t="s">
        <v>44</v>
      </c>
      <c r="I56" s="0" t="s">
        <v>44</v>
      </c>
      <c r="J56" s="3" t="n">
        <v>1</v>
      </c>
      <c r="K56" s="0" t="n">
        <v>180</v>
      </c>
      <c r="L56" s="0" t="s">
        <v>44</v>
      </c>
      <c r="M56" s="0" t="s">
        <v>44</v>
      </c>
      <c r="N56" s="3" t="n">
        <v>1</v>
      </c>
      <c r="O56" s="0" t="n">
        <v>82</v>
      </c>
      <c r="P56" s="0" t="s">
        <v>44</v>
      </c>
      <c r="Q56" s="0" t="s">
        <v>44</v>
      </c>
      <c r="R56" s="3" t="n">
        <v>1</v>
      </c>
      <c r="S56" s="0" t="n">
        <v>540</v>
      </c>
      <c r="T56" s="0" t="s">
        <v>44</v>
      </c>
      <c r="U56" s="0" t="s">
        <v>44</v>
      </c>
      <c r="V56" s="3" t="n">
        <v>1</v>
      </c>
      <c r="W56" s="0" t="n">
        <v>102</v>
      </c>
      <c r="X56" s="0" t="s">
        <v>44</v>
      </c>
      <c r="Y56" s="0" t="s">
        <v>44</v>
      </c>
      <c r="Z56" s="3" t="n">
        <v>1</v>
      </c>
      <c r="AA56" s="5" t="n">
        <v>82</v>
      </c>
      <c r="AB56" s="0" t="s">
        <v>44</v>
      </c>
      <c r="AC56" s="0" t="s">
        <v>44</v>
      </c>
      <c r="AD56" s="3" t="n">
        <v>1</v>
      </c>
      <c r="AE56" s="5" t="n">
        <v>11</v>
      </c>
      <c r="AF56" s="0" t="s">
        <v>44</v>
      </c>
      <c r="AG56" s="0" t="s">
        <v>44</v>
      </c>
      <c r="AH56" s="3" t="n">
        <v>1</v>
      </c>
      <c r="AI56" s="5" t="n">
        <v>98</v>
      </c>
      <c r="AJ56" s="0" t="s">
        <v>44</v>
      </c>
      <c r="AK56" s="0" t="s">
        <v>44</v>
      </c>
      <c r="AL56" s="3" t="n">
        <v>1</v>
      </c>
      <c r="AM56" s="0" t="n">
        <v>25</v>
      </c>
      <c r="AN56" s="4" t="s">
        <v>44</v>
      </c>
      <c r="AO56" s="4" t="s">
        <v>44</v>
      </c>
      <c r="AP56" s="3" t="n">
        <v>1</v>
      </c>
      <c r="AQ56" s="0" t="n">
        <v>7</v>
      </c>
      <c r="AR56" s="4" t="s">
        <v>44</v>
      </c>
      <c r="AS56" s="4" t="s">
        <v>44</v>
      </c>
      <c r="AT56" s="3" t="n">
        <v>1</v>
      </c>
      <c r="AU56" s="0" t="n">
        <v>2</v>
      </c>
      <c r="AV56" s="4" t="s">
        <v>44</v>
      </c>
      <c r="AW56" s="4" t="s">
        <v>44</v>
      </c>
      <c r="AX56" s="3" t="n">
        <v>1</v>
      </c>
      <c r="AY56" s="0" t="n">
        <v>5</v>
      </c>
      <c r="AZ56" s="4" t="s">
        <v>44</v>
      </c>
      <c r="BA56" s="4" t="s">
        <v>44</v>
      </c>
      <c r="BB56" s="3" t="n">
        <v>1</v>
      </c>
      <c r="BC56" s="0" t="n">
        <v>1008</v>
      </c>
      <c r="BD56" s="4" t="s">
        <v>44</v>
      </c>
      <c r="BE56" s="4" t="s">
        <v>44</v>
      </c>
      <c r="BF56" s="3" t="n">
        <v>1</v>
      </c>
      <c r="BG56" s="0" t="n">
        <v>10</v>
      </c>
      <c r="BH56" s="0" t="s">
        <v>44</v>
      </c>
      <c r="BI56" s="0" t="s">
        <v>44</v>
      </c>
      <c r="BJ56" s="3" t="n">
        <v>1</v>
      </c>
      <c r="BM56" s="0" t="n">
        <f aca="false">IF(O56&lt;=0,$D$7,IF(W56&lt;=O56,$D$7,$D$7+$F$7*(W56-O56)))</f>
        <v>2.6</v>
      </c>
      <c r="BN56" s="0" t="n">
        <f aca="false">IF(CC56&lt;=0,$D$7,IF(CK56&lt;=CC56,$D$7,$D$7+$F$7*(CK56-CC56)))</f>
        <v>2.66</v>
      </c>
      <c r="BP56" s="0" t="n">
        <v>1</v>
      </c>
      <c r="BQ56" s="0" t="n">
        <f aca="false">IF(AND(C56&gt;=0,C57&gt;=0,C58&gt;=0),C56+C57+C58,-3)</f>
        <v>2280</v>
      </c>
      <c r="BR56" s="0" t="s">
        <v>44</v>
      </c>
      <c r="BS56" s="0" t="s">
        <v>44</v>
      </c>
      <c r="BT56" s="3" t="n">
        <v>1</v>
      </c>
      <c r="BU56" s="0" t="n">
        <f aca="false">IF(AND(C56&gt;=0,C57&gt;=0,C58&gt;=0,G56&gt;=0,G57&gt;=0,G58&gt;=0),ROUND((C56*G56+C57*G57+C58*G58)/(C56+C57+C58),0),-3)</f>
        <v>101</v>
      </c>
      <c r="BV56" s="0" t="s">
        <v>44</v>
      </c>
      <c r="BW56" s="0" t="s">
        <v>44</v>
      </c>
      <c r="BX56" s="3" t="n">
        <v>1</v>
      </c>
      <c r="BY56" s="0" t="n">
        <f aca="false">IF(AND(K56&gt;=0,K57&gt;=0,K58&gt;=0),K56+K57+K58,-3)</f>
        <v>420</v>
      </c>
      <c r="BZ56" s="0" t="s">
        <v>44</v>
      </c>
      <c r="CA56" s="0" t="s">
        <v>44</v>
      </c>
      <c r="CB56" s="3" t="n">
        <v>1</v>
      </c>
      <c r="CC56" s="0" t="n">
        <f aca="false">IF(AND(K56&gt;=0,K57&gt;=0,K58&gt;=0,O56&gt;=0,O57&gt;=0,O58&gt;=0),ROUND((K56*O56+K57*O57+K58*O58)/(K56+K57+K58),0),-3)</f>
        <v>82</v>
      </c>
      <c r="CD56" s="0" t="s">
        <v>44</v>
      </c>
      <c r="CE56" s="0" t="s">
        <v>44</v>
      </c>
      <c r="CF56" s="3" t="n">
        <v>1</v>
      </c>
      <c r="CG56" s="0" t="n">
        <f aca="false">IF(AND(S56&gt;=0,S57&gt;=0,S58&gt;=0),S56+S57+S58,-3)</f>
        <v>1860</v>
      </c>
      <c r="CH56" s="0" t="s">
        <v>44</v>
      </c>
      <c r="CI56" s="0" t="s">
        <v>44</v>
      </c>
      <c r="CJ56" s="3" t="n">
        <v>1</v>
      </c>
      <c r="CK56" s="0" t="n">
        <f aca="false">IF(AND(S56&gt;=0,S57&gt;=0,S58&gt;=0,W56&gt;=0,W57&gt;=0,W58&gt;=0),ROUND((S56*W56+S57*W57+S58*W58)/(S56+S57+S58),0),-3)</f>
        <v>105</v>
      </c>
      <c r="CL56" s="0" t="s">
        <v>44</v>
      </c>
      <c r="CM56" s="0" t="s">
        <v>44</v>
      </c>
      <c r="CN56" s="3" t="n">
        <v>1</v>
      </c>
      <c r="CO56" s="0" t="n">
        <f aca="false">IF(AND(AA56&gt;=0,AA57&gt;=0,AA58&gt;=0),ROUND((AA56+AA57+AA58)/3,0),-3)</f>
        <v>80</v>
      </c>
      <c r="CP56" s="0" t="s">
        <v>44</v>
      </c>
      <c r="CQ56" s="0" t="s">
        <v>44</v>
      </c>
      <c r="CR56" s="3" t="n">
        <v>1</v>
      </c>
      <c r="CS56" s="0" t="n">
        <f aca="false">IF(AND(AA56&gt;=0,AA57&gt;=0,AA58&gt;=0),MAX(AA56,AA57,AA58),-3)</f>
        <v>82</v>
      </c>
      <c r="CT56" s="4" t="s">
        <v>44</v>
      </c>
      <c r="CU56" s="4" t="s">
        <v>44</v>
      </c>
      <c r="CV56" s="3" t="n">
        <v>1</v>
      </c>
      <c r="CW56" s="0" t="n">
        <v>12</v>
      </c>
      <c r="CX56" s="0" t="s">
        <v>44</v>
      </c>
      <c r="CY56" s="0" t="s">
        <v>44</v>
      </c>
      <c r="CZ56" s="3" t="n">
        <v>1</v>
      </c>
      <c r="DA56" s="0" t="n">
        <f aca="false">IF(AND(C56&gt;=0,C57&gt;=0,C58&gt;=0,AI56&gt;=0,AI57&gt;=0,AI58&gt;=0),ROUND((C56*AI56+C57*AI57+C58*AI58)/(C56+C57+C58),0),-3)</f>
        <v>99</v>
      </c>
      <c r="DB56" s="0" t="s">
        <v>44</v>
      </c>
      <c r="DC56" s="0" t="s">
        <v>44</v>
      </c>
      <c r="DD56" s="3" t="n">
        <v>1</v>
      </c>
      <c r="DE56" s="0" t="n">
        <f aca="false">IF(BY56=0,0,IF(OR(BQ56&gt;=0,BY56&gt;=0),ROUND(BY56/BQ56*100,0),BQ56))</f>
        <v>18</v>
      </c>
      <c r="DF56" s="0" t="s">
        <v>44</v>
      </c>
      <c r="DG56" s="0" t="s">
        <v>44</v>
      </c>
      <c r="DH56" s="3" t="n">
        <v>1</v>
      </c>
      <c r="DI56" s="0" t="n">
        <f aca="false">IF(OR(G56&lt;0,G57&lt;0,G58&lt;0),-3,ROUND(((C56+C57+C58)^2)/(C56*G56+C57*G57+C58*G58),0))</f>
        <v>23</v>
      </c>
      <c r="DJ56" s="0" t="s">
        <v>44</v>
      </c>
      <c r="DK56" s="0" t="s">
        <v>44</v>
      </c>
      <c r="DL56" s="3" t="n">
        <v>1</v>
      </c>
      <c r="DM56" s="0" t="n">
        <f aca="false">IF(OR(O56&lt;0,O57&lt;0,O58&lt;0),-3,ROUND(((K56+K57+K58)^2)/(K56*O56+K57*O57+K58*O58),0))</f>
        <v>5</v>
      </c>
      <c r="DN56" s="0" t="s">
        <v>44</v>
      </c>
      <c r="DO56" s="0" t="s">
        <v>44</v>
      </c>
      <c r="DP56" s="3" t="n">
        <v>1</v>
      </c>
      <c r="DQ56" s="0" t="n">
        <f aca="false">IF(OR(W56&lt;0,W57&lt;0,W58&lt;0),-3,ROUND(((S56+S57+S58)^2)/(S56*W56+S57*W57+S58*W58),0))</f>
        <v>18</v>
      </c>
      <c r="DR56" s="0" t="s">
        <v>44</v>
      </c>
      <c r="DS56" s="0" t="s">
        <v>44</v>
      </c>
      <c r="DT56" s="3" t="n">
        <v>1</v>
      </c>
      <c r="DU56" s="0" t="n">
        <f aca="false">IF(OR(CG56&lt;0,BY56&lt;0),-1,CG56+ROUND(BN56*BY56,0))</f>
        <v>2977</v>
      </c>
      <c r="DV56" s="0" t="s">
        <v>44</v>
      </c>
      <c r="DW56" s="0" t="s">
        <v>44</v>
      </c>
      <c r="DX56" s="3" t="n">
        <v>1</v>
      </c>
      <c r="DY56" s="0" t="n">
        <f aca="false">IF(OR(DU56&lt;0,BU56&lt;=0),-1,ROUND(DU56/BU56,0))</f>
        <v>29</v>
      </c>
      <c r="DZ56" s="0" t="s">
        <v>44</v>
      </c>
      <c r="EA56" s="0" t="s">
        <v>44</v>
      </c>
      <c r="EB56" s="3" t="n">
        <v>1</v>
      </c>
      <c r="EC56" s="0" t="n">
        <f aca="false">ROUND($I$7*ABS(G56-G57)+$K$7*ABS(G57-G58),0)</f>
        <v>8</v>
      </c>
      <c r="ED56" s="0" t="s">
        <v>44</v>
      </c>
      <c r="EE56" s="0" t="s">
        <v>44</v>
      </c>
      <c r="EF56" s="3" t="n">
        <v>1</v>
      </c>
    </row>
    <row r="57" customFormat="false" ht="12.75" hidden="false" customHeight="false" outlineLevel="0" collapsed="false">
      <c r="B57" s="0" t="n">
        <v>60</v>
      </c>
      <c r="C57" s="0" t="n">
        <v>780</v>
      </c>
      <c r="D57" s="0" t="s">
        <v>44</v>
      </c>
      <c r="E57" s="0" t="s">
        <v>44</v>
      </c>
      <c r="F57" s="3" t="n">
        <v>1</v>
      </c>
      <c r="G57" s="0" t="n">
        <v>106</v>
      </c>
      <c r="H57" s="0" t="s">
        <v>44</v>
      </c>
      <c r="I57" s="0" t="s">
        <v>44</v>
      </c>
      <c r="J57" s="3" t="n">
        <v>1</v>
      </c>
      <c r="K57" s="0" t="n">
        <v>60</v>
      </c>
      <c r="L57" s="0" t="s">
        <v>44</v>
      </c>
      <c r="M57" s="0" t="s">
        <v>44</v>
      </c>
      <c r="N57" s="3" t="n">
        <v>1</v>
      </c>
      <c r="O57" s="0" t="n">
        <v>84</v>
      </c>
      <c r="P57" s="0" t="s">
        <v>44</v>
      </c>
      <c r="Q57" s="0" t="s">
        <v>44</v>
      </c>
      <c r="R57" s="3" t="n">
        <v>1</v>
      </c>
      <c r="S57" s="0" t="n">
        <v>720</v>
      </c>
      <c r="T57" s="0" t="s">
        <v>44</v>
      </c>
      <c r="U57" s="0" t="s">
        <v>44</v>
      </c>
      <c r="V57" s="3" t="n">
        <v>1</v>
      </c>
      <c r="W57" s="0" t="n">
        <v>108</v>
      </c>
      <c r="X57" s="0" t="s">
        <v>44</v>
      </c>
      <c r="Y57" s="0" t="s">
        <v>44</v>
      </c>
      <c r="Z57" s="3" t="n">
        <v>1</v>
      </c>
      <c r="AA57" s="5" t="n">
        <v>79</v>
      </c>
      <c r="AB57" s="0" t="s">
        <v>44</v>
      </c>
      <c r="AC57" s="0" t="s">
        <v>44</v>
      </c>
      <c r="AD57" s="3" t="n">
        <v>1</v>
      </c>
      <c r="AE57" s="5" t="n">
        <v>12</v>
      </c>
      <c r="AF57" s="0" t="s">
        <v>44</v>
      </c>
      <c r="AG57" s="0" t="s">
        <v>44</v>
      </c>
      <c r="AH57" s="3" t="n">
        <v>1</v>
      </c>
      <c r="AI57" s="5" t="n">
        <v>105</v>
      </c>
      <c r="AJ57" s="0" t="s">
        <v>44</v>
      </c>
      <c r="AK57" s="0" t="s">
        <v>44</v>
      </c>
      <c r="AL57" s="3" t="n">
        <v>1</v>
      </c>
      <c r="AM57" s="0" t="n">
        <v>8</v>
      </c>
      <c r="AN57" s="4" t="s">
        <v>44</v>
      </c>
      <c r="AO57" s="4" t="s">
        <v>44</v>
      </c>
      <c r="AP57" s="3" t="n">
        <v>1</v>
      </c>
      <c r="AQ57" s="0" t="n">
        <v>7</v>
      </c>
      <c r="AR57" s="4" t="s">
        <v>44</v>
      </c>
      <c r="AS57" s="4" t="s">
        <v>44</v>
      </c>
      <c r="AT57" s="3" t="n">
        <v>1</v>
      </c>
      <c r="AU57" s="0" t="n">
        <v>1</v>
      </c>
      <c r="AV57" s="4" t="s">
        <v>44</v>
      </c>
      <c r="AW57" s="4" t="s">
        <v>44</v>
      </c>
      <c r="AX57" s="3" t="n">
        <v>1</v>
      </c>
      <c r="AY57" s="0" t="n">
        <v>7</v>
      </c>
      <c r="AZ57" s="4" t="s">
        <v>44</v>
      </c>
      <c r="BA57" s="4" t="s">
        <v>44</v>
      </c>
      <c r="BB57" s="3" t="n">
        <v>1</v>
      </c>
      <c r="BC57" s="0" t="n">
        <v>881</v>
      </c>
      <c r="BD57" s="4" t="s">
        <v>44</v>
      </c>
      <c r="BE57" s="4" t="s">
        <v>44</v>
      </c>
      <c r="BF57" s="3" t="n">
        <v>1</v>
      </c>
      <c r="BG57" s="0" t="n">
        <v>8</v>
      </c>
      <c r="BH57" s="0" t="s">
        <v>44</v>
      </c>
      <c r="BI57" s="0" t="s">
        <v>44</v>
      </c>
      <c r="BJ57" s="3" t="n">
        <v>1</v>
      </c>
      <c r="BM57" s="0" t="n">
        <f aca="false">IF(O57&lt;=0,$D$7,IF(W57&lt;=O57,$D$7,$D$7+$F$7*(W57-O57)))</f>
        <v>2.68</v>
      </c>
      <c r="BT57" s="3"/>
      <c r="BX57" s="3"/>
      <c r="CB57" s="3"/>
      <c r="CF57" s="3"/>
      <c r="CJ57" s="3"/>
      <c r="CN57" s="3"/>
      <c r="CR57" s="3"/>
      <c r="CT57" s="4"/>
      <c r="CU57" s="4"/>
      <c r="CV57" s="3"/>
      <c r="CZ57" s="3"/>
      <c r="DD57" s="3"/>
      <c r="DH57" s="3"/>
      <c r="DL57" s="3"/>
      <c r="DP57" s="3"/>
      <c r="DT57" s="3"/>
      <c r="DX57" s="3"/>
      <c r="EB57" s="3"/>
      <c r="EF57" s="3"/>
    </row>
    <row r="58" customFormat="false" ht="12.75" hidden="false" customHeight="false" outlineLevel="0" collapsed="false">
      <c r="B58" s="0" t="n">
        <v>60</v>
      </c>
      <c r="C58" s="0" t="n">
        <v>780</v>
      </c>
      <c r="D58" s="0" t="s">
        <v>44</v>
      </c>
      <c r="E58" s="0" t="s">
        <v>44</v>
      </c>
      <c r="F58" s="3" t="n">
        <v>1</v>
      </c>
      <c r="G58" s="0" t="n">
        <v>99</v>
      </c>
      <c r="H58" s="0" t="s">
        <v>44</v>
      </c>
      <c r="I58" s="0" t="s">
        <v>44</v>
      </c>
      <c r="J58" s="3" t="n">
        <v>1</v>
      </c>
      <c r="K58" s="0" t="n">
        <v>180</v>
      </c>
      <c r="L58" s="0" t="s">
        <v>44</v>
      </c>
      <c r="M58" s="0" t="s">
        <v>44</v>
      </c>
      <c r="N58" s="3" t="n">
        <v>1</v>
      </c>
      <c r="O58" s="0" t="n">
        <v>81</v>
      </c>
      <c r="P58" s="0" t="s">
        <v>44</v>
      </c>
      <c r="Q58" s="0" t="s">
        <v>44</v>
      </c>
      <c r="R58" s="3" t="n">
        <v>1</v>
      </c>
      <c r="S58" s="0" t="n">
        <v>600</v>
      </c>
      <c r="T58" s="0" t="s">
        <v>44</v>
      </c>
      <c r="U58" s="0" t="s">
        <v>44</v>
      </c>
      <c r="V58" s="3" t="n">
        <v>1</v>
      </c>
      <c r="W58" s="0" t="n">
        <v>104</v>
      </c>
      <c r="X58" s="0" t="s">
        <v>44</v>
      </c>
      <c r="Y58" s="0" t="s">
        <v>44</v>
      </c>
      <c r="Z58" s="3" t="n">
        <v>1</v>
      </c>
      <c r="AA58" s="5" t="n">
        <v>78</v>
      </c>
      <c r="AB58" s="0" t="s">
        <v>44</v>
      </c>
      <c r="AC58" s="0" t="s">
        <v>44</v>
      </c>
      <c r="AD58" s="3" t="n">
        <v>1</v>
      </c>
      <c r="AE58" s="5" t="n">
        <v>-1</v>
      </c>
      <c r="AF58" s="0" t="s">
        <v>44</v>
      </c>
      <c r="AG58" s="0" t="s">
        <v>44</v>
      </c>
      <c r="AH58" s="3" t="n">
        <v>1</v>
      </c>
      <c r="AI58" s="5" t="n">
        <v>94</v>
      </c>
      <c r="AJ58" s="0" t="s">
        <v>44</v>
      </c>
      <c r="AK58" s="0" t="s">
        <v>44</v>
      </c>
      <c r="AL58" s="3" t="n">
        <v>1</v>
      </c>
      <c r="AM58" s="0" t="n">
        <v>23</v>
      </c>
      <c r="AN58" s="4" t="s">
        <v>44</v>
      </c>
      <c r="AO58" s="4" t="s">
        <v>44</v>
      </c>
      <c r="AP58" s="3" t="n">
        <v>1</v>
      </c>
      <c r="AQ58" s="0" t="n">
        <v>8</v>
      </c>
      <c r="AR58" s="4" t="s">
        <v>44</v>
      </c>
      <c r="AS58" s="4" t="s">
        <v>44</v>
      </c>
      <c r="AT58" s="3" t="n">
        <v>1</v>
      </c>
      <c r="AU58" s="0" t="n">
        <v>2</v>
      </c>
      <c r="AV58" s="4" t="s">
        <v>44</v>
      </c>
      <c r="AW58" s="4" t="s">
        <v>44</v>
      </c>
      <c r="AX58" s="3" t="n">
        <v>1</v>
      </c>
      <c r="AY58" s="0" t="n">
        <v>6</v>
      </c>
      <c r="AZ58" s="4" t="s">
        <v>44</v>
      </c>
      <c r="BA58" s="4" t="s">
        <v>44</v>
      </c>
      <c r="BB58" s="3" t="n">
        <v>1</v>
      </c>
      <c r="BC58" s="0" t="n">
        <v>1079</v>
      </c>
      <c r="BD58" s="4" t="s">
        <v>44</v>
      </c>
      <c r="BE58" s="4" t="s">
        <v>44</v>
      </c>
      <c r="BF58" s="3" t="n">
        <v>1</v>
      </c>
      <c r="BG58" s="0" t="n">
        <v>11</v>
      </c>
      <c r="BH58" s="0" t="s">
        <v>44</v>
      </c>
      <c r="BI58" s="0" t="s">
        <v>44</v>
      </c>
      <c r="BJ58" s="3" t="n">
        <v>1</v>
      </c>
      <c r="BM58" s="0" t="n">
        <f aca="false">IF(O58&lt;=0,$D$7,IF(W58&lt;=O58,$D$7,$D$7+$F$7*(W58-O58)))</f>
        <v>2.66</v>
      </c>
      <c r="BT58" s="3"/>
      <c r="BX58" s="3"/>
      <c r="CB58" s="3"/>
      <c r="CF58" s="3"/>
      <c r="CJ58" s="3"/>
      <c r="CN58" s="3"/>
      <c r="CR58" s="3"/>
      <c r="CT58" s="4"/>
      <c r="CU58" s="4"/>
      <c r="CV58" s="3"/>
      <c r="CZ58" s="3"/>
      <c r="DD58" s="3"/>
      <c r="DH58" s="3"/>
      <c r="DL58" s="3"/>
      <c r="DP58" s="3"/>
      <c r="DT58" s="3"/>
      <c r="DX58" s="3"/>
      <c r="EB58" s="3"/>
      <c r="EF58" s="3"/>
    </row>
    <row r="59" customFormat="false" ht="12.75" hidden="false" customHeight="false" outlineLevel="0" collapsed="false">
      <c r="A59" s="0" t="n">
        <v>17</v>
      </c>
      <c r="B59" s="0" t="n">
        <v>60</v>
      </c>
      <c r="C59" s="0" t="n">
        <v>720</v>
      </c>
      <c r="D59" s="0" t="s">
        <v>44</v>
      </c>
      <c r="E59" s="0" t="s">
        <v>44</v>
      </c>
      <c r="F59" s="3" t="n">
        <v>1</v>
      </c>
      <c r="G59" s="0" t="n">
        <v>102</v>
      </c>
      <c r="H59" s="0" t="s">
        <v>44</v>
      </c>
      <c r="I59" s="0" t="s">
        <v>44</v>
      </c>
      <c r="J59" s="3" t="n">
        <v>1</v>
      </c>
      <c r="K59" s="0" t="n">
        <v>0</v>
      </c>
      <c r="L59" s="0" t="s">
        <v>44</v>
      </c>
      <c r="M59" s="0" t="s">
        <v>44</v>
      </c>
      <c r="N59" s="3" t="n">
        <v>1</v>
      </c>
      <c r="O59" s="0" t="n">
        <v>-1</v>
      </c>
      <c r="P59" s="0" t="s">
        <v>44</v>
      </c>
      <c r="Q59" s="0" t="s">
        <v>44</v>
      </c>
      <c r="R59" s="3" t="n">
        <v>1</v>
      </c>
      <c r="S59" s="0" t="n">
        <v>720</v>
      </c>
      <c r="T59" s="0" t="s">
        <v>44</v>
      </c>
      <c r="U59" s="0" t="s">
        <v>44</v>
      </c>
      <c r="V59" s="3" t="n">
        <v>1</v>
      </c>
      <c r="W59" s="0" t="n">
        <v>102</v>
      </c>
      <c r="X59" s="0" t="s">
        <v>44</v>
      </c>
      <c r="Y59" s="0" t="s">
        <v>44</v>
      </c>
      <c r="Z59" s="3" t="n">
        <v>1</v>
      </c>
      <c r="AA59" s="0" t="n">
        <v>82</v>
      </c>
      <c r="AB59" s="0" t="s">
        <v>44</v>
      </c>
      <c r="AC59" s="0" t="s">
        <v>44</v>
      </c>
      <c r="AD59" s="3" t="n">
        <v>1</v>
      </c>
      <c r="AE59" s="0" t="n">
        <v>11</v>
      </c>
      <c r="AF59" s="0" t="s">
        <v>44</v>
      </c>
      <c r="AG59" s="0" t="s">
        <v>44</v>
      </c>
      <c r="AH59" s="3" t="n">
        <v>1</v>
      </c>
      <c r="AI59" s="0" t="n">
        <v>98</v>
      </c>
      <c r="AJ59" s="0" t="s">
        <v>44</v>
      </c>
      <c r="AK59" s="0" t="s">
        <v>44</v>
      </c>
      <c r="AL59" s="3" t="n">
        <v>1</v>
      </c>
      <c r="AM59" s="0" t="n">
        <v>0</v>
      </c>
      <c r="AN59" s="4" t="s">
        <v>44</v>
      </c>
      <c r="AO59" s="4" t="s">
        <v>44</v>
      </c>
      <c r="AP59" s="3" t="n">
        <v>1</v>
      </c>
      <c r="AQ59" s="0" t="n">
        <v>7</v>
      </c>
      <c r="AR59" s="4" t="s">
        <v>44</v>
      </c>
      <c r="AS59" s="4" t="s">
        <v>44</v>
      </c>
      <c r="AT59" s="3" t="n">
        <v>1</v>
      </c>
      <c r="AU59" s="0" t="n">
        <v>-1</v>
      </c>
      <c r="AV59" s="4" t="s">
        <v>44</v>
      </c>
      <c r="AW59" s="4" t="s">
        <v>44</v>
      </c>
      <c r="AX59" s="3" t="n">
        <v>1</v>
      </c>
      <c r="AY59" s="0" t="n">
        <v>7</v>
      </c>
      <c r="AZ59" s="4" t="s">
        <v>44</v>
      </c>
      <c r="BA59" s="4" t="s">
        <v>44</v>
      </c>
      <c r="BB59" s="3" t="n">
        <v>1</v>
      </c>
      <c r="BC59" s="0" t="n">
        <v>720</v>
      </c>
      <c r="BD59" s="4" t="s">
        <v>44</v>
      </c>
      <c r="BE59" s="4" t="s">
        <v>44</v>
      </c>
      <c r="BF59" s="3" t="n">
        <v>1</v>
      </c>
      <c r="BG59" s="0" t="n">
        <v>7</v>
      </c>
      <c r="BH59" s="0" t="s">
        <v>44</v>
      </c>
      <c r="BI59" s="0" t="s">
        <v>44</v>
      </c>
      <c r="BJ59" s="3" t="n">
        <v>1</v>
      </c>
      <c r="BL59" s="0" t="s">
        <v>79</v>
      </c>
      <c r="BM59" s="0" t="n">
        <f aca="false">IF(O59&lt;=0,$D$7,IF(W59&lt;=O59,$D$7,$D$7+$F$7*(W59-O59)))</f>
        <v>2.2</v>
      </c>
      <c r="BN59" s="0" t="n">
        <f aca="false">IF(CC59&lt;=0,$D$7,IF(CK59&lt;=CC59,$D$7,$D$7+$F$7*(CK59-CC59)))</f>
        <v>2.2</v>
      </c>
      <c r="BP59" s="0" t="n">
        <v>1</v>
      </c>
      <c r="BQ59" s="0" t="n">
        <f aca="false">IF(AND(C59&gt;=0,C60&gt;=0,C61&gt;=0),C59+C60+C61,-3)</f>
        <v>2520</v>
      </c>
      <c r="BR59" s="0" t="s">
        <v>44</v>
      </c>
      <c r="BS59" s="0" t="s">
        <v>44</v>
      </c>
      <c r="BT59" s="3" t="n">
        <v>1</v>
      </c>
      <c r="BU59" s="0" t="n">
        <f aca="false">IF(AND(C59&gt;=0,C60&gt;=0,C61&gt;=0,G59&gt;=0,G60&gt;=0,G61&gt;=0),ROUND((C59*G59+C60*G60+C61*G61)/(C59+C60+C61),0),-3)</f>
        <v>109</v>
      </c>
      <c r="BV59" s="0" t="s">
        <v>44</v>
      </c>
      <c r="BW59" s="0" t="s">
        <v>44</v>
      </c>
      <c r="BX59" s="3" t="n">
        <v>1</v>
      </c>
      <c r="BY59" s="0" t="n">
        <f aca="false">IF(AND(K59&gt;=0,K60&gt;=0,K61&gt;=0),K59+K60+K61,-3)</f>
        <v>0</v>
      </c>
      <c r="BZ59" s="0" t="s">
        <v>44</v>
      </c>
      <c r="CA59" s="0" t="s">
        <v>44</v>
      </c>
      <c r="CB59" s="3" t="n">
        <v>1</v>
      </c>
      <c r="CC59" s="0" t="n">
        <v>-1</v>
      </c>
      <c r="CD59" s="0" t="s">
        <v>44</v>
      </c>
      <c r="CE59" s="0" t="s">
        <v>44</v>
      </c>
      <c r="CF59" s="3" t="n">
        <v>1</v>
      </c>
      <c r="CG59" s="0" t="n">
        <f aca="false">IF(AND(S59&gt;=0,S60&gt;=0,S61&gt;=0),S59+S60+S61,-3)</f>
        <v>2520</v>
      </c>
      <c r="CH59" s="0" t="s">
        <v>44</v>
      </c>
      <c r="CI59" s="0" t="s">
        <v>44</v>
      </c>
      <c r="CJ59" s="3" t="n">
        <v>1</v>
      </c>
      <c r="CK59" s="0" t="n">
        <f aca="false">IF(AND(S59&gt;=0,S60&gt;=0,S61&gt;=0,W59&gt;=0,W60&gt;=0,W61&gt;=0),ROUND((S59*W59+S60*W60+S61*W61)/(S59+S60+S61),0),-3)</f>
        <v>109</v>
      </c>
      <c r="CL59" s="0" t="s">
        <v>44</v>
      </c>
      <c r="CM59" s="0" t="s">
        <v>44</v>
      </c>
      <c r="CN59" s="3" t="n">
        <v>1</v>
      </c>
      <c r="CO59" s="0" t="n">
        <f aca="false">IF(AND(AA59&gt;=0,AA60&gt;=0,AA61&gt;=0),ROUND((AA59+AA60+AA61)/3,0),-3)</f>
        <v>83</v>
      </c>
      <c r="CP59" s="0" t="s">
        <v>44</v>
      </c>
      <c r="CQ59" s="0" t="s">
        <v>44</v>
      </c>
      <c r="CR59" s="3" t="n">
        <v>1</v>
      </c>
      <c r="CS59" s="0" t="n">
        <f aca="false">IF(AND(AA59&gt;=0,AA60&gt;=0,AA61&gt;=0),MAX(AA59,AA60,AA61),-3)</f>
        <v>85</v>
      </c>
      <c r="CT59" s="4" t="s">
        <v>44</v>
      </c>
      <c r="CU59" s="4" t="s">
        <v>44</v>
      </c>
      <c r="CV59" s="3" t="n">
        <v>1</v>
      </c>
      <c r="CW59" s="0" t="n">
        <f aca="false">ROUND(SQRT((C59*AE59^2+C59*((G59-BU59)^2)+C60*AE60^2+C60*((G60-BU59)^2)+C61*AE61^2+C61*((G61-BU59)^2))/(C59+C60+C61-1)),0)</f>
        <v>15</v>
      </c>
      <c r="CX59" s="0" t="s">
        <v>44</v>
      </c>
      <c r="CY59" s="0" t="s">
        <v>44</v>
      </c>
      <c r="CZ59" s="3" t="n">
        <v>1</v>
      </c>
      <c r="DA59" s="0" t="n">
        <f aca="false">IF(AND(C59&gt;=0,C60&gt;=0,C61&gt;=0,AI59&gt;=0,AI60&gt;=0,AI61&gt;=0),ROUND((C59*AI59+C60*AI60+C61*AI61)/(C59+C60+C61),0),-3)</f>
        <v>103</v>
      </c>
      <c r="DB59" s="0" t="s">
        <v>44</v>
      </c>
      <c r="DC59" s="0" t="s">
        <v>44</v>
      </c>
      <c r="DD59" s="3" t="n">
        <v>1</v>
      </c>
      <c r="DE59" s="0" t="n">
        <f aca="false">IF(BY59=0,0,IF(OR(BQ59&gt;=0,BY59&gt;=0),ROUND(BY59/BQ59*100,0),BQ59))</f>
        <v>0</v>
      </c>
      <c r="DF59" s="0" t="s">
        <v>44</v>
      </c>
      <c r="DG59" s="0" t="s">
        <v>44</v>
      </c>
      <c r="DH59" s="3" t="n">
        <v>1</v>
      </c>
      <c r="DI59" s="0" t="n">
        <f aca="false">IF(OR(G59&lt;0,G60&lt;0,G61&lt;0),-3,ROUND(((C59+C60+C61)^2)/(C59*G59+C60*G60+C61*G61),0))</f>
        <v>23</v>
      </c>
      <c r="DJ59" s="0" t="s">
        <v>44</v>
      </c>
      <c r="DK59" s="0" t="s">
        <v>44</v>
      </c>
      <c r="DL59" s="3" t="n">
        <v>1</v>
      </c>
      <c r="DM59" s="0" t="n">
        <v>-1</v>
      </c>
      <c r="DN59" s="0" t="s">
        <v>44</v>
      </c>
      <c r="DO59" s="0" t="s">
        <v>44</v>
      </c>
      <c r="DP59" s="3" t="n">
        <v>1</v>
      </c>
      <c r="DQ59" s="0" t="n">
        <f aca="false">IF(OR(W59&lt;0,W60&lt;0,W61&lt;0),-3,ROUND(((S59+S60+S61)^2)/(S59*W59+S60*W60+S61*W61),0))</f>
        <v>23</v>
      </c>
      <c r="DR59" s="0" t="s">
        <v>44</v>
      </c>
      <c r="DS59" s="0" t="s">
        <v>44</v>
      </c>
      <c r="DT59" s="3" t="n">
        <v>1</v>
      </c>
      <c r="DU59" s="0" t="n">
        <f aca="false">IF(OR(CG59&lt;0,BY59&lt;0),-1,CG59+ROUND(BN59*BY59,0))</f>
        <v>2520</v>
      </c>
      <c r="DV59" s="0" t="s">
        <v>44</v>
      </c>
      <c r="DW59" s="0" t="s">
        <v>44</v>
      </c>
      <c r="DX59" s="3" t="n">
        <v>1</v>
      </c>
      <c r="DY59" s="0" t="n">
        <f aca="false">IF(OR(DU59&lt;0,BU59&lt;=0),-1,ROUND(DU59/BU59,0))</f>
        <v>23</v>
      </c>
      <c r="DZ59" s="0" t="s">
        <v>44</v>
      </c>
      <c r="EA59" s="0" t="s">
        <v>44</v>
      </c>
      <c r="EB59" s="3" t="n">
        <v>1</v>
      </c>
      <c r="EC59" s="0" t="n">
        <f aca="false">ROUND($I$7*ABS(G59-G60)+$K$7*ABS(G60-G61),0)</f>
        <v>13</v>
      </c>
      <c r="ED59" s="0" t="s">
        <v>44</v>
      </c>
      <c r="EE59" s="0" t="s">
        <v>44</v>
      </c>
      <c r="EF59" s="3" t="n">
        <v>1</v>
      </c>
    </row>
    <row r="60" customFormat="false" ht="12.75" hidden="false" customHeight="false" outlineLevel="0" collapsed="false">
      <c r="B60" s="0" t="n">
        <v>60</v>
      </c>
      <c r="C60" s="0" t="n">
        <v>960</v>
      </c>
      <c r="D60" s="0" t="s">
        <v>44</v>
      </c>
      <c r="E60" s="0" t="s">
        <v>44</v>
      </c>
      <c r="F60" s="3" t="n">
        <v>1</v>
      </c>
      <c r="G60" s="0" t="n">
        <v>117</v>
      </c>
      <c r="H60" s="0" t="s">
        <v>44</v>
      </c>
      <c r="I60" s="0" t="s">
        <v>44</v>
      </c>
      <c r="J60" s="3" t="n">
        <v>1</v>
      </c>
      <c r="K60" s="0" t="n">
        <v>0</v>
      </c>
      <c r="L60" s="0" t="s">
        <v>44</v>
      </c>
      <c r="M60" s="0" t="s">
        <v>44</v>
      </c>
      <c r="N60" s="3" t="n">
        <v>1</v>
      </c>
      <c r="O60" s="0" t="n">
        <v>-1</v>
      </c>
      <c r="P60" s="0" t="s">
        <v>44</v>
      </c>
      <c r="Q60" s="0" t="s">
        <v>44</v>
      </c>
      <c r="R60" s="3" t="n">
        <v>1</v>
      </c>
      <c r="S60" s="0" t="n">
        <v>960</v>
      </c>
      <c r="T60" s="0" t="s">
        <v>44</v>
      </c>
      <c r="U60" s="0" t="s">
        <v>44</v>
      </c>
      <c r="V60" s="3" t="n">
        <v>1</v>
      </c>
      <c r="W60" s="0" t="n">
        <v>117</v>
      </c>
      <c r="X60" s="0" t="s">
        <v>44</v>
      </c>
      <c r="Y60" s="0" t="s">
        <v>44</v>
      </c>
      <c r="Z60" s="3" t="n">
        <v>1</v>
      </c>
      <c r="AA60" s="0" t="n">
        <v>85</v>
      </c>
      <c r="AB60" s="0" t="s">
        <v>44</v>
      </c>
      <c r="AC60" s="0" t="s">
        <v>44</v>
      </c>
      <c r="AD60" s="3" t="n">
        <v>1</v>
      </c>
      <c r="AE60" s="0" t="n">
        <v>14</v>
      </c>
      <c r="AF60" s="0" t="s">
        <v>44</v>
      </c>
      <c r="AG60" s="0" t="s">
        <v>44</v>
      </c>
      <c r="AH60" s="3" t="n">
        <v>1</v>
      </c>
      <c r="AI60" s="0" t="n">
        <v>116</v>
      </c>
      <c r="AJ60" s="0" t="s">
        <v>44</v>
      </c>
      <c r="AK60" s="0" t="s">
        <v>44</v>
      </c>
      <c r="AL60" s="3" t="n">
        <v>1</v>
      </c>
      <c r="AM60" s="0" t="n">
        <v>0</v>
      </c>
      <c r="AN60" s="4" t="s">
        <v>44</v>
      </c>
      <c r="AO60" s="4" t="s">
        <v>44</v>
      </c>
      <c r="AP60" s="3" t="n">
        <v>1</v>
      </c>
      <c r="AQ60" s="0" t="n">
        <v>8</v>
      </c>
      <c r="AR60" s="4" t="s">
        <v>44</v>
      </c>
      <c r="AS60" s="4" t="s">
        <v>44</v>
      </c>
      <c r="AT60" s="3" t="n">
        <v>1</v>
      </c>
      <c r="AU60" s="0" t="n">
        <v>-1</v>
      </c>
      <c r="AV60" s="4" t="s">
        <v>44</v>
      </c>
      <c r="AW60" s="4" t="s">
        <v>44</v>
      </c>
      <c r="AX60" s="3" t="n">
        <v>1</v>
      </c>
      <c r="AY60" s="0" t="n">
        <v>8</v>
      </c>
      <c r="AZ60" s="4" t="s">
        <v>44</v>
      </c>
      <c r="BA60" s="4" t="s">
        <v>44</v>
      </c>
      <c r="BB60" s="3" t="n">
        <v>1</v>
      </c>
      <c r="BC60" s="0" t="n">
        <v>960</v>
      </c>
      <c r="BD60" s="4" t="s">
        <v>44</v>
      </c>
      <c r="BE60" s="4" t="s">
        <v>44</v>
      </c>
      <c r="BF60" s="3" t="n">
        <v>1</v>
      </c>
      <c r="BG60" s="0" t="n">
        <v>8</v>
      </c>
      <c r="BH60" s="0" t="s">
        <v>44</v>
      </c>
      <c r="BI60" s="0" t="s">
        <v>44</v>
      </c>
      <c r="BJ60" s="3" t="n">
        <v>1</v>
      </c>
      <c r="BM60" s="0" t="n">
        <f aca="false">IF(O60&lt;=0,$D$7,IF(W60&lt;=O60,$D$7,$D$7+$F$7*(W60-O60)))</f>
        <v>2.2</v>
      </c>
      <c r="BT60" s="3"/>
      <c r="BX60" s="3"/>
      <c r="CB60" s="3"/>
      <c r="CF60" s="3"/>
      <c r="CJ60" s="3"/>
      <c r="CN60" s="3"/>
      <c r="CR60" s="3"/>
      <c r="CT60" s="4"/>
      <c r="CU60" s="4"/>
      <c r="CV60" s="3"/>
      <c r="CZ60" s="3"/>
      <c r="DD60" s="3"/>
      <c r="DH60" s="3"/>
      <c r="DL60" s="3"/>
      <c r="DP60" s="3"/>
      <c r="DT60" s="3"/>
      <c r="DX60" s="3"/>
      <c r="EB60" s="3"/>
      <c r="EF60" s="3"/>
    </row>
    <row r="61" customFormat="false" ht="12.75" hidden="false" customHeight="false" outlineLevel="0" collapsed="false">
      <c r="B61" s="0" t="n">
        <v>60</v>
      </c>
      <c r="C61" s="0" t="n">
        <v>840</v>
      </c>
      <c r="D61" s="0" t="s">
        <v>44</v>
      </c>
      <c r="E61" s="0" t="s">
        <v>44</v>
      </c>
      <c r="F61" s="3" t="n">
        <v>1</v>
      </c>
      <c r="G61" s="0" t="n">
        <v>106</v>
      </c>
      <c r="H61" s="0" t="s">
        <v>44</v>
      </c>
      <c r="I61" s="0" t="s">
        <v>44</v>
      </c>
      <c r="J61" s="3" t="n">
        <v>1</v>
      </c>
      <c r="K61" s="0" t="n">
        <v>0</v>
      </c>
      <c r="L61" s="0" t="s">
        <v>44</v>
      </c>
      <c r="M61" s="0" t="s">
        <v>44</v>
      </c>
      <c r="N61" s="3" t="n">
        <v>1</v>
      </c>
      <c r="O61" s="0" t="n">
        <v>-1</v>
      </c>
      <c r="P61" s="0" t="s">
        <v>44</v>
      </c>
      <c r="Q61" s="0" t="s">
        <v>44</v>
      </c>
      <c r="R61" s="3" t="n">
        <v>1</v>
      </c>
      <c r="S61" s="0" t="n">
        <v>840</v>
      </c>
      <c r="T61" s="0" t="s">
        <v>44</v>
      </c>
      <c r="U61" s="0" t="s">
        <v>44</v>
      </c>
      <c r="V61" s="3" t="n">
        <v>1</v>
      </c>
      <c r="W61" s="0" t="n">
        <v>106</v>
      </c>
      <c r="X61" s="0" t="s">
        <v>44</v>
      </c>
      <c r="Y61" s="0" t="s">
        <v>44</v>
      </c>
      <c r="Z61" s="3" t="n">
        <v>1</v>
      </c>
      <c r="AA61" s="0" t="n">
        <v>83</v>
      </c>
      <c r="AB61" s="0" t="s">
        <v>44</v>
      </c>
      <c r="AC61" s="0" t="s">
        <v>44</v>
      </c>
      <c r="AD61" s="3" t="n">
        <v>1</v>
      </c>
      <c r="AE61" s="0" t="n">
        <v>15</v>
      </c>
      <c r="AF61" s="0" t="s">
        <v>44</v>
      </c>
      <c r="AG61" s="0" t="s">
        <v>44</v>
      </c>
      <c r="AH61" s="3" t="n">
        <v>1</v>
      </c>
      <c r="AI61" s="0" t="n">
        <v>93</v>
      </c>
      <c r="AJ61" s="0" t="s">
        <v>44</v>
      </c>
      <c r="AK61" s="0" t="s">
        <v>44</v>
      </c>
      <c r="AL61" s="3" t="n">
        <v>1</v>
      </c>
      <c r="AM61" s="0" t="n">
        <v>0</v>
      </c>
      <c r="AN61" s="4" t="s">
        <v>44</v>
      </c>
      <c r="AO61" s="4" t="s">
        <v>44</v>
      </c>
      <c r="AP61" s="3" t="n">
        <v>1</v>
      </c>
      <c r="AQ61" s="0" t="n">
        <v>8</v>
      </c>
      <c r="AR61" s="4" t="s">
        <v>44</v>
      </c>
      <c r="AS61" s="4" t="s">
        <v>44</v>
      </c>
      <c r="AT61" s="3" t="n">
        <v>1</v>
      </c>
      <c r="AU61" s="0" t="n">
        <v>-1</v>
      </c>
      <c r="AV61" s="4" t="s">
        <v>44</v>
      </c>
      <c r="AW61" s="4" t="s">
        <v>44</v>
      </c>
      <c r="AX61" s="3" t="n">
        <v>1</v>
      </c>
      <c r="AY61" s="0" t="n">
        <v>8</v>
      </c>
      <c r="AZ61" s="4" t="s">
        <v>44</v>
      </c>
      <c r="BA61" s="4" t="s">
        <v>44</v>
      </c>
      <c r="BB61" s="3" t="n">
        <v>1</v>
      </c>
      <c r="BC61" s="0" t="n">
        <v>840</v>
      </c>
      <c r="BD61" s="4" t="s">
        <v>44</v>
      </c>
      <c r="BE61" s="4" t="s">
        <v>44</v>
      </c>
      <c r="BF61" s="3" t="n">
        <v>1</v>
      </c>
      <c r="BG61" s="0" t="n">
        <v>8</v>
      </c>
      <c r="BH61" s="0" t="s">
        <v>44</v>
      </c>
      <c r="BI61" s="0" t="s">
        <v>44</v>
      </c>
      <c r="BJ61" s="3" t="n">
        <v>1</v>
      </c>
      <c r="BM61" s="0" t="n">
        <f aca="false">IF(O61&lt;=0,$D$7,IF(W61&lt;=O61,$D$7,$D$7+$F$7*(W61-O61)))</f>
        <v>2.2</v>
      </c>
      <c r="BT61" s="3"/>
      <c r="BX61" s="3"/>
      <c r="CB61" s="3"/>
      <c r="CF61" s="3"/>
      <c r="CJ61" s="3"/>
      <c r="CN61" s="3"/>
      <c r="CR61" s="3"/>
      <c r="CT61" s="4"/>
      <c r="CU61" s="4"/>
      <c r="CV61" s="3"/>
      <c r="CZ61" s="3"/>
      <c r="DD61" s="3"/>
      <c r="DH61" s="3"/>
      <c r="DL61" s="3"/>
      <c r="DP61" s="3"/>
      <c r="DT61" s="3"/>
      <c r="DX61" s="3"/>
      <c r="EB61" s="3"/>
      <c r="EF61" s="3"/>
    </row>
    <row r="62" customFormat="false" ht="12.75" hidden="false" customHeight="false" outlineLevel="0" collapsed="false">
      <c r="A62" s="0" t="n">
        <v>18</v>
      </c>
      <c r="B62" s="0" t="n">
        <v>60</v>
      </c>
      <c r="C62" s="0" t="n">
        <v>0</v>
      </c>
      <c r="D62" s="0" t="s">
        <v>44</v>
      </c>
      <c r="E62" s="0" t="s">
        <v>44</v>
      </c>
      <c r="F62" s="3" t="n">
        <v>1</v>
      </c>
      <c r="G62" s="0" t="n">
        <v>-1</v>
      </c>
      <c r="H62" s="0" t="s">
        <v>44</v>
      </c>
      <c r="I62" s="0" t="s">
        <v>44</v>
      </c>
      <c r="J62" s="3" t="n">
        <v>1</v>
      </c>
      <c r="K62" s="0" t="n">
        <v>0</v>
      </c>
      <c r="L62" s="0" t="s">
        <v>44</v>
      </c>
      <c r="M62" s="0" t="s">
        <v>44</v>
      </c>
      <c r="N62" s="3" t="n">
        <v>1</v>
      </c>
      <c r="O62" s="0" t="n">
        <v>-1</v>
      </c>
      <c r="P62" s="0" t="s">
        <v>44</v>
      </c>
      <c r="Q62" s="0" t="s">
        <v>44</v>
      </c>
      <c r="R62" s="3" t="n">
        <v>1</v>
      </c>
      <c r="S62" s="0" t="n">
        <v>0</v>
      </c>
      <c r="T62" s="0" t="s">
        <v>44</v>
      </c>
      <c r="U62" s="0" t="s">
        <v>44</v>
      </c>
      <c r="V62" s="3" t="n">
        <v>1</v>
      </c>
      <c r="W62" s="0" t="n">
        <v>-1</v>
      </c>
      <c r="X62" s="0" t="s">
        <v>44</v>
      </c>
      <c r="Y62" s="0" t="s">
        <v>44</v>
      </c>
      <c r="Z62" s="3" t="n">
        <v>1</v>
      </c>
      <c r="AA62" s="0" t="n">
        <v>82</v>
      </c>
      <c r="AB62" s="0" t="s">
        <v>44</v>
      </c>
      <c r="AC62" s="0" t="s">
        <v>44</v>
      </c>
      <c r="AD62" s="3" t="n">
        <v>1</v>
      </c>
      <c r="AE62" s="0" t="n">
        <v>11</v>
      </c>
      <c r="AF62" s="0" t="s">
        <v>44</v>
      </c>
      <c r="AG62" s="0" t="s">
        <v>44</v>
      </c>
      <c r="AH62" s="3" t="n">
        <v>1</v>
      </c>
      <c r="AI62" s="0" t="n">
        <v>-1</v>
      </c>
      <c r="AJ62" s="0" t="s">
        <v>44</v>
      </c>
      <c r="AK62" s="0" t="s">
        <v>44</v>
      </c>
      <c r="AL62" s="3" t="n">
        <v>1</v>
      </c>
      <c r="AM62" s="0" t="n">
        <v>0</v>
      </c>
      <c r="AN62" s="4" t="s">
        <v>44</v>
      </c>
      <c r="AO62" s="4" t="s">
        <v>44</v>
      </c>
      <c r="AP62" s="3" t="n">
        <v>1</v>
      </c>
      <c r="AQ62" s="0" t="n">
        <v>7</v>
      </c>
      <c r="AR62" s="4" t="s">
        <v>44</v>
      </c>
      <c r="AS62" s="4" t="s">
        <v>44</v>
      </c>
      <c r="AT62" s="3" t="n">
        <v>1</v>
      </c>
      <c r="AU62" s="0" t="n">
        <v>-1</v>
      </c>
      <c r="AV62" s="4" t="s">
        <v>44</v>
      </c>
      <c r="AW62" s="4" t="s">
        <v>44</v>
      </c>
      <c r="AX62" s="3" t="n">
        <v>1</v>
      </c>
      <c r="AY62" s="0" t="n">
        <v>-1</v>
      </c>
      <c r="AZ62" s="4" t="s">
        <v>44</v>
      </c>
      <c r="BA62" s="4" t="s">
        <v>44</v>
      </c>
      <c r="BB62" s="3" t="n">
        <v>1</v>
      </c>
      <c r="BC62" s="0" t="n">
        <v>0</v>
      </c>
      <c r="BD62" s="4" t="s">
        <v>44</v>
      </c>
      <c r="BE62" s="4" t="s">
        <v>44</v>
      </c>
      <c r="BF62" s="3" t="n">
        <v>1</v>
      </c>
      <c r="BG62" s="0" t="n">
        <v>0</v>
      </c>
      <c r="BH62" s="0" t="s">
        <v>44</v>
      </c>
      <c r="BI62" s="0" t="s">
        <v>44</v>
      </c>
      <c r="BJ62" s="3" t="n">
        <v>1</v>
      </c>
      <c r="BM62" s="0" t="n">
        <f aca="false">IF(O62&lt;=0,$D$7,IF(W62&lt;=O62,$D$7,$D$7+$F$7*(W62-O62)))</f>
        <v>2.2</v>
      </c>
      <c r="BN62" s="0" t="n">
        <f aca="false">IF(CC62&lt;=0,$D$7,IF(CK62&lt;=CC62,$D$7,$D$7+$F$7*(CK62-CC62)))</f>
        <v>2.2</v>
      </c>
      <c r="BP62" s="0" t="n">
        <v>1</v>
      </c>
      <c r="BQ62" s="0" t="n">
        <f aca="false">IF(AND(C62&gt;=0,C63&gt;=0,C64&gt;=0),C62+C63+C64,-3)</f>
        <v>0</v>
      </c>
      <c r="BR62" s="0" t="s">
        <v>44</v>
      </c>
      <c r="BS62" s="0" t="s">
        <v>44</v>
      </c>
      <c r="BT62" s="3" t="n">
        <v>1</v>
      </c>
      <c r="BU62" s="0" t="n">
        <v>-1</v>
      </c>
      <c r="BV62" s="0" t="s">
        <v>44</v>
      </c>
      <c r="BW62" s="0" t="s">
        <v>44</v>
      </c>
      <c r="BX62" s="3" t="n">
        <v>1</v>
      </c>
      <c r="BY62" s="0" t="n">
        <f aca="false">IF(AND(K62&gt;=0,K63&gt;=0,K64&gt;=0),K62+K63+K64,-3)</f>
        <v>0</v>
      </c>
      <c r="BZ62" s="0" t="s">
        <v>44</v>
      </c>
      <c r="CA62" s="0" t="s">
        <v>44</v>
      </c>
      <c r="CB62" s="3" t="n">
        <v>1</v>
      </c>
      <c r="CC62" s="0" t="n">
        <v>-1</v>
      </c>
      <c r="CD62" s="0" t="s">
        <v>44</v>
      </c>
      <c r="CE62" s="0" t="s">
        <v>44</v>
      </c>
      <c r="CF62" s="3" t="n">
        <v>1</v>
      </c>
      <c r="CG62" s="0" t="n">
        <f aca="false">IF(AND(S62&gt;=0,S63&gt;=0,S64&gt;=0),S62+S63+S64,-3)</f>
        <v>0</v>
      </c>
      <c r="CH62" s="0" t="s">
        <v>44</v>
      </c>
      <c r="CI62" s="0" t="s">
        <v>44</v>
      </c>
      <c r="CJ62" s="3" t="n">
        <v>1</v>
      </c>
      <c r="CK62" s="0" t="n">
        <v>-1</v>
      </c>
      <c r="CL62" s="0" t="s">
        <v>44</v>
      </c>
      <c r="CM62" s="0" t="s">
        <v>44</v>
      </c>
      <c r="CN62" s="3" t="n">
        <v>1</v>
      </c>
      <c r="CO62" s="0" t="n">
        <f aca="false">IF(AND(AA62&gt;=0,AA63&gt;=0,AA64&gt;=0),ROUND((AA62+AA63+AA64)/3,0),-3)</f>
        <v>83</v>
      </c>
      <c r="CP62" s="0" t="s">
        <v>44</v>
      </c>
      <c r="CQ62" s="0" t="s">
        <v>44</v>
      </c>
      <c r="CR62" s="3" t="n">
        <v>1</v>
      </c>
      <c r="CS62" s="0" t="n">
        <f aca="false">IF(AND(AA62&gt;=0,AA63&gt;=0,AA64&gt;=0),MAX(AA62,AA63,AA64),-3)</f>
        <v>85</v>
      </c>
      <c r="CT62" s="4" t="s">
        <v>44</v>
      </c>
      <c r="CU62" s="4" t="s">
        <v>44</v>
      </c>
      <c r="CV62" s="3" t="n">
        <v>1</v>
      </c>
      <c r="CW62" s="0" t="n">
        <v>-1</v>
      </c>
      <c r="CX62" s="0" t="s">
        <v>44</v>
      </c>
      <c r="CY62" s="0" t="s">
        <v>44</v>
      </c>
      <c r="CZ62" s="3" t="n">
        <v>1</v>
      </c>
      <c r="DA62" s="0" t="n">
        <v>-1</v>
      </c>
      <c r="DB62" s="0" t="s">
        <v>44</v>
      </c>
      <c r="DC62" s="0" t="s">
        <v>44</v>
      </c>
      <c r="DD62" s="3" t="n">
        <v>1</v>
      </c>
      <c r="DE62" s="0" t="n">
        <f aca="false">IF(BY62=0,0,IF(OR(BQ62&gt;=0,BY62&gt;=0),ROUND(BY62/BQ62*100,0),BQ62))</f>
        <v>0</v>
      </c>
      <c r="DF62" s="0" t="s">
        <v>44</v>
      </c>
      <c r="DG62" s="0" t="s">
        <v>44</v>
      </c>
      <c r="DH62" s="3" t="n">
        <v>1</v>
      </c>
      <c r="DI62" s="0" t="n">
        <v>-1</v>
      </c>
      <c r="DJ62" s="0" t="s">
        <v>44</v>
      </c>
      <c r="DK62" s="0" t="s">
        <v>44</v>
      </c>
      <c r="DL62" s="3" t="n">
        <v>1</v>
      </c>
      <c r="DM62" s="0" t="n">
        <v>-1</v>
      </c>
      <c r="DN62" s="0" t="s">
        <v>44</v>
      </c>
      <c r="DO62" s="0" t="s">
        <v>44</v>
      </c>
      <c r="DP62" s="3" t="n">
        <v>1</v>
      </c>
      <c r="DQ62" s="0" t="n">
        <v>-1</v>
      </c>
      <c r="DR62" s="0" t="s">
        <v>44</v>
      </c>
      <c r="DS62" s="0" t="s">
        <v>44</v>
      </c>
      <c r="DT62" s="3" t="n">
        <v>1</v>
      </c>
      <c r="DU62" s="0" t="n">
        <f aca="false">IF(OR(CG62&lt;0,BY62&lt;0),-1,CG62+ROUND(BN62*BY62,0))</f>
        <v>0</v>
      </c>
      <c r="DV62" s="0" t="s">
        <v>44</v>
      </c>
      <c r="DW62" s="0" t="s">
        <v>44</v>
      </c>
      <c r="DX62" s="3" t="n">
        <v>1</v>
      </c>
      <c r="DY62" s="0" t="n">
        <f aca="false">IF(OR(DU62&lt;0,BU62&lt;=0),-1,ROUND(DU62/BU62,0))</f>
        <v>-1</v>
      </c>
      <c r="DZ62" s="0" t="s">
        <v>44</v>
      </c>
      <c r="EA62" s="0" t="s">
        <v>44</v>
      </c>
      <c r="EB62" s="3" t="n">
        <v>1</v>
      </c>
      <c r="EC62" s="0" t="n">
        <v>-1</v>
      </c>
      <c r="ED62" s="0" t="s">
        <v>44</v>
      </c>
      <c r="EE62" s="0" t="s">
        <v>44</v>
      </c>
      <c r="EF62" s="3" t="n">
        <v>1</v>
      </c>
    </row>
    <row r="63" customFormat="false" ht="12.75" hidden="false" customHeight="false" outlineLevel="0" collapsed="false">
      <c r="B63" s="0" t="n">
        <v>60</v>
      </c>
      <c r="C63" s="0" t="n">
        <v>0</v>
      </c>
      <c r="D63" s="0" t="s">
        <v>44</v>
      </c>
      <c r="E63" s="0" t="s">
        <v>44</v>
      </c>
      <c r="F63" s="3" t="n">
        <v>1</v>
      </c>
      <c r="G63" s="0" t="n">
        <v>-1</v>
      </c>
      <c r="H63" s="0" t="s">
        <v>44</v>
      </c>
      <c r="I63" s="0" t="s">
        <v>44</v>
      </c>
      <c r="J63" s="3" t="n">
        <v>1</v>
      </c>
      <c r="K63" s="0" t="n">
        <v>0</v>
      </c>
      <c r="L63" s="0" t="s">
        <v>44</v>
      </c>
      <c r="M63" s="0" t="s">
        <v>44</v>
      </c>
      <c r="N63" s="3" t="n">
        <v>1</v>
      </c>
      <c r="O63" s="0" t="n">
        <v>-1</v>
      </c>
      <c r="P63" s="0" t="s">
        <v>44</v>
      </c>
      <c r="Q63" s="0" t="s">
        <v>44</v>
      </c>
      <c r="R63" s="3" t="n">
        <v>1</v>
      </c>
      <c r="S63" s="0" t="n">
        <v>0</v>
      </c>
      <c r="T63" s="0" t="s">
        <v>44</v>
      </c>
      <c r="U63" s="0" t="s">
        <v>44</v>
      </c>
      <c r="V63" s="3" t="n">
        <v>1</v>
      </c>
      <c r="W63" s="0" t="n">
        <v>-1</v>
      </c>
      <c r="X63" s="0" t="s">
        <v>44</v>
      </c>
      <c r="Y63" s="0" t="s">
        <v>44</v>
      </c>
      <c r="Z63" s="3" t="n">
        <v>1</v>
      </c>
      <c r="AA63" s="0" t="n">
        <v>85</v>
      </c>
      <c r="AB63" s="0" t="s">
        <v>44</v>
      </c>
      <c r="AC63" s="0" t="s">
        <v>44</v>
      </c>
      <c r="AD63" s="3" t="n">
        <v>1</v>
      </c>
      <c r="AE63" s="0" t="n">
        <v>14</v>
      </c>
      <c r="AF63" s="0" t="s">
        <v>44</v>
      </c>
      <c r="AG63" s="0" t="s">
        <v>44</v>
      </c>
      <c r="AH63" s="3" t="n">
        <v>1</v>
      </c>
      <c r="AI63" s="0" t="n">
        <v>-1</v>
      </c>
      <c r="AJ63" s="0" t="s">
        <v>44</v>
      </c>
      <c r="AK63" s="0" t="s">
        <v>44</v>
      </c>
      <c r="AL63" s="3" t="n">
        <v>1</v>
      </c>
      <c r="AM63" s="0" t="n">
        <v>0</v>
      </c>
      <c r="AN63" s="4" t="s">
        <v>44</v>
      </c>
      <c r="AO63" s="4" t="s">
        <v>44</v>
      </c>
      <c r="AP63" s="3" t="n">
        <v>1</v>
      </c>
      <c r="AQ63" s="0" t="n">
        <v>8</v>
      </c>
      <c r="AR63" s="4" t="s">
        <v>44</v>
      </c>
      <c r="AS63" s="4" t="s">
        <v>44</v>
      </c>
      <c r="AT63" s="3" t="n">
        <v>1</v>
      </c>
      <c r="AU63" s="0" t="n">
        <v>-1</v>
      </c>
      <c r="AV63" s="4" t="s">
        <v>44</v>
      </c>
      <c r="AW63" s="4" t="s">
        <v>44</v>
      </c>
      <c r="AX63" s="3" t="n">
        <v>1</v>
      </c>
      <c r="AY63" s="0" t="n">
        <v>-1</v>
      </c>
      <c r="AZ63" s="4" t="s">
        <v>44</v>
      </c>
      <c r="BA63" s="4" t="s">
        <v>44</v>
      </c>
      <c r="BB63" s="3" t="n">
        <v>1</v>
      </c>
      <c r="BC63" s="0" t="n">
        <v>0</v>
      </c>
      <c r="BD63" s="4" t="s">
        <v>44</v>
      </c>
      <c r="BE63" s="4" t="s">
        <v>44</v>
      </c>
      <c r="BF63" s="3" t="n">
        <v>1</v>
      </c>
      <c r="BG63" s="0" t="n">
        <v>0</v>
      </c>
      <c r="BH63" s="0" t="s">
        <v>44</v>
      </c>
      <c r="BI63" s="0" t="s">
        <v>44</v>
      </c>
      <c r="BJ63" s="3" t="n">
        <v>1</v>
      </c>
      <c r="BM63" s="0" t="n">
        <f aca="false">IF(O63&lt;=0,$D$7,IF(W63&lt;=O63,$D$7,$D$7+$F$7*(W63-O63)))</f>
        <v>2.2</v>
      </c>
      <c r="BT63" s="3"/>
      <c r="BX63" s="3"/>
      <c r="CB63" s="3"/>
      <c r="CF63" s="3"/>
      <c r="CJ63" s="3"/>
      <c r="CN63" s="3"/>
      <c r="CR63" s="3"/>
      <c r="CT63" s="4"/>
      <c r="CU63" s="4"/>
      <c r="CV63" s="3"/>
      <c r="CZ63" s="3"/>
      <c r="DD63" s="3"/>
      <c r="DH63" s="3"/>
      <c r="DL63" s="3"/>
      <c r="DP63" s="3"/>
      <c r="DT63" s="3"/>
      <c r="DX63" s="3"/>
      <c r="EB63" s="3"/>
      <c r="EF63" s="3"/>
    </row>
    <row r="64" customFormat="false" ht="12.75" hidden="false" customHeight="false" outlineLevel="0" collapsed="false">
      <c r="B64" s="0" t="n">
        <v>60</v>
      </c>
      <c r="C64" s="0" t="n">
        <v>0</v>
      </c>
      <c r="D64" s="0" t="s">
        <v>44</v>
      </c>
      <c r="E64" s="0" t="s">
        <v>44</v>
      </c>
      <c r="F64" s="3" t="n">
        <v>1</v>
      </c>
      <c r="G64" s="0" t="n">
        <v>-1</v>
      </c>
      <c r="H64" s="0" t="s">
        <v>44</v>
      </c>
      <c r="I64" s="0" t="s">
        <v>44</v>
      </c>
      <c r="J64" s="3" t="n">
        <v>1</v>
      </c>
      <c r="K64" s="0" t="n">
        <v>0</v>
      </c>
      <c r="L64" s="0" t="s">
        <v>44</v>
      </c>
      <c r="M64" s="0" t="s">
        <v>44</v>
      </c>
      <c r="N64" s="3" t="n">
        <v>1</v>
      </c>
      <c r="O64" s="0" t="n">
        <v>-1</v>
      </c>
      <c r="P64" s="0" t="s">
        <v>44</v>
      </c>
      <c r="Q64" s="0" t="s">
        <v>44</v>
      </c>
      <c r="R64" s="3" t="n">
        <v>1</v>
      </c>
      <c r="S64" s="0" t="n">
        <v>0</v>
      </c>
      <c r="T64" s="0" t="s">
        <v>44</v>
      </c>
      <c r="U64" s="0" t="s">
        <v>44</v>
      </c>
      <c r="V64" s="3" t="n">
        <v>1</v>
      </c>
      <c r="W64" s="0" t="n">
        <v>-1</v>
      </c>
      <c r="X64" s="0" t="s">
        <v>44</v>
      </c>
      <c r="Y64" s="0" t="s">
        <v>44</v>
      </c>
      <c r="Z64" s="3" t="n">
        <v>1</v>
      </c>
      <c r="AA64" s="0" t="n">
        <v>83</v>
      </c>
      <c r="AB64" s="0" t="s">
        <v>44</v>
      </c>
      <c r="AC64" s="0" t="s">
        <v>44</v>
      </c>
      <c r="AD64" s="3" t="n">
        <v>1</v>
      </c>
      <c r="AE64" s="0" t="n">
        <v>15</v>
      </c>
      <c r="AF64" s="0" t="s">
        <v>44</v>
      </c>
      <c r="AG64" s="0" t="s">
        <v>44</v>
      </c>
      <c r="AH64" s="3" t="n">
        <v>1</v>
      </c>
      <c r="AI64" s="0" t="n">
        <v>-1</v>
      </c>
      <c r="AJ64" s="0" t="s">
        <v>44</v>
      </c>
      <c r="AK64" s="0" t="s">
        <v>44</v>
      </c>
      <c r="AL64" s="3" t="n">
        <v>1</v>
      </c>
      <c r="AM64" s="0" t="n">
        <v>0</v>
      </c>
      <c r="AN64" s="4" t="s">
        <v>44</v>
      </c>
      <c r="AO64" s="4" t="s">
        <v>44</v>
      </c>
      <c r="AP64" s="3" t="n">
        <v>1</v>
      </c>
      <c r="AQ64" s="0" t="n">
        <v>8</v>
      </c>
      <c r="AR64" s="4" t="s">
        <v>44</v>
      </c>
      <c r="AS64" s="4" t="s">
        <v>44</v>
      </c>
      <c r="AT64" s="3" t="n">
        <v>1</v>
      </c>
      <c r="AU64" s="0" t="n">
        <v>-1</v>
      </c>
      <c r="AV64" s="4" t="s">
        <v>44</v>
      </c>
      <c r="AW64" s="4" t="s">
        <v>44</v>
      </c>
      <c r="AX64" s="3" t="n">
        <v>1</v>
      </c>
      <c r="AY64" s="0" t="n">
        <v>-1</v>
      </c>
      <c r="AZ64" s="4" t="s">
        <v>44</v>
      </c>
      <c r="BA64" s="4" t="s">
        <v>44</v>
      </c>
      <c r="BB64" s="3" t="n">
        <v>1</v>
      </c>
      <c r="BC64" s="0" t="n">
        <v>0</v>
      </c>
      <c r="BD64" s="4" t="s">
        <v>44</v>
      </c>
      <c r="BE64" s="4" t="s">
        <v>44</v>
      </c>
      <c r="BF64" s="3" t="n">
        <v>1</v>
      </c>
      <c r="BG64" s="0" t="n">
        <v>0</v>
      </c>
      <c r="BH64" s="0" t="s">
        <v>44</v>
      </c>
      <c r="BI64" s="0" t="s">
        <v>44</v>
      </c>
      <c r="BJ64" s="3" t="n">
        <v>1</v>
      </c>
      <c r="BM64" s="0" t="n">
        <f aca="false">IF(O64&lt;=0,$D$7,IF(W64&lt;=O64,$D$7,$D$7+$F$7*(W64-O64)))</f>
        <v>2.2</v>
      </c>
      <c r="BT64" s="3"/>
      <c r="BX64" s="3"/>
      <c r="CB64" s="3"/>
      <c r="CF64" s="3"/>
      <c r="CJ64" s="3"/>
      <c r="CN64" s="3"/>
      <c r="CR64" s="3"/>
      <c r="CT64" s="4"/>
      <c r="CU64" s="4"/>
      <c r="CV64" s="3"/>
      <c r="CZ64" s="3"/>
      <c r="DD64" s="3"/>
      <c r="DH64" s="3"/>
      <c r="DL64" s="3"/>
      <c r="DP64" s="3"/>
      <c r="DT64" s="3"/>
      <c r="DX64" s="3"/>
      <c r="EB64" s="3"/>
      <c r="EF64" s="3"/>
    </row>
    <row r="65" customFormat="false" ht="12.75" hidden="false" customHeight="false" outlineLevel="0" collapsed="false">
      <c r="A65" s="0" t="s">
        <v>82</v>
      </c>
      <c r="B65" s="0" t="n">
        <v>60</v>
      </c>
      <c r="C65" s="0" t="n">
        <v>240</v>
      </c>
      <c r="D65" s="0" t="s">
        <v>44</v>
      </c>
      <c r="E65" s="0" t="s">
        <v>44</v>
      </c>
      <c r="F65" s="3" t="n">
        <v>1</v>
      </c>
      <c r="G65" s="0" t="n">
        <v>114</v>
      </c>
      <c r="H65" s="0" t="s">
        <v>44</v>
      </c>
      <c r="I65" s="0" t="s">
        <v>44</v>
      </c>
      <c r="J65" s="3" t="n">
        <v>1</v>
      </c>
      <c r="K65" s="0" t="n">
        <v>60</v>
      </c>
      <c r="L65" s="0" t="s">
        <v>44</v>
      </c>
      <c r="M65" s="0" t="s">
        <v>44</v>
      </c>
      <c r="N65" s="3" t="n">
        <v>1</v>
      </c>
      <c r="O65" s="0" t="n">
        <v>80</v>
      </c>
      <c r="P65" s="0" t="s">
        <v>44</v>
      </c>
      <c r="Q65" s="0" t="s">
        <v>44</v>
      </c>
      <c r="R65" s="3" t="n">
        <v>1</v>
      </c>
      <c r="S65" s="0" t="n">
        <v>180</v>
      </c>
      <c r="T65" s="0" t="s">
        <v>44</v>
      </c>
      <c r="U65" s="0" t="s">
        <v>44</v>
      </c>
      <c r="V65" s="3" t="n">
        <v>1</v>
      </c>
      <c r="W65" s="0" t="n">
        <v>125</v>
      </c>
      <c r="X65" s="0" t="s">
        <v>44</v>
      </c>
      <c r="Y65" s="0" t="s">
        <v>44</v>
      </c>
      <c r="Z65" s="3" t="n">
        <v>1</v>
      </c>
      <c r="AA65" s="0" t="n">
        <v>5</v>
      </c>
      <c r="AB65" s="0" t="s">
        <v>44</v>
      </c>
      <c r="AC65" s="0" t="s">
        <v>44</v>
      </c>
      <c r="AD65" s="3" t="n">
        <v>1</v>
      </c>
      <c r="AE65" s="0" t="n">
        <v>22</v>
      </c>
      <c r="AF65" s="0" t="s">
        <v>44</v>
      </c>
      <c r="AG65" s="0" t="s">
        <v>44</v>
      </c>
      <c r="AH65" s="3" t="n">
        <v>1</v>
      </c>
      <c r="AI65" s="5" t="n">
        <v>119</v>
      </c>
      <c r="AJ65" s="0" t="s">
        <v>44</v>
      </c>
      <c r="AK65" s="0" t="s">
        <v>44</v>
      </c>
      <c r="AL65" s="3" t="n">
        <v>1</v>
      </c>
      <c r="AM65" s="0" t="n">
        <v>25</v>
      </c>
      <c r="AN65" s="4" t="s">
        <v>44</v>
      </c>
      <c r="AO65" s="4" t="s">
        <v>44</v>
      </c>
      <c r="AP65" s="3" t="n">
        <v>1</v>
      </c>
      <c r="AQ65" s="0" t="n">
        <v>2</v>
      </c>
      <c r="AR65" s="4" t="s">
        <v>44</v>
      </c>
      <c r="AS65" s="4" t="s">
        <v>44</v>
      </c>
      <c r="AT65" s="3" t="n">
        <v>1</v>
      </c>
      <c r="AU65" s="0" t="n">
        <v>1</v>
      </c>
      <c r="AV65" s="4" t="s">
        <v>44</v>
      </c>
      <c r="AW65" s="4" t="s">
        <v>44</v>
      </c>
      <c r="AX65" s="3" t="n">
        <v>1</v>
      </c>
      <c r="AY65" s="0" t="n">
        <v>1</v>
      </c>
      <c r="AZ65" s="4" t="s">
        <v>44</v>
      </c>
      <c r="BA65" s="4" t="s">
        <v>44</v>
      </c>
      <c r="BB65" s="3" t="n">
        <v>1</v>
      </c>
      <c r="BC65" s="0" t="n">
        <v>366</v>
      </c>
      <c r="BD65" s="4" t="s">
        <v>44</v>
      </c>
      <c r="BE65" s="4" t="s">
        <v>44</v>
      </c>
      <c r="BF65" s="3" t="n">
        <v>1</v>
      </c>
      <c r="BG65" s="0" t="n">
        <v>3</v>
      </c>
      <c r="BH65" s="0" t="s">
        <v>44</v>
      </c>
      <c r="BI65" s="0" t="s">
        <v>44</v>
      </c>
      <c r="BJ65" s="3" t="n">
        <v>1</v>
      </c>
      <c r="BL65" s="0" t="s">
        <v>83</v>
      </c>
      <c r="BM65" s="0" t="n">
        <f aca="false">IF(O65&lt;=0,$D$7,IF(W65&lt;=O65,$D$7,$D$7+$F$7*(W65-O65)))</f>
        <v>3.1</v>
      </c>
      <c r="BN65" s="0" t="n">
        <f aca="false">IF(CC65&lt;=0,$D$7,IF(CK65&lt;=CC65,$D$7,$D$7+$F$7*(CK65-CC65)))</f>
        <v>3.16</v>
      </c>
      <c r="BP65" s="0" t="n">
        <v>1</v>
      </c>
      <c r="BQ65" s="0" t="n">
        <f aca="false">IF(AND(C65&gt;=0,C66&gt;=0,C67&gt;=0),C65+C66+C67,-3)</f>
        <v>900</v>
      </c>
      <c r="BR65" s="0" t="s">
        <v>44</v>
      </c>
      <c r="BS65" s="0" t="s">
        <v>44</v>
      </c>
      <c r="BT65" s="3" t="n">
        <v>1</v>
      </c>
      <c r="BU65" s="0" t="n">
        <f aca="false">IF(AND(C65&gt;=0,C66&gt;=0,C67&gt;=0,G65&gt;=0,G66&gt;=0,G67&gt;=0),ROUND((C65*G65+C66*G66+C67*G67)/(C65+C66+C67),0),-3)</f>
        <v>123</v>
      </c>
      <c r="BV65" s="0" t="s">
        <v>44</v>
      </c>
      <c r="BW65" s="0" t="s">
        <v>44</v>
      </c>
      <c r="BX65" s="3" t="n">
        <v>1</v>
      </c>
      <c r="BY65" s="0" t="n">
        <f aca="false">IF(AND(K65&gt;=0,K66&gt;=0,K67&gt;=0),K65+K66+K67,-3)</f>
        <v>120</v>
      </c>
      <c r="BZ65" s="0" t="s">
        <v>44</v>
      </c>
      <c r="CA65" s="0" t="s">
        <v>44</v>
      </c>
      <c r="CB65" s="3" t="n">
        <v>1</v>
      </c>
      <c r="CC65" s="0" t="n">
        <v>81</v>
      </c>
      <c r="CD65" s="0" t="s">
        <v>44</v>
      </c>
      <c r="CE65" s="0" t="s">
        <v>44</v>
      </c>
      <c r="CF65" s="3" t="n">
        <v>1</v>
      </c>
      <c r="CG65" s="0" t="n">
        <f aca="false">IF(AND(S65&gt;=0,S66&gt;=0,S67&gt;=0),S65+S66+S67,-3)</f>
        <v>780</v>
      </c>
      <c r="CH65" s="0" t="s">
        <v>44</v>
      </c>
      <c r="CI65" s="0" t="s">
        <v>44</v>
      </c>
      <c r="CJ65" s="3" t="n">
        <v>1</v>
      </c>
      <c r="CK65" s="0" t="n">
        <f aca="false">IF(AND(S65&gt;=0,S66&gt;=0,S67&gt;=0,W65&gt;=0,W66&gt;=0,W67&gt;=0),ROUND((S65*W65+S66*W66+S67*W67)/(S65+S66+S67),0),-3)</f>
        <v>129</v>
      </c>
      <c r="CL65" s="0" t="s">
        <v>44</v>
      </c>
      <c r="CM65" s="0" t="s">
        <v>44</v>
      </c>
      <c r="CN65" s="3" t="n">
        <v>1</v>
      </c>
      <c r="CO65" s="0" t="n">
        <f aca="false">IF(AND(AA65&gt;=0,AA66&gt;=0,AA67&gt;=0),ROUND((AA65+AA66+AA67)/3,0),-3)</f>
        <v>6</v>
      </c>
      <c r="CP65" s="0" t="s">
        <v>44</v>
      </c>
      <c r="CQ65" s="0" t="s">
        <v>44</v>
      </c>
      <c r="CR65" s="3" t="n">
        <v>1</v>
      </c>
      <c r="CS65" s="0" t="n">
        <f aca="false">IF(AND(AA65&gt;=0,AA66&gt;=0,AA67&gt;=0),MAX(AA65,AA66,AA67),-3)</f>
        <v>7</v>
      </c>
      <c r="CT65" s="4" t="s">
        <v>44</v>
      </c>
      <c r="CU65" s="4" t="s">
        <v>44</v>
      </c>
      <c r="CV65" s="3" t="n">
        <v>1</v>
      </c>
      <c r="CW65" s="0" t="n">
        <f aca="false">ROUND(SQRT((C65*AE65^2+C65*((G65-BU65)^2)+C66*AE66^2+C66*((G66-BU65)^2)+C67*AE67^2+C67*((G67-BU65)^2))/(C65+C66+C67-1)),0)</f>
        <v>24</v>
      </c>
      <c r="CX65" s="0" t="s">
        <v>44</v>
      </c>
      <c r="CY65" s="0" t="s">
        <v>44</v>
      </c>
      <c r="CZ65" s="3" t="n">
        <v>1</v>
      </c>
      <c r="DA65" s="0" t="n">
        <f aca="false">IF(AND(C65&gt;=0,C66&gt;=0,C67&gt;=0,AI65&gt;=0,AI66&gt;=0,AI67&gt;=0),ROUND((C65*AI65+C66*AI66+C67*AI67)/(C65+C66+C67),0),-3)</f>
        <v>124</v>
      </c>
      <c r="DB65" s="0" t="s">
        <v>44</v>
      </c>
      <c r="DC65" s="0" t="s">
        <v>44</v>
      </c>
      <c r="DD65" s="3" t="n">
        <v>1</v>
      </c>
      <c r="DE65" s="0" t="n">
        <f aca="false">IF(BY65=0,0,IF(OR(BQ65&gt;=0,BY65&gt;=0),ROUND(BY65/BQ65*100,0),BQ65))</f>
        <v>13</v>
      </c>
      <c r="DF65" s="0" t="s">
        <v>44</v>
      </c>
      <c r="DG65" s="0" t="s">
        <v>44</v>
      </c>
      <c r="DH65" s="3" t="n">
        <v>1</v>
      </c>
      <c r="DI65" s="0" t="n">
        <f aca="false">IF(OR(G65&lt;0,G66&lt;0,G67&lt;0),-3,ROUND(((C65+C66+C67)^2)/(C65*G65+C66*G66+C67*G67),0))</f>
        <v>7</v>
      </c>
      <c r="DJ65" s="0" t="s">
        <v>44</v>
      </c>
      <c r="DK65" s="0" t="s">
        <v>44</v>
      </c>
      <c r="DL65" s="3" t="n">
        <v>1</v>
      </c>
      <c r="DM65" s="0" t="n">
        <v>1</v>
      </c>
      <c r="DN65" s="0" t="s">
        <v>44</v>
      </c>
      <c r="DO65" s="0" t="s">
        <v>44</v>
      </c>
      <c r="DP65" s="3" t="n">
        <v>1</v>
      </c>
      <c r="DQ65" s="0" t="n">
        <f aca="false">IF(OR(W65&lt;0,W66&lt;0,W67&lt;0),-3,ROUND(((S65+S66+S67)^2)/(S65*W65+S66*W66+S67*W67),0))</f>
        <v>6</v>
      </c>
      <c r="DR65" s="0" t="s">
        <v>44</v>
      </c>
      <c r="DS65" s="0" t="s">
        <v>44</v>
      </c>
      <c r="DT65" s="3" t="n">
        <v>1</v>
      </c>
      <c r="DU65" s="0" t="n">
        <f aca="false">IF(OR(CG65&lt;0,BY65&lt;0),-1,CG65+ROUND(BN65*BY65,0))</f>
        <v>1159</v>
      </c>
      <c r="DV65" s="0" t="s">
        <v>44</v>
      </c>
      <c r="DW65" s="0" t="s">
        <v>44</v>
      </c>
      <c r="DX65" s="3" t="n">
        <v>1</v>
      </c>
      <c r="DY65" s="0" t="n">
        <f aca="false">IF(OR(DU65&lt;0,BU65&lt;=0),-1,ROUND(DU65/BU65,0))</f>
        <v>9</v>
      </c>
      <c r="DZ65" s="0" t="s">
        <v>44</v>
      </c>
      <c r="EA65" s="0" t="s">
        <v>44</v>
      </c>
      <c r="EB65" s="3" t="n">
        <v>1</v>
      </c>
      <c r="EC65" s="0" t="n">
        <f aca="false">ROUND($I$7*ABS(G65-G66)+$K$7*ABS(G66-G67),0)</f>
        <v>10</v>
      </c>
      <c r="ED65" s="0" t="s">
        <v>44</v>
      </c>
      <c r="EE65" s="0" t="s">
        <v>44</v>
      </c>
      <c r="EF65" s="3" t="n">
        <v>1</v>
      </c>
    </row>
    <row r="66" customFormat="false" ht="12.75" hidden="false" customHeight="false" outlineLevel="0" collapsed="false">
      <c r="B66" s="0" t="n">
        <v>60</v>
      </c>
      <c r="C66" s="0" t="n">
        <v>300</v>
      </c>
      <c r="D66" s="0" t="s">
        <v>44</v>
      </c>
      <c r="E66" s="0" t="s">
        <v>44</v>
      </c>
      <c r="F66" s="3" t="n">
        <v>1</v>
      </c>
      <c r="G66" s="0" t="n">
        <f aca="false">ROUND((K66*O66+S66*W66)/C66,0)</f>
        <v>119</v>
      </c>
      <c r="H66" s="0" t="s">
        <v>44</v>
      </c>
      <c r="I66" s="0" t="s">
        <v>44</v>
      </c>
      <c r="J66" s="3" t="n">
        <v>1</v>
      </c>
      <c r="K66" s="0" t="n">
        <v>60</v>
      </c>
      <c r="L66" s="0" t="s">
        <v>44</v>
      </c>
      <c r="M66" s="0" t="s">
        <v>44</v>
      </c>
      <c r="N66" s="3" t="n">
        <v>1</v>
      </c>
      <c r="O66" s="0" t="n">
        <v>82</v>
      </c>
      <c r="P66" s="0" t="s">
        <v>44</v>
      </c>
      <c r="Q66" s="0" t="s">
        <v>44</v>
      </c>
      <c r="R66" s="3" t="n">
        <v>1</v>
      </c>
      <c r="S66" s="0" t="n">
        <v>240</v>
      </c>
      <c r="T66" s="0" t="s">
        <v>44</v>
      </c>
      <c r="U66" s="0" t="s">
        <v>44</v>
      </c>
      <c r="V66" s="3" t="n">
        <v>1</v>
      </c>
      <c r="W66" s="0" t="n">
        <v>128</v>
      </c>
      <c r="X66" s="0" t="s">
        <v>44</v>
      </c>
      <c r="Y66" s="0" t="s">
        <v>44</v>
      </c>
      <c r="Z66" s="3" t="n">
        <v>1</v>
      </c>
      <c r="AA66" s="0" t="n">
        <v>6</v>
      </c>
      <c r="AB66" s="0" t="s">
        <v>44</v>
      </c>
      <c r="AC66" s="0" t="s">
        <v>44</v>
      </c>
      <c r="AD66" s="3" t="n">
        <v>1</v>
      </c>
      <c r="AE66" s="0" t="n">
        <v>21</v>
      </c>
      <c r="AF66" s="0" t="s">
        <v>44</v>
      </c>
      <c r="AG66" s="0" t="s">
        <v>44</v>
      </c>
      <c r="AH66" s="3" t="n">
        <v>1</v>
      </c>
      <c r="AI66" s="5" t="n">
        <v>122</v>
      </c>
      <c r="AJ66" s="0" t="s">
        <v>44</v>
      </c>
      <c r="AK66" s="0" t="s">
        <v>44</v>
      </c>
      <c r="AL66" s="3" t="n">
        <v>1</v>
      </c>
      <c r="AM66" s="0" t="n">
        <v>20</v>
      </c>
      <c r="AN66" s="4" t="s">
        <v>44</v>
      </c>
      <c r="AO66" s="4" t="s">
        <v>44</v>
      </c>
      <c r="AP66" s="3" t="n">
        <v>1</v>
      </c>
      <c r="AQ66" s="0" t="n">
        <v>3</v>
      </c>
      <c r="AR66" s="4" t="s">
        <v>44</v>
      </c>
      <c r="AS66" s="4" t="s">
        <v>44</v>
      </c>
      <c r="AT66" s="3" t="n">
        <v>1</v>
      </c>
      <c r="AU66" s="0" t="n">
        <v>1</v>
      </c>
      <c r="AV66" s="4" t="s">
        <v>44</v>
      </c>
      <c r="AW66" s="4" t="s">
        <v>44</v>
      </c>
      <c r="AX66" s="3" t="n">
        <v>1</v>
      </c>
      <c r="AY66" s="0" t="n">
        <v>2</v>
      </c>
      <c r="AZ66" s="4" t="s">
        <v>44</v>
      </c>
      <c r="BA66" s="4" t="s">
        <v>44</v>
      </c>
      <c r="BB66" s="3" t="n">
        <v>1</v>
      </c>
      <c r="BC66" s="0" t="n">
        <v>427</v>
      </c>
      <c r="BD66" s="4" t="s">
        <v>44</v>
      </c>
      <c r="BE66" s="4" t="s">
        <v>44</v>
      </c>
      <c r="BF66" s="3" t="n">
        <v>1</v>
      </c>
      <c r="BG66" s="0" t="n">
        <v>4</v>
      </c>
      <c r="BH66" s="0" t="s">
        <v>44</v>
      </c>
      <c r="BI66" s="0" t="s">
        <v>44</v>
      </c>
      <c r="BJ66" s="3" t="n">
        <v>1</v>
      </c>
      <c r="BM66" s="0" t="n">
        <f aca="false">IF(O66&lt;=0,$D$7,IF(W66&lt;=O66,$D$7,$D$7+$F$7*(W66-O66)))</f>
        <v>3.12</v>
      </c>
      <c r="BT66" s="3"/>
      <c r="BX66" s="3"/>
      <c r="CB66" s="3"/>
      <c r="CF66" s="3"/>
      <c r="CJ66" s="3"/>
      <c r="CN66" s="3"/>
      <c r="CR66" s="3"/>
      <c r="CT66" s="4"/>
      <c r="CU66" s="4"/>
      <c r="CV66" s="3"/>
      <c r="CZ66" s="3"/>
      <c r="DD66" s="3"/>
      <c r="DH66" s="3"/>
      <c r="DL66" s="3"/>
      <c r="DP66" s="3"/>
      <c r="DT66" s="3"/>
      <c r="DX66" s="3"/>
      <c r="EB66" s="3"/>
      <c r="EF66" s="3"/>
    </row>
    <row r="67" customFormat="false" ht="12.75" hidden="false" customHeight="false" outlineLevel="0" collapsed="false">
      <c r="B67" s="0" t="n">
        <v>60</v>
      </c>
      <c r="C67" s="0" t="n">
        <v>360</v>
      </c>
      <c r="D67" s="0" t="s">
        <v>44</v>
      </c>
      <c r="E67" s="0" t="s">
        <v>44</v>
      </c>
      <c r="F67" s="3" t="n">
        <v>1</v>
      </c>
      <c r="G67" s="0" t="n">
        <f aca="false">ROUND((K67*O67+S67*W67)/C67,0)</f>
        <v>132</v>
      </c>
      <c r="H67" s="0" t="s">
        <v>44</v>
      </c>
      <c r="I67" s="0" t="s">
        <v>44</v>
      </c>
      <c r="J67" s="3" t="n">
        <v>1</v>
      </c>
      <c r="K67" s="0" t="n">
        <v>0</v>
      </c>
      <c r="L67" s="0" t="s">
        <v>44</v>
      </c>
      <c r="M67" s="0" t="s">
        <v>44</v>
      </c>
      <c r="N67" s="3" t="n">
        <v>1</v>
      </c>
      <c r="O67" s="0" t="n">
        <v>-1</v>
      </c>
      <c r="P67" s="0" t="s">
        <v>44</v>
      </c>
      <c r="Q67" s="0" t="s">
        <v>44</v>
      </c>
      <c r="R67" s="3" t="n">
        <v>1</v>
      </c>
      <c r="S67" s="0" t="n">
        <v>360</v>
      </c>
      <c r="T67" s="0" t="s">
        <v>44</v>
      </c>
      <c r="U67" s="0" t="s">
        <v>44</v>
      </c>
      <c r="V67" s="3" t="n">
        <v>1</v>
      </c>
      <c r="W67" s="0" t="n">
        <v>132</v>
      </c>
      <c r="X67" s="0" t="s">
        <v>44</v>
      </c>
      <c r="Y67" s="0" t="s">
        <v>44</v>
      </c>
      <c r="Z67" s="3" t="n">
        <v>1</v>
      </c>
      <c r="AA67" s="0" t="n">
        <v>7</v>
      </c>
      <c r="AB67" s="0" t="s">
        <v>44</v>
      </c>
      <c r="AC67" s="0" t="s">
        <v>44</v>
      </c>
      <c r="AD67" s="3" t="n">
        <v>1</v>
      </c>
      <c r="AE67" s="0" t="n">
        <v>24</v>
      </c>
      <c r="AF67" s="0" t="s">
        <v>44</v>
      </c>
      <c r="AG67" s="0" t="s">
        <v>44</v>
      </c>
      <c r="AH67" s="3" t="n">
        <v>1</v>
      </c>
      <c r="AI67" s="5" t="n">
        <v>130</v>
      </c>
      <c r="AJ67" s="0" t="s">
        <v>44</v>
      </c>
      <c r="AK67" s="0" t="s">
        <v>44</v>
      </c>
      <c r="AL67" s="3" t="n">
        <v>1</v>
      </c>
      <c r="AM67" s="0" t="n">
        <v>0</v>
      </c>
      <c r="AN67" s="4" t="s">
        <v>44</v>
      </c>
      <c r="AO67" s="4" t="s">
        <v>44</v>
      </c>
      <c r="AP67" s="3" t="n">
        <v>1</v>
      </c>
      <c r="AQ67" s="0" t="n">
        <v>3</v>
      </c>
      <c r="AR67" s="4" t="s">
        <v>44</v>
      </c>
      <c r="AS67" s="4" t="s">
        <v>44</v>
      </c>
      <c r="AT67" s="3" t="n">
        <v>1</v>
      </c>
      <c r="AU67" s="0" t="n">
        <v>0</v>
      </c>
      <c r="AV67" s="4" t="s">
        <v>44</v>
      </c>
      <c r="AW67" s="4" t="s">
        <v>44</v>
      </c>
      <c r="AX67" s="3" t="n">
        <v>1</v>
      </c>
      <c r="AY67" s="0" t="n">
        <v>3</v>
      </c>
      <c r="AZ67" s="4" t="s">
        <v>44</v>
      </c>
      <c r="BA67" s="4" t="s">
        <v>44</v>
      </c>
      <c r="BB67" s="3" t="n">
        <v>1</v>
      </c>
      <c r="BC67" s="0" t="n">
        <v>360</v>
      </c>
      <c r="BD67" s="4" t="s">
        <v>44</v>
      </c>
      <c r="BE67" s="4" t="s">
        <v>44</v>
      </c>
      <c r="BF67" s="3" t="n">
        <v>1</v>
      </c>
      <c r="BG67" s="0" t="n">
        <v>3</v>
      </c>
      <c r="BH67" s="0" t="s">
        <v>44</v>
      </c>
      <c r="BI67" s="0" t="s">
        <v>44</v>
      </c>
      <c r="BJ67" s="3" t="n">
        <v>1</v>
      </c>
      <c r="BM67" s="0" t="n">
        <f aca="false">IF(O67&lt;=0,$D$7,IF(W67&lt;=O67,$D$7,$D$7+$F$7*(W67-O67)))</f>
        <v>2.2</v>
      </c>
      <c r="BT67" s="3"/>
      <c r="BX67" s="3"/>
      <c r="CB67" s="3"/>
      <c r="CF67" s="3"/>
      <c r="CJ67" s="3"/>
      <c r="CN67" s="3"/>
      <c r="CR67" s="3"/>
      <c r="CT67" s="4"/>
      <c r="CU67" s="4"/>
      <c r="CV67" s="3"/>
      <c r="CZ67" s="3"/>
      <c r="DD67" s="3"/>
      <c r="DH67" s="3"/>
      <c r="DL67" s="3"/>
      <c r="DP67" s="3"/>
      <c r="DT67" s="3"/>
      <c r="DX67" s="3"/>
      <c r="EB67" s="3"/>
      <c r="EF67" s="3"/>
    </row>
    <row r="68" customFormat="false" ht="12.75" hidden="false" customHeight="false" outlineLevel="0" collapsed="false">
      <c r="A68" s="0" t="s">
        <v>84</v>
      </c>
      <c r="B68" s="0" t="n">
        <v>60</v>
      </c>
      <c r="C68" s="0" t="n">
        <v>60</v>
      </c>
      <c r="D68" s="0" t="s">
        <v>44</v>
      </c>
      <c r="E68" s="0" t="s">
        <v>44</v>
      </c>
      <c r="F68" s="3" t="n">
        <v>1</v>
      </c>
      <c r="G68" s="0" t="n">
        <v>0</v>
      </c>
      <c r="H68" s="0" t="s">
        <v>44</v>
      </c>
      <c r="I68" s="0" t="s">
        <v>44</v>
      </c>
      <c r="J68" s="3" t="n">
        <v>1</v>
      </c>
      <c r="K68" s="0" t="n">
        <v>0</v>
      </c>
      <c r="L68" s="0" t="s">
        <v>44</v>
      </c>
      <c r="M68" s="0" t="s">
        <v>44</v>
      </c>
      <c r="N68" s="3" t="n">
        <v>1</v>
      </c>
      <c r="O68" s="0" t="n">
        <v>-1</v>
      </c>
      <c r="P68" s="0" t="s">
        <v>44</v>
      </c>
      <c r="Q68" s="0" t="s">
        <v>44</v>
      </c>
      <c r="R68" s="3" t="n">
        <v>1</v>
      </c>
      <c r="S68" s="0" t="n">
        <v>60</v>
      </c>
      <c r="T68" s="0" t="s">
        <v>44</v>
      </c>
      <c r="U68" s="0" t="s">
        <v>44</v>
      </c>
      <c r="V68" s="3" t="n">
        <v>1</v>
      </c>
      <c r="W68" s="0" t="n">
        <v>0</v>
      </c>
      <c r="X68" s="0" t="s">
        <v>44</v>
      </c>
      <c r="Y68" s="0" t="s">
        <v>44</v>
      </c>
      <c r="Z68" s="3" t="n">
        <v>1</v>
      </c>
      <c r="AA68" s="0" t="n">
        <v>1</v>
      </c>
      <c r="AB68" s="0" t="s">
        <v>44</v>
      </c>
      <c r="AC68" s="0" t="s">
        <v>44</v>
      </c>
      <c r="AD68" s="3" t="n">
        <v>1</v>
      </c>
      <c r="AE68" s="0" t="n">
        <v>0</v>
      </c>
      <c r="AF68" s="0" t="s">
        <v>44</v>
      </c>
      <c r="AG68" s="0" t="s">
        <v>44</v>
      </c>
      <c r="AH68" s="3" t="n">
        <v>1</v>
      </c>
      <c r="AI68" s="0" t="n">
        <v>100</v>
      </c>
      <c r="AJ68" s="0" t="s">
        <v>44</v>
      </c>
      <c r="AK68" s="0" t="s">
        <v>44</v>
      </c>
      <c r="AL68" s="3" t="n">
        <v>1</v>
      </c>
      <c r="AM68" s="0" t="n">
        <v>0</v>
      </c>
      <c r="AN68" s="4" t="s">
        <v>44</v>
      </c>
      <c r="AO68" s="4" t="s">
        <v>44</v>
      </c>
      <c r="AP68" s="3" t="n">
        <v>1</v>
      </c>
      <c r="AQ68" s="0" t="n">
        <v>0</v>
      </c>
      <c r="AR68" s="4" t="s">
        <v>44</v>
      </c>
      <c r="AS68" s="4" t="s">
        <v>44</v>
      </c>
      <c r="AT68" s="3" t="n">
        <v>1</v>
      </c>
      <c r="AU68" s="0" t="n">
        <v>-1</v>
      </c>
      <c r="AV68" s="4" t="s">
        <v>44</v>
      </c>
      <c r="AW68" s="4" t="s">
        <v>44</v>
      </c>
      <c r="AX68" s="3" t="n">
        <v>1</v>
      </c>
      <c r="AY68" s="0" t="n">
        <v>0</v>
      </c>
      <c r="AZ68" s="4" t="s">
        <v>44</v>
      </c>
      <c r="BA68" s="4" t="s">
        <v>44</v>
      </c>
      <c r="BB68" s="3" t="n">
        <v>1</v>
      </c>
      <c r="BC68" s="0" t="n">
        <v>60</v>
      </c>
      <c r="BD68" s="4" t="s">
        <v>44</v>
      </c>
      <c r="BE68" s="4" t="s">
        <v>44</v>
      </c>
      <c r="BF68" s="3" t="n">
        <v>1</v>
      </c>
      <c r="BG68" s="0" t="n">
        <v>0</v>
      </c>
      <c r="BH68" s="0" t="s">
        <v>44</v>
      </c>
      <c r="BI68" s="0" t="s">
        <v>44</v>
      </c>
      <c r="BJ68" s="3" t="n">
        <v>1</v>
      </c>
      <c r="BM68" s="0" t="n">
        <f aca="false">IF(O68&lt;=0,$D$7,IF(W68&lt;=O68,$D$7,$D$7+$F$7*(W68-O68)))</f>
        <v>2.2</v>
      </c>
      <c r="BN68" s="0" t="n">
        <f aca="false">IF(CC68&lt;=0,$D$7,IF(CK68&lt;=CC68,$D$7,$D$7+$F$7*(CK68-CC68)))</f>
        <v>2.2</v>
      </c>
      <c r="BP68" s="0" t="n">
        <v>1</v>
      </c>
      <c r="BQ68" s="0" t="n">
        <f aca="false">IF(AND(C68&gt;=0,C69&gt;=0,C70&gt;=0),C68+C69+C70,-3)</f>
        <v>240</v>
      </c>
      <c r="BR68" s="0" t="s">
        <v>44</v>
      </c>
      <c r="BS68" s="0" t="s">
        <v>44</v>
      </c>
      <c r="BT68" s="3" t="n">
        <v>1</v>
      </c>
      <c r="BU68" s="0" t="n">
        <f aca="false">IF(AND(C68&gt;=0,C69&gt;=0,C70&gt;=0,G68&gt;=0,G69&gt;=0,G70&gt;=0),ROUND((C68*G68+C69*G69+C70*G70)/(C68+C69+C70),0),-3)</f>
        <v>0</v>
      </c>
      <c r="BV68" s="0" t="s">
        <v>44</v>
      </c>
      <c r="BW68" s="0" t="s">
        <v>44</v>
      </c>
      <c r="BX68" s="3" t="n">
        <v>1</v>
      </c>
      <c r="BY68" s="0" t="n">
        <f aca="false">IF(AND(K68&gt;=0,K69&gt;=0,K70&gt;=0),K68+K69+K70,-3)</f>
        <v>0</v>
      </c>
      <c r="BZ68" s="0" t="s">
        <v>44</v>
      </c>
      <c r="CA68" s="0" t="s">
        <v>44</v>
      </c>
      <c r="CB68" s="3" t="n">
        <v>1</v>
      </c>
      <c r="CC68" s="0" t="n">
        <v>-1</v>
      </c>
      <c r="CD68" s="0" t="s">
        <v>44</v>
      </c>
      <c r="CE68" s="0" t="s">
        <v>44</v>
      </c>
      <c r="CF68" s="3" t="n">
        <v>1</v>
      </c>
      <c r="CG68" s="0" t="n">
        <f aca="false">IF(AND(S68&gt;=0,S69&gt;=0,S70&gt;=0),S68+S69+S70,-3)</f>
        <v>240</v>
      </c>
      <c r="CH68" s="0" t="s">
        <v>44</v>
      </c>
      <c r="CI68" s="0" t="s">
        <v>44</v>
      </c>
      <c r="CJ68" s="3" t="n">
        <v>1</v>
      </c>
      <c r="CK68" s="0" t="n">
        <f aca="false">IF(AND(S68&gt;=0,S69&gt;=0,S70&gt;=0,W68&gt;=0,W69&gt;=0,W70&gt;=0),ROUND((S68*W68+S69*W69+S70*W70)/(S68+S69+S70),0),-3)</f>
        <v>0</v>
      </c>
      <c r="CL68" s="0" t="s">
        <v>44</v>
      </c>
      <c r="CM68" s="0" t="s">
        <v>44</v>
      </c>
      <c r="CN68" s="3" t="n">
        <v>1</v>
      </c>
      <c r="CO68" s="0" t="n">
        <f aca="false">IF(AND(AA68&gt;=0,AA69&gt;=0,AA70&gt;=0),ROUND((AA68+AA69+AA70)/3,0),-3)</f>
        <v>1</v>
      </c>
      <c r="CP68" s="0" t="s">
        <v>44</v>
      </c>
      <c r="CQ68" s="0" t="s">
        <v>44</v>
      </c>
      <c r="CR68" s="3" t="n">
        <v>1</v>
      </c>
      <c r="CS68" s="0" t="n">
        <f aca="false">IF(AND(AA68&gt;=0,AA69&gt;=0,AA70&gt;=0),MAX(AA68,AA69,AA70),-3)</f>
        <v>2</v>
      </c>
      <c r="CT68" s="4" t="s">
        <v>44</v>
      </c>
      <c r="CU68" s="4" t="s">
        <v>44</v>
      </c>
      <c r="CV68" s="3" t="n">
        <v>1</v>
      </c>
      <c r="CW68" s="0" t="n">
        <f aca="false">ROUND(SQRT((C68*AE68^2+C68*((G68-BU68)^2)+C69*AE69^2+C69*((G69-BU68)^2)+C70*AE70^2+C70*((G70-BU68)^2))/(C68+C69+C70-1)),0)</f>
        <v>0</v>
      </c>
      <c r="CX68" s="0" t="s">
        <v>44</v>
      </c>
      <c r="CY68" s="0" t="s">
        <v>44</v>
      </c>
      <c r="CZ68" s="3" t="n">
        <v>1</v>
      </c>
      <c r="DA68" s="0" t="n">
        <f aca="false">IF(AND(C68&gt;=0,C69&gt;=0,C70&gt;=0,AI68&gt;=0,AI69&gt;=0,AI70&gt;=0),ROUND((C68*AI68+C69*AI69+C70*AI70)/(C68+C69+C70),0),-3)</f>
        <v>101</v>
      </c>
      <c r="DB68" s="0" t="s">
        <v>44</v>
      </c>
      <c r="DC68" s="0" t="s">
        <v>44</v>
      </c>
      <c r="DD68" s="3" t="n">
        <v>1</v>
      </c>
      <c r="DE68" s="0" t="n">
        <f aca="false">IF(BY68=0,0,IF(OR(BQ68&gt;=0,BY68&gt;=0),ROUND(BY68/BQ68*100,0),BQ68))</f>
        <v>0</v>
      </c>
      <c r="DF68" s="0" t="s">
        <v>44</v>
      </c>
      <c r="DG68" s="0" t="s">
        <v>44</v>
      </c>
      <c r="DH68" s="3" t="n">
        <v>1</v>
      </c>
      <c r="DI68" s="0" t="n">
        <v>0</v>
      </c>
      <c r="DJ68" s="0" t="s">
        <v>44</v>
      </c>
      <c r="DK68" s="0" t="s">
        <v>44</v>
      </c>
      <c r="DL68" s="3" t="n">
        <v>1</v>
      </c>
      <c r="DM68" s="0" t="n">
        <v>0</v>
      </c>
      <c r="DN68" s="0" t="s">
        <v>44</v>
      </c>
      <c r="DO68" s="0" t="s">
        <v>44</v>
      </c>
      <c r="DP68" s="3" t="n">
        <v>1</v>
      </c>
      <c r="DQ68" s="0" t="n">
        <v>0</v>
      </c>
      <c r="DR68" s="0" t="s">
        <v>44</v>
      </c>
      <c r="DS68" s="0" t="s">
        <v>44</v>
      </c>
      <c r="DT68" s="3" t="n">
        <v>1</v>
      </c>
      <c r="DU68" s="0" t="n">
        <f aca="false">IF(OR(CG68&lt;0,BY68&lt;0),-1,CG68+ROUND(BN68*BY68,0))</f>
        <v>240</v>
      </c>
      <c r="DV68" s="0" t="s">
        <v>44</v>
      </c>
      <c r="DW68" s="0" t="s">
        <v>44</v>
      </c>
      <c r="DX68" s="3" t="n">
        <v>1</v>
      </c>
      <c r="DY68" s="0" t="n">
        <v>0</v>
      </c>
      <c r="DZ68" s="0" t="s">
        <v>44</v>
      </c>
      <c r="EA68" s="0" t="s">
        <v>44</v>
      </c>
      <c r="EB68" s="3" t="n">
        <v>1</v>
      </c>
      <c r="EC68" s="0" t="n">
        <f aca="false">ROUND($I$7*ABS(G68-G69)+$K$7*ABS(G69-G70),0)</f>
        <v>0</v>
      </c>
      <c r="ED68" s="0" t="s">
        <v>44</v>
      </c>
      <c r="EE68" s="0" t="s">
        <v>44</v>
      </c>
      <c r="EF68" s="3" t="n">
        <v>1</v>
      </c>
    </row>
    <row r="69" customFormat="false" ht="12.75" hidden="false" customHeight="false" outlineLevel="0" collapsed="false">
      <c r="B69" s="0" t="n">
        <v>60</v>
      </c>
      <c r="C69" s="0" t="n">
        <v>120</v>
      </c>
      <c r="D69" s="0" t="s">
        <v>44</v>
      </c>
      <c r="E69" s="0" t="s">
        <v>44</v>
      </c>
      <c r="F69" s="3" t="n">
        <v>1</v>
      </c>
      <c r="G69" s="0" t="n">
        <f aca="false">ROUND((K69*O69+S69*W69)/C69,0)</f>
        <v>0</v>
      </c>
      <c r="H69" s="0" t="s">
        <v>44</v>
      </c>
      <c r="I69" s="0" t="s">
        <v>44</v>
      </c>
      <c r="J69" s="3" t="n">
        <v>1</v>
      </c>
      <c r="K69" s="0" t="n">
        <v>0</v>
      </c>
      <c r="L69" s="0" t="s">
        <v>44</v>
      </c>
      <c r="M69" s="0" t="s">
        <v>44</v>
      </c>
      <c r="N69" s="3" t="n">
        <v>1</v>
      </c>
      <c r="O69" s="0" t="n">
        <v>-1</v>
      </c>
      <c r="P69" s="0" t="s">
        <v>44</v>
      </c>
      <c r="Q69" s="0" t="s">
        <v>44</v>
      </c>
      <c r="R69" s="3" t="n">
        <v>1</v>
      </c>
      <c r="S69" s="0" t="n">
        <v>120</v>
      </c>
      <c r="T69" s="0" t="s">
        <v>44</v>
      </c>
      <c r="U69" s="0" t="s">
        <v>44</v>
      </c>
      <c r="V69" s="3" t="n">
        <v>1</v>
      </c>
      <c r="W69" s="0" t="n">
        <v>0</v>
      </c>
      <c r="X69" s="0" t="s">
        <v>44</v>
      </c>
      <c r="Y69" s="0" t="s">
        <v>44</v>
      </c>
      <c r="Z69" s="3" t="n">
        <v>1</v>
      </c>
      <c r="AA69" s="0" t="n">
        <v>2</v>
      </c>
      <c r="AB69" s="0" t="s">
        <v>44</v>
      </c>
      <c r="AC69" s="0" t="s">
        <v>44</v>
      </c>
      <c r="AD69" s="3" t="n">
        <v>1</v>
      </c>
      <c r="AE69" s="0" t="n">
        <v>0</v>
      </c>
      <c r="AF69" s="0" t="s">
        <v>44</v>
      </c>
      <c r="AG69" s="0" t="s">
        <v>44</v>
      </c>
      <c r="AH69" s="3" t="n">
        <v>1</v>
      </c>
      <c r="AI69" s="0" t="n">
        <v>101</v>
      </c>
      <c r="AJ69" s="0" t="s">
        <v>44</v>
      </c>
      <c r="AK69" s="0" t="s">
        <v>44</v>
      </c>
      <c r="AL69" s="3" t="n">
        <v>1</v>
      </c>
      <c r="AM69" s="0" t="n">
        <v>0</v>
      </c>
      <c r="AN69" s="4" t="s">
        <v>44</v>
      </c>
      <c r="AO69" s="4" t="s">
        <v>44</v>
      </c>
      <c r="AP69" s="3" t="n">
        <v>1</v>
      </c>
      <c r="AQ69" s="0" t="n">
        <v>0</v>
      </c>
      <c r="AR69" s="4" t="s">
        <v>44</v>
      </c>
      <c r="AS69" s="4" t="s">
        <v>44</v>
      </c>
      <c r="AT69" s="3" t="n">
        <v>1</v>
      </c>
      <c r="AU69" s="0" t="n">
        <v>-1</v>
      </c>
      <c r="AV69" s="4" t="s">
        <v>44</v>
      </c>
      <c r="AW69" s="4" t="s">
        <v>44</v>
      </c>
      <c r="AX69" s="3" t="n">
        <v>1</v>
      </c>
      <c r="AY69" s="0" t="n">
        <v>0</v>
      </c>
      <c r="AZ69" s="4" t="s">
        <v>44</v>
      </c>
      <c r="BA69" s="4" t="s">
        <v>44</v>
      </c>
      <c r="BB69" s="3" t="n">
        <v>1</v>
      </c>
      <c r="BC69" s="0" t="n">
        <v>120</v>
      </c>
      <c r="BD69" s="4" t="s">
        <v>44</v>
      </c>
      <c r="BE69" s="4" t="s">
        <v>44</v>
      </c>
      <c r="BF69" s="3" t="n">
        <v>1</v>
      </c>
      <c r="BG69" s="0" t="n">
        <v>0</v>
      </c>
      <c r="BH69" s="0" t="s">
        <v>44</v>
      </c>
      <c r="BI69" s="0" t="s">
        <v>44</v>
      </c>
      <c r="BJ69" s="3" t="n">
        <v>1</v>
      </c>
      <c r="BM69" s="0" t="n">
        <f aca="false">IF(O69&lt;=0,$D$7,IF(W69&lt;=O69,$D$7,$D$7+$F$7*(W69-O69)))</f>
        <v>2.2</v>
      </c>
      <c r="BT69" s="3"/>
      <c r="BX69" s="3"/>
      <c r="CB69" s="3"/>
      <c r="CF69" s="3"/>
      <c r="CJ69" s="3"/>
      <c r="CN69" s="3"/>
      <c r="CR69" s="3"/>
      <c r="CT69" s="4"/>
      <c r="CU69" s="4"/>
      <c r="CV69" s="3"/>
      <c r="CZ69" s="3"/>
      <c r="DD69" s="3"/>
      <c r="DH69" s="3"/>
      <c r="DL69" s="3"/>
      <c r="DP69" s="3"/>
      <c r="DT69" s="3"/>
      <c r="DX69" s="3"/>
      <c r="EB69" s="3"/>
      <c r="EF69" s="3"/>
    </row>
    <row r="70" customFormat="false" ht="12.75" hidden="false" customHeight="false" outlineLevel="0" collapsed="false">
      <c r="B70" s="0" t="n">
        <v>60</v>
      </c>
      <c r="C70" s="0" t="n">
        <v>60</v>
      </c>
      <c r="D70" s="0" t="s">
        <v>44</v>
      </c>
      <c r="E70" s="0" t="s">
        <v>44</v>
      </c>
      <c r="F70" s="3" t="n">
        <v>1</v>
      </c>
      <c r="G70" s="0" t="n">
        <f aca="false">ROUND((K70*O70+S70*W70)/C70,0)</f>
        <v>0</v>
      </c>
      <c r="H70" s="0" t="s">
        <v>44</v>
      </c>
      <c r="I70" s="0" t="s">
        <v>44</v>
      </c>
      <c r="J70" s="3" t="n">
        <v>1</v>
      </c>
      <c r="K70" s="0" t="n">
        <v>0</v>
      </c>
      <c r="L70" s="0" t="s">
        <v>44</v>
      </c>
      <c r="M70" s="0" t="s">
        <v>44</v>
      </c>
      <c r="N70" s="3" t="n">
        <v>1</v>
      </c>
      <c r="O70" s="0" t="n">
        <v>-1</v>
      </c>
      <c r="P70" s="0" t="s">
        <v>44</v>
      </c>
      <c r="Q70" s="0" t="s">
        <v>44</v>
      </c>
      <c r="R70" s="3" t="n">
        <v>1</v>
      </c>
      <c r="S70" s="0" t="n">
        <v>60</v>
      </c>
      <c r="T70" s="0" t="s">
        <v>44</v>
      </c>
      <c r="U70" s="0" t="s">
        <v>44</v>
      </c>
      <c r="V70" s="3" t="n">
        <v>1</v>
      </c>
      <c r="W70" s="0" t="n">
        <v>0</v>
      </c>
      <c r="X70" s="0" t="s">
        <v>44</v>
      </c>
      <c r="Y70" s="0" t="s">
        <v>44</v>
      </c>
      <c r="Z70" s="3" t="n">
        <v>1</v>
      </c>
      <c r="AA70" s="0" t="n">
        <v>1</v>
      </c>
      <c r="AB70" s="0" t="s">
        <v>44</v>
      </c>
      <c r="AC70" s="0" t="s">
        <v>44</v>
      </c>
      <c r="AD70" s="3" t="n">
        <v>1</v>
      </c>
      <c r="AE70" s="0" t="n">
        <v>0</v>
      </c>
      <c r="AF70" s="0" t="s">
        <v>44</v>
      </c>
      <c r="AG70" s="0" t="s">
        <v>44</v>
      </c>
      <c r="AH70" s="3" t="n">
        <v>1</v>
      </c>
      <c r="AI70" s="0" t="n">
        <v>100</v>
      </c>
      <c r="AJ70" s="0" t="s">
        <v>44</v>
      </c>
      <c r="AK70" s="0" t="s">
        <v>44</v>
      </c>
      <c r="AL70" s="3" t="n">
        <v>1</v>
      </c>
      <c r="AM70" s="0" t="n">
        <v>0</v>
      </c>
      <c r="AN70" s="4" t="s">
        <v>44</v>
      </c>
      <c r="AO70" s="4" t="s">
        <v>44</v>
      </c>
      <c r="AP70" s="3" t="n">
        <v>1</v>
      </c>
      <c r="AQ70" s="0" t="n">
        <v>0</v>
      </c>
      <c r="AR70" s="4" t="s">
        <v>44</v>
      </c>
      <c r="AS70" s="4" t="s">
        <v>44</v>
      </c>
      <c r="AT70" s="3" t="n">
        <v>1</v>
      </c>
      <c r="AU70" s="0" t="n">
        <v>-1</v>
      </c>
      <c r="AV70" s="4" t="s">
        <v>44</v>
      </c>
      <c r="AW70" s="4" t="s">
        <v>44</v>
      </c>
      <c r="AX70" s="3" t="n">
        <v>1</v>
      </c>
      <c r="AY70" s="0" t="n">
        <v>0</v>
      </c>
      <c r="AZ70" s="4" t="s">
        <v>44</v>
      </c>
      <c r="BA70" s="4" t="s">
        <v>44</v>
      </c>
      <c r="BB70" s="3" t="n">
        <v>1</v>
      </c>
      <c r="BC70" s="0" t="n">
        <v>60</v>
      </c>
      <c r="BD70" s="4" t="s">
        <v>44</v>
      </c>
      <c r="BE70" s="4" t="s">
        <v>44</v>
      </c>
      <c r="BF70" s="3" t="n">
        <v>1</v>
      </c>
      <c r="BG70" s="0" t="n">
        <v>0</v>
      </c>
      <c r="BH70" s="0" t="s">
        <v>44</v>
      </c>
      <c r="BI70" s="0" t="s">
        <v>44</v>
      </c>
      <c r="BJ70" s="3" t="n">
        <v>1</v>
      </c>
      <c r="BM70" s="0" t="n">
        <f aca="false">IF(O70&lt;=0,$D$7,IF(W70&lt;=O70,$D$7,$D$7+$F$7*(W70-O70)))</f>
        <v>2.2</v>
      </c>
      <c r="BT70" s="3"/>
      <c r="BX70" s="3"/>
      <c r="CB70" s="3"/>
      <c r="CF70" s="3"/>
      <c r="CJ70" s="3"/>
      <c r="CN70" s="3"/>
      <c r="CR70" s="3"/>
      <c r="CT70" s="4"/>
      <c r="CU70" s="4"/>
      <c r="CV70" s="3"/>
      <c r="CZ70" s="3"/>
      <c r="DD70" s="3"/>
      <c r="DH70" s="3"/>
      <c r="DL70" s="3"/>
      <c r="DP70" s="3"/>
      <c r="DT70" s="3"/>
      <c r="DX70" s="3"/>
      <c r="EB70" s="3"/>
      <c r="EF70" s="3"/>
    </row>
    <row r="71" customFormat="false" ht="12.75" hidden="false" customHeight="false" outlineLevel="0" collapsed="false">
      <c r="A71" s="0" t="s">
        <v>85</v>
      </c>
      <c r="B71" s="0" t="n">
        <v>60</v>
      </c>
      <c r="C71" s="0" t="n">
        <v>1320</v>
      </c>
      <c r="D71" s="0" t="s">
        <v>44</v>
      </c>
      <c r="E71" s="0" t="s">
        <v>44</v>
      </c>
      <c r="F71" s="3" t="n">
        <v>1</v>
      </c>
      <c r="G71" s="0" t="n">
        <f aca="false">ROUND((K71*O71+S71*W71)/C71,0)</f>
        <v>20</v>
      </c>
      <c r="H71" s="0" t="s">
        <v>44</v>
      </c>
      <c r="I71" s="0" t="s">
        <v>44</v>
      </c>
      <c r="J71" s="3" t="n">
        <v>1</v>
      </c>
      <c r="K71" s="0" t="n">
        <v>60</v>
      </c>
      <c r="L71" s="0" t="s">
        <v>44</v>
      </c>
      <c r="M71" s="0" t="s">
        <v>44</v>
      </c>
      <c r="N71" s="3" t="n">
        <v>1</v>
      </c>
      <c r="O71" s="0" t="n">
        <v>20</v>
      </c>
      <c r="P71" s="0" t="s">
        <v>44</v>
      </c>
      <c r="Q71" s="0" t="s">
        <v>44</v>
      </c>
      <c r="R71" s="3" t="n">
        <v>1</v>
      </c>
      <c r="S71" s="0" t="n">
        <v>1260</v>
      </c>
      <c r="T71" s="0" t="s">
        <v>44</v>
      </c>
      <c r="U71" s="0" t="s">
        <v>44</v>
      </c>
      <c r="V71" s="3" t="n">
        <v>1</v>
      </c>
      <c r="W71" s="0" t="n">
        <v>20</v>
      </c>
      <c r="X71" s="0" t="s">
        <v>44</v>
      </c>
      <c r="Y71" s="0" t="s">
        <v>44</v>
      </c>
      <c r="Z71" s="3" t="n">
        <v>1</v>
      </c>
      <c r="AA71" s="0" t="n">
        <v>92</v>
      </c>
      <c r="AB71" s="0" t="s">
        <v>44</v>
      </c>
      <c r="AC71" s="0" t="s">
        <v>44</v>
      </c>
      <c r="AD71" s="3" t="n">
        <v>1</v>
      </c>
      <c r="AE71" s="0" t="n">
        <v>2</v>
      </c>
      <c r="AF71" s="0" t="s">
        <v>44</v>
      </c>
      <c r="AG71" s="0" t="s">
        <v>44</v>
      </c>
      <c r="AH71" s="3" t="n">
        <v>1</v>
      </c>
      <c r="AI71" s="0" t="n">
        <v>21</v>
      </c>
      <c r="AJ71" s="0" t="s">
        <v>44</v>
      </c>
      <c r="AK71" s="0" t="s">
        <v>44</v>
      </c>
      <c r="AL71" s="3" t="n">
        <v>1</v>
      </c>
      <c r="AM71" s="0" t="n">
        <v>5</v>
      </c>
      <c r="AN71" s="4" t="s">
        <v>44</v>
      </c>
      <c r="AO71" s="4" t="s">
        <v>44</v>
      </c>
      <c r="AP71" s="3" t="n">
        <v>1</v>
      </c>
      <c r="AQ71" s="0" t="n">
        <v>66</v>
      </c>
      <c r="AR71" s="4" t="s">
        <v>44</v>
      </c>
      <c r="AS71" s="4" t="s">
        <v>44</v>
      </c>
      <c r="AT71" s="3" t="n">
        <v>1</v>
      </c>
      <c r="AU71" s="0" t="n">
        <v>3</v>
      </c>
      <c r="AV71" s="4" t="s">
        <v>44</v>
      </c>
      <c r="AW71" s="4" t="s">
        <v>44</v>
      </c>
      <c r="AX71" s="3" t="n">
        <v>1</v>
      </c>
      <c r="AY71" s="0" t="n">
        <v>63</v>
      </c>
      <c r="AZ71" s="4" t="s">
        <v>44</v>
      </c>
      <c r="BA71" s="4" t="s">
        <v>44</v>
      </c>
      <c r="BB71" s="3" t="n">
        <v>1</v>
      </c>
      <c r="BC71" s="0" t="n">
        <v>1392</v>
      </c>
      <c r="BD71" s="4" t="s">
        <v>44</v>
      </c>
      <c r="BE71" s="4" t="s">
        <v>44</v>
      </c>
      <c r="BF71" s="3" t="n">
        <v>1</v>
      </c>
      <c r="BG71" s="0" t="n">
        <v>70</v>
      </c>
      <c r="BH71" s="0" t="s">
        <v>44</v>
      </c>
      <c r="BI71" s="0" t="s">
        <v>44</v>
      </c>
      <c r="BJ71" s="3" t="n">
        <v>1</v>
      </c>
      <c r="BM71" s="0" t="n">
        <f aca="false">IF(O71&lt;=0,$D$7,IF(W71&lt;=O71,$D$7,$D$7+$F$7*(W71-O71)))</f>
        <v>2.2</v>
      </c>
      <c r="BN71" s="0" t="n">
        <f aca="false">IF(CC71&lt;=0,$D$7,IF(CK71&lt;=CC71,$D$7,$D$7+$F$7*(CK71-CC71)))</f>
        <v>2.2</v>
      </c>
      <c r="BP71" s="0" t="n">
        <v>1</v>
      </c>
      <c r="BQ71" s="0" t="n">
        <f aca="false">IF(AND(C71&gt;=0,C72&gt;=0,C73&gt;=0),C71+C72+C73,-3)</f>
        <v>4260</v>
      </c>
      <c r="BR71" s="0" t="s">
        <v>44</v>
      </c>
      <c r="BS71" s="0" t="s">
        <v>44</v>
      </c>
      <c r="BT71" s="3" t="n">
        <v>1</v>
      </c>
      <c r="BU71" s="0" t="n">
        <f aca="false">IF(AND(C71&gt;=0,C72&gt;=0,C73&gt;=0,G71&gt;=0,G72&gt;=0,G73&gt;=0),ROUND((C71*G71+C72*G72+C73*G73)/(C71+C72+C73),0),-3)</f>
        <v>18</v>
      </c>
      <c r="BV71" s="0" t="s">
        <v>44</v>
      </c>
      <c r="BW71" s="0" t="s">
        <v>44</v>
      </c>
      <c r="BX71" s="3" t="n">
        <v>1</v>
      </c>
      <c r="BY71" s="0" t="n">
        <f aca="false">IF(AND(K71&gt;=0,K72&gt;=0,K73&gt;=0),K71+K72+K73,-3)</f>
        <v>180</v>
      </c>
      <c r="BZ71" s="0" t="s">
        <v>44</v>
      </c>
      <c r="CA71" s="0" t="s">
        <v>44</v>
      </c>
      <c r="CB71" s="3" t="n">
        <v>1</v>
      </c>
      <c r="CC71" s="0" t="n">
        <v>21</v>
      </c>
      <c r="CD71" s="0" t="s">
        <v>44</v>
      </c>
      <c r="CE71" s="0" t="s">
        <v>44</v>
      </c>
      <c r="CF71" s="3" t="n">
        <v>1</v>
      </c>
      <c r="CG71" s="0" t="n">
        <f aca="false">IF(AND(S71&gt;=0,S72&gt;=0,S73&gt;=0),S71+S72+S73,-3)</f>
        <v>4080</v>
      </c>
      <c r="CH71" s="0" t="s">
        <v>44</v>
      </c>
      <c r="CI71" s="0" t="s">
        <v>44</v>
      </c>
      <c r="CJ71" s="3" t="n">
        <v>1</v>
      </c>
      <c r="CK71" s="0" t="n">
        <f aca="false">IF(AND(S71&gt;=0,S72&gt;=0,S73&gt;=0,W71&gt;=0,W72&gt;=0,W73&gt;=0),ROUND((S71*W71+S72*W72+S73*W73)/(S71+S72+S73),0),-3)</f>
        <v>18</v>
      </c>
      <c r="CL71" s="0" t="s">
        <v>44</v>
      </c>
      <c r="CM71" s="0" t="s">
        <v>44</v>
      </c>
      <c r="CN71" s="3" t="n">
        <v>1</v>
      </c>
      <c r="CO71" s="0" t="n">
        <f aca="false">IF(AND(AA71&gt;=0,AA72&gt;=0,AA73&gt;=0),ROUND((AA71+AA72+AA73)/3,0),-3)</f>
        <v>93</v>
      </c>
      <c r="CP71" s="0" t="s">
        <v>44</v>
      </c>
      <c r="CQ71" s="0" t="s">
        <v>44</v>
      </c>
      <c r="CR71" s="3" t="n">
        <v>1</v>
      </c>
      <c r="CS71" s="0" t="n">
        <f aca="false">IF(AND(AA71&gt;=0,AA72&gt;=0,AA73&gt;=0),MAX(AA71,AA72,AA73),-3)</f>
        <v>95</v>
      </c>
      <c r="CT71" s="4" t="s">
        <v>44</v>
      </c>
      <c r="CU71" s="4" t="s">
        <v>44</v>
      </c>
      <c r="CV71" s="3" t="n">
        <v>1</v>
      </c>
      <c r="CW71" s="0" t="n">
        <f aca="false">ROUND(SQRT((C71*AE71^2+C71*((G71-BU71)^2)+C72*AE72^2+C72*((G72-BU71)^2)+C73*AE73^2+C73*((G73-BU71)^2))/(C71+C72+C73-1)),0)</f>
        <v>3</v>
      </c>
      <c r="CX71" s="0" t="s">
        <v>44</v>
      </c>
      <c r="CY71" s="0" t="s">
        <v>44</v>
      </c>
      <c r="CZ71" s="3" t="n">
        <v>1</v>
      </c>
      <c r="DA71" s="0" t="n">
        <f aca="false">IF(AND(C71&gt;=0,C72&gt;=0,C73&gt;=0,AI71&gt;=0,AI72&gt;=0,AI73&gt;=0),ROUND((C71*AI71+C72*AI72+C73*AI73)/(C71+C72+C73),0),-3)</f>
        <v>19</v>
      </c>
      <c r="DB71" s="0" t="s">
        <v>44</v>
      </c>
      <c r="DC71" s="0" t="s">
        <v>44</v>
      </c>
      <c r="DD71" s="3" t="n">
        <v>1</v>
      </c>
      <c r="DE71" s="0" t="n">
        <f aca="false">IF(BY71=0,0,IF(OR(BQ71&gt;=0,BY71&gt;=0),ROUND(BY71/BQ71*100,0),BQ71))</f>
        <v>4</v>
      </c>
      <c r="DF71" s="0" t="s">
        <v>44</v>
      </c>
      <c r="DG71" s="0" t="s">
        <v>44</v>
      </c>
      <c r="DH71" s="3" t="n">
        <v>1</v>
      </c>
      <c r="DI71" s="0" t="n">
        <f aca="false">IF(OR(G71&lt;0,G72&lt;0,G73&lt;0),-3,ROUND(((C71+C72+C73)^2)/(C71*G71+C72*G72+C73*G73),0))</f>
        <v>233</v>
      </c>
      <c r="DJ71" s="0" t="s">
        <v>44</v>
      </c>
      <c r="DK71" s="0" t="s">
        <v>44</v>
      </c>
      <c r="DL71" s="3" t="n">
        <v>1</v>
      </c>
      <c r="DM71" s="0" t="n">
        <v>9</v>
      </c>
      <c r="DN71" s="0" t="s">
        <v>44</v>
      </c>
      <c r="DO71" s="0" t="s">
        <v>44</v>
      </c>
      <c r="DP71" s="3" t="n">
        <v>1</v>
      </c>
      <c r="DQ71" s="0" t="n">
        <f aca="false">IF(OR(W71&lt;0,W72&lt;0,W73&lt;0),-3,ROUND(((S71+S72+S73)^2)/(S71*W71+S72*W72+S73*W73),0))</f>
        <v>224</v>
      </c>
      <c r="DR71" s="0" t="s">
        <v>44</v>
      </c>
      <c r="DS71" s="0" t="s">
        <v>44</v>
      </c>
      <c r="DT71" s="3" t="n">
        <v>1</v>
      </c>
      <c r="DU71" s="0" t="n">
        <f aca="false">IF(OR(CG71&lt;0,BY71&lt;0),-1,CG71+ROUND(BN71*BY71,0))</f>
        <v>4476</v>
      </c>
      <c r="DV71" s="0" t="s">
        <v>44</v>
      </c>
      <c r="DW71" s="0" t="s">
        <v>44</v>
      </c>
      <c r="DX71" s="3" t="n">
        <v>1</v>
      </c>
      <c r="DY71" s="0" t="n">
        <f aca="false">IF(OR(DU71&lt;0,BU71&lt;=0),-1,ROUND(DU71/BU71,0))</f>
        <v>249</v>
      </c>
      <c r="DZ71" s="0" t="s">
        <v>44</v>
      </c>
      <c r="EA71" s="0" t="s">
        <v>44</v>
      </c>
      <c r="EB71" s="3" t="n">
        <v>1</v>
      </c>
      <c r="EC71" s="0" t="n">
        <f aca="false">ROUND($I$7*ABS(G71-G72)+$K$7*ABS(G72-G73),0)</f>
        <v>2</v>
      </c>
      <c r="ED71" s="0" t="s">
        <v>44</v>
      </c>
      <c r="EE71" s="0" t="s">
        <v>44</v>
      </c>
      <c r="EF71" s="3" t="n">
        <v>1</v>
      </c>
    </row>
    <row r="72" customFormat="false" ht="12.75" hidden="false" customHeight="false" outlineLevel="0" collapsed="false">
      <c r="B72" s="0" t="n">
        <v>60</v>
      </c>
      <c r="C72" s="0" t="n">
        <v>1440</v>
      </c>
      <c r="D72" s="0" t="s">
        <v>44</v>
      </c>
      <c r="E72" s="0" t="s">
        <v>44</v>
      </c>
      <c r="F72" s="3" t="n">
        <v>1</v>
      </c>
      <c r="G72" s="0" t="n">
        <f aca="false">ROUND((K72*O72+S72*W72)/C72,0)</f>
        <v>19</v>
      </c>
      <c r="H72" s="0" t="s">
        <v>44</v>
      </c>
      <c r="I72" s="0" t="s">
        <v>44</v>
      </c>
      <c r="J72" s="3" t="n">
        <v>1</v>
      </c>
      <c r="K72" s="0" t="n">
        <v>120</v>
      </c>
      <c r="L72" s="0" t="s">
        <v>44</v>
      </c>
      <c r="M72" s="0" t="s">
        <v>44</v>
      </c>
      <c r="N72" s="3" t="n">
        <v>1</v>
      </c>
      <c r="O72" s="0" t="n">
        <v>21</v>
      </c>
      <c r="P72" s="0" t="s">
        <v>44</v>
      </c>
      <c r="Q72" s="0" t="s">
        <v>44</v>
      </c>
      <c r="R72" s="3" t="n">
        <v>1</v>
      </c>
      <c r="S72" s="0" t="n">
        <v>1320</v>
      </c>
      <c r="T72" s="0" t="s">
        <v>44</v>
      </c>
      <c r="U72" s="0" t="s">
        <v>44</v>
      </c>
      <c r="V72" s="3" t="n">
        <v>1</v>
      </c>
      <c r="W72" s="0" t="n">
        <v>19</v>
      </c>
      <c r="X72" s="0" t="s">
        <v>44</v>
      </c>
      <c r="Y72" s="0" t="s">
        <v>44</v>
      </c>
      <c r="Z72" s="3" t="n">
        <v>1</v>
      </c>
      <c r="AA72" s="0" t="n">
        <v>93</v>
      </c>
      <c r="AB72" s="0" t="s">
        <v>44</v>
      </c>
      <c r="AC72" s="0" t="s">
        <v>44</v>
      </c>
      <c r="AD72" s="3" t="n">
        <v>1</v>
      </c>
      <c r="AE72" s="0" t="n">
        <v>3</v>
      </c>
      <c r="AF72" s="0" t="s">
        <v>44</v>
      </c>
      <c r="AG72" s="0" t="s">
        <v>44</v>
      </c>
      <c r="AH72" s="3" t="n">
        <v>1</v>
      </c>
      <c r="AI72" s="0" t="n">
        <v>19</v>
      </c>
      <c r="AJ72" s="0" t="s">
        <v>44</v>
      </c>
      <c r="AK72" s="0" t="s">
        <v>44</v>
      </c>
      <c r="AL72" s="3" t="n">
        <v>1</v>
      </c>
      <c r="AM72" s="0" t="n">
        <v>1</v>
      </c>
      <c r="AN72" s="4" t="s">
        <v>44</v>
      </c>
      <c r="AO72" s="4" t="s">
        <v>44</v>
      </c>
      <c r="AP72" s="3" t="n">
        <v>1</v>
      </c>
      <c r="AQ72" s="0" t="n">
        <v>76</v>
      </c>
      <c r="AR72" s="4" t="s">
        <v>44</v>
      </c>
      <c r="AS72" s="4" t="s">
        <v>44</v>
      </c>
      <c r="AT72" s="3" t="n">
        <v>1</v>
      </c>
      <c r="AU72" s="0" t="n">
        <v>6</v>
      </c>
      <c r="AV72" s="4" t="s">
        <v>44</v>
      </c>
      <c r="AW72" s="4" t="s">
        <v>44</v>
      </c>
      <c r="AX72" s="3" t="n">
        <v>1</v>
      </c>
      <c r="AY72" s="0" t="n">
        <v>69</v>
      </c>
      <c r="AZ72" s="4" t="s">
        <v>44</v>
      </c>
      <c r="BA72" s="4" t="s">
        <v>44</v>
      </c>
      <c r="BB72" s="3" t="n">
        <v>1</v>
      </c>
      <c r="BC72" s="0" t="n">
        <v>1584</v>
      </c>
      <c r="BD72" s="4" t="s">
        <v>44</v>
      </c>
      <c r="BE72" s="4" t="s">
        <v>44</v>
      </c>
      <c r="BF72" s="3" t="n">
        <v>1</v>
      </c>
      <c r="BG72" s="0" t="n">
        <v>83</v>
      </c>
      <c r="BH72" s="0" t="s">
        <v>44</v>
      </c>
      <c r="BI72" s="0" t="s">
        <v>44</v>
      </c>
      <c r="BJ72" s="3" t="n">
        <v>1</v>
      </c>
      <c r="BM72" s="0" t="n">
        <f aca="false">IF(O72&lt;=0,$D$7,IF(W72&lt;=O72,$D$7,$D$7+$F$7*(W72-O72)))</f>
        <v>2.2</v>
      </c>
      <c r="BT72" s="3"/>
      <c r="BX72" s="3"/>
      <c r="CB72" s="3"/>
      <c r="CF72" s="3"/>
      <c r="CJ72" s="3"/>
      <c r="CN72" s="3"/>
      <c r="CR72" s="3"/>
      <c r="CT72" s="4"/>
      <c r="CU72" s="4"/>
      <c r="CV72" s="3"/>
      <c r="CZ72" s="3"/>
      <c r="DD72" s="3"/>
      <c r="DH72" s="3"/>
      <c r="DL72" s="3"/>
      <c r="DP72" s="3"/>
      <c r="DT72" s="3"/>
      <c r="DX72" s="3"/>
      <c r="EB72" s="3"/>
      <c r="EF72" s="3"/>
    </row>
    <row r="73" customFormat="false" ht="12.75" hidden="false" customHeight="false" outlineLevel="0" collapsed="false">
      <c r="B73" s="0" t="n">
        <v>60</v>
      </c>
      <c r="C73" s="0" t="n">
        <v>1500</v>
      </c>
      <c r="D73" s="0" t="s">
        <v>44</v>
      </c>
      <c r="E73" s="0" t="s">
        <v>44</v>
      </c>
      <c r="F73" s="3" t="n">
        <v>1</v>
      </c>
      <c r="G73" s="0" t="n">
        <f aca="false">ROUND((K73*O73+S73*W73)/C73,0)</f>
        <v>16</v>
      </c>
      <c r="H73" s="0" t="s">
        <v>44</v>
      </c>
      <c r="I73" s="0" t="s">
        <v>44</v>
      </c>
      <c r="J73" s="3" t="n">
        <v>1</v>
      </c>
      <c r="K73" s="0" t="n">
        <v>0</v>
      </c>
      <c r="L73" s="0" t="s">
        <v>44</v>
      </c>
      <c r="M73" s="0" t="s">
        <v>44</v>
      </c>
      <c r="N73" s="3" t="n">
        <v>1</v>
      </c>
      <c r="O73" s="0" t="n">
        <v>-1</v>
      </c>
      <c r="P73" s="0" t="s">
        <v>44</v>
      </c>
      <c r="Q73" s="0" t="s">
        <v>44</v>
      </c>
      <c r="R73" s="3" t="n">
        <v>1</v>
      </c>
      <c r="S73" s="0" t="n">
        <v>1500</v>
      </c>
      <c r="T73" s="0" t="s">
        <v>44</v>
      </c>
      <c r="U73" s="0" t="s">
        <v>44</v>
      </c>
      <c r="V73" s="3" t="n">
        <v>1</v>
      </c>
      <c r="W73" s="0" t="n">
        <v>16</v>
      </c>
      <c r="X73" s="0" t="s">
        <v>44</v>
      </c>
      <c r="Y73" s="0" t="s">
        <v>44</v>
      </c>
      <c r="Z73" s="3" t="n">
        <v>1</v>
      </c>
      <c r="AA73" s="0" t="n">
        <v>95</v>
      </c>
      <c r="AB73" s="0" t="s">
        <v>44</v>
      </c>
      <c r="AC73" s="0" t="s">
        <v>44</v>
      </c>
      <c r="AD73" s="3" t="n">
        <v>1</v>
      </c>
      <c r="AE73" s="0" t="n">
        <v>2</v>
      </c>
      <c r="AF73" s="0" t="s">
        <v>44</v>
      </c>
      <c r="AG73" s="0" t="s">
        <v>44</v>
      </c>
      <c r="AH73" s="3" t="n">
        <v>1</v>
      </c>
      <c r="AI73" s="0" t="n">
        <v>18</v>
      </c>
      <c r="AJ73" s="0" t="s">
        <v>44</v>
      </c>
      <c r="AK73" s="0" t="s">
        <v>44</v>
      </c>
      <c r="AL73" s="3" t="n">
        <v>1</v>
      </c>
      <c r="AM73" s="0" t="n">
        <v>0</v>
      </c>
      <c r="AN73" s="4" t="s">
        <v>44</v>
      </c>
      <c r="AO73" s="4" t="s">
        <v>44</v>
      </c>
      <c r="AP73" s="3" t="n">
        <v>1</v>
      </c>
      <c r="AQ73" s="0" t="n">
        <v>94</v>
      </c>
      <c r="AR73" s="4" t="s">
        <v>44</v>
      </c>
      <c r="AS73" s="4" t="s">
        <v>44</v>
      </c>
      <c r="AT73" s="3" t="n">
        <v>1</v>
      </c>
      <c r="AU73" s="0" t="n">
        <v>0</v>
      </c>
      <c r="AV73" s="4" t="s">
        <v>44</v>
      </c>
      <c r="AW73" s="4" t="s">
        <v>44</v>
      </c>
      <c r="AX73" s="3" t="n">
        <v>1</v>
      </c>
      <c r="AY73" s="0" t="n">
        <v>94</v>
      </c>
      <c r="AZ73" s="4" t="s">
        <v>44</v>
      </c>
      <c r="BA73" s="4" t="s">
        <v>44</v>
      </c>
      <c r="BB73" s="3" t="n">
        <v>1</v>
      </c>
      <c r="BC73" s="0" t="n">
        <v>1500</v>
      </c>
      <c r="BD73" s="4" t="s">
        <v>44</v>
      </c>
      <c r="BE73" s="4" t="s">
        <v>44</v>
      </c>
      <c r="BF73" s="3" t="n">
        <v>1</v>
      </c>
      <c r="BG73" s="0" t="n">
        <v>94</v>
      </c>
      <c r="BH73" s="0" t="s">
        <v>44</v>
      </c>
      <c r="BI73" s="0" t="s">
        <v>44</v>
      </c>
      <c r="BJ73" s="3" t="n">
        <v>1</v>
      </c>
      <c r="BM73" s="0" t="n">
        <f aca="false">IF(O73&lt;=0,$D$7,IF(W73&lt;=O73,$D$7,$D$7+$F$7*(W73-O73)))</f>
        <v>2.2</v>
      </c>
      <c r="BT73" s="3"/>
      <c r="BX73" s="3"/>
      <c r="CB73" s="3"/>
      <c r="CF73" s="3"/>
      <c r="CJ73" s="3"/>
      <c r="CN73" s="3"/>
      <c r="CR73" s="3"/>
      <c r="CT73" s="4"/>
      <c r="CU73" s="4"/>
      <c r="CV73" s="3"/>
      <c r="CZ73" s="3"/>
      <c r="DD73" s="3"/>
      <c r="DH73" s="3"/>
      <c r="DL73" s="3"/>
      <c r="DP73" s="3"/>
      <c r="DT73" s="3"/>
      <c r="DX73" s="3"/>
      <c r="EB73" s="3"/>
      <c r="EF73" s="3"/>
    </row>
    <row r="74" customFormat="false" ht="12.75" hidden="false" customHeight="false" outlineLevel="0" collapsed="false">
      <c r="A74" s="0" t="s">
        <v>86</v>
      </c>
      <c r="B74" s="0" t="n">
        <v>60</v>
      </c>
      <c r="C74" s="0" t="n">
        <v>60</v>
      </c>
      <c r="D74" s="0" t="s">
        <v>44</v>
      </c>
      <c r="E74" s="0" t="s">
        <v>44</v>
      </c>
      <c r="F74" s="3" t="n">
        <v>1</v>
      </c>
      <c r="G74" s="0" t="n">
        <v>0</v>
      </c>
      <c r="H74" s="0" t="s">
        <v>44</v>
      </c>
      <c r="I74" s="0" t="s">
        <v>44</v>
      </c>
      <c r="J74" s="3" t="n">
        <v>1</v>
      </c>
      <c r="K74" s="0" t="n">
        <v>0</v>
      </c>
      <c r="L74" s="0" t="s">
        <v>44</v>
      </c>
      <c r="M74" s="0" t="s">
        <v>44</v>
      </c>
      <c r="N74" s="3" t="n">
        <v>1</v>
      </c>
      <c r="O74" s="0" t="n">
        <v>-1</v>
      </c>
      <c r="P74" s="0" t="s">
        <v>44</v>
      </c>
      <c r="Q74" s="0" t="s">
        <v>44</v>
      </c>
      <c r="R74" s="3" t="n">
        <v>1</v>
      </c>
      <c r="S74" s="0" t="n">
        <v>60</v>
      </c>
      <c r="T74" s="0" t="s">
        <v>44</v>
      </c>
      <c r="U74" s="0" t="s">
        <v>44</v>
      </c>
      <c r="V74" s="3" t="n">
        <v>1</v>
      </c>
      <c r="W74" s="0" t="n">
        <v>0</v>
      </c>
      <c r="X74" s="0" t="s">
        <v>44</v>
      </c>
      <c r="Y74" s="0" t="s">
        <v>44</v>
      </c>
      <c r="Z74" s="3" t="n">
        <v>1</v>
      </c>
      <c r="AA74" s="0" t="n">
        <v>98</v>
      </c>
      <c r="AB74" s="0" t="s">
        <v>44</v>
      </c>
      <c r="AC74" s="0" t="s">
        <v>44</v>
      </c>
      <c r="AD74" s="3" t="n">
        <v>1</v>
      </c>
      <c r="AE74" s="0" t="n">
        <v>0</v>
      </c>
      <c r="AF74" s="0" t="s">
        <v>44</v>
      </c>
      <c r="AG74" s="0" t="s">
        <v>44</v>
      </c>
      <c r="AH74" s="3" t="n">
        <v>1</v>
      </c>
      <c r="AI74" s="0" t="n">
        <v>20</v>
      </c>
      <c r="AJ74" s="0" t="s">
        <v>44</v>
      </c>
      <c r="AK74" s="0" t="s">
        <v>44</v>
      </c>
      <c r="AL74" s="3" t="n">
        <v>1</v>
      </c>
      <c r="AM74" s="0" t="n">
        <v>0</v>
      </c>
      <c r="AN74" s="4" t="s">
        <v>44</v>
      </c>
      <c r="AO74" s="4" t="s">
        <v>44</v>
      </c>
      <c r="AP74" s="3" t="n">
        <v>1</v>
      </c>
      <c r="AQ74" s="0" t="n">
        <v>68</v>
      </c>
      <c r="AR74" s="4" t="s">
        <v>44</v>
      </c>
      <c r="AS74" s="4" t="s">
        <v>44</v>
      </c>
      <c r="AT74" s="3" t="n">
        <v>1</v>
      </c>
      <c r="AU74" s="0" t="n">
        <v>38</v>
      </c>
      <c r="AV74" s="4" t="s">
        <v>44</v>
      </c>
      <c r="AW74" s="4" t="s">
        <v>44</v>
      </c>
      <c r="AX74" s="3" t="n">
        <v>1</v>
      </c>
      <c r="AY74" s="0" t="n">
        <v>68</v>
      </c>
      <c r="AZ74" s="4" t="s">
        <v>44</v>
      </c>
      <c r="BA74" s="4" t="s">
        <v>44</v>
      </c>
      <c r="BB74" s="3" t="n">
        <v>1</v>
      </c>
      <c r="BC74" s="0" t="n">
        <v>60</v>
      </c>
      <c r="BD74" s="4" t="s">
        <v>44</v>
      </c>
      <c r="BE74" s="4" t="s">
        <v>44</v>
      </c>
      <c r="BF74" s="3" t="n">
        <v>1</v>
      </c>
      <c r="BG74" s="0" t="n">
        <v>77</v>
      </c>
      <c r="BH74" s="0" t="s">
        <v>44</v>
      </c>
      <c r="BI74" s="0" t="s">
        <v>44</v>
      </c>
      <c r="BJ74" s="3" t="n">
        <v>1</v>
      </c>
      <c r="BM74" s="0" t="n">
        <f aca="false">IF(O74&lt;=0,$D$7,IF(W74&lt;=O74,$D$7,$D$7+$F$7*(W74-O74)))</f>
        <v>2.2</v>
      </c>
      <c r="BN74" s="0" t="n">
        <f aca="false">IF(CC74&lt;=0,$D$7,IF(CK74&lt;=CC74,$D$7,$D$7+$F$7*(CK74-CC74)))</f>
        <v>2.2</v>
      </c>
      <c r="BP74" s="0" t="n">
        <v>1</v>
      </c>
      <c r="BQ74" s="0" t="n">
        <f aca="false">IF(AND(C74&gt;=0,C75&gt;=0,C76&gt;=0),C74+C75+C76,-3)</f>
        <v>120</v>
      </c>
      <c r="BR74" s="0" t="s">
        <v>44</v>
      </c>
      <c r="BS74" s="0" t="s">
        <v>44</v>
      </c>
      <c r="BT74" s="3" t="n">
        <v>1</v>
      </c>
      <c r="BU74" s="0" t="n">
        <v>0</v>
      </c>
      <c r="BV74" s="0" t="s">
        <v>44</v>
      </c>
      <c r="BW74" s="0" t="s">
        <v>44</v>
      </c>
      <c r="BX74" s="3" t="n">
        <v>1</v>
      </c>
      <c r="BY74" s="0" t="n">
        <f aca="false">IF(AND(K74&gt;=0,K75&gt;=0,K76&gt;=0),K74+K75+K76,-3)</f>
        <v>0</v>
      </c>
      <c r="BZ74" s="0" t="s">
        <v>44</v>
      </c>
      <c r="CA74" s="0" t="s">
        <v>44</v>
      </c>
      <c r="CB74" s="3" t="n">
        <v>1</v>
      </c>
      <c r="CC74" s="0" t="n">
        <v>-1</v>
      </c>
      <c r="CD74" s="0" t="s">
        <v>44</v>
      </c>
      <c r="CE74" s="0" t="s">
        <v>44</v>
      </c>
      <c r="CF74" s="3" t="n">
        <v>1</v>
      </c>
      <c r="CG74" s="0" t="n">
        <f aca="false">IF(AND(S74&gt;=0,S75&gt;=0,S76&gt;=0),S74+S75+S76,-3)</f>
        <v>120</v>
      </c>
      <c r="CH74" s="0" t="s">
        <v>44</v>
      </c>
      <c r="CI74" s="0" t="s">
        <v>44</v>
      </c>
      <c r="CJ74" s="3" t="n">
        <v>1</v>
      </c>
      <c r="CK74" s="0" t="n">
        <f aca="false">IF(AND(S74&gt;=0,S75&gt;=0,S76&gt;=0,W74&gt;=0,W75&gt;=0,W76&gt;=0),ROUND((S74*W74+S75*W75+S76*W76)/(S74+S75+S76),0),-3)</f>
        <v>0</v>
      </c>
      <c r="CL74" s="0" t="s">
        <v>44</v>
      </c>
      <c r="CM74" s="0" t="s">
        <v>44</v>
      </c>
      <c r="CN74" s="3" t="n">
        <v>1</v>
      </c>
      <c r="CO74" s="0" t="n">
        <f aca="false">IF(AND(AA74&gt;=0,AA75&gt;=0,AA76&gt;=0),ROUND((AA74+AA75+AA76)/3,0),-3)</f>
        <v>98</v>
      </c>
      <c r="CP74" s="0" t="s">
        <v>44</v>
      </c>
      <c r="CQ74" s="0" t="s">
        <v>44</v>
      </c>
      <c r="CR74" s="3" t="n">
        <v>1</v>
      </c>
      <c r="CS74" s="0" t="n">
        <f aca="false">IF(AND(AA74&gt;=0,AA75&gt;=0,AA76&gt;=0),MAX(AA74,AA75,AA76),-3)</f>
        <v>98</v>
      </c>
      <c r="CT74" s="4" t="s">
        <v>44</v>
      </c>
      <c r="CU74" s="4" t="s">
        <v>44</v>
      </c>
      <c r="CV74" s="3" t="n">
        <v>1</v>
      </c>
      <c r="CW74" s="0" t="n">
        <f aca="false">ROUND(SQRT((C74*AE74^2+C74*((G74-BU74)^2)+C75*AE75^2+C75*((G75-BU74)^2)+C76*AE76^2+C76*((G76-BU74)^2))/(C74+C75+C76-1)),0)</f>
        <v>0</v>
      </c>
      <c r="CX74" s="0" t="s">
        <v>44</v>
      </c>
      <c r="CY74" s="0" t="s">
        <v>44</v>
      </c>
      <c r="CZ74" s="3" t="n">
        <v>1</v>
      </c>
      <c r="DA74" s="0" t="n">
        <f aca="false">IF(AND(C74&gt;=0,C75&gt;=0,C76&gt;=0,AI74&gt;=0,AI75&gt;=0,AI76&gt;=0),ROUND((C74*AI74+C75*AI75+C76*AI76)/(C74+C75+C76),0),-3)</f>
        <v>18</v>
      </c>
      <c r="DB74" s="0" t="s">
        <v>44</v>
      </c>
      <c r="DC74" s="0" t="s">
        <v>44</v>
      </c>
      <c r="DD74" s="3" t="n">
        <v>1</v>
      </c>
      <c r="DE74" s="0" t="n">
        <f aca="false">IF(BY74=0,0,IF(OR(BQ74&gt;=0,BY74&gt;=0),ROUND(BY74/BQ74*100,0),BQ74))</f>
        <v>0</v>
      </c>
      <c r="DF74" s="0" t="s">
        <v>44</v>
      </c>
      <c r="DG74" s="0" t="s">
        <v>44</v>
      </c>
      <c r="DH74" s="3" t="n">
        <v>1</v>
      </c>
      <c r="DI74" s="0" t="n">
        <v>233</v>
      </c>
      <c r="DJ74" s="0" t="s">
        <v>44</v>
      </c>
      <c r="DK74" s="0" t="s">
        <v>44</v>
      </c>
      <c r="DL74" s="3" t="n">
        <v>1</v>
      </c>
      <c r="DM74" s="0" t="n">
        <v>0</v>
      </c>
      <c r="DN74" s="0" t="s">
        <v>44</v>
      </c>
      <c r="DO74" s="0" t="s">
        <v>44</v>
      </c>
      <c r="DP74" s="3" t="n">
        <v>1</v>
      </c>
      <c r="DQ74" s="0" t="n">
        <v>224</v>
      </c>
      <c r="DR74" s="0" t="s">
        <v>44</v>
      </c>
      <c r="DS74" s="0" t="s">
        <v>44</v>
      </c>
      <c r="DT74" s="3" t="n">
        <v>1</v>
      </c>
      <c r="DU74" s="0" t="n">
        <f aca="false">IF(OR(CG74&lt;0,BY74&lt;0),-1,CG74+ROUND(BN74*BY74,0))</f>
        <v>120</v>
      </c>
      <c r="DV74" s="0" t="s">
        <v>44</v>
      </c>
      <c r="DW74" s="0" t="s">
        <v>44</v>
      </c>
      <c r="DX74" s="3" t="n">
        <v>1</v>
      </c>
      <c r="DY74" s="0" t="n">
        <v>77</v>
      </c>
      <c r="DZ74" s="0" t="s">
        <v>44</v>
      </c>
      <c r="EA74" s="0" t="s">
        <v>44</v>
      </c>
      <c r="EB74" s="3" t="n">
        <v>1</v>
      </c>
      <c r="EC74" s="0" t="n">
        <v>-1</v>
      </c>
      <c r="ED74" s="0" t="s">
        <v>44</v>
      </c>
      <c r="EE74" s="0" t="s">
        <v>44</v>
      </c>
      <c r="EF74" s="3" t="n">
        <v>1</v>
      </c>
    </row>
    <row r="75" customFormat="false" ht="12.75" hidden="false" customHeight="false" outlineLevel="0" collapsed="false">
      <c r="B75" s="0" t="n">
        <v>60</v>
      </c>
      <c r="C75" s="0" t="n">
        <v>0</v>
      </c>
      <c r="D75" s="0" t="s">
        <v>44</v>
      </c>
      <c r="E75" s="0" t="s">
        <v>44</v>
      </c>
      <c r="F75" s="3" t="n">
        <v>1</v>
      </c>
      <c r="G75" s="0" t="n">
        <v>-1</v>
      </c>
      <c r="H75" s="0" t="s">
        <v>44</v>
      </c>
      <c r="I75" s="0" t="s">
        <v>44</v>
      </c>
      <c r="J75" s="3" t="n">
        <v>1</v>
      </c>
      <c r="K75" s="0" t="n">
        <v>0</v>
      </c>
      <c r="L75" s="0" t="s">
        <v>44</v>
      </c>
      <c r="M75" s="0" t="s">
        <v>44</v>
      </c>
      <c r="N75" s="3" t="n">
        <v>1</v>
      </c>
      <c r="O75" s="0" t="n">
        <v>-1</v>
      </c>
      <c r="P75" s="0" t="s">
        <v>44</v>
      </c>
      <c r="Q75" s="0" t="s">
        <v>44</v>
      </c>
      <c r="R75" s="3" t="n">
        <v>1</v>
      </c>
      <c r="S75" s="0" t="n">
        <v>0</v>
      </c>
      <c r="T75" s="0" t="s">
        <v>44</v>
      </c>
      <c r="U75" s="0" t="s">
        <v>44</v>
      </c>
      <c r="V75" s="3" t="n">
        <v>1</v>
      </c>
      <c r="W75" s="0" t="n">
        <v>0</v>
      </c>
      <c r="X75" s="0" t="s">
        <v>44</v>
      </c>
      <c r="Y75" s="0" t="s">
        <v>44</v>
      </c>
      <c r="Z75" s="3" t="n">
        <v>1</v>
      </c>
      <c r="AA75" s="0" t="n">
        <v>97</v>
      </c>
      <c r="AB75" s="0" t="s">
        <v>44</v>
      </c>
      <c r="AC75" s="0" t="s">
        <v>44</v>
      </c>
      <c r="AD75" s="3" t="n">
        <v>1</v>
      </c>
      <c r="AE75" s="0" t="n">
        <v>0</v>
      </c>
      <c r="AF75" s="0" t="s">
        <v>44</v>
      </c>
      <c r="AG75" s="0" t="s">
        <v>44</v>
      </c>
      <c r="AH75" s="3" t="n">
        <v>1</v>
      </c>
      <c r="AI75" s="0" t="n">
        <v>18</v>
      </c>
      <c r="AJ75" s="0" t="s">
        <v>44</v>
      </c>
      <c r="AK75" s="0" t="s">
        <v>44</v>
      </c>
      <c r="AL75" s="3" t="n">
        <v>1</v>
      </c>
      <c r="AM75" s="0" t="n">
        <v>0</v>
      </c>
      <c r="AN75" s="4" t="s">
        <v>44</v>
      </c>
      <c r="AO75" s="4" t="s">
        <v>44</v>
      </c>
      <c r="AP75" s="3" t="n">
        <v>1</v>
      </c>
      <c r="AQ75" s="0" t="n">
        <v>68</v>
      </c>
      <c r="AR75" s="4" t="s">
        <v>44</v>
      </c>
      <c r="AS75" s="4" t="s">
        <v>44</v>
      </c>
      <c r="AT75" s="3" t="n">
        <v>1</v>
      </c>
      <c r="AU75" s="0" t="n">
        <v>38</v>
      </c>
      <c r="AV75" s="4" t="s">
        <v>44</v>
      </c>
      <c r="AW75" s="4" t="s">
        <v>44</v>
      </c>
      <c r="AX75" s="3" t="n">
        <v>1</v>
      </c>
      <c r="AY75" s="0" t="n">
        <v>68</v>
      </c>
      <c r="AZ75" s="4" t="s">
        <v>44</v>
      </c>
      <c r="BA75" s="4" t="s">
        <v>44</v>
      </c>
      <c r="BB75" s="3" t="n">
        <v>1</v>
      </c>
      <c r="BC75" s="0" t="n">
        <v>0</v>
      </c>
      <c r="BD75" s="4" t="s">
        <v>44</v>
      </c>
      <c r="BE75" s="4" t="s">
        <v>44</v>
      </c>
      <c r="BF75" s="3" t="n">
        <v>1</v>
      </c>
      <c r="BG75" s="0" t="n">
        <v>77</v>
      </c>
      <c r="BH75" s="0" t="s">
        <v>44</v>
      </c>
      <c r="BI75" s="0" t="s">
        <v>44</v>
      </c>
      <c r="BJ75" s="3" t="n">
        <v>1</v>
      </c>
      <c r="BM75" s="0" t="n">
        <f aca="false">IF(O75&lt;=0,$D$7,IF(W75&lt;=O75,$D$7,$D$7+$F$7*(W75-O75)))</f>
        <v>2.2</v>
      </c>
      <c r="BT75" s="3"/>
      <c r="BX75" s="3"/>
      <c r="CB75" s="3"/>
      <c r="CF75" s="3"/>
      <c r="CJ75" s="3"/>
      <c r="CN75" s="3"/>
      <c r="CR75" s="3"/>
      <c r="CT75" s="4"/>
      <c r="CU75" s="4"/>
      <c r="CV75" s="3"/>
      <c r="CZ75" s="3"/>
      <c r="DD75" s="3"/>
      <c r="DH75" s="3"/>
      <c r="DL75" s="3"/>
      <c r="DP75" s="3"/>
      <c r="DT75" s="3"/>
      <c r="DX75" s="3"/>
      <c r="EB75" s="3"/>
      <c r="EF75" s="3"/>
    </row>
    <row r="76" customFormat="false" ht="12.75" hidden="false" customHeight="false" outlineLevel="0" collapsed="false">
      <c r="B76" s="0" t="n">
        <v>60</v>
      </c>
      <c r="C76" s="0" t="n">
        <v>60</v>
      </c>
      <c r="D76" s="0" t="s">
        <v>44</v>
      </c>
      <c r="E76" s="0" t="s">
        <v>44</v>
      </c>
      <c r="F76" s="3" t="n">
        <v>1</v>
      </c>
      <c r="G76" s="0" t="n">
        <f aca="false">ROUND((K76*O76+S76*W76)/C76,0)</f>
        <v>0</v>
      </c>
      <c r="H76" s="0" t="s">
        <v>44</v>
      </c>
      <c r="I76" s="0" t="s">
        <v>44</v>
      </c>
      <c r="J76" s="3" t="n">
        <v>1</v>
      </c>
      <c r="K76" s="0" t="n">
        <v>0</v>
      </c>
      <c r="L76" s="0" t="s">
        <v>44</v>
      </c>
      <c r="M76" s="0" t="s">
        <v>44</v>
      </c>
      <c r="N76" s="3" t="n">
        <v>1</v>
      </c>
      <c r="O76" s="0" t="n">
        <v>-1</v>
      </c>
      <c r="P76" s="0" t="s">
        <v>44</v>
      </c>
      <c r="Q76" s="0" t="s">
        <v>44</v>
      </c>
      <c r="R76" s="3" t="n">
        <v>1</v>
      </c>
      <c r="S76" s="0" t="n">
        <v>60</v>
      </c>
      <c r="T76" s="0" t="s">
        <v>44</v>
      </c>
      <c r="U76" s="0" t="s">
        <v>44</v>
      </c>
      <c r="V76" s="3" t="n">
        <v>1</v>
      </c>
      <c r="W76" s="0" t="n">
        <v>0</v>
      </c>
      <c r="X76" s="0" t="s">
        <v>44</v>
      </c>
      <c r="Y76" s="0" t="s">
        <v>44</v>
      </c>
      <c r="Z76" s="3" t="n">
        <v>1</v>
      </c>
      <c r="AA76" s="0" t="n">
        <v>98</v>
      </c>
      <c r="AB76" s="0" t="s">
        <v>44</v>
      </c>
      <c r="AC76" s="0" t="s">
        <v>44</v>
      </c>
      <c r="AD76" s="3" t="n">
        <v>1</v>
      </c>
      <c r="AE76" s="0" t="n">
        <v>0</v>
      </c>
      <c r="AF76" s="0" t="s">
        <v>44</v>
      </c>
      <c r="AG76" s="0" t="s">
        <v>44</v>
      </c>
      <c r="AH76" s="3" t="n">
        <v>1</v>
      </c>
      <c r="AI76" s="0" t="n">
        <v>16</v>
      </c>
      <c r="AJ76" s="0" t="s">
        <v>44</v>
      </c>
      <c r="AK76" s="0" t="s">
        <v>44</v>
      </c>
      <c r="AL76" s="3" t="n">
        <v>1</v>
      </c>
      <c r="AM76" s="0" t="n">
        <v>0</v>
      </c>
      <c r="AN76" s="4" t="s">
        <v>44</v>
      </c>
      <c r="AO76" s="4" t="s">
        <v>44</v>
      </c>
      <c r="AP76" s="3" t="n">
        <v>1</v>
      </c>
      <c r="AQ76" s="0" t="n">
        <v>68</v>
      </c>
      <c r="AR76" s="4" t="s">
        <v>44</v>
      </c>
      <c r="AS76" s="4" t="s">
        <v>44</v>
      </c>
      <c r="AT76" s="3" t="n">
        <v>1</v>
      </c>
      <c r="AU76" s="0" t="n">
        <v>38</v>
      </c>
      <c r="AV76" s="4" t="s">
        <v>44</v>
      </c>
      <c r="AW76" s="4" t="s">
        <v>44</v>
      </c>
      <c r="AX76" s="3" t="n">
        <v>1</v>
      </c>
      <c r="AY76" s="0" t="n">
        <v>68</v>
      </c>
      <c r="AZ76" s="4" t="s">
        <v>44</v>
      </c>
      <c r="BA76" s="4" t="s">
        <v>44</v>
      </c>
      <c r="BB76" s="3" t="n">
        <v>1</v>
      </c>
      <c r="BC76" s="0" t="n">
        <v>60</v>
      </c>
      <c r="BD76" s="4" t="s">
        <v>44</v>
      </c>
      <c r="BE76" s="4" t="s">
        <v>44</v>
      </c>
      <c r="BF76" s="3" t="n">
        <v>1</v>
      </c>
      <c r="BG76" s="0" t="n">
        <v>77</v>
      </c>
      <c r="BH76" s="0" t="s">
        <v>44</v>
      </c>
      <c r="BI76" s="0" t="s">
        <v>44</v>
      </c>
      <c r="BJ76" s="3" t="n">
        <v>1</v>
      </c>
      <c r="BM76" s="0" t="n">
        <f aca="false">IF(O76&lt;=0,$D$7,IF(W76&lt;=O76,$D$7,$D$7+$F$7*(W76-O76)))</f>
        <v>2.2</v>
      </c>
      <c r="BT76" s="3"/>
      <c r="BX76" s="3"/>
      <c r="CB76" s="3"/>
      <c r="CF76" s="3"/>
      <c r="CJ76" s="3"/>
      <c r="CN76" s="3"/>
      <c r="CR76" s="3"/>
      <c r="CT76" s="4"/>
      <c r="CU76" s="4"/>
      <c r="CV76" s="3"/>
      <c r="CZ76" s="3"/>
      <c r="DD76" s="3"/>
      <c r="DH76" s="3"/>
      <c r="DL76" s="3"/>
      <c r="DP76" s="3"/>
      <c r="DT76" s="3"/>
      <c r="DX76" s="3"/>
      <c r="EB76" s="3"/>
      <c r="EF76" s="3"/>
    </row>
    <row r="77" customFormat="false" ht="12.75" hidden="false" customHeight="false" outlineLevel="0" collapsed="false">
      <c r="A77" s="0" t="s">
        <v>87</v>
      </c>
      <c r="B77" s="0" t="n">
        <v>60</v>
      </c>
      <c r="C77" s="0" t="n">
        <v>180</v>
      </c>
      <c r="D77" s="0" t="s">
        <v>44</v>
      </c>
      <c r="E77" s="0" t="s">
        <v>44</v>
      </c>
      <c r="F77" s="3" t="n">
        <v>1</v>
      </c>
      <c r="G77" s="0" t="n">
        <v>107</v>
      </c>
      <c r="H77" s="0" t="s">
        <v>44</v>
      </c>
      <c r="I77" s="0" t="s">
        <v>44</v>
      </c>
      <c r="J77" s="3" t="n">
        <v>1</v>
      </c>
      <c r="K77" s="0" t="n">
        <v>60</v>
      </c>
      <c r="L77" s="0" t="s">
        <v>44</v>
      </c>
      <c r="M77" s="0" t="s">
        <v>44</v>
      </c>
      <c r="N77" s="3" t="n">
        <v>1</v>
      </c>
      <c r="O77" s="0" t="n">
        <v>80</v>
      </c>
      <c r="P77" s="0" t="s">
        <v>44</v>
      </c>
      <c r="Q77" s="0" t="s">
        <v>44</v>
      </c>
      <c r="R77" s="3" t="n">
        <v>1</v>
      </c>
      <c r="S77" s="0" t="n">
        <v>120</v>
      </c>
      <c r="T77" s="0" t="s">
        <v>44</v>
      </c>
      <c r="U77" s="0" t="s">
        <v>44</v>
      </c>
      <c r="V77" s="3" t="n">
        <v>1</v>
      </c>
      <c r="W77" s="0" t="n">
        <v>120</v>
      </c>
      <c r="X77" s="0" t="s">
        <v>44</v>
      </c>
      <c r="Y77" s="0" t="s">
        <v>44</v>
      </c>
      <c r="Z77" s="3" t="n">
        <v>1</v>
      </c>
      <c r="AA77" s="0" t="n">
        <v>8</v>
      </c>
      <c r="AB77" s="0" t="s">
        <v>44</v>
      </c>
      <c r="AC77" s="0" t="s">
        <v>44</v>
      </c>
      <c r="AD77" s="3" t="n">
        <v>1</v>
      </c>
      <c r="AE77" s="0" t="n">
        <v>18</v>
      </c>
      <c r="AF77" s="0" t="s">
        <v>44</v>
      </c>
      <c r="AG77" s="0" t="s">
        <v>44</v>
      </c>
      <c r="AH77" s="3" t="n">
        <v>1</v>
      </c>
      <c r="AI77" s="0" t="n">
        <v>118</v>
      </c>
      <c r="AJ77" s="0" t="s">
        <v>44</v>
      </c>
      <c r="AK77" s="0" t="s">
        <v>44</v>
      </c>
      <c r="AL77" s="3" t="n">
        <v>1</v>
      </c>
      <c r="AM77" s="0" t="n">
        <v>33</v>
      </c>
      <c r="AN77" s="4" t="s">
        <v>44</v>
      </c>
      <c r="AO77" s="4" t="s">
        <v>44</v>
      </c>
      <c r="AP77" s="3" t="n">
        <v>1</v>
      </c>
      <c r="AQ77" s="0" t="n">
        <v>2</v>
      </c>
      <c r="AR77" s="4" t="s">
        <v>44</v>
      </c>
      <c r="AS77" s="4" t="s">
        <v>44</v>
      </c>
      <c r="AT77" s="3" t="n">
        <v>1</v>
      </c>
      <c r="AU77" s="0" t="n">
        <v>1</v>
      </c>
      <c r="AV77" s="4" t="s">
        <v>44</v>
      </c>
      <c r="AW77" s="4" t="s">
        <v>44</v>
      </c>
      <c r="AX77" s="3" t="n">
        <v>1</v>
      </c>
      <c r="AY77" s="0" t="n">
        <v>1</v>
      </c>
      <c r="AZ77" s="4" t="s">
        <v>44</v>
      </c>
      <c r="BA77" s="4" t="s">
        <v>44</v>
      </c>
      <c r="BB77" s="3" t="n">
        <v>1</v>
      </c>
      <c r="BC77" s="0" t="n">
        <v>300</v>
      </c>
      <c r="BD77" s="4" t="s">
        <v>44</v>
      </c>
      <c r="BE77" s="4" t="s">
        <v>44</v>
      </c>
      <c r="BF77" s="3" t="n">
        <v>1</v>
      </c>
      <c r="BG77" s="0" t="n">
        <v>3</v>
      </c>
      <c r="BH77" s="0" t="s">
        <v>44</v>
      </c>
      <c r="BI77" s="0" t="s">
        <v>44</v>
      </c>
      <c r="BJ77" s="3" t="n">
        <v>1</v>
      </c>
      <c r="BL77" s="0" t="s">
        <v>88</v>
      </c>
      <c r="BM77" s="0" t="n">
        <f aca="false">IF(O77&lt;=0,$D$7,IF(W77&lt;=O77,$D$7,$D$7+$F$7*(W77-O77)))</f>
        <v>3</v>
      </c>
      <c r="BN77" s="0" t="n">
        <f aca="false">IF(CC77&lt;=0,$D$7,IF(CK77&lt;=CC77,$D$7,$D$7+$F$7*(CK77-CC77)))</f>
        <v>3.06</v>
      </c>
      <c r="BP77" s="0" t="n">
        <v>1</v>
      </c>
      <c r="BQ77" s="0" t="n">
        <f aca="false">IF(AND(C77&gt;=0,C78&gt;=0,C79&gt;=0),C77+C78+C79,-3)</f>
        <v>360</v>
      </c>
      <c r="BR77" s="0" t="s">
        <v>44</v>
      </c>
      <c r="BS77" s="0" t="s">
        <v>44</v>
      </c>
      <c r="BT77" s="3" t="n">
        <v>1</v>
      </c>
      <c r="BU77" s="0" t="n">
        <f aca="false">IF(AND(C77&gt;=0,C78&gt;=0,C79&gt;=0,G77&gt;=0,G78&gt;=0,G79&gt;=0),ROUND((C77*G77+C78*G78+C79*G79)/(C77+C78+C79),0),-3)</f>
        <v>110</v>
      </c>
      <c r="BV77" s="0" t="s">
        <v>44</v>
      </c>
      <c r="BW77" s="0" t="s">
        <v>44</v>
      </c>
      <c r="BX77" s="3" t="n">
        <v>1</v>
      </c>
      <c r="BY77" s="0" t="n">
        <f aca="false">IF(AND(K77&gt;=0,K78&gt;=0,K79&gt;=0),K77+K78+K79,-3)</f>
        <v>120</v>
      </c>
      <c r="BZ77" s="0" t="s">
        <v>44</v>
      </c>
      <c r="CA77" s="0" t="s">
        <v>44</v>
      </c>
      <c r="CB77" s="3" t="n">
        <v>1</v>
      </c>
      <c r="CC77" s="0" t="n">
        <v>81</v>
      </c>
      <c r="CD77" s="0" t="s">
        <v>44</v>
      </c>
      <c r="CE77" s="0" t="s">
        <v>44</v>
      </c>
      <c r="CF77" s="3" t="n">
        <v>1</v>
      </c>
      <c r="CG77" s="0" t="n">
        <f aca="false">IF(AND(S77&gt;=0,S78&gt;=0,S79&gt;=0),S77+S78+S79,-3)</f>
        <v>240</v>
      </c>
      <c r="CH77" s="0" t="s">
        <v>44</v>
      </c>
      <c r="CI77" s="0" t="s">
        <v>44</v>
      </c>
      <c r="CJ77" s="3" t="n">
        <v>1</v>
      </c>
      <c r="CK77" s="0" t="n">
        <f aca="false">IF(AND(S77&gt;=0,S78&gt;=0,S79&gt;=0,W77&gt;=0,W78&gt;=0,W79&gt;=0),ROUND((S77*W77+S78*W78+S79*W79)/(S77+S78+S79),0),-3)</f>
        <v>124</v>
      </c>
      <c r="CL77" s="0" t="s">
        <v>44</v>
      </c>
      <c r="CM77" s="0" t="s">
        <v>44</v>
      </c>
      <c r="CN77" s="3" t="n">
        <v>1</v>
      </c>
      <c r="CO77" s="0" t="n">
        <f aca="false">IF(AND(AA77&gt;=0,AA78&gt;=0,AA79&gt;=0),ROUND((AA77+AA78+AA79)/3,0),-3)</f>
        <v>6</v>
      </c>
      <c r="CP77" s="0" t="s">
        <v>44</v>
      </c>
      <c r="CQ77" s="0" t="s">
        <v>44</v>
      </c>
      <c r="CR77" s="3" t="n">
        <v>1</v>
      </c>
      <c r="CS77" s="0" t="n">
        <f aca="false">IF(AND(AA77&gt;=0,AA78&gt;=0,AA79&gt;=0),MAX(AA77,AA78,AA79),-3)</f>
        <v>8</v>
      </c>
      <c r="CT77" s="4" t="s">
        <v>44</v>
      </c>
      <c r="CU77" s="4" t="s">
        <v>44</v>
      </c>
      <c r="CV77" s="3" t="n">
        <v>1</v>
      </c>
      <c r="CW77" s="0" t="n">
        <f aca="false">ROUND(SQRT((C77*AE77^2+C77*((G77-BU77)^2)+C78*AE78^2+C78*((G78-BU77)^2)+C79*AE79^2+C79*((G79-BU77)^2))/(C77+C78+C79-1)),0)</f>
        <v>21</v>
      </c>
      <c r="CX77" s="0" t="s">
        <v>44</v>
      </c>
      <c r="CY77" s="0" t="s">
        <v>44</v>
      </c>
      <c r="CZ77" s="3" t="n">
        <v>1</v>
      </c>
      <c r="DA77" s="0" t="n">
        <f aca="false">IF(AND(C77&gt;=0,C78&gt;=0,C79&gt;=0,AI77&gt;=0,AI78&gt;=0,AI79&gt;=0),ROUND((C77*AI77+C78*AI78+C79*AI79)/(C77+C78+C79),0),-3)</f>
        <v>121</v>
      </c>
      <c r="DB77" s="0" t="s">
        <v>44</v>
      </c>
      <c r="DC77" s="0" t="s">
        <v>44</v>
      </c>
      <c r="DD77" s="3" t="n">
        <v>1</v>
      </c>
      <c r="DE77" s="0" t="n">
        <f aca="false">IF(BY77=0,0,IF(OR(BQ77&gt;=0,BY77&gt;=0),ROUND(BY77/BQ77*100,0),BQ77))</f>
        <v>33</v>
      </c>
      <c r="DF77" s="0" t="s">
        <v>44</v>
      </c>
      <c r="DG77" s="0" t="s">
        <v>44</v>
      </c>
      <c r="DH77" s="3" t="n">
        <v>1</v>
      </c>
      <c r="DI77" s="0" t="n">
        <f aca="false">IF(OR(G77&lt;0,G78&lt;0,G79&lt;0),-3,ROUND(((C77+C78+C79)^2)/(C77*G77+C78*G78+C79*G79),0))</f>
        <v>3</v>
      </c>
      <c r="DJ77" s="0" t="s">
        <v>44</v>
      </c>
      <c r="DK77" s="0" t="s">
        <v>44</v>
      </c>
      <c r="DL77" s="3" t="n">
        <v>1</v>
      </c>
      <c r="DM77" s="0" t="n">
        <f aca="false">IF(OR(O77&lt;0,O78&lt;0),-3,ROUND(((K77+K78)^2)/(K77*O77+K78*O78),0))</f>
        <v>1</v>
      </c>
      <c r="DN77" s="0" t="s">
        <v>44</v>
      </c>
      <c r="DO77" s="0" t="s">
        <v>44</v>
      </c>
      <c r="DP77" s="3" t="n">
        <v>1</v>
      </c>
      <c r="DQ77" s="0" t="n">
        <f aca="false">IF(OR(W77&lt;0,W78&lt;0,W79&lt;0),-3,ROUND(((S77+S78+S79)^2)/(S77*W77+S78*W78+S79*W79),0))</f>
        <v>2</v>
      </c>
      <c r="DR77" s="0" t="s">
        <v>44</v>
      </c>
      <c r="DS77" s="0" t="s">
        <v>44</v>
      </c>
      <c r="DT77" s="3" t="n">
        <v>1</v>
      </c>
      <c r="DU77" s="0" t="n">
        <f aca="false">IF(OR(CG77&lt;0,BY77&lt;0),-1,CG77+ROUND(BN77*BY77,0))</f>
        <v>607</v>
      </c>
      <c r="DV77" s="0" t="s">
        <v>44</v>
      </c>
      <c r="DW77" s="0" t="s">
        <v>44</v>
      </c>
      <c r="DX77" s="3" t="n">
        <v>1</v>
      </c>
      <c r="DY77" s="0" t="n">
        <f aca="false">IF(OR(DU77&lt;0,BU77&lt;=0),-1,ROUND(DU77/BU77,0))</f>
        <v>6</v>
      </c>
      <c r="DZ77" s="0" t="s">
        <v>44</v>
      </c>
      <c r="EA77" s="0" t="s">
        <v>44</v>
      </c>
      <c r="EB77" s="3" t="n">
        <v>1</v>
      </c>
      <c r="EC77" s="0" t="n">
        <f aca="false">ROUND($I$7*ABS(G77-G78)+$K$7*ABS(G78-G79),0)</f>
        <v>16</v>
      </c>
      <c r="ED77" s="0" t="s">
        <v>44</v>
      </c>
      <c r="EE77" s="0" t="s">
        <v>44</v>
      </c>
      <c r="EF77" s="3" t="n">
        <v>1</v>
      </c>
    </row>
    <row r="78" customFormat="false" ht="12.75" hidden="false" customHeight="false" outlineLevel="0" collapsed="false">
      <c r="B78" s="0" t="n">
        <v>60</v>
      </c>
      <c r="C78" s="0" t="n">
        <v>120</v>
      </c>
      <c r="D78" s="0" t="s">
        <v>44</v>
      </c>
      <c r="E78" s="0" t="s">
        <v>44</v>
      </c>
      <c r="F78" s="3" t="n">
        <v>1</v>
      </c>
      <c r="G78" s="0" t="n">
        <f aca="false">ROUND((K78*O78+S78*W78)/C78,0)</f>
        <v>104</v>
      </c>
      <c r="H78" s="0" t="s">
        <v>44</v>
      </c>
      <c r="I78" s="0" t="s">
        <v>44</v>
      </c>
      <c r="J78" s="3" t="n">
        <v>1</v>
      </c>
      <c r="K78" s="0" t="n">
        <v>60</v>
      </c>
      <c r="L78" s="0" t="s">
        <v>44</v>
      </c>
      <c r="M78" s="0" t="s">
        <v>44</v>
      </c>
      <c r="N78" s="3" t="n">
        <v>1</v>
      </c>
      <c r="O78" s="0" t="n">
        <v>82</v>
      </c>
      <c r="P78" s="0" t="s">
        <v>44</v>
      </c>
      <c r="Q78" s="0" t="s">
        <v>44</v>
      </c>
      <c r="R78" s="3" t="n">
        <v>1</v>
      </c>
      <c r="S78" s="0" t="n">
        <v>60</v>
      </c>
      <c r="T78" s="0" t="s">
        <v>44</v>
      </c>
      <c r="U78" s="0" t="s">
        <v>44</v>
      </c>
      <c r="V78" s="3" t="n">
        <v>1</v>
      </c>
      <c r="W78" s="0" t="n">
        <v>125</v>
      </c>
      <c r="X78" s="0" t="s">
        <v>44</v>
      </c>
      <c r="Y78" s="0" t="s">
        <v>44</v>
      </c>
      <c r="Z78" s="3" t="n">
        <v>1</v>
      </c>
      <c r="AA78" s="0" t="n">
        <v>6</v>
      </c>
      <c r="AB78" s="0" t="s">
        <v>44</v>
      </c>
      <c r="AC78" s="0" t="s">
        <v>44</v>
      </c>
      <c r="AD78" s="3" t="n">
        <v>1</v>
      </c>
      <c r="AE78" s="0" t="n">
        <v>22</v>
      </c>
      <c r="AF78" s="0" t="s">
        <v>44</v>
      </c>
      <c r="AG78" s="0" t="s">
        <v>44</v>
      </c>
      <c r="AH78" s="3" t="n">
        <v>1</v>
      </c>
      <c r="AI78" s="0" t="n">
        <v>122</v>
      </c>
      <c r="AJ78" s="0" t="s">
        <v>44</v>
      </c>
      <c r="AK78" s="0" t="s">
        <v>44</v>
      </c>
      <c r="AL78" s="3" t="n">
        <v>1</v>
      </c>
      <c r="AM78" s="0" t="n">
        <v>50</v>
      </c>
      <c r="AN78" s="4" t="s">
        <v>44</v>
      </c>
      <c r="AO78" s="4" t="s">
        <v>44</v>
      </c>
      <c r="AP78" s="3" t="n">
        <v>1</v>
      </c>
      <c r="AQ78" s="0" t="n">
        <v>1</v>
      </c>
      <c r="AR78" s="4" t="s">
        <v>44</v>
      </c>
      <c r="AS78" s="4" t="s">
        <v>44</v>
      </c>
      <c r="AT78" s="3" t="n">
        <v>1</v>
      </c>
      <c r="AU78" s="0" t="n">
        <v>1</v>
      </c>
      <c r="AV78" s="4" t="s">
        <v>44</v>
      </c>
      <c r="AW78" s="4" t="s">
        <v>44</v>
      </c>
      <c r="AX78" s="3" t="n">
        <v>1</v>
      </c>
      <c r="AY78" s="0" t="n">
        <v>0</v>
      </c>
      <c r="AZ78" s="4" t="s">
        <v>44</v>
      </c>
      <c r="BA78" s="4" t="s">
        <v>44</v>
      </c>
      <c r="BB78" s="3" t="n">
        <v>1</v>
      </c>
      <c r="BC78" s="0" t="n">
        <v>244</v>
      </c>
      <c r="BD78" s="4" t="s">
        <v>44</v>
      </c>
      <c r="BE78" s="4" t="s">
        <v>44</v>
      </c>
      <c r="BF78" s="3" t="n">
        <v>1</v>
      </c>
      <c r="BG78" s="0" t="n">
        <v>2</v>
      </c>
      <c r="BH78" s="0" t="s">
        <v>44</v>
      </c>
      <c r="BI78" s="0" t="s">
        <v>44</v>
      </c>
      <c r="BJ78" s="3" t="n">
        <v>1</v>
      </c>
      <c r="BM78" s="0" t="n">
        <f aca="false">IF(O78&lt;=0,$D$7,IF(W78&lt;=O78,$D$7,$D$7+$F$7*(W78-O78)))</f>
        <v>3.06</v>
      </c>
      <c r="BT78" s="3"/>
      <c r="BX78" s="3"/>
      <c r="CB78" s="3"/>
      <c r="CF78" s="3"/>
      <c r="CJ78" s="3"/>
      <c r="CN78" s="3"/>
      <c r="CR78" s="3"/>
      <c r="CT78" s="4"/>
      <c r="CU78" s="4"/>
      <c r="CV78" s="3"/>
      <c r="CZ78" s="3"/>
      <c r="DD78" s="3"/>
      <c r="DH78" s="3"/>
      <c r="DL78" s="3"/>
      <c r="DP78" s="3"/>
      <c r="DT78" s="3"/>
      <c r="DX78" s="3"/>
      <c r="EB78" s="3"/>
      <c r="EF78" s="3"/>
    </row>
    <row r="79" customFormat="false" ht="12.75" hidden="false" customHeight="false" outlineLevel="0" collapsed="false">
      <c r="B79" s="0" t="n">
        <v>60</v>
      </c>
      <c r="C79" s="0" t="n">
        <v>60</v>
      </c>
      <c r="D79" s="0" t="s">
        <v>44</v>
      </c>
      <c r="E79" s="0" t="s">
        <v>44</v>
      </c>
      <c r="F79" s="3" t="n">
        <v>1</v>
      </c>
      <c r="G79" s="0" t="n">
        <f aca="false">ROUND((K79*O79+S79*W79)/C79,0)</f>
        <v>129</v>
      </c>
      <c r="H79" s="0" t="s">
        <v>44</v>
      </c>
      <c r="I79" s="0" t="s">
        <v>44</v>
      </c>
      <c r="J79" s="3" t="n">
        <v>1</v>
      </c>
      <c r="K79" s="0" t="n">
        <v>0</v>
      </c>
      <c r="L79" s="0" t="s">
        <v>44</v>
      </c>
      <c r="M79" s="0" t="s">
        <v>44</v>
      </c>
      <c r="N79" s="3" t="n">
        <v>1</v>
      </c>
      <c r="O79" s="0" t="n">
        <v>-1</v>
      </c>
      <c r="P79" s="0" t="s">
        <v>44</v>
      </c>
      <c r="Q79" s="0" t="s">
        <v>44</v>
      </c>
      <c r="R79" s="3" t="n">
        <v>1</v>
      </c>
      <c r="S79" s="0" t="n">
        <v>60</v>
      </c>
      <c r="T79" s="0" t="s">
        <v>44</v>
      </c>
      <c r="U79" s="0" t="s">
        <v>44</v>
      </c>
      <c r="V79" s="3" t="n">
        <v>1</v>
      </c>
      <c r="W79" s="0" t="n">
        <v>129</v>
      </c>
      <c r="X79" s="0" t="s">
        <v>44</v>
      </c>
      <c r="Y79" s="0" t="s">
        <v>44</v>
      </c>
      <c r="Z79" s="3" t="n">
        <v>1</v>
      </c>
      <c r="AA79" s="0" t="n">
        <v>5</v>
      </c>
      <c r="AB79" s="0" t="s">
        <v>44</v>
      </c>
      <c r="AC79" s="0" t="s">
        <v>44</v>
      </c>
      <c r="AD79" s="3" t="n">
        <v>1</v>
      </c>
      <c r="AE79" s="0" t="n">
        <v>16</v>
      </c>
      <c r="AF79" s="0" t="s">
        <v>44</v>
      </c>
      <c r="AG79" s="0" t="s">
        <v>44</v>
      </c>
      <c r="AH79" s="3" t="n">
        <v>1</v>
      </c>
      <c r="AI79" s="0" t="n">
        <v>125</v>
      </c>
      <c r="AJ79" s="0" t="s">
        <v>44</v>
      </c>
      <c r="AK79" s="0" t="s">
        <v>44</v>
      </c>
      <c r="AL79" s="3" t="n">
        <v>1</v>
      </c>
      <c r="AM79" s="0" t="n">
        <v>0</v>
      </c>
      <c r="AN79" s="4" t="s">
        <v>44</v>
      </c>
      <c r="AO79" s="4" t="s">
        <v>44</v>
      </c>
      <c r="AP79" s="3" t="n">
        <v>1</v>
      </c>
      <c r="AQ79" s="0" t="n">
        <v>0</v>
      </c>
      <c r="AR79" s="4" t="s">
        <v>44</v>
      </c>
      <c r="AS79" s="4" t="s">
        <v>44</v>
      </c>
      <c r="AT79" s="3" t="n">
        <v>1</v>
      </c>
      <c r="AU79" s="0" t="n">
        <v>0</v>
      </c>
      <c r="AV79" s="4" t="s">
        <v>44</v>
      </c>
      <c r="AW79" s="4" t="s">
        <v>44</v>
      </c>
      <c r="AX79" s="3" t="n">
        <v>1</v>
      </c>
      <c r="AY79" s="0" t="n">
        <v>0</v>
      </c>
      <c r="AZ79" s="4" t="s">
        <v>44</v>
      </c>
      <c r="BA79" s="4" t="s">
        <v>44</v>
      </c>
      <c r="BB79" s="3" t="n">
        <v>1</v>
      </c>
      <c r="BC79" s="0" t="n">
        <v>60</v>
      </c>
      <c r="BD79" s="4" t="s">
        <v>44</v>
      </c>
      <c r="BE79" s="4" t="s">
        <v>44</v>
      </c>
      <c r="BF79" s="3" t="n">
        <v>1</v>
      </c>
      <c r="BG79" s="0" t="n">
        <v>0</v>
      </c>
      <c r="BH79" s="0" t="s">
        <v>44</v>
      </c>
      <c r="BI79" s="0" t="s">
        <v>44</v>
      </c>
      <c r="BJ79" s="3" t="n">
        <v>1</v>
      </c>
      <c r="BM79" s="0" t="n">
        <f aca="false">IF(O79&lt;=0,$D$7,IF(W79&lt;=O79,$D$7,$D$7+$F$7*(W79-O79)))</f>
        <v>2.2</v>
      </c>
      <c r="BT79" s="3"/>
      <c r="BX79" s="3"/>
      <c r="CB79" s="3"/>
      <c r="CF79" s="3"/>
      <c r="CJ79" s="3"/>
      <c r="CN79" s="3"/>
      <c r="CR79" s="3"/>
      <c r="CT79" s="4"/>
      <c r="CU79" s="4"/>
      <c r="CV79" s="3"/>
      <c r="CZ79" s="3"/>
      <c r="DD79" s="3"/>
      <c r="DH79" s="3"/>
      <c r="DL79" s="3"/>
      <c r="DP79" s="3"/>
      <c r="DT79" s="3"/>
      <c r="DX79" s="3"/>
      <c r="EB79" s="3"/>
      <c r="EF79" s="3"/>
    </row>
    <row r="80" customFormat="false" ht="12.75" hidden="false" customHeight="false" outlineLevel="0" collapsed="false">
      <c r="A80" s="0" t="s">
        <v>89</v>
      </c>
      <c r="B80" s="0" t="n">
        <v>60</v>
      </c>
      <c r="C80" s="0" t="n">
        <v>60</v>
      </c>
      <c r="D80" s="0" t="s">
        <v>44</v>
      </c>
      <c r="E80" s="0" t="s">
        <v>44</v>
      </c>
      <c r="F80" s="3" t="n">
        <v>1</v>
      </c>
      <c r="G80" s="0" t="n">
        <v>0</v>
      </c>
      <c r="H80" s="0" t="s">
        <v>44</v>
      </c>
      <c r="I80" s="0" t="s">
        <v>44</v>
      </c>
      <c r="J80" s="3" t="n">
        <v>1</v>
      </c>
      <c r="K80" s="0" t="n">
        <v>60</v>
      </c>
      <c r="L80" s="0" t="s">
        <v>44</v>
      </c>
      <c r="M80" s="0" t="s">
        <v>44</v>
      </c>
      <c r="N80" s="3" t="n">
        <v>1</v>
      </c>
      <c r="O80" s="0" t="n">
        <v>0</v>
      </c>
      <c r="P80" s="0" t="s">
        <v>44</v>
      </c>
      <c r="Q80" s="0" t="s">
        <v>44</v>
      </c>
      <c r="R80" s="3" t="n">
        <v>1</v>
      </c>
      <c r="S80" s="0" t="n">
        <v>0</v>
      </c>
      <c r="T80" s="0" t="s">
        <v>44</v>
      </c>
      <c r="U80" s="0" t="s">
        <v>44</v>
      </c>
      <c r="V80" s="3" t="n">
        <v>1</v>
      </c>
      <c r="W80" s="0" t="n">
        <v>-1</v>
      </c>
      <c r="X80" s="0" t="s">
        <v>44</v>
      </c>
      <c r="Y80" s="0" t="s">
        <v>44</v>
      </c>
      <c r="Z80" s="3" t="n">
        <v>1</v>
      </c>
      <c r="AA80" s="0" t="n">
        <v>1</v>
      </c>
      <c r="AB80" s="0" t="s">
        <v>44</v>
      </c>
      <c r="AC80" s="0" t="s">
        <v>44</v>
      </c>
      <c r="AD80" s="3" t="n">
        <v>1</v>
      </c>
      <c r="AE80" s="0" t="n">
        <v>0</v>
      </c>
      <c r="AF80" s="0" t="s">
        <v>44</v>
      </c>
      <c r="AG80" s="0" t="s">
        <v>44</v>
      </c>
      <c r="AH80" s="3" t="n">
        <v>1</v>
      </c>
      <c r="AI80" s="0" t="n">
        <v>100</v>
      </c>
      <c r="AJ80" s="0" t="s">
        <v>44</v>
      </c>
      <c r="AK80" s="0" t="s">
        <v>44</v>
      </c>
      <c r="AL80" s="3" t="n">
        <v>1</v>
      </c>
      <c r="AM80" s="0" t="n">
        <v>100</v>
      </c>
      <c r="AN80" s="4" t="s">
        <v>44</v>
      </c>
      <c r="AO80" s="4" t="s">
        <v>44</v>
      </c>
      <c r="AP80" s="3" t="n">
        <v>1</v>
      </c>
      <c r="AQ80" s="0" t="n">
        <v>0</v>
      </c>
      <c r="AR80" s="4" t="s">
        <v>44</v>
      </c>
      <c r="AS80" s="4" t="s">
        <v>44</v>
      </c>
      <c r="AT80" s="3" t="n">
        <v>1</v>
      </c>
      <c r="AU80" s="0" t="n">
        <v>0</v>
      </c>
      <c r="AV80" s="4" t="s">
        <v>44</v>
      </c>
      <c r="AW80" s="4" t="s">
        <v>44</v>
      </c>
      <c r="AX80" s="3" t="n">
        <v>1</v>
      </c>
      <c r="AY80" s="0" t="n">
        <v>-1</v>
      </c>
      <c r="AZ80" s="4" t="s">
        <v>44</v>
      </c>
      <c r="BA80" s="4" t="s">
        <v>44</v>
      </c>
      <c r="BB80" s="3" t="n">
        <v>1</v>
      </c>
      <c r="BC80" s="0" t="n">
        <v>132</v>
      </c>
      <c r="BD80" s="4" t="s">
        <v>44</v>
      </c>
      <c r="BE80" s="4" t="s">
        <v>44</v>
      </c>
      <c r="BF80" s="3" t="n">
        <v>1</v>
      </c>
      <c r="BG80" s="0" t="n">
        <v>0</v>
      </c>
      <c r="BH80" s="0" t="s">
        <v>44</v>
      </c>
      <c r="BI80" s="0" t="s">
        <v>44</v>
      </c>
      <c r="BJ80" s="3" t="n">
        <v>1</v>
      </c>
      <c r="BM80" s="0" t="n">
        <f aca="false">IF(O80&lt;=0,$D$7,IF(W80&lt;=O80,$D$7,$D$7+$F$7*(W80-O80)))</f>
        <v>2.2</v>
      </c>
      <c r="BN80" s="0" t="n">
        <f aca="false">IF(CC80&lt;=0,$D$7,IF(CK80&lt;=CC80,$D$7,$D$7+$F$7*(CK80-CC80)))</f>
        <v>2.2</v>
      </c>
      <c r="BP80" s="0" t="n">
        <v>1</v>
      </c>
      <c r="BQ80" s="0" t="n">
        <f aca="false">IF(AND(C80&gt;=0,C81&gt;=0,C82&gt;=0),C80+C81+C82,-3)</f>
        <v>120</v>
      </c>
      <c r="BR80" s="0" t="s">
        <v>44</v>
      </c>
      <c r="BS80" s="0" t="s">
        <v>44</v>
      </c>
      <c r="BT80" s="3" t="n">
        <v>1</v>
      </c>
      <c r="BU80" s="0" t="n">
        <v>0</v>
      </c>
      <c r="BV80" s="0" t="s">
        <v>44</v>
      </c>
      <c r="BW80" s="0" t="s">
        <v>44</v>
      </c>
      <c r="BX80" s="3" t="n">
        <v>1</v>
      </c>
      <c r="BY80" s="0" t="n">
        <f aca="false">IF(AND(K80&gt;=0,K81&gt;=0,K82&gt;=0),K80+K81+K82,-3)</f>
        <v>60</v>
      </c>
      <c r="BZ80" s="0" t="s">
        <v>44</v>
      </c>
      <c r="CA80" s="0" t="s">
        <v>44</v>
      </c>
      <c r="CB80" s="3" t="n">
        <v>1</v>
      </c>
      <c r="CC80" s="0" t="n">
        <v>0</v>
      </c>
      <c r="CD80" s="0" t="s">
        <v>44</v>
      </c>
      <c r="CE80" s="0" t="s">
        <v>44</v>
      </c>
      <c r="CF80" s="3" t="n">
        <v>1</v>
      </c>
      <c r="CG80" s="0" t="n">
        <f aca="false">IF(AND(S80&gt;=0,S81&gt;=0,S82&gt;=0),S80+S81+S82,-3)</f>
        <v>60</v>
      </c>
      <c r="CH80" s="0" t="s">
        <v>44</v>
      </c>
      <c r="CI80" s="0" t="s">
        <v>44</v>
      </c>
      <c r="CJ80" s="3" t="n">
        <v>1</v>
      </c>
      <c r="CK80" s="0" t="n">
        <v>0</v>
      </c>
      <c r="CL80" s="0" t="s">
        <v>44</v>
      </c>
      <c r="CM80" s="0" t="s">
        <v>44</v>
      </c>
      <c r="CN80" s="3" t="n">
        <v>1</v>
      </c>
      <c r="CO80" s="0" t="n">
        <f aca="false">IF(AND(AA80&gt;=0,AA81&gt;=0,AA82&gt;=0),ROUND((AA80+AA81+AA82)/3,0),-3)</f>
        <v>2</v>
      </c>
      <c r="CP80" s="0" t="s">
        <v>44</v>
      </c>
      <c r="CQ80" s="0" t="s">
        <v>44</v>
      </c>
      <c r="CR80" s="3" t="n">
        <v>1</v>
      </c>
      <c r="CS80" s="0" t="n">
        <f aca="false">IF(AND(AA80&gt;=0,AA81&gt;=0,AA82&gt;=0),MAX(AA80,AA81,AA82),-3)</f>
        <v>4</v>
      </c>
      <c r="CT80" s="4" t="s">
        <v>44</v>
      </c>
      <c r="CU80" s="4" t="s">
        <v>44</v>
      </c>
      <c r="CV80" s="3" t="n">
        <v>1</v>
      </c>
      <c r="CW80" s="0" t="n">
        <f aca="false">ROUND(SQRT((C80*AE80^2+C80*((G80-BU80)^2)+C81*AE81^2+C81*((G81-BU80)^2)+C82*AE82^2+C82*((G82-BU80)^2))/(C80+C81+C82-1)),0)</f>
        <v>4</v>
      </c>
      <c r="CX80" s="0" t="s">
        <v>44</v>
      </c>
      <c r="CY80" s="0" t="s">
        <v>44</v>
      </c>
      <c r="CZ80" s="3" t="n">
        <v>1</v>
      </c>
      <c r="DA80" s="0" t="n">
        <f aca="false">IF(AND(C80&gt;=0,C81&gt;=0,C82&gt;=0,AI80&gt;=0,AI81&gt;=0,AI82&gt;=0),ROUND((C80*AI80+C81*AI81+C82*AI82)/(C80+C81+C82),0),-3)</f>
        <v>111</v>
      </c>
      <c r="DB80" s="0" t="s">
        <v>44</v>
      </c>
      <c r="DC80" s="0" t="s">
        <v>44</v>
      </c>
      <c r="DD80" s="3" t="n">
        <v>1</v>
      </c>
      <c r="DE80" s="0" t="n">
        <f aca="false">IF(BY80=0,0,IF(OR(BQ80&gt;=0,BY80&gt;=0),ROUND(BY80/BQ80*100,0),BQ80))</f>
        <v>50</v>
      </c>
      <c r="DF80" s="0" t="s">
        <v>44</v>
      </c>
      <c r="DG80" s="0" t="s">
        <v>44</v>
      </c>
      <c r="DH80" s="3" t="n">
        <v>1</v>
      </c>
      <c r="DI80" s="0" t="n">
        <v>0</v>
      </c>
      <c r="DJ80" s="0" t="s">
        <v>44</v>
      </c>
      <c r="DK80" s="0" t="s">
        <v>44</v>
      </c>
      <c r="DL80" s="3" t="n">
        <v>1</v>
      </c>
      <c r="DM80" s="0" t="n">
        <v>0</v>
      </c>
      <c r="DN80" s="0" t="s">
        <v>44</v>
      </c>
      <c r="DO80" s="0" t="s">
        <v>44</v>
      </c>
      <c r="DP80" s="3" t="n">
        <v>1</v>
      </c>
      <c r="DQ80" s="0" t="n">
        <v>0</v>
      </c>
      <c r="DR80" s="0" t="s">
        <v>44</v>
      </c>
      <c r="DS80" s="0" t="s">
        <v>44</v>
      </c>
      <c r="DT80" s="3" t="n">
        <v>1</v>
      </c>
      <c r="DU80" s="0" t="n">
        <f aca="false">IF(OR(CG80&lt;0,BY80&lt;0),-1,CG80+ROUND(BN80*BY80,0))</f>
        <v>192</v>
      </c>
      <c r="DV80" s="0" t="s">
        <v>44</v>
      </c>
      <c r="DW80" s="0" t="s">
        <v>44</v>
      </c>
      <c r="DX80" s="3" t="n">
        <v>1</v>
      </c>
      <c r="DY80" s="0" t="n">
        <v>0</v>
      </c>
      <c r="DZ80" s="0" t="s">
        <v>44</v>
      </c>
      <c r="EA80" s="0" t="s">
        <v>44</v>
      </c>
      <c r="EB80" s="3" t="n">
        <v>1</v>
      </c>
      <c r="EC80" s="0" t="n">
        <v>-1</v>
      </c>
      <c r="ED80" s="0" t="s">
        <v>44</v>
      </c>
      <c r="EE80" s="0" t="s">
        <v>44</v>
      </c>
      <c r="EF80" s="3" t="n">
        <v>1</v>
      </c>
    </row>
    <row r="81" customFormat="false" ht="12.75" hidden="false" customHeight="false" outlineLevel="0" collapsed="false">
      <c r="B81" s="0" t="n">
        <v>60</v>
      </c>
      <c r="C81" s="0" t="n">
        <v>60</v>
      </c>
      <c r="D81" s="0" t="s">
        <v>44</v>
      </c>
      <c r="E81" s="0" t="s">
        <v>44</v>
      </c>
      <c r="F81" s="3" t="n">
        <v>1</v>
      </c>
      <c r="G81" s="0" t="n">
        <v>0</v>
      </c>
      <c r="H81" s="0" t="s">
        <v>44</v>
      </c>
      <c r="I81" s="0" t="s">
        <v>44</v>
      </c>
      <c r="J81" s="3" t="n">
        <v>1</v>
      </c>
      <c r="K81" s="0" t="n">
        <v>0</v>
      </c>
      <c r="L81" s="0" t="s">
        <v>44</v>
      </c>
      <c r="M81" s="0" t="s">
        <v>44</v>
      </c>
      <c r="N81" s="3" t="n">
        <v>1</v>
      </c>
      <c r="O81" s="0" t="n">
        <v>-1</v>
      </c>
      <c r="P81" s="0" t="s">
        <v>44</v>
      </c>
      <c r="Q81" s="0" t="s">
        <v>44</v>
      </c>
      <c r="R81" s="3" t="n">
        <v>1</v>
      </c>
      <c r="S81" s="0" t="n">
        <v>60</v>
      </c>
      <c r="T81" s="0" t="s">
        <v>44</v>
      </c>
      <c r="U81" s="0" t="s">
        <v>44</v>
      </c>
      <c r="V81" s="3" t="n">
        <v>1</v>
      </c>
      <c r="W81" s="0" t="n">
        <v>0</v>
      </c>
      <c r="X81" s="0" t="s">
        <v>44</v>
      </c>
      <c r="Y81" s="0" t="s">
        <v>44</v>
      </c>
      <c r="Z81" s="3" t="n">
        <v>1</v>
      </c>
      <c r="AA81" s="0" t="n">
        <v>4</v>
      </c>
      <c r="AB81" s="0" t="s">
        <v>44</v>
      </c>
      <c r="AC81" s="0" t="s">
        <v>44</v>
      </c>
      <c r="AD81" s="3" t="n">
        <v>1</v>
      </c>
      <c r="AE81" s="0" t="n">
        <v>5</v>
      </c>
      <c r="AF81" s="0" t="s">
        <v>44</v>
      </c>
      <c r="AG81" s="0" t="s">
        <v>44</v>
      </c>
      <c r="AH81" s="3" t="n">
        <v>1</v>
      </c>
      <c r="AI81" s="0" t="n">
        <v>121</v>
      </c>
      <c r="AJ81" s="0" t="s">
        <v>44</v>
      </c>
      <c r="AK81" s="0" t="s">
        <v>44</v>
      </c>
      <c r="AL81" s="3" t="n">
        <v>1</v>
      </c>
      <c r="AM81" s="0" t="n">
        <v>0</v>
      </c>
      <c r="AN81" s="4" t="s">
        <v>44</v>
      </c>
      <c r="AO81" s="4" t="s">
        <v>44</v>
      </c>
      <c r="AP81" s="3" t="n">
        <v>1</v>
      </c>
      <c r="AQ81" s="0" t="n">
        <v>0</v>
      </c>
      <c r="AR81" s="4" t="s">
        <v>44</v>
      </c>
      <c r="AS81" s="4" t="s">
        <v>44</v>
      </c>
      <c r="AT81" s="3" t="n">
        <v>1</v>
      </c>
      <c r="AU81" s="0" t="n">
        <v>-1</v>
      </c>
      <c r="AV81" s="4" t="s">
        <v>44</v>
      </c>
      <c r="AW81" s="4" t="s">
        <v>44</v>
      </c>
      <c r="AX81" s="3" t="n">
        <v>1</v>
      </c>
      <c r="AY81" s="0" t="n">
        <v>0</v>
      </c>
      <c r="AZ81" s="4" t="s">
        <v>44</v>
      </c>
      <c r="BA81" s="4" t="s">
        <v>44</v>
      </c>
      <c r="BB81" s="3" t="n">
        <v>1</v>
      </c>
      <c r="BC81" s="0" t="n">
        <v>60</v>
      </c>
      <c r="BD81" s="4" t="s">
        <v>44</v>
      </c>
      <c r="BE81" s="4" t="s">
        <v>44</v>
      </c>
      <c r="BF81" s="3" t="n">
        <v>1</v>
      </c>
      <c r="BG81" s="0" t="n">
        <v>0</v>
      </c>
      <c r="BH81" s="0" t="s">
        <v>44</v>
      </c>
      <c r="BI81" s="0" t="s">
        <v>44</v>
      </c>
      <c r="BJ81" s="3" t="n">
        <v>1</v>
      </c>
      <c r="BM81" s="0" t="n">
        <f aca="false">IF(O81&lt;=0,$D$7,IF(W81&lt;=O81,$D$7,$D$7+$F$7*(W81-O81)))</f>
        <v>2.2</v>
      </c>
      <c r="BT81" s="3"/>
      <c r="BX81" s="3"/>
      <c r="CB81" s="3"/>
      <c r="CF81" s="3"/>
      <c r="CJ81" s="3"/>
      <c r="CN81" s="3"/>
      <c r="CR81" s="3"/>
      <c r="CT81" s="4"/>
      <c r="CU81" s="4"/>
      <c r="CV81" s="3"/>
      <c r="CZ81" s="3"/>
      <c r="DD81" s="3"/>
      <c r="DH81" s="3"/>
      <c r="DL81" s="3"/>
      <c r="DP81" s="3"/>
      <c r="DT81" s="3"/>
      <c r="DX81" s="3"/>
      <c r="EB81" s="3"/>
      <c r="EF81" s="3"/>
    </row>
    <row r="82" customFormat="false" ht="12.75" hidden="false" customHeight="false" outlineLevel="0" collapsed="false">
      <c r="B82" s="0" t="n">
        <v>60</v>
      </c>
      <c r="C82" s="0" t="n">
        <v>0</v>
      </c>
      <c r="D82" s="0" t="s">
        <v>44</v>
      </c>
      <c r="E82" s="0" t="s">
        <v>44</v>
      </c>
      <c r="F82" s="3" t="n">
        <v>1</v>
      </c>
      <c r="G82" s="0" t="n">
        <v>-1</v>
      </c>
      <c r="H82" s="0" t="s">
        <v>44</v>
      </c>
      <c r="I82" s="0" t="s">
        <v>44</v>
      </c>
      <c r="J82" s="3" t="n">
        <v>1</v>
      </c>
      <c r="K82" s="0" t="n">
        <v>0</v>
      </c>
      <c r="L82" s="0" t="s">
        <v>44</v>
      </c>
      <c r="M82" s="0" t="s">
        <v>44</v>
      </c>
      <c r="N82" s="3" t="n">
        <v>1</v>
      </c>
      <c r="O82" s="0" t="n">
        <v>-1</v>
      </c>
      <c r="P82" s="0" t="s">
        <v>44</v>
      </c>
      <c r="Q82" s="0" t="s">
        <v>44</v>
      </c>
      <c r="R82" s="3" t="n">
        <v>1</v>
      </c>
      <c r="S82" s="0" t="n">
        <v>0</v>
      </c>
      <c r="T82" s="0" t="s">
        <v>44</v>
      </c>
      <c r="U82" s="0" t="s">
        <v>44</v>
      </c>
      <c r="V82" s="3" t="n">
        <v>1</v>
      </c>
      <c r="W82" s="0" t="n">
        <v>-1</v>
      </c>
      <c r="X82" s="0" t="s">
        <v>44</v>
      </c>
      <c r="Y82" s="0" t="s">
        <v>44</v>
      </c>
      <c r="Z82" s="3" t="n">
        <v>1</v>
      </c>
      <c r="AA82" s="0" t="n">
        <v>0</v>
      </c>
      <c r="AB82" s="0" t="s">
        <v>44</v>
      </c>
      <c r="AC82" s="0" t="s">
        <v>44</v>
      </c>
      <c r="AD82" s="3" t="n">
        <v>1</v>
      </c>
      <c r="AE82" s="0" t="n">
        <v>0</v>
      </c>
      <c r="AF82" s="0" t="s">
        <v>44</v>
      </c>
      <c r="AG82" s="0" t="s">
        <v>44</v>
      </c>
      <c r="AH82" s="3" t="n">
        <v>1</v>
      </c>
      <c r="AI82" s="0" t="n">
        <v>125</v>
      </c>
      <c r="AJ82" s="0" t="s">
        <v>44</v>
      </c>
      <c r="AK82" s="0" t="s">
        <v>44</v>
      </c>
      <c r="AL82" s="3" t="n">
        <v>1</v>
      </c>
      <c r="AM82" s="0" t="n">
        <v>0</v>
      </c>
      <c r="AN82" s="4" t="s">
        <v>44</v>
      </c>
      <c r="AO82" s="4" t="s">
        <v>44</v>
      </c>
      <c r="AP82" s="3" t="n">
        <v>1</v>
      </c>
      <c r="AQ82" s="0" t="n">
        <v>0</v>
      </c>
      <c r="AR82" s="4" t="s">
        <v>44</v>
      </c>
      <c r="AS82" s="4" t="s">
        <v>44</v>
      </c>
      <c r="AT82" s="3" t="n">
        <v>1</v>
      </c>
      <c r="AU82" s="0" t="n">
        <v>-1</v>
      </c>
      <c r="AV82" s="4" t="s">
        <v>44</v>
      </c>
      <c r="AW82" s="4" t="s">
        <v>44</v>
      </c>
      <c r="AX82" s="3" t="n">
        <v>1</v>
      </c>
      <c r="AY82" s="0" t="n">
        <v>-1</v>
      </c>
      <c r="AZ82" s="4" t="s">
        <v>44</v>
      </c>
      <c r="BA82" s="4" t="s">
        <v>44</v>
      </c>
      <c r="BB82" s="3" t="n">
        <v>1</v>
      </c>
      <c r="BC82" s="0" t="n">
        <v>0</v>
      </c>
      <c r="BD82" s="4" t="s">
        <v>44</v>
      </c>
      <c r="BE82" s="4" t="s">
        <v>44</v>
      </c>
      <c r="BF82" s="3" t="n">
        <v>1</v>
      </c>
      <c r="BG82" s="0" t="n">
        <v>0</v>
      </c>
      <c r="BH82" s="0" t="s">
        <v>44</v>
      </c>
      <c r="BI82" s="0" t="s">
        <v>44</v>
      </c>
      <c r="BJ82" s="3" t="n">
        <v>1</v>
      </c>
      <c r="BM82" s="0" t="n">
        <f aca="false">IF(O82&lt;=0,$D$7,IF(W82&lt;=O82,$D$7,$D$7+$F$7*(W82-O82)))</f>
        <v>2.2</v>
      </c>
      <c r="BT82" s="3"/>
      <c r="BX82" s="3"/>
      <c r="CB82" s="3"/>
      <c r="CF82" s="3"/>
      <c r="CJ82" s="3"/>
      <c r="CN82" s="3"/>
      <c r="CR82" s="3"/>
      <c r="CT82" s="4"/>
      <c r="CU82" s="4"/>
      <c r="CV82" s="3"/>
      <c r="CZ82" s="3"/>
      <c r="DD82" s="3"/>
      <c r="DH82" s="3"/>
      <c r="DL82" s="3"/>
      <c r="DP82" s="3"/>
      <c r="DT82" s="3"/>
      <c r="DX82" s="3"/>
      <c r="EB82" s="3"/>
      <c r="EF82" s="3"/>
    </row>
    <row r="83" customFormat="false" ht="12.75" hidden="false" customHeight="false" outlineLevel="0" collapsed="false">
      <c r="A83" s="0" t="s">
        <v>90</v>
      </c>
      <c r="B83" s="0" t="n">
        <v>60</v>
      </c>
      <c r="C83" s="0" t="n">
        <v>660</v>
      </c>
      <c r="D83" s="0" t="s">
        <v>44</v>
      </c>
      <c r="E83" s="0" t="s">
        <v>44</v>
      </c>
      <c r="F83" s="3" t="n">
        <v>1</v>
      </c>
      <c r="G83" s="0" t="n">
        <v>20</v>
      </c>
      <c r="H83" s="0" t="s">
        <v>44</v>
      </c>
      <c r="I83" s="0" t="s">
        <v>44</v>
      </c>
      <c r="J83" s="3" t="n">
        <v>1</v>
      </c>
      <c r="K83" s="0" t="n">
        <v>600</v>
      </c>
      <c r="L83" s="0" t="s">
        <v>44</v>
      </c>
      <c r="M83" s="0" t="s">
        <v>44</v>
      </c>
      <c r="N83" s="3" t="n">
        <v>1</v>
      </c>
      <c r="O83" s="0" t="n">
        <v>20</v>
      </c>
      <c r="P83" s="0" t="s">
        <v>44</v>
      </c>
      <c r="Q83" s="0" t="s">
        <v>44</v>
      </c>
      <c r="R83" s="3" t="n">
        <v>1</v>
      </c>
      <c r="S83" s="0" t="n">
        <v>60</v>
      </c>
      <c r="T83" s="0" t="s">
        <v>44</v>
      </c>
      <c r="U83" s="0" t="s">
        <v>44</v>
      </c>
      <c r="V83" s="3" t="n">
        <v>1</v>
      </c>
      <c r="W83" s="0" t="n">
        <v>20</v>
      </c>
      <c r="X83" s="0" t="s">
        <v>44</v>
      </c>
      <c r="Y83" s="0" t="s">
        <v>44</v>
      </c>
      <c r="Z83" s="3" t="n">
        <v>1</v>
      </c>
      <c r="AA83" s="0" t="n">
        <v>95</v>
      </c>
      <c r="AB83" s="0" t="s">
        <v>44</v>
      </c>
      <c r="AC83" s="0" t="s">
        <v>44</v>
      </c>
      <c r="AD83" s="3" t="n">
        <v>1</v>
      </c>
      <c r="AE83" s="0" t="n">
        <v>2</v>
      </c>
      <c r="AF83" s="0" t="s">
        <v>44</v>
      </c>
      <c r="AG83" s="0" t="s">
        <v>44</v>
      </c>
      <c r="AH83" s="3" t="n">
        <v>1</v>
      </c>
      <c r="AI83" s="0" t="n">
        <v>21</v>
      </c>
      <c r="AJ83" s="0" t="s">
        <v>44</v>
      </c>
      <c r="AK83" s="0" t="s">
        <v>44</v>
      </c>
      <c r="AL83" s="3" t="n">
        <v>1</v>
      </c>
      <c r="AM83" s="0" t="n">
        <v>91</v>
      </c>
      <c r="AN83" s="4" t="s">
        <v>44</v>
      </c>
      <c r="AO83" s="4" t="s">
        <v>44</v>
      </c>
      <c r="AP83" s="3" t="n">
        <v>1</v>
      </c>
      <c r="AQ83" s="0" t="n">
        <v>33</v>
      </c>
      <c r="AR83" s="4" t="s">
        <v>44</v>
      </c>
      <c r="AS83" s="4" t="s">
        <v>44</v>
      </c>
      <c r="AT83" s="3" t="n">
        <v>1</v>
      </c>
      <c r="AU83" s="0" t="n">
        <v>30</v>
      </c>
      <c r="AV83" s="4" t="s">
        <v>44</v>
      </c>
      <c r="AW83" s="4" t="s">
        <v>44</v>
      </c>
      <c r="AX83" s="3" t="n">
        <v>1</v>
      </c>
      <c r="AY83" s="0" t="n">
        <v>3</v>
      </c>
      <c r="AZ83" s="4" t="s">
        <v>44</v>
      </c>
      <c r="BA83" s="4" t="s">
        <v>44</v>
      </c>
      <c r="BB83" s="3" t="n">
        <v>1</v>
      </c>
      <c r="BC83" s="0" t="n">
        <v>1380</v>
      </c>
      <c r="BD83" s="4" t="s">
        <v>44</v>
      </c>
      <c r="BE83" s="4" t="s">
        <v>44</v>
      </c>
      <c r="BF83" s="3" t="n">
        <v>1</v>
      </c>
      <c r="BG83" s="0" t="n">
        <v>69</v>
      </c>
      <c r="BH83" s="0" t="s">
        <v>44</v>
      </c>
      <c r="BI83" s="0" t="s">
        <v>44</v>
      </c>
      <c r="BJ83" s="3" t="n">
        <v>1</v>
      </c>
      <c r="BM83" s="0" t="n">
        <f aca="false">IF(O83&lt;=0,$D$7,IF(W83&lt;=O83,$D$7,$D$7+$F$7*(W83-O83)))</f>
        <v>2.2</v>
      </c>
      <c r="BN83" s="0" t="n">
        <f aca="false">IF(CC83&lt;=0,$D$7,IF(CK83&lt;=CC83,$D$7,$D$7+$F$7*(CK83-CC83)))</f>
        <v>2.2</v>
      </c>
      <c r="BP83" s="0" t="n">
        <v>1</v>
      </c>
      <c r="BQ83" s="0" t="n">
        <f aca="false">IF(AND(C83&gt;=0,C84&gt;=0,C85&gt;=0),C83+C84+C85,-3)</f>
        <v>3720</v>
      </c>
      <c r="BR83" s="0" t="s">
        <v>44</v>
      </c>
      <c r="BS83" s="0" t="s">
        <v>44</v>
      </c>
      <c r="BT83" s="3" t="n">
        <v>1</v>
      </c>
      <c r="BU83" s="0" t="n">
        <f aca="false">IF(AND(C83&gt;=0,C84&gt;=0,C85&gt;=0,G83&gt;=0,G84&gt;=0,G85&gt;=0),ROUND((C83*G83+C84*G84+C85*G85)/(C83+C84+C85),0),-3)</f>
        <v>20</v>
      </c>
      <c r="BV83" s="0" t="s">
        <v>44</v>
      </c>
      <c r="BW83" s="0" t="s">
        <v>44</v>
      </c>
      <c r="BX83" s="3" t="n">
        <v>1</v>
      </c>
      <c r="BY83" s="0" t="n">
        <f aca="false">IF(AND(K83&gt;=0,K84&gt;=0,K85&gt;=0),K83+K84+K85,-3)</f>
        <v>840</v>
      </c>
      <c r="BZ83" s="0" t="s">
        <v>44</v>
      </c>
      <c r="CA83" s="0" t="s">
        <v>44</v>
      </c>
      <c r="CB83" s="3" t="n">
        <v>1</v>
      </c>
      <c r="CC83" s="0" t="n">
        <f aca="false">IF(AND(K83&gt;=0,K84&gt;=0,K85&gt;=0,O83&gt;=0,O84&gt;=0,O85&gt;=0),ROUND((K83*O83+K84*O84+K85*O85)/(K83+K84+K85),0),-3)</f>
        <v>20</v>
      </c>
      <c r="CD83" s="0" t="s">
        <v>44</v>
      </c>
      <c r="CE83" s="0" t="s">
        <v>44</v>
      </c>
      <c r="CF83" s="3" t="n">
        <v>1</v>
      </c>
      <c r="CG83" s="0" t="n">
        <f aca="false">IF(AND(S83&gt;=0,S84&gt;=0,S85&gt;=0),S83+S84+S85,-3)</f>
        <v>2880</v>
      </c>
      <c r="CH83" s="0" t="s">
        <v>44</v>
      </c>
      <c r="CI83" s="0" t="s">
        <v>44</v>
      </c>
      <c r="CJ83" s="3" t="n">
        <v>1</v>
      </c>
      <c r="CK83" s="0" t="n">
        <f aca="false">IF(AND(S83&gt;=0,S84&gt;=0,S85&gt;=0,W83&gt;=0,W84&gt;=0,W85&gt;=0),ROUND((S83*W83+S84*W84+S85*W85)/(S83+S84+S85),0),-3)</f>
        <v>19</v>
      </c>
      <c r="CL83" s="0" t="s">
        <v>44</v>
      </c>
      <c r="CM83" s="0" t="s">
        <v>44</v>
      </c>
      <c r="CN83" s="3" t="n">
        <v>1</v>
      </c>
      <c r="CO83" s="0" t="n">
        <f aca="false">IF(AND(AA83&gt;=0,AA84&gt;=0,AA85&gt;=0),ROUND((AA83+AA84+AA85)/3,0),-3)</f>
        <v>95</v>
      </c>
      <c r="CP83" s="0" t="s">
        <v>44</v>
      </c>
      <c r="CQ83" s="0" t="s">
        <v>44</v>
      </c>
      <c r="CR83" s="3" t="n">
        <v>1</v>
      </c>
      <c r="CS83" s="0" t="n">
        <f aca="false">IF(AND(AA83&gt;=0,AA84&gt;=0,AA85&gt;=0),MAX(AA83,AA84,AA85),-3)</f>
        <v>96</v>
      </c>
      <c r="CT83" s="4" t="s">
        <v>44</v>
      </c>
      <c r="CU83" s="4" t="s">
        <v>44</v>
      </c>
      <c r="CV83" s="3" t="n">
        <v>1</v>
      </c>
      <c r="CW83" s="0" t="n">
        <f aca="false">ROUND(SQRT((C83*AE83^2+C83*((G83-BU83)^2)+C84*AE84^2+C84*((G84-BU83)^2)+C85*AE85^2+C85*((G85-BU83)^2))/(C83+C84+C85-1)),0)</f>
        <v>3</v>
      </c>
      <c r="CX83" s="0" t="s">
        <v>44</v>
      </c>
      <c r="CY83" s="0" t="s">
        <v>44</v>
      </c>
      <c r="CZ83" s="3" t="n">
        <v>1</v>
      </c>
      <c r="DA83" s="0" t="n">
        <f aca="false">IF(AND(C83&gt;=0,C84&gt;=0,C85&gt;=0,AI83&gt;=0,AI84&gt;=0,AI85&gt;=0),ROUND((C83*AI83+C84*AI84+C85*AI85)/(C83+C84+C85),0),-3)</f>
        <v>20</v>
      </c>
      <c r="DB83" s="0" t="s">
        <v>44</v>
      </c>
      <c r="DC83" s="0" t="s">
        <v>44</v>
      </c>
      <c r="DD83" s="3" t="n">
        <v>1</v>
      </c>
      <c r="DE83" s="0" t="n">
        <f aca="false">IF(BY83=0,0,IF(OR(BQ83&gt;=0,BY83&gt;=0),ROUND(BY83/BQ83*100,0),BQ83))</f>
        <v>23</v>
      </c>
      <c r="DF83" s="0" t="s">
        <v>44</v>
      </c>
      <c r="DG83" s="0" t="s">
        <v>44</v>
      </c>
      <c r="DH83" s="3" t="n">
        <v>1</v>
      </c>
      <c r="DI83" s="0" t="n">
        <f aca="false">IF(OR(G83&lt;0,G84&lt;0,G85&lt;0),-3,ROUND(((C83+C84+C85)^2)/(C83*G83+C84*G84+C85*G85),0))</f>
        <v>190</v>
      </c>
      <c r="DJ83" s="0" t="s">
        <v>44</v>
      </c>
      <c r="DK83" s="0" t="s">
        <v>44</v>
      </c>
      <c r="DL83" s="3" t="n">
        <v>1</v>
      </c>
      <c r="DM83" s="0" t="n">
        <f aca="false">IF(OR(O83&lt;0,O84&lt;0,O85&lt;0),-3,ROUND(((K83+K84+K85)^2)/(K83*O83+K84*O84+K85*O85),0))</f>
        <v>42</v>
      </c>
      <c r="DN83" s="0" t="s">
        <v>44</v>
      </c>
      <c r="DO83" s="0" t="s">
        <v>44</v>
      </c>
      <c r="DP83" s="3" t="n">
        <v>1</v>
      </c>
      <c r="DQ83" s="0" t="n">
        <f aca="false">IF(OR(W83&lt;0,W84&lt;0,W85&lt;0),-3,ROUND(((S83+S84+S85)^2)/(S83*W83+S84*W84+S85*W85),0))</f>
        <v>148</v>
      </c>
      <c r="DR83" s="0" t="s">
        <v>44</v>
      </c>
      <c r="DS83" s="0" t="s">
        <v>44</v>
      </c>
      <c r="DT83" s="3" t="n">
        <v>1</v>
      </c>
      <c r="DU83" s="0" t="n">
        <f aca="false">IF(OR(CG83&lt;0,BY83&lt;0),-1,CG83+ROUND(BN83*BY83,0))</f>
        <v>4728</v>
      </c>
      <c r="DV83" s="0" t="s">
        <v>44</v>
      </c>
      <c r="DW83" s="0" t="s">
        <v>44</v>
      </c>
      <c r="DX83" s="3" t="n">
        <v>1</v>
      </c>
      <c r="DY83" s="0" t="n">
        <f aca="false">IF(OR(DU83&lt;0,BU83&lt;=0),-1,ROUND(DU83/BU83,0))</f>
        <v>236</v>
      </c>
      <c r="DZ83" s="0" t="s">
        <v>44</v>
      </c>
      <c r="EA83" s="0" t="s">
        <v>44</v>
      </c>
      <c r="EB83" s="3" t="n">
        <v>1</v>
      </c>
      <c r="EC83" s="0" t="n">
        <f aca="false">ROUND($I$7*ABS(G83-G84)+$K$7*ABS(G84-G85),0)</f>
        <v>2</v>
      </c>
      <c r="ED83" s="0" t="s">
        <v>44</v>
      </c>
      <c r="EE83" s="0" t="s">
        <v>44</v>
      </c>
      <c r="EF83" s="3" t="n">
        <v>1</v>
      </c>
    </row>
    <row r="84" customFormat="false" ht="12.75" hidden="false" customHeight="false" outlineLevel="0" collapsed="false">
      <c r="B84" s="0" t="n">
        <v>60</v>
      </c>
      <c r="C84" s="0" t="n">
        <v>1500</v>
      </c>
      <c r="D84" s="0" t="s">
        <v>44</v>
      </c>
      <c r="E84" s="0" t="s">
        <v>44</v>
      </c>
      <c r="F84" s="3" t="n">
        <v>1</v>
      </c>
      <c r="G84" s="0" t="n">
        <f aca="false">ROUND((K84*O84+S84*W84)/C84,0)</f>
        <v>21</v>
      </c>
      <c r="H84" s="0" t="s">
        <v>44</v>
      </c>
      <c r="I84" s="0" t="s">
        <v>44</v>
      </c>
      <c r="J84" s="3" t="n">
        <v>1</v>
      </c>
      <c r="K84" s="0" t="n">
        <v>180</v>
      </c>
      <c r="L84" s="0" t="s">
        <v>44</v>
      </c>
      <c r="M84" s="0" t="s">
        <v>44</v>
      </c>
      <c r="N84" s="3" t="n">
        <v>1</v>
      </c>
      <c r="O84" s="0" t="n">
        <v>19</v>
      </c>
      <c r="P84" s="0" t="s">
        <v>44</v>
      </c>
      <c r="Q84" s="0" t="s">
        <v>44</v>
      </c>
      <c r="R84" s="3" t="n">
        <v>1</v>
      </c>
      <c r="S84" s="0" t="n">
        <v>1320</v>
      </c>
      <c r="T84" s="0" t="s">
        <v>44</v>
      </c>
      <c r="U84" s="0" t="s">
        <v>44</v>
      </c>
      <c r="V84" s="3" t="n">
        <v>1</v>
      </c>
      <c r="W84" s="0" t="n">
        <v>21</v>
      </c>
      <c r="X84" s="0" t="s">
        <v>44</v>
      </c>
      <c r="Y84" s="0" t="s">
        <v>44</v>
      </c>
      <c r="Z84" s="3" t="n">
        <v>1</v>
      </c>
      <c r="AA84" s="0" t="n">
        <v>96</v>
      </c>
      <c r="AB84" s="0" t="s">
        <v>44</v>
      </c>
      <c r="AC84" s="0" t="s">
        <v>44</v>
      </c>
      <c r="AD84" s="3" t="n">
        <v>1</v>
      </c>
      <c r="AE84" s="0" t="n">
        <v>3</v>
      </c>
      <c r="AF84" s="0" t="s">
        <v>44</v>
      </c>
      <c r="AG84" s="0" t="s">
        <v>44</v>
      </c>
      <c r="AH84" s="3" t="n">
        <v>1</v>
      </c>
      <c r="AI84" s="0" t="n">
        <v>19</v>
      </c>
      <c r="AJ84" s="0" t="s">
        <v>44</v>
      </c>
      <c r="AK84" s="0" t="s">
        <v>44</v>
      </c>
      <c r="AL84" s="3" t="n">
        <v>1</v>
      </c>
      <c r="AM84" s="0" t="n">
        <v>12</v>
      </c>
      <c r="AN84" s="4" t="s">
        <v>44</v>
      </c>
      <c r="AO84" s="4" t="s">
        <v>44</v>
      </c>
      <c r="AP84" s="3" t="n">
        <v>1</v>
      </c>
      <c r="AQ84" s="0" t="n">
        <v>71</v>
      </c>
      <c r="AR84" s="4" t="s">
        <v>44</v>
      </c>
      <c r="AS84" s="4" t="s">
        <v>44</v>
      </c>
      <c r="AT84" s="3" t="n">
        <v>1</v>
      </c>
      <c r="AU84" s="0" t="n">
        <v>9</v>
      </c>
      <c r="AV84" s="4" t="s">
        <v>44</v>
      </c>
      <c r="AW84" s="4" t="s">
        <v>44</v>
      </c>
      <c r="AX84" s="3" t="n">
        <v>1</v>
      </c>
      <c r="AY84" s="0" t="n">
        <v>63</v>
      </c>
      <c r="AZ84" s="4" t="s">
        <v>44</v>
      </c>
      <c r="BA84" s="4" t="s">
        <v>44</v>
      </c>
      <c r="BB84" s="3" t="n">
        <v>1</v>
      </c>
      <c r="BC84" s="0" t="n">
        <v>1723</v>
      </c>
      <c r="BD84" s="4" t="s">
        <v>44</v>
      </c>
      <c r="BE84" s="4" t="s">
        <v>44</v>
      </c>
      <c r="BF84" s="3" t="n">
        <v>1</v>
      </c>
      <c r="BG84" s="0" t="n">
        <v>82</v>
      </c>
      <c r="BH84" s="0" t="s">
        <v>44</v>
      </c>
      <c r="BI84" s="0" t="s">
        <v>44</v>
      </c>
      <c r="BJ84" s="3" t="n">
        <v>1</v>
      </c>
      <c r="BM84" s="0" t="n">
        <f aca="false">IF(O84&lt;=0,$D$7,IF(W84&lt;=O84,$D$7,$D$7+$F$7*(W84-O84)))</f>
        <v>2.24</v>
      </c>
      <c r="BT84" s="3"/>
      <c r="BX84" s="3"/>
      <c r="CB84" s="3"/>
      <c r="CF84" s="3"/>
      <c r="CJ84" s="3"/>
      <c r="CN84" s="3"/>
      <c r="CR84" s="3"/>
      <c r="CT84" s="4"/>
      <c r="CU84" s="4"/>
      <c r="CV84" s="3"/>
      <c r="CZ84" s="3"/>
      <c r="DD84" s="3"/>
      <c r="DH84" s="3"/>
      <c r="DL84" s="3"/>
      <c r="DP84" s="3"/>
      <c r="DT84" s="3"/>
      <c r="DX84" s="3"/>
      <c r="EB84" s="3"/>
      <c r="EF84" s="3"/>
    </row>
    <row r="85" customFormat="false" ht="12.75" hidden="false" customHeight="false" outlineLevel="0" collapsed="false">
      <c r="B85" s="0" t="n">
        <v>60</v>
      </c>
      <c r="C85" s="0" t="n">
        <v>1560</v>
      </c>
      <c r="D85" s="0" t="s">
        <v>44</v>
      </c>
      <c r="E85" s="0" t="s">
        <v>44</v>
      </c>
      <c r="F85" s="3" t="n">
        <v>1</v>
      </c>
      <c r="G85" s="0" t="n">
        <f aca="false">ROUND((K85*O85+S85*W85)/C85,0)</f>
        <v>18</v>
      </c>
      <c r="H85" s="0" t="s">
        <v>44</v>
      </c>
      <c r="I85" s="0" t="s">
        <v>44</v>
      </c>
      <c r="J85" s="3" t="n">
        <v>1</v>
      </c>
      <c r="K85" s="0" t="n">
        <v>60</v>
      </c>
      <c r="L85" s="0" t="s">
        <v>44</v>
      </c>
      <c r="M85" s="0" t="s">
        <v>44</v>
      </c>
      <c r="N85" s="3" t="n">
        <v>1</v>
      </c>
      <c r="O85" s="0" t="n">
        <v>21</v>
      </c>
      <c r="P85" s="0" t="s">
        <v>44</v>
      </c>
      <c r="Q85" s="0" t="s">
        <v>44</v>
      </c>
      <c r="R85" s="3" t="n">
        <v>1</v>
      </c>
      <c r="S85" s="0" t="n">
        <v>1500</v>
      </c>
      <c r="T85" s="0" t="s">
        <v>44</v>
      </c>
      <c r="U85" s="0" t="s">
        <v>44</v>
      </c>
      <c r="V85" s="3" t="n">
        <v>1</v>
      </c>
      <c r="W85" s="0" t="n">
        <v>18</v>
      </c>
      <c r="X85" s="0" t="s">
        <v>44</v>
      </c>
      <c r="Y85" s="0" t="s">
        <v>44</v>
      </c>
      <c r="Z85" s="3" t="n">
        <v>1</v>
      </c>
      <c r="AA85" s="0" t="n">
        <v>93</v>
      </c>
      <c r="AB85" s="0" t="s">
        <v>44</v>
      </c>
      <c r="AC85" s="0" t="s">
        <v>44</v>
      </c>
      <c r="AD85" s="3" t="n">
        <v>1</v>
      </c>
      <c r="AE85" s="0" t="n">
        <v>1</v>
      </c>
      <c r="AF85" s="0" t="s">
        <v>44</v>
      </c>
      <c r="AG85" s="0" t="s">
        <v>44</v>
      </c>
      <c r="AH85" s="3" t="n">
        <v>1</v>
      </c>
      <c r="AI85" s="0" t="n">
        <v>20</v>
      </c>
      <c r="AJ85" s="0" t="s">
        <v>44</v>
      </c>
      <c r="AK85" s="0" t="s">
        <v>44</v>
      </c>
      <c r="AL85" s="3" t="n">
        <v>1</v>
      </c>
      <c r="AM85" s="0" t="n">
        <v>4</v>
      </c>
      <c r="AN85" s="4" t="s">
        <v>44</v>
      </c>
      <c r="AO85" s="4" t="s">
        <v>44</v>
      </c>
      <c r="AP85" s="3" t="n">
        <v>1</v>
      </c>
      <c r="AQ85" s="0" t="n">
        <v>87</v>
      </c>
      <c r="AR85" s="4" t="s">
        <v>44</v>
      </c>
      <c r="AS85" s="4" t="s">
        <v>44</v>
      </c>
      <c r="AT85" s="3" t="n">
        <v>1</v>
      </c>
      <c r="AU85" s="0" t="n">
        <v>3</v>
      </c>
      <c r="AV85" s="4" t="s">
        <v>44</v>
      </c>
      <c r="AW85" s="4" t="s">
        <v>44</v>
      </c>
      <c r="AX85" s="3" t="n">
        <v>1</v>
      </c>
      <c r="AY85" s="0" t="n">
        <v>83</v>
      </c>
      <c r="AZ85" s="4" t="s">
        <v>44</v>
      </c>
      <c r="BA85" s="4" t="s">
        <v>44</v>
      </c>
      <c r="BB85" s="3" t="n">
        <v>1</v>
      </c>
      <c r="BC85" s="0" t="n">
        <v>1632</v>
      </c>
      <c r="BD85" s="4" t="s">
        <v>44</v>
      </c>
      <c r="BE85" s="4" t="s">
        <v>44</v>
      </c>
      <c r="BF85" s="3" t="n">
        <v>1</v>
      </c>
      <c r="BG85" s="0" t="n">
        <v>91</v>
      </c>
      <c r="BH85" s="0" t="s">
        <v>44</v>
      </c>
      <c r="BI85" s="0" t="s">
        <v>44</v>
      </c>
      <c r="BJ85" s="3" t="n">
        <v>1</v>
      </c>
      <c r="BM85" s="0" t="n">
        <f aca="false">IF(O85&lt;=0,$D$7,IF(W85&lt;=O85,$D$7,$D$7+$F$7*(W85-O85)))</f>
        <v>2.2</v>
      </c>
      <c r="BT85" s="3"/>
      <c r="BX85" s="3"/>
      <c r="CB85" s="3"/>
      <c r="CF85" s="3"/>
      <c r="CJ85" s="3"/>
      <c r="CN85" s="3"/>
      <c r="CR85" s="3"/>
      <c r="CT85" s="4"/>
      <c r="CU85" s="4"/>
      <c r="CV85" s="3"/>
      <c r="CZ85" s="3"/>
      <c r="DD85" s="3"/>
      <c r="DH85" s="3"/>
      <c r="DL85" s="3"/>
      <c r="DP85" s="3"/>
      <c r="DT85" s="3"/>
      <c r="DX85" s="3"/>
      <c r="EB85" s="3"/>
      <c r="EF85" s="3"/>
    </row>
    <row r="86" customFormat="false" ht="12.75" hidden="false" customHeight="false" outlineLevel="0" collapsed="false">
      <c r="A86" s="0" t="s">
        <v>91</v>
      </c>
      <c r="B86" s="0" t="n">
        <v>60</v>
      </c>
      <c r="C86" s="0" t="n">
        <v>60</v>
      </c>
      <c r="D86" s="0" t="s">
        <v>44</v>
      </c>
      <c r="E86" s="0" t="s">
        <v>44</v>
      </c>
      <c r="F86" s="3" t="n">
        <v>1</v>
      </c>
      <c r="G86" s="0" t="n">
        <v>0</v>
      </c>
      <c r="H86" s="0" t="s">
        <v>44</v>
      </c>
      <c r="I86" s="0" t="s">
        <v>44</v>
      </c>
      <c r="J86" s="3" t="n">
        <v>1</v>
      </c>
      <c r="K86" s="0" t="n">
        <v>60</v>
      </c>
      <c r="L86" s="0" t="s">
        <v>44</v>
      </c>
      <c r="M86" s="0" t="s">
        <v>44</v>
      </c>
      <c r="N86" s="3" t="n">
        <v>1</v>
      </c>
      <c r="O86" s="0" t="n">
        <v>0</v>
      </c>
      <c r="P86" s="0" t="s">
        <v>44</v>
      </c>
      <c r="Q86" s="0" t="s">
        <v>44</v>
      </c>
      <c r="R86" s="3" t="n">
        <v>1</v>
      </c>
      <c r="S86" s="0" t="n">
        <v>0</v>
      </c>
      <c r="T86" s="0" t="s">
        <v>44</v>
      </c>
      <c r="U86" s="0" t="s">
        <v>44</v>
      </c>
      <c r="V86" s="3" t="n">
        <v>1</v>
      </c>
      <c r="W86" s="0" t="n">
        <v>-1</v>
      </c>
      <c r="X86" s="0" t="s">
        <v>44</v>
      </c>
      <c r="Y86" s="0" t="s">
        <v>44</v>
      </c>
      <c r="Z86" s="3" t="n">
        <v>1</v>
      </c>
      <c r="AA86" s="0" t="n">
        <v>97</v>
      </c>
      <c r="AB86" s="0" t="s">
        <v>44</v>
      </c>
      <c r="AC86" s="0" t="s">
        <v>44</v>
      </c>
      <c r="AD86" s="3" t="n">
        <v>1</v>
      </c>
      <c r="AE86" s="0" t="n">
        <v>0</v>
      </c>
      <c r="AF86" s="0" t="s">
        <v>44</v>
      </c>
      <c r="AG86" s="0" t="s">
        <v>44</v>
      </c>
      <c r="AH86" s="3" t="n">
        <v>1</v>
      </c>
      <c r="AI86" s="0" t="n">
        <v>20</v>
      </c>
      <c r="AJ86" s="0" t="s">
        <v>44</v>
      </c>
      <c r="AK86" s="0" t="s">
        <v>44</v>
      </c>
      <c r="AL86" s="3" t="n">
        <v>1</v>
      </c>
      <c r="AM86" s="0" t="n">
        <v>100</v>
      </c>
      <c r="AN86" s="4" t="s">
        <v>44</v>
      </c>
      <c r="AO86" s="4" t="s">
        <v>44</v>
      </c>
      <c r="AP86" s="3" t="n">
        <v>1</v>
      </c>
      <c r="AQ86" s="0" t="n">
        <v>0</v>
      </c>
      <c r="AR86" s="4" t="s">
        <v>44</v>
      </c>
      <c r="AS86" s="4" t="s">
        <v>44</v>
      </c>
      <c r="AT86" s="3" t="n">
        <v>1</v>
      </c>
      <c r="AU86" s="0" t="n">
        <v>38</v>
      </c>
      <c r="AV86" s="4" t="s">
        <v>44</v>
      </c>
      <c r="AW86" s="4" t="s">
        <v>44</v>
      </c>
      <c r="AX86" s="3" t="n">
        <v>1</v>
      </c>
      <c r="AY86" s="0" t="n">
        <v>-1</v>
      </c>
      <c r="AZ86" s="4" t="s">
        <v>44</v>
      </c>
      <c r="BA86" s="4" t="s">
        <v>44</v>
      </c>
      <c r="BB86" s="3" t="n">
        <v>1</v>
      </c>
      <c r="BC86" s="0" t="n">
        <v>132</v>
      </c>
      <c r="BD86" s="4" t="s">
        <v>44</v>
      </c>
      <c r="BE86" s="4" t="s">
        <v>44</v>
      </c>
      <c r="BF86" s="3" t="n">
        <v>1</v>
      </c>
      <c r="BG86" s="0" t="n">
        <v>77</v>
      </c>
      <c r="BH86" s="0" t="s">
        <v>44</v>
      </c>
      <c r="BI86" s="0" t="s">
        <v>44</v>
      </c>
      <c r="BJ86" s="3" t="n">
        <v>1</v>
      </c>
      <c r="BM86" s="0" t="n">
        <f aca="false">IF(O86&lt;=0,$D$7,IF(W86&lt;=O86,$D$7,$D$7+$F$7*(W86-O86)))</f>
        <v>2.2</v>
      </c>
      <c r="BN86" s="0" t="n">
        <f aca="false">IF(CC86&lt;=0,$D$7,IF(CK86&lt;=CC86,$D$7,$D$7+$F$7*(CK86-CC86)))</f>
        <v>2.2</v>
      </c>
      <c r="BP86" s="0" t="n">
        <v>1</v>
      </c>
      <c r="BQ86" s="0" t="n">
        <f aca="false">IF(AND(C86&gt;=0,C87&gt;=0,C88&gt;=0),C86+C87+C88,-3)</f>
        <v>180</v>
      </c>
      <c r="BR86" s="0" t="s">
        <v>44</v>
      </c>
      <c r="BS86" s="0" t="s">
        <v>44</v>
      </c>
      <c r="BT86" s="3" t="n">
        <v>1</v>
      </c>
      <c r="BU86" s="0" t="n">
        <f aca="false">IF(AND(C86&gt;=0,C87&gt;=0,C88&gt;=0,G86&gt;=0,G87&gt;=0,G88&gt;=0),ROUND((C86*G86+C87*G87+C88*G88)/(C86+C87+C88),0),-3)</f>
        <v>0</v>
      </c>
      <c r="BV86" s="0" t="s">
        <v>44</v>
      </c>
      <c r="BW86" s="0" t="s">
        <v>44</v>
      </c>
      <c r="BX86" s="3" t="n">
        <v>1</v>
      </c>
      <c r="BY86" s="0" t="n">
        <f aca="false">IF(AND(K86&gt;=0,K87&gt;=0,K88&gt;=0),K86+K87+K88,-3)</f>
        <v>60</v>
      </c>
      <c r="BZ86" s="0" t="s">
        <v>44</v>
      </c>
      <c r="CA86" s="0" t="s">
        <v>44</v>
      </c>
      <c r="CB86" s="3" t="n">
        <v>1</v>
      </c>
      <c r="CC86" s="0" t="n">
        <v>0</v>
      </c>
      <c r="CD86" s="0" t="s">
        <v>44</v>
      </c>
      <c r="CE86" s="0" t="s">
        <v>44</v>
      </c>
      <c r="CF86" s="3" t="n">
        <v>1</v>
      </c>
      <c r="CG86" s="0" t="n">
        <f aca="false">IF(AND(S86&gt;=0,S87&gt;=0,S88&gt;=0),S86+S87+S88,-3)</f>
        <v>120</v>
      </c>
      <c r="CH86" s="0" t="s">
        <v>44</v>
      </c>
      <c r="CI86" s="0" t="s">
        <v>44</v>
      </c>
      <c r="CJ86" s="3" t="n">
        <v>1</v>
      </c>
      <c r="CK86" s="0" t="n">
        <v>0</v>
      </c>
      <c r="CL86" s="0" t="s">
        <v>44</v>
      </c>
      <c r="CM86" s="0" t="s">
        <v>44</v>
      </c>
      <c r="CN86" s="3" t="n">
        <v>1</v>
      </c>
      <c r="CO86" s="0" t="n">
        <f aca="false">IF(AND(AA86&gt;=0,AA87&gt;=0,AA88&gt;=0),ROUND((AA86+AA87+AA88)/3,0),-3)</f>
        <v>97</v>
      </c>
      <c r="CP86" s="0" t="s">
        <v>44</v>
      </c>
      <c r="CQ86" s="0" t="s">
        <v>44</v>
      </c>
      <c r="CR86" s="3" t="n">
        <v>1</v>
      </c>
      <c r="CS86" s="0" t="n">
        <f aca="false">IF(AND(AA86&gt;=0,AA87&gt;=0,AA88&gt;=0),MAX(AA86,AA87,AA88),-3)</f>
        <v>98</v>
      </c>
      <c r="CT86" s="4" t="s">
        <v>44</v>
      </c>
      <c r="CU86" s="4" t="s">
        <v>44</v>
      </c>
      <c r="CV86" s="3" t="n">
        <v>1</v>
      </c>
      <c r="CW86" s="0" t="n">
        <f aca="false">ROUND(SQRT((C86*AE86^2+C86*((G86-BU86)^2)+C87*AE87^2+C87*((G87-BU86)^2)+C88*AE88^2+C88*((G88-BU86)^2))/(C86+C87+C88-1)),0)</f>
        <v>0</v>
      </c>
      <c r="CX86" s="0" t="s">
        <v>44</v>
      </c>
      <c r="CY86" s="0" t="s">
        <v>44</v>
      </c>
      <c r="CZ86" s="3" t="n">
        <v>1</v>
      </c>
      <c r="DA86" s="0" t="n">
        <f aca="false">IF(AND(C86&gt;=0,C87&gt;=0,C88&gt;=0,AI86&gt;=0,AI87&gt;=0,AI88&gt;=0),ROUND((C86*AI86+C87*AI87+C88*AI88)/(C86+C87+C88),0),-3)</f>
        <v>20</v>
      </c>
      <c r="DB86" s="0" t="s">
        <v>44</v>
      </c>
      <c r="DC86" s="0" t="s">
        <v>44</v>
      </c>
      <c r="DD86" s="3" t="n">
        <v>1</v>
      </c>
      <c r="DE86" s="0" t="n">
        <f aca="false">IF(BY86=0,0,IF(OR(BQ86&gt;=0,BY86&gt;=0),ROUND(BY86/BQ86*100,0),BQ86))</f>
        <v>33</v>
      </c>
      <c r="DF86" s="0" t="s">
        <v>44</v>
      </c>
      <c r="DG86" s="0" t="s">
        <v>44</v>
      </c>
      <c r="DH86" s="3" t="n">
        <v>1</v>
      </c>
      <c r="DI86" s="0" t="n">
        <v>190</v>
      </c>
      <c r="DJ86" s="0" t="s">
        <v>44</v>
      </c>
      <c r="DK86" s="0" t="s">
        <v>44</v>
      </c>
      <c r="DL86" s="3" t="n">
        <v>1</v>
      </c>
      <c r="DM86" s="0" t="n">
        <v>42</v>
      </c>
      <c r="DN86" s="0" t="s">
        <v>44</v>
      </c>
      <c r="DO86" s="0" t="s">
        <v>44</v>
      </c>
      <c r="DP86" s="3" t="n">
        <v>1</v>
      </c>
      <c r="DQ86" s="0" t="n">
        <v>148</v>
      </c>
      <c r="DR86" s="0" t="s">
        <v>44</v>
      </c>
      <c r="DS86" s="0" t="s">
        <v>44</v>
      </c>
      <c r="DT86" s="3" t="n">
        <v>1</v>
      </c>
      <c r="DU86" s="0" t="n">
        <f aca="false">IF(OR(CG86&lt;0,BY86&lt;0),-1,CG86+ROUND(BN86*BY86,0))</f>
        <v>252</v>
      </c>
      <c r="DV86" s="0" t="s">
        <v>44</v>
      </c>
      <c r="DW86" s="0" t="s">
        <v>44</v>
      </c>
      <c r="DX86" s="3" t="n">
        <v>1</v>
      </c>
      <c r="DY86" s="0" t="n">
        <v>77</v>
      </c>
      <c r="DZ86" s="0" t="s">
        <v>44</v>
      </c>
      <c r="EA86" s="0" t="s">
        <v>44</v>
      </c>
      <c r="EB86" s="3" t="n">
        <v>1</v>
      </c>
      <c r="EC86" s="0" t="n">
        <f aca="false">ROUND($I$7*ABS(G86-G87)+$K$7*ABS(G87-G88),0)</f>
        <v>0</v>
      </c>
      <c r="ED86" s="0" t="s">
        <v>44</v>
      </c>
      <c r="EE86" s="0" t="s">
        <v>44</v>
      </c>
      <c r="EF86" s="3" t="n">
        <v>1</v>
      </c>
    </row>
    <row r="87" customFormat="false" ht="12.75" hidden="false" customHeight="false" outlineLevel="0" collapsed="false">
      <c r="B87" s="0" t="n">
        <v>60</v>
      </c>
      <c r="C87" s="0" t="n">
        <v>60</v>
      </c>
      <c r="D87" s="0" t="s">
        <v>44</v>
      </c>
      <c r="E87" s="0" t="s">
        <v>44</v>
      </c>
      <c r="F87" s="3" t="n">
        <v>1</v>
      </c>
      <c r="G87" s="0" t="n">
        <f aca="false">ROUND((K87*O87+S87*W87)/C87,0)</f>
        <v>0</v>
      </c>
      <c r="H87" s="0" t="s">
        <v>44</v>
      </c>
      <c r="I87" s="0" t="s">
        <v>44</v>
      </c>
      <c r="J87" s="3" t="n">
        <v>1</v>
      </c>
      <c r="K87" s="0" t="n">
        <v>0</v>
      </c>
      <c r="L87" s="0" t="s">
        <v>44</v>
      </c>
      <c r="M87" s="0" t="s">
        <v>44</v>
      </c>
      <c r="N87" s="3" t="n">
        <v>1</v>
      </c>
      <c r="O87" s="0" t="n">
        <v>-1</v>
      </c>
      <c r="P87" s="0" t="s">
        <v>44</v>
      </c>
      <c r="Q87" s="0" t="s">
        <v>44</v>
      </c>
      <c r="R87" s="3" t="n">
        <v>1</v>
      </c>
      <c r="S87" s="0" t="n">
        <v>60</v>
      </c>
      <c r="T87" s="0" t="s">
        <v>44</v>
      </c>
      <c r="U87" s="0" t="s">
        <v>44</v>
      </c>
      <c r="V87" s="3" t="n">
        <v>1</v>
      </c>
      <c r="W87" s="0" t="n">
        <v>0</v>
      </c>
      <c r="X87" s="0" t="s">
        <v>44</v>
      </c>
      <c r="Y87" s="0" t="s">
        <v>44</v>
      </c>
      <c r="Z87" s="3" t="n">
        <v>1</v>
      </c>
      <c r="AA87" s="0" t="n">
        <v>95</v>
      </c>
      <c r="AB87" s="0" t="s">
        <v>44</v>
      </c>
      <c r="AC87" s="0" t="s">
        <v>44</v>
      </c>
      <c r="AD87" s="3" t="n">
        <v>1</v>
      </c>
      <c r="AE87" s="0" t="n">
        <v>0</v>
      </c>
      <c r="AF87" s="0" t="s">
        <v>44</v>
      </c>
      <c r="AG87" s="0" t="s">
        <v>44</v>
      </c>
      <c r="AH87" s="3" t="n">
        <v>1</v>
      </c>
      <c r="AI87" s="0" t="n">
        <v>21</v>
      </c>
      <c r="AJ87" s="0" t="s">
        <v>44</v>
      </c>
      <c r="AK87" s="0" t="s">
        <v>44</v>
      </c>
      <c r="AL87" s="3" t="n">
        <v>1</v>
      </c>
      <c r="AM87" s="0" t="n">
        <v>0</v>
      </c>
      <c r="AN87" s="4" t="s">
        <v>44</v>
      </c>
      <c r="AO87" s="4" t="s">
        <v>44</v>
      </c>
      <c r="AP87" s="3" t="n">
        <v>1</v>
      </c>
      <c r="AQ87" s="0" t="n">
        <v>0</v>
      </c>
      <c r="AR87" s="4" t="s">
        <v>44</v>
      </c>
      <c r="AS87" s="4" t="s">
        <v>44</v>
      </c>
      <c r="AT87" s="3" t="n">
        <v>1</v>
      </c>
      <c r="AU87" s="0" t="n">
        <v>-1</v>
      </c>
      <c r="AV87" s="4" t="s">
        <v>44</v>
      </c>
      <c r="AW87" s="4" t="s">
        <v>44</v>
      </c>
      <c r="AX87" s="3" t="n">
        <v>1</v>
      </c>
      <c r="AY87" s="0" t="n">
        <v>68</v>
      </c>
      <c r="AZ87" s="4" t="s">
        <v>44</v>
      </c>
      <c r="BA87" s="4" t="s">
        <v>44</v>
      </c>
      <c r="BB87" s="3" t="n">
        <v>1</v>
      </c>
      <c r="BC87" s="0" t="n">
        <v>60</v>
      </c>
      <c r="BD87" s="4" t="s">
        <v>44</v>
      </c>
      <c r="BE87" s="4" t="s">
        <v>44</v>
      </c>
      <c r="BF87" s="3" t="n">
        <v>1</v>
      </c>
      <c r="BG87" s="0" t="n">
        <v>77</v>
      </c>
      <c r="BH87" s="0" t="s">
        <v>44</v>
      </c>
      <c r="BI87" s="0" t="s">
        <v>44</v>
      </c>
      <c r="BJ87" s="3" t="n">
        <v>1</v>
      </c>
      <c r="BM87" s="0" t="n">
        <f aca="false">IF(O87&lt;=0,$D$7,IF(W87&lt;=O87,$D$7,$D$7+$F$7*(W87-O87)))</f>
        <v>2.2</v>
      </c>
      <c r="BT87" s="3"/>
      <c r="BX87" s="3"/>
      <c r="CB87" s="3"/>
      <c r="CF87" s="3"/>
      <c r="CJ87" s="3"/>
      <c r="CN87" s="3"/>
      <c r="CR87" s="3"/>
      <c r="CT87" s="4"/>
      <c r="CU87" s="4"/>
      <c r="CV87" s="3"/>
      <c r="CZ87" s="3"/>
      <c r="DD87" s="3"/>
      <c r="DH87" s="3"/>
      <c r="DL87" s="3"/>
      <c r="DP87" s="3"/>
      <c r="DT87" s="3"/>
      <c r="DX87" s="3"/>
      <c r="EB87" s="3"/>
      <c r="EF87" s="3"/>
    </row>
    <row r="88" customFormat="false" ht="12.75" hidden="false" customHeight="false" outlineLevel="0" collapsed="false">
      <c r="B88" s="0" t="n">
        <v>60</v>
      </c>
      <c r="C88" s="0" t="n">
        <v>60</v>
      </c>
      <c r="D88" s="0" t="s">
        <v>44</v>
      </c>
      <c r="E88" s="0" t="s">
        <v>44</v>
      </c>
      <c r="F88" s="3" t="n">
        <v>1</v>
      </c>
      <c r="G88" s="0" t="n">
        <f aca="false">ROUND((K88*O88+S88*W88)/C88,0)</f>
        <v>0</v>
      </c>
      <c r="H88" s="0" t="s">
        <v>44</v>
      </c>
      <c r="I88" s="0" t="s">
        <v>44</v>
      </c>
      <c r="J88" s="3" t="n">
        <v>1</v>
      </c>
      <c r="K88" s="0" t="n">
        <v>0</v>
      </c>
      <c r="L88" s="0" t="s">
        <v>44</v>
      </c>
      <c r="M88" s="0" t="s">
        <v>44</v>
      </c>
      <c r="N88" s="3" t="n">
        <v>1</v>
      </c>
      <c r="O88" s="0" t="n">
        <v>-1</v>
      </c>
      <c r="P88" s="0" t="s">
        <v>44</v>
      </c>
      <c r="Q88" s="0" t="s">
        <v>44</v>
      </c>
      <c r="R88" s="3" t="n">
        <v>1</v>
      </c>
      <c r="S88" s="0" t="n">
        <v>60</v>
      </c>
      <c r="T88" s="0" t="s">
        <v>44</v>
      </c>
      <c r="U88" s="0" t="s">
        <v>44</v>
      </c>
      <c r="V88" s="3" t="n">
        <v>1</v>
      </c>
      <c r="W88" s="0" t="n">
        <v>0</v>
      </c>
      <c r="X88" s="0" t="s">
        <v>44</v>
      </c>
      <c r="Y88" s="0" t="s">
        <v>44</v>
      </c>
      <c r="Z88" s="3" t="n">
        <v>1</v>
      </c>
      <c r="AA88" s="0" t="n">
        <v>98</v>
      </c>
      <c r="AB88" s="0" t="s">
        <v>44</v>
      </c>
      <c r="AC88" s="0" t="s">
        <v>44</v>
      </c>
      <c r="AD88" s="3" t="n">
        <v>1</v>
      </c>
      <c r="AE88" s="0" t="n">
        <v>0</v>
      </c>
      <c r="AF88" s="0" t="s">
        <v>44</v>
      </c>
      <c r="AG88" s="0" t="s">
        <v>44</v>
      </c>
      <c r="AH88" s="3" t="n">
        <v>1</v>
      </c>
      <c r="AI88" s="0" t="n">
        <v>19</v>
      </c>
      <c r="AJ88" s="0" t="s">
        <v>44</v>
      </c>
      <c r="AK88" s="0" t="s">
        <v>44</v>
      </c>
      <c r="AL88" s="3" t="n">
        <v>1</v>
      </c>
      <c r="AM88" s="0" t="n">
        <v>0</v>
      </c>
      <c r="AN88" s="4" t="s">
        <v>44</v>
      </c>
      <c r="AO88" s="4" t="s">
        <v>44</v>
      </c>
      <c r="AP88" s="3" t="n">
        <v>1</v>
      </c>
      <c r="AQ88" s="0" t="n">
        <v>0</v>
      </c>
      <c r="AR88" s="4" t="s">
        <v>44</v>
      </c>
      <c r="AS88" s="4" t="s">
        <v>44</v>
      </c>
      <c r="AT88" s="3" t="n">
        <v>1</v>
      </c>
      <c r="AU88" s="0" t="n">
        <v>-1</v>
      </c>
      <c r="AV88" s="4" t="s">
        <v>44</v>
      </c>
      <c r="AW88" s="4" t="s">
        <v>44</v>
      </c>
      <c r="AX88" s="3" t="n">
        <v>1</v>
      </c>
      <c r="AY88" s="0" t="n">
        <v>68</v>
      </c>
      <c r="AZ88" s="4" t="s">
        <v>44</v>
      </c>
      <c r="BA88" s="4" t="s">
        <v>44</v>
      </c>
      <c r="BB88" s="3" t="n">
        <v>1</v>
      </c>
      <c r="BC88" s="0" t="n">
        <v>60</v>
      </c>
      <c r="BD88" s="4" t="s">
        <v>44</v>
      </c>
      <c r="BE88" s="4" t="s">
        <v>44</v>
      </c>
      <c r="BF88" s="3" t="n">
        <v>1</v>
      </c>
      <c r="BG88" s="0" t="n">
        <v>77</v>
      </c>
      <c r="BH88" s="0" t="s">
        <v>44</v>
      </c>
      <c r="BI88" s="0" t="s">
        <v>44</v>
      </c>
      <c r="BJ88" s="3" t="n">
        <v>1</v>
      </c>
      <c r="BM88" s="0" t="n">
        <f aca="false">IF(O88&lt;=0,$D$7,IF(W88&lt;=O88,$D$7,$D$7+$F$7*(W88-O88)))</f>
        <v>2.2</v>
      </c>
      <c r="BT88" s="3"/>
      <c r="BX88" s="3"/>
      <c r="CB88" s="3"/>
      <c r="CF88" s="3"/>
      <c r="CJ88" s="3"/>
      <c r="CN88" s="3"/>
      <c r="CR88" s="3"/>
      <c r="CT88" s="4"/>
      <c r="CU88" s="4"/>
      <c r="CV88" s="3"/>
      <c r="CZ88" s="3"/>
      <c r="DD88" s="3"/>
      <c r="DH88" s="3"/>
      <c r="DL88" s="3"/>
      <c r="DP88" s="3"/>
      <c r="DT88" s="3"/>
      <c r="DX88" s="3"/>
      <c r="EB88" s="3"/>
      <c r="EF88" s="3"/>
    </row>
    <row r="89" customFormat="false" ht="12.75" hidden="false" customHeight="false" outlineLevel="0" collapsed="false">
      <c r="A89" s="0" t="n">
        <v>23</v>
      </c>
      <c r="B89" s="0" t="n">
        <v>60</v>
      </c>
      <c r="C89" s="0" t="n">
        <v>720</v>
      </c>
      <c r="D89" s="0" t="s">
        <v>44</v>
      </c>
      <c r="E89" s="0" t="s">
        <v>44</v>
      </c>
      <c r="F89" s="3" t="n">
        <v>1</v>
      </c>
      <c r="G89" s="0" t="n">
        <v>82</v>
      </c>
      <c r="H89" s="0" t="s">
        <v>44</v>
      </c>
      <c r="I89" s="0" t="s">
        <v>44</v>
      </c>
      <c r="J89" s="3" t="n">
        <v>1</v>
      </c>
      <c r="K89" s="0" t="n">
        <v>540</v>
      </c>
      <c r="L89" s="0" t="s">
        <v>44</v>
      </c>
      <c r="M89" s="0" t="s">
        <v>44</v>
      </c>
      <c r="N89" s="3" t="n">
        <v>1</v>
      </c>
      <c r="O89" s="0" t="n">
        <v>82</v>
      </c>
      <c r="P89" s="0" t="s">
        <v>44</v>
      </c>
      <c r="Q89" s="0" t="s">
        <v>44</v>
      </c>
      <c r="R89" s="3" t="n">
        <v>1</v>
      </c>
      <c r="S89" s="0" t="n">
        <v>180</v>
      </c>
      <c r="T89" s="0" t="s">
        <v>44</v>
      </c>
      <c r="U89" s="0" t="s">
        <v>44</v>
      </c>
      <c r="V89" s="3" t="n">
        <v>1</v>
      </c>
      <c r="W89" s="0" t="n">
        <v>80</v>
      </c>
      <c r="X89" s="0" t="s">
        <v>44</v>
      </c>
      <c r="Y89" s="0" t="s">
        <v>44</v>
      </c>
      <c r="Z89" s="3" t="n">
        <v>1</v>
      </c>
      <c r="AA89" s="0" t="n">
        <v>83</v>
      </c>
      <c r="AB89" s="0" t="s">
        <v>44</v>
      </c>
      <c r="AC89" s="0" t="s">
        <v>44</v>
      </c>
      <c r="AD89" s="3" t="n">
        <v>1</v>
      </c>
      <c r="AE89" s="0" t="n">
        <v>10</v>
      </c>
      <c r="AF89" s="0" t="s">
        <v>44</v>
      </c>
      <c r="AG89" s="0" t="s">
        <v>44</v>
      </c>
      <c r="AH89" s="3" t="n">
        <v>1</v>
      </c>
      <c r="AI89" s="0" t="n">
        <v>84</v>
      </c>
      <c r="AJ89" s="0" t="s">
        <v>44</v>
      </c>
      <c r="AK89" s="0" t="s">
        <v>44</v>
      </c>
      <c r="AL89" s="3" t="n">
        <v>1</v>
      </c>
      <c r="AM89" s="0" t="n">
        <v>75</v>
      </c>
      <c r="AN89" s="4" t="s">
        <v>44</v>
      </c>
      <c r="AO89" s="4" t="s">
        <v>44</v>
      </c>
      <c r="AP89" s="3" t="n">
        <v>1</v>
      </c>
      <c r="AQ89" s="0" t="n">
        <v>9</v>
      </c>
      <c r="AR89" s="4" t="s">
        <v>44</v>
      </c>
      <c r="AS89" s="4" t="s">
        <v>44</v>
      </c>
      <c r="AT89" s="3" t="n">
        <v>1</v>
      </c>
      <c r="AU89" s="0" t="n">
        <v>7</v>
      </c>
      <c r="AV89" s="4" t="s">
        <v>44</v>
      </c>
      <c r="AW89" s="4" t="s">
        <v>44</v>
      </c>
      <c r="AX89" s="3" t="n">
        <v>1</v>
      </c>
      <c r="AY89" s="0" t="n">
        <v>2</v>
      </c>
      <c r="AZ89" s="4" t="s">
        <v>44</v>
      </c>
      <c r="BA89" s="4" t="s">
        <v>44</v>
      </c>
      <c r="BB89" s="3" t="n">
        <v>1</v>
      </c>
      <c r="BC89" s="0" t="n">
        <v>1368</v>
      </c>
      <c r="BD89" s="4" t="s">
        <v>44</v>
      </c>
      <c r="BE89" s="4" t="s">
        <v>44</v>
      </c>
      <c r="BF89" s="3" t="n">
        <v>1</v>
      </c>
      <c r="BG89" s="0" t="n">
        <v>17</v>
      </c>
      <c r="BH89" s="0" t="s">
        <v>44</v>
      </c>
      <c r="BI89" s="0" t="s">
        <v>44</v>
      </c>
      <c r="BJ89" s="3" t="n">
        <v>1</v>
      </c>
      <c r="BL89" s="0" t="s">
        <v>11</v>
      </c>
      <c r="BM89" s="0" t="n">
        <f aca="false">IF(O89&lt;=0,$D$7,IF(W89&lt;=O89,$D$7,$D$7+$F$7*(W89-O89)))</f>
        <v>2.2</v>
      </c>
      <c r="BN89" s="0" t="n">
        <f aca="false">IF(CC89&lt;=0,$D$7,IF(CK89&lt;=CC89,$D$7,$D$7+$F$7*(CK89-CC89)))</f>
        <v>2.2</v>
      </c>
      <c r="BP89" s="0" t="n">
        <v>1</v>
      </c>
      <c r="BQ89" s="0" t="n">
        <f aca="false">IF(AND(C89&gt;=0,C90&gt;=0,C91&gt;=0),C89+C90+C91,-3)</f>
        <v>1800</v>
      </c>
      <c r="BR89" s="0" t="s">
        <v>44</v>
      </c>
      <c r="BS89" s="0" t="s">
        <v>44</v>
      </c>
      <c r="BT89" s="3" t="n">
        <v>1</v>
      </c>
      <c r="BU89" s="0" t="n">
        <f aca="false">IF(AND(C89&gt;=0,C90&gt;=0,C91&gt;=0,G89&gt;=0,G90&gt;=0,G91&gt;=0),ROUND((C89*G89+C90*G90+C91*G91)/(C89+C90+C91),0),-3)</f>
        <v>83</v>
      </c>
      <c r="BV89" s="0" t="s">
        <v>44</v>
      </c>
      <c r="BW89" s="0" t="s">
        <v>44</v>
      </c>
      <c r="BX89" s="3" t="n">
        <v>1</v>
      </c>
      <c r="BY89" s="0" t="n">
        <f aca="false">IF(AND(K89&gt;=0,K90&gt;=0,K91&gt;=0),K89+K90+K91,-3)</f>
        <v>1080</v>
      </c>
      <c r="BZ89" s="0" t="s">
        <v>44</v>
      </c>
      <c r="CA89" s="0" t="s">
        <v>44</v>
      </c>
      <c r="CB89" s="3" t="n">
        <v>1</v>
      </c>
      <c r="CC89" s="0" t="n">
        <f aca="false">IF(AND(K89&gt;=0,K90&gt;=0,K91&gt;=0,O89&gt;=0,O90&gt;=0,O91&gt;=0),ROUND((K89*O89+K90*O90+K91*O91)/(K89+K90+K91),0),-3)</f>
        <v>83</v>
      </c>
      <c r="CD89" s="0" t="s">
        <v>44</v>
      </c>
      <c r="CE89" s="0" t="s">
        <v>44</v>
      </c>
      <c r="CF89" s="3" t="n">
        <v>1</v>
      </c>
      <c r="CG89" s="0" t="n">
        <f aca="false">IF(AND(S89&gt;=0,S90&gt;=0,S91&gt;=0),S89+S90+S91,-3)</f>
        <v>720</v>
      </c>
      <c r="CH89" s="0" t="s">
        <v>44</v>
      </c>
      <c r="CI89" s="0" t="s">
        <v>44</v>
      </c>
      <c r="CJ89" s="3" t="n">
        <v>1</v>
      </c>
      <c r="CK89" s="0" t="n">
        <f aca="false">IF(AND(S89&gt;=0,S90&gt;=0,S91&gt;=0,W89&gt;=0,W90&gt;=0,W91&gt;=0),ROUND((S89*W89+S90*W90+S91*W91)/(S89+S90+S91),0),-3)</f>
        <v>81</v>
      </c>
      <c r="CL89" s="0" t="s">
        <v>44</v>
      </c>
      <c r="CM89" s="0" t="s">
        <v>44</v>
      </c>
      <c r="CN89" s="3" t="n">
        <v>1</v>
      </c>
      <c r="CO89" s="0" t="n">
        <f aca="false">IF(AND(AA89&gt;=0,AA90&gt;=0,AA91&gt;=0),ROUND((AA89+AA90+AA91)/3,0),-3)</f>
        <v>83</v>
      </c>
      <c r="CP89" s="0" t="s">
        <v>44</v>
      </c>
      <c r="CQ89" s="0" t="s">
        <v>44</v>
      </c>
      <c r="CR89" s="3" t="n">
        <v>1</v>
      </c>
      <c r="CS89" s="0" t="n">
        <f aca="false">IF(AND(AA89&gt;=0,AA90&gt;=0,AA91&gt;=0),MAX(AA89,AA90,AA91),-3)</f>
        <v>86</v>
      </c>
      <c r="CT89" s="4" t="s">
        <v>44</v>
      </c>
      <c r="CU89" s="4" t="s">
        <v>44</v>
      </c>
      <c r="CV89" s="3" t="n">
        <v>1</v>
      </c>
      <c r="CW89" s="0" t="n">
        <f aca="false">ROUND(SQRT((C89*AE89^2+C89*((G89-BU89)^2)+C90*AE90^2+C90*((G90-BU89)^2)+C91*AE91^2+C91*((G91-BU89)^2))/(C89+C90+C91-1)),0)</f>
        <v>12</v>
      </c>
      <c r="CX89" s="0" t="s">
        <v>44</v>
      </c>
      <c r="CY89" s="0" t="s">
        <v>44</v>
      </c>
      <c r="CZ89" s="3" t="n">
        <v>1</v>
      </c>
      <c r="DA89" s="0" t="n">
        <f aca="false">IF(AND(C89&gt;=0,C90&gt;=0,C91&gt;=0,AI89&gt;=0,AI90&gt;=0,AI91&gt;=0),ROUND((C89*AI89+C90*AI90+C91*AI91)/(C89+C90+C91),0),-3)</f>
        <v>87</v>
      </c>
      <c r="DB89" s="0" t="s">
        <v>44</v>
      </c>
      <c r="DC89" s="0" t="s">
        <v>44</v>
      </c>
      <c r="DD89" s="3" t="n">
        <v>1</v>
      </c>
      <c r="DE89" s="0" t="n">
        <f aca="false">IF(BY89=0,0,IF(OR(BQ89&gt;=0,BY89&gt;=0),ROUND(BY89/BQ89*100,0),BQ89))</f>
        <v>60</v>
      </c>
      <c r="DF89" s="0" t="s">
        <v>44</v>
      </c>
      <c r="DG89" s="0" t="s">
        <v>44</v>
      </c>
      <c r="DH89" s="3" t="n">
        <v>1</v>
      </c>
      <c r="DI89" s="0" t="n">
        <f aca="false">IF(OR(G89&lt;0,G90&lt;0,G91&lt;0),-3,ROUND(((C89+C90+C91)^2)/(C89*G89+C90*G90+C91*G91),0))</f>
        <v>22</v>
      </c>
      <c r="DJ89" s="0" t="s">
        <v>44</v>
      </c>
      <c r="DK89" s="0" t="s">
        <v>44</v>
      </c>
      <c r="DL89" s="3" t="n">
        <v>1</v>
      </c>
      <c r="DM89" s="0" t="n">
        <f aca="false">IF(OR(O89&lt;0,O90&lt;0,O91&lt;0),-3,ROUND(((K89+K90+K91)^2)/(K89*O89+K90*O90+K91*O91),0))</f>
        <v>13</v>
      </c>
      <c r="DN89" s="0" t="s">
        <v>44</v>
      </c>
      <c r="DO89" s="0" t="s">
        <v>44</v>
      </c>
      <c r="DP89" s="3" t="n">
        <v>1</v>
      </c>
      <c r="DQ89" s="0" t="n">
        <f aca="false">IF(OR(W89&lt;0,W90&lt;0,W91&lt;0),-3,ROUND(((S89+S90+S91)^2)/(S89*W89+S90*W90+S91*W91),0))</f>
        <v>9</v>
      </c>
      <c r="DR89" s="0" t="s">
        <v>44</v>
      </c>
      <c r="DS89" s="0" t="s">
        <v>44</v>
      </c>
      <c r="DT89" s="3" t="n">
        <v>1</v>
      </c>
      <c r="DU89" s="0" t="n">
        <f aca="false">IF(OR(CG89&lt;0,BY89&lt;0),-1,CG89+ROUND(BN89*BY89,0))</f>
        <v>3096</v>
      </c>
      <c r="DV89" s="0" t="s">
        <v>44</v>
      </c>
      <c r="DW89" s="0" t="s">
        <v>44</v>
      </c>
      <c r="DX89" s="3" t="n">
        <v>1</v>
      </c>
      <c r="DY89" s="0" t="n">
        <f aca="false">IF(OR(DU89&lt;0,BU89&lt;=0),-1,ROUND(DU89/BU89,0))</f>
        <v>37</v>
      </c>
      <c r="DZ89" s="0" t="s">
        <v>44</v>
      </c>
      <c r="EA89" s="0" t="s">
        <v>44</v>
      </c>
      <c r="EB89" s="3" t="n">
        <v>1</v>
      </c>
      <c r="EC89" s="0" t="n">
        <f aca="false">ROUND($I$7*ABS(G89-G90)+$K$7*ABS(G90-G91),0)</f>
        <v>2</v>
      </c>
      <c r="ED89" s="0" t="s">
        <v>44</v>
      </c>
      <c r="EE89" s="0" t="s">
        <v>44</v>
      </c>
      <c r="EF89" s="3" t="n">
        <v>1</v>
      </c>
    </row>
    <row r="90" customFormat="false" ht="12.75" hidden="false" customHeight="false" outlineLevel="0" collapsed="false">
      <c r="B90" s="0" t="n">
        <v>60</v>
      </c>
      <c r="C90" s="0" t="n">
        <v>720</v>
      </c>
      <c r="D90" s="0" t="s">
        <v>44</v>
      </c>
      <c r="E90" s="0" t="s">
        <v>44</v>
      </c>
      <c r="F90" s="3" t="n">
        <v>1</v>
      </c>
      <c r="G90" s="0" t="n">
        <f aca="false">ROUND((K90*O90+S90*W90)/C90,0)</f>
        <v>82</v>
      </c>
      <c r="H90" s="0" t="s">
        <v>44</v>
      </c>
      <c r="I90" s="0" t="s">
        <v>44</v>
      </c>
      <c r="J90" s="3" t="n">
        <v>1</v>
      </c>
      <c r="K90" s="0" t="n">
        <v>480</v>
      </c>
      <c r="L90" s="0" t="s">
        <v>44</v>
      </c>
      <c r="M90" s="0" t="s">
        <v>44</v>
      </c>
      <c r="N90" s="3" t="n">
        <v>1</v>
      </c>
      <c r="O90" s="0" t="n">
        <v>83</v>
      </c>
      <c r="P90" s="0" t="s">
        <v>44</v>
      </c>
      <c r="Q90" s="0" t="s">
        <v>44</v>
      </c>
      <c r="R90" s="3" t="n">
        <v>1</v>
      </c>
      <c r="S90" s="0" t="n">
        <v>240</v>
      </c>
      <c r="T90" s="0" t="s">
        <v>44</v>
      </c>
      <c r="U90" s="0" t="s">
        <v>44</v>
      </c>
      <c r="V90" s="3" t="n">
        <v>1</v>
      </c>
      <c r="W90" s="0" t="n">
        <v>81</v>
      </c>
      <c r="X90" s="0" t="s">
        <v>44</v>
      </c>
      <c r="Y90" s="0" t="s">
        <v>44</v>
      </c>
      <c r="Z90" s="3" t="n">
        <v>1</v>
      </c>
      <c r="AA90" s="0" t="n">
        <v>86</v>
      </c>
      <c r="AB90" s="0" t="s">
        <v>44</v>
      </c>
      <c r="AC90" s="0" t="s">
        <v>44</v>
      </c>
      <c r="AD90" s="3" t="n">
        <v>1</v>
      </c>
      <c r="AE90" s="0" t="n">
        <v>12</v>
      </c>
      <c r="AF90" s="0" t="s">
        <v>44</v>
      </c>
      <c r="AG90" s="0" t="s">
        <v>44</v>
      </c>
      <c r="AH90" s="3" t="n">
        <v>1</v>
      </c>
      <c r="AI90" s="0" t="n">
        <v>88</v>
      </c>
      <c r="AJ90" s="0" t="s">
        <v>44</v>
      </c>
      <c r="AK90" s="0" t="s">
        <v>44</v>
      </c>
      <c r="AL90" s="3" t="n">
        <v>1</v>
      </c>
      <c r="AM90" s="0" t="n">
        <v>67</v>
      </c>
      <c r="AN90" s="4" t="s">
        <v>44</v>
      </c>
      <c r="AO90" s="4" t="s">
        <v>44</v>
      </c>
      <c r="AP90" s="3" t="n">
        <v>1</v>
      </c>
      <c r="AQ90" s="0" t="n">
        <v>9</v>
      </c>
      <c r="AR90" s="4" t="s">
        <v>44</v>
      </c>
      <c r="AS90" s="4" t="s">
        <v>44</v>
      </c>
      <c r="AT90" s="3" t="n">
        <v>1</v>
      </c>
      <c r="AU90" s="0" t="n">
        <v>6</v>
      </c>
      <c r="AV90" s="4" t="s">
        <v>44</v>
      </c>
      <c r="AW90" s="4" t="s">
        <v>44</v>
      </c>
      <c r="AX90" s="3" t="n">
        <v>1</v>
      </c>
      <c r="AY90" s="0" t="n">
        <v>3</v>
      </c>
      <c r="AZ90" s="4" t="s">
        <v>44</v>
      </c>
      <c r="BA90" s="4" t="s">
        <v>44</v>
      </c>
      <c r="BB90" s="3" t="n">
        <v>1</v>
      </c>
      <c r="BC90" s="0" t="n">
        <v>1296</v>
      </c>
      <c r="BD90" s="4" t="s">
        <v>44</v>
      </c>
      <c r="BE90" s="4" t="s">
        <v>44</v>
      </c>
      <c r="BF90" s="3" t="n">
        <v>1</v>
      </c>
      <c r="BG90" s="0" t="n">
        <v>16</v>
      </c>
      <c r="BH90" s="0" t="s">
        <v>44</v>
      </c>
      <c r="BI90" s="0" t="s">
        <v>44</v>
      </c>
      <c r="BJ90" s="3" t="n">
        <v>1</v>
      </c>
      <c r="BM90" s="0" t="n">
        <f aca="false">IF(O90&lt;=0,$D$7,IF(W90&lt;=O90,$D$7,$D$7+$F$7*(W90-O90)))</f>
        <v>2.2</v>
      </c>
      <c r="BT90" s="3"/>
      <c r="BX90" s="3"/>
      <c r="CB90" s="3"/>
      <c r="CF90" s="3"/>
      <c r="CJ90" s="3"/>
      <c r="CN90" s="3"/>
      <c r="CR90" s="3"/>
      <c r="CT90" s="4"/>
      <c r="CU90" s="4"/>
      <c r="CV90" s="3"/>
      <c r="CZ90" s="3"/>
      <c r="DD90" s="3"/>
      <c r="DH90" s="3"/>
      <c r="DL90" s="3"/>
      <c r="DP90" s="3"/>
      <c r="DT90" s="3"/>
      <c r="DX90" s="3"/>
      <c r="EB90" s="3"/>
      <c r="EF90" s="3"/>
    </row>
    <row r="91" customFormat="false" ht="12.75" hidden="false" customHeight="false" outlineLevel="0" collapsed="false">
      <c r="B91" s="0" t="n">
        <v>60</v>
      </c>
      <c r="C91" s="0" t="n">
        <v>360</v>
      </c>
      <c r="D91" s="0" t="s">
        <v>44</v>
      </c>
      <c r="E91" s="0" t="s">
        <v>44</v>
      </c>
      <c r="F91" s="3" t="n">
        <v>1</v>
      </c>
      <c r="G91" s="0" t="n">
        <f aca="false">ROUND((K91*O91+S91*W91)/C91,0)</f>
        <v>85</v>
      </c>
      <c r="H91" s="0" t="s">
        <v>44</v>
      </c>
      <c r="I91" s="0" t="s">
        <v>44</v>
      </c>
      <c r="J91" s="3" t="n">
        <v>1</v>
      </c>
      <c r="K91" s="0" t="n">
        <v>60</v>
      </c>
      <c r="L91" s="0" t="s">
        <v>44</v>
      </c>
      <c r="M91" s="0" t="s">
        <v>44</v>
      </c>
      <c r="N91" s="3" t="n">
        <v>1</v>
      </c>
      <c r="O91" s="0" t="n">
        <v>99</v>
      </c>
      <c r="P91" s="0" t="s">
        <v>44</v>
      </c>
      <c r="Q91" s="0" t="s">
        <v>44</v>
      </c>
      <c r="R91" s="3" t="n">
        <v>1</v>
      </c>
      <c r="S91" s="0" t="n">
        <v>300</v>
      </c>
      <c r="T91" s="0" t="s">
        <v>44</v>
      </c>
      <c r="U91" s="0" t="s">
        <v>44</v>
      </c>
      <c r="V91" s="3" t="n">
        <v>1</v>
      </c>
      <c r="W91" s="0" t="n">
        <v>82</v>
      </c>
      <c r="X91" s="0" t="s">
        <v>44</v>
      </c>
      <c r="Y91" s="0" t="s">
        <v>44</v>
      </c>
      <c r="Z91" s="3" t="n">
        <v>1</v>
      </c>
      <c r="AA91" s="0" t="n">
        <v>79</v>
      </c>
      <c r="AB91" s="0" t="s">
        <v>44</v>
      </c>
      <c r="AC91" s="0" t="s">
        <v>44</v>
      </c>
      <c r="AD91" s="3" t="n">
        <v>1</v>
      </c>
      <c r="AE91" s="0" t="n">
        <v>15</v>
      </c>
      <c r="AF91" s="0" t="s">
        <v>44</v>
      </c>
      <c r="AG91" s="0" t="s">
        <v>44</v>
      </c>
      <c r="AH91" s="3" t="n">
        <v>1</v>
      </c>
      <c r="AI91" s="0" t="n">
        <v>92</v>
      </c>
      <c r="AJ91" s="0" t="s">
        <v>44</v>
      </c>
      <c r="AK91" s="0" t="s">
        <v>44</v>
      </c>
      <c r="AL91" s="3" t="n">
        <v>1</v>
      </c>
      <c r="AM91" s="0" t="n">
        <v>17</v>
      </c>
      <c r="AN91" s="4" t="s">
        <v>44</v>
      </c>
      <c r="AO91" s="4" t="s">
        <v>44</v>
      </c>
      <c r="AP91" s="3" t="n">
        <v>1</v>
      </c>
      <c r="AQ91" s="0" t="n">
        <v>4</v>
      </c>
      <c r="AR91" s="4" t="s">
        <v>44</v>
      </c>
      <c r="AS91" s="4" t="s">
        <v>44</v>
      </c>
      <c r="AT91" s="3" t="n">
        <v>1</v>
      </c>
      <c r="AU91" s="0" t="n">
        <v>1</v>
      </c>
      <c r="AV91" s="4" t="s">
        <v>44</v>
      </c>
      <c r="AW91" s="4" t="s">
        <v>44</v>
      </c>
      <c r="AX91" s="3" t="n">
        <v>1</v>
      </c>
      <c r="AY91" s="0" t="n">
        <v>4</v>
      </c>
      <c r="AZ91" s="4" t="s">
        <v>44</v>
      </c>
      <c r="BA91" s="4" t="s">
        <v>44</v>
      </c>
      <c r="BB91" s="3" t="n">
        <v>1</v>
      </c>
      <c r="BC91" s="0" t="n">
        <v>432</v>
      </c>
      <c r="BD91" s="4" t="s">
        <v>44</v>
      </c>
      <c r="BE91" s="4" t="s">
        <v>44</v>
      </c>
      <c r="BF91" s="3" t="n">
        <v>1</v>
      </c>
      <c r="BG91" s="0" t="n">
        <v>5</v>
      </c>
      <c r="BH91" s="0" t="s">
        <v>44</v>
      </c>
      <c r="BI91" s="0" t="s">
        <v>44</v>
      </c>
      <c r="BJ91" s="3" t="n">
        <v>1</v>
      </c>
      <c r="BM91" s="0" t="n">
        <f aca="false">IF(O91&lt;=0,$D$7,IF(W91&lt;=O91,$D$7,$D$7+$F$7*(W91-O91)))</f>
        <v>2.2</v>
      </c>
      <c r="BT91" s="3"/>
      <c r="BX91" s="3"/>
      <c r="CB91" s="3"/>
      <c r="CF91" s="3"/>
      <c r="CJ91" s="3"/>
      <c r="CN91" s="3"/>
      <c r="CR91" s="3"/>
      <c r="CT91" s="4"/>
      <c r="CU91" s="4"/>
      <c r="CV91" s="3"/>
      <c r="CZ91" s="3"/>
      <c r="DD91" s="3"/>
      <c r="DH91" s="3"/>
      <c r="DL91" s="3"/>
      <c r="DP91" s="3"/>
      <c r="DT91" s="3"/>
      <c r="DX91" s="3"/>
      <c r="EB91" s="3"/>
      <c r="EF91" s="3"/>
    </row>
  </sheetData>
  <conditionalFormatting sqref="D:E;H:I;L:M;P:Q;T:U;X:Y;AB:AC;AF:AG;AJ:AK;AN:AO;AR:AS;AV:AW;AZ:BA;BD:BE;BH:BI;BR:BS;BV:BW;BZ:CA;CD:CE;CH:CI;CL:CM;CP:CQ;CT:CU;CX:CY;DB:DC;DF:DG;DJ:DK;DN:DO;DR:DS;DV:DW;DZ:EA;ED:EE">
    <cfRule type="cellIs" priority="2" operator="equal" aboveAverage="0" equalAverage="0" bottom="0" percent="0" rank="0" text="" dxfId="0">
      <formula>"Ja"</formula>
    </cfRule>
  </conditionalFormatting>
  <conditionalFormatting sqref="C:C;G:G;K:K;O:O;S:S;W:W;AA:AA;AE:AE;AI:AI;AM:AM;AQ:AQ;AU:AU;AY:AY;BC:BC;BG:BG;BQ:BQ;BU:BU;BY:BY;CC:CC;CG:CG;CK:CK;CO:CO;CS:CS;CW:CW;DA:DA;DE:DE;DI:DI;DM:DM;DQ:DQ;DU:DU;DY:DY;EC:EC">
    <cfRule type="cellIs" priority="3" operator="equal" aboveAverage="0" equalAverage="0" bottom="0" percent="0" rank="0" text="" dxfId="1">
      <formula>-3</formula>
    </cfRule>
    <cfRule type="cellIs" priority="4" operator="equal" aboveAverage="0" equalAverage="0" bottom="0" percent="0" rank="0" text="" dxfId="2">
      <formula>-2</formula>
    </cfRule>
    <cfRule type="cellIs" priority="5" operator="equal" aboveAverage="0" equalAverage="0" bottom="0" percent="0" rank="0" text="" dxfId="3">
      <formula>-1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F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A1" activeCellId="1" sqref="EL229 A1"/>
    </sheetView>
  </sheetViews>
  <sheetFormatPr defaultRowHeight="12.75"/>
  <cols>
    <col collapsed="false" hidden="false" max="1" min="1" style="0" width="8.17857142857143"/>
    <col collapsed="false" hidden="false" max="5" min="2" style="0" width="5.96428571428571"/>
    <col collapsed="false" hidden="false" max="6" min="6" style="0" width="6.6530612244898"/>
    <col collapsed="false" hidden="false" max="9" min="7" style="0" width="5.96428571428571"/>
    <col collapsed="false" hidden="false" max="10" min="10" style="0" width="6.6530612244898"/>
    <col collapsed="false" hidden="false" max="13" min="11" style="0" width="5.96428571428571"/>
    <col collapsed="false" hidden="false" max="14" min="14" style="0" width="6.6530612244898"/>
    <col collapsed="false" hidden="false" max="17" min="15" style="0" width="5.96428571428571"/>
    <col collapsed="false" hidden="false" max="18" min="18" style="0" width="6.6530612244898"/>
    <col collapsed="false" hidden="false" max="21" min="19" style="0" width="5.96428571428571"/>
    <col collapsed="false" hidden="false" max="22" min="22" style="0" width="6.6530612244898"/>
    <col collapsed="false" hidden="false" max="25" min="23" style="0" width="5.96428571428571"/>
    <col collapsed="false" hidden="false" max="26" min="26" style="0" width="6.6530612244898"/>
    <col collapsed="false" hidden="false" max="29" min="27" style="0" width="5.96428571428571"/>
    <col collapsed="false" hidden="false" max="30" min="30" style="0" width="6.6530612244898"/>
    <col collapsed="false" hidden="false" max="33" min="31" style="0" width="5.96428571428571"/>
    <col collapsed="false" hidden="false" max="58" min="34" style="0" width="6.6530612244898"/>
    <col collapsed="false" hidden="false" max="61" min="59" style="0" width="5.96428571428571"/>
    <col collapsed="false" hidden="false" max="62" min="62" style="0" width="6.6530612244898"/>
    <col collapsed="false" hidden="false" max="63" min="63" style="0" width="2.72448979591837"/>
    <col collapsed="false" hidden="false" max="64" min="64" style="0" width="16.7142857142857"/>
    <col collapsed="false" hidden="false" max="66" min="65" style="0" width="5.96428571428571"/>
    <col collapsed="false" hidden="false" max="67" min="67" style="0" width="2.72448979591837"/>
    <col collapsed="false" hidden="false" max="71" min="68" style="0" width="5.96428571428571"/>
    <col collapsed="false" hidden="false" max="72" min="72" style="0" width="6.6530612244898"/>
    <col collapsed="false" hidden="false" max="75" min="73" style="0" width="5.96428571428571"/>
    <col collapsed="false" hidden="false" max="76" min="76" style="0" width="6.6530612244898"/>
    <col collapsed="false" hidden="false" max="79" min="77" style="0" width="5.96428571428571"/>
    <col collapsed="false" hidden="false" max="80" min="80" style="0" width="6.6530612244898"/>
    <col collapsed="false" hidden="false" max="83" min="81" style="0" width="5.96428571428571"/>
    <col collapsed="false" hidden="false" max="84" min="84" style="0" width="6.6530612244898"/>
    <col collapsed="false" hidden="false" max="87" min="85" style="0" width="5.96428571428571"/>
    <col collapsed="false" hidden="false" max="88" min="88" style="0" width="6.6530612244898"/>
    <col collapsed="false" hidden="false" max="91" min="89" style="0" width="5.96428571428571"/>
    <col collapsed="false" hidden="false" max="92" min="92" style="0" width="6.6530612244898"/>
    <col collapsed="false" hidden="false" max="95" min="93" style="0" width="5.96428571428571"/>
    <col collapsed="false" hidden="false" max="100" min="96" style="0" width="6.6530612244898"/>
    <col collapsed="false" hidden="false" max="103" min="101" style="0" width="5.96428571428571"/>
    <col collapsed="false" hidden="false" max="104" min="104" style="0" width="6.6530612244898"/>
    <col collapsed="false" hidden="false" max="107" min="105" style="0" width="5.96428571428571"/>
    <col collapsed="false" hidden="false" max="108" min="108" style="0" width="6.6530612244898"/>
    <col collapsed="false" hidden="false" max="111" min="109" style="0" width="5.96428571428571"/>
    <col collapsed="false" hidden="false" max="112" min="112" style="0" width="6.6530612244898"/>
    <col collapsed="false" hidden="false" max="115" min="113" style="0" width="5.96428571428571"/>
    <col collapsed="false" hidden="false" max="116" min="116" style="0" width="6.6530612244898"/>
    <col collapsed="false" hidden="false" max="119" min="117" style="0" width="5.96428571428571"/>
    <col collapsed="false" hidden="false" max="120" min="120" style="0" width="6.6530612244898"/>
    <col collapsed="false" hidden="false" max="123" min="121" style="0" width="5.96428571428571"/>
    <col collapsed="false" hidden="false" max="124" min="124" style="0" width="6.6530612244898"/>
    <col collapsed="false" hidden="false" max="127" min="125" style="0" width="5.96428571428571"/>
    <col collapsed="false" hidden="false" max="128" min="128" style="0" width="6.6530612244898"/>
    <col collapsed="false" hidden="false" max="131" min="129" style="0" width="5.96428571428571"/>
    <col collapsed="false" hidden="false" max="132" min="132" style="0" width="6.6530612244898"/>
    <col collapsed="false" hidden="false" max="135" min="133" style="0" width="5.96428571428571"/>
    <col collapsed="false" hidden="false" max="136" min="136" style="0" width="6.6530612244898"/>
    <col collapsed="false" hidden="false" max="1025" min="137" style="0" width="11.6020408163265"/>
  </cols>
  <sheetData>
    <row r="1" customFormat="false" ht="12.75" hidden="false" customHeight="false" outlineLevel="0" collapsed="false">
      <c r="B1" s="0" t="s">
        <v>92</v>
      </c>
    </row>
    <row r="2" customFormat="false" ht="12.75" hidden="false" customHeight="false" outlineLevel="0" collapsed="false">
      <c r="B2" s="0" t="s">
        <v>1</v>
      </c>
    </row>
    <row r="3" customFormat="false" ht="12.75" hidden="false" customHeight="false" outlineLevel="0" collapsed="false">
      <c r="B3" s="0" t="s">
        <v>58</v>
      </c>
      <c r="C3" s="0" t="s">
        <v>3</v>
      </c>
      <c r="D3" s="0" t="n">
        <v>48</v>
      </c>
      <c r="E3" s="0" t="s">
        <v>4</v>
      </c>
      <c r="F3" s="0" t="n">
        <v>68</v>
      </c>
      <c r="G3" s="0" t="s">
        <v>5</v>
      </c>
      <c r="J3" s="15"/>
    </row>
    <row r="4" customFormat="false" ht="12.75" hidden="false" customHeight="false" outlineLevel="0" collapsed="false">
      <c r="B4" s="0" t="s">
        <v>60</v>
      </c>
      <c r="C4" s="0" t="s">
        <v>3</v>
      </c>
      <c r="D4" s="0" t="n">
        <v>28</v>
      </c>
      <c r="E4" s="0" t="s">
        <v>4</v>
      </c>
      <c r="F4" s="0" t="n">
        <v>38</v>
      </c>
      <c r="G4" s="0" t="s">
        <v>5</v>
      </c>
      <c r="J4" s="15"/>
    </row>
    <row r="5" customFormat="false" ht="12.75" hidden="false" customHeight="false" outlineLevel="0" collapsed="false">
      <c r="B5" s="0" t="s">
        <v>62</v>
      </c>
      <c r="C5" s="0" t="s">
        <v>3</v>
      </c>
      <c r="D5" s="0" t="n">
        <v>48</v>
      </c>
      <c r="E5" s="0" t="s">
        <v>4</v>
      </c>
      <c r="F5" s="0" t="n">
        <v>68</v>
      </c>
      <c r="G5" s="0" t="s">
        <v>5</v>
      </c>
      <c r="J5" s="15"/>
    </row>
    <row r="6" customFormat="false" ht="12.75" hidden="false" customHeight="false" outlineLevel="0" collapsed="false">
      <c r="B6" s="0" t="s">
        <v>64</v>
      </c>
      <c r="C6" s="0" t="s">
        <v>3</v>
      </c>
      <c r="D6" s="0" t="n">
        <v>58</v>
      </c>
      <c r="E6" s="0" t="s">
        <v>4</v>
      </c>
      <c r="F6" s="0" t="n">
        <v>77</v>
      </c>
      <c r="G6" s="0" t="s">
        <v>9</v>
      </c>
    </row>
    <row r="7" customFormat="false" ht="12.75" hidden="false" customHeight="false" outlineLevel="0" collapsed="false">
      <c r="B7" s="0" t="s">
        <v>10</v>
      </c>
      <c r="C7" s="0" t="s">
        <v>11</v>
      </c>
      <c r="D7" s="0" t="n">
        <v>2.2</v>
      </c>
      <c r="E7" s="0" t="s">
        <v>12</v>
      </c>
      <c r="F7" s="0" t="n">
        <v>0.02</v>
      </c>
      <c r="H7" s="0" t="s">
        <v>65</v>
      </c>
      <c r="I7" s="13" t="n">
        <v>0.4</v>
      </c>
      <c r="J7" s="0" t="s">
        <v>66</v>
      </c>
      <c r="K7" s="13" t="n">
        <v>0.6</v>
      </c>
    </row>
    <row r="8" customFormat="false" ht="12.75" hidden="false" customHeight="false" outlineLevel="0" collapsed="false">
      <c r="A8" s="0" t="s">
        <v>13</v>
      </c>
      <c r="B8" s="1" t="s">
        <v>14</v>
      </c>
      <c r="BP8" s="1" t="s">
        <v>15</v>
      </c>
    </row>
    <row r="9" customFormat="false" ht="12.75" hidden="false" customHeight="false" outlineLevel="0" collapsed="false">
      <c r="B9" s="0" t="s">
        <v>16</v>
      </c>
      <c r="C9" s="2" t="s">
        <v>17</v>
      </c>
      <c r="D9" s="0" t="s">
        <v>18</v>
      </c>
      <c r="F9" s="0" t="s">
        <v>19</v>
      </c>
      <c r="G9" s="2" t="s">
        <v>20</v>
      </c>
      <c r="H9" s="0" t="s">
        <v>18</v>
      </c>
      <c r="J9" s="0" t="s">
        <v>19</v>
      </c>
      <c r="K9" s="2" t="s">
        <v>21</v>
      </c>
      <c r="L9" s="0" t="s">
        <v>18</v>
      </c>
      <c r="N9" s="0" t="s">
        <v>19</v>
      </c>
      <c r="O9" s="2" t="s">
        <v>22</v>
      </c>
      <c r="P9" s="0" t="s">
        <v>18</v>
      </c>
      <c r="R9" s="0" t="s">
        <v>19</v>
      </c>
      <c r="S9" s="2" t="s">
        <v>23</v>
      </c>
      <c r="T9" s="0" t="s">
        <v>18</v>
      </c>
      <c r="V9" s="0" t="s">
        <v>19</v>
      </c>
      <c r="W9" s="2" t="s">
        <v>24</v>
      </c>
      <c r="X9" s="0" t="s">
        <v>18</v>
      </c>
      <c r="Z9" s="0" t="s">
        <v>19</v>
      </c>
      <c r="AA9" s="2" t="s">
        <v>25</v>
      </c>
      <c r="AB9" s="0" t="s">
        <v>18</v>
      </c>
      <c r="AD9" s="0" t="s">
        <v>19</v>
      </c>
      <c r="AE9" s="2" t="s">
        <v>27</v>
      </c>
      <c r="AF9" s="0" t="s">
        <v>18</v>
      </c>
      <c r="AH9" s="0" t="s">
        <v>19</v>
      </c>
      <c r="AI9" s="2" t="s">
        <v>28</v>
      </c>
      <c r="AJ9" s="0" t="s">
        <v>18</v>
      </c>
      <c r="AL9" s="0" t="s">
        <v>19</v>
      </c>
      <c r="AM9" s="2" t="s">
        <v>31</v>
      </c>
      <c r="AN9" s="0" t="s">
        <v>18</v>
      </c>
      <c r="AP9" s="0" t="s">
        <v>19</v>
      </c>
      <c r="AQ9" s="2" t="s">
        <v>2</v>
      </c>
      <c r="AR9" s="0" t="s">
        <v>18</v>
      </c>
      <c r="AT9" s="0" t="s">
        <v>19</v>
      </c>
      <c r="AU9" s="2" t="s">
        <v>6</v>
      </c>
      <c r="AV9" s="0" t="s">
        <v>18</v>
      </c>
      <c r="AX9" s="0" t="s">
        <v>19</v>
      </c>
      <c r="AY9" s="2" t="s">
        <v>7</v>
      </c>
      <c r="AZ9" s="0" t="s">
        <v>18</v>
      </c>
      <c r="BB9" s="0" t="s">
        <v>19</v>
      </c>
      <c r="BC9" s="2" t="s">
        <v>32</v>
      </c>
      <c r="BD9" s="0" t="s">
        <v>18</v>
      </c>
      <c r="BF9" s="0" t="s">
        <v>19</v>
      </c>
      <c r="BG9" s="2" t="s">
        <v>8</v>
      </c>
      <c r="BH9" s="0" t="s">
        <v>18</v>
      </c>
      <c r="BJ9" s="0" t="s">
        <v>19</v>
      </c>
      <c r="BL9" s="0" t="s">
        <v>29</v>
      </c>
      <c r="BM9" s="0" t="s">
        <v>67</v>
      </c>
      <c r="BN9" s="0" t="s">
        <v>68</v>
      </c>
      <c r="BP9" s="0" t="s">
        <v>16</v>
      </c>
      <c r="BQ9" s="2" t="s">
        <v>69</v>
      </c>
      <c r="BR9" s="0" t="s">
        <v>18</v>
      </c>
      <c r="BT9" s="0" t="s">
        <v>19</v>
      </c>
      <c r="BU9" s="2" t="s">
        <v>70</v>
      </c>
      <c r="BV9" s="0" t="s">
        <v>18</v>
      </c>
      <c r="BX9" s="0" t="s">
        <v>19</v>
      </c>
      <c r="BY9" s="2" t="s">
        <v>71</v>
      </c>
      <c r="BZ9" s="0" t="s">
        <v>18</v>
      </c>
      <c r="CB9" s="0" t="s">
        <v>19</v>
      </c>
      <c r="CC9" s="2" t="s">
        <v>72</v>
      </c>
      <c r="CD9" s="0" t="s">
        <v>18</v>
      </c>
      <c r="CF9" s="0" t="s">
        <v>19</v>
      </c>
      <c r="CG9" s="2" t="s">
        <v>73</v>
      </c>
      <c r="CH9" s="0" t="s">
        <v>18</v>
      </c>
      <c r="CJ9" s="0" t="s">
        <v>19</v>
      </c>
      <c r="CK9" s="2" t="s">
        <v>74</v>
      </c>
      <c r="CL9" s="0" t="s">
        <v>18</v>
      </c>
      <c r="CN9" s="0" t="s">
        <v>19</v>
      </c>
      <c r="CO9" s="2" t="s">
        <v>75</v>
      </c>
      <c r="CP9" s="0" t="s">
        <v>18</v>
      </c>
      <c r="CR9" s="0" t="s">
        <v>19</v>
      </c>
      <c r="CS9" s="2" t="s">
        <v>76</v>
      </c>
      <c r="CT9" s="0" t="s">
        <v>18</v>
      </c>
      <c r="CV9" s="0" t="s">
        <v>19</v>
      </c>
      <c r="CW9" s="2" t="s">
        <v>77</v>
      </c>
      <c r="CX9" s="0" t="s">
        <v>18</v>
      </c>
      <c r="CZ9" s="0" t="s">
        <v>19</v>
      </c>
      <c r="DA9" s="2" t="s">
        <v>78</v>
      </c>
      <c r="DB9" s="0" t="s">
        <v>18</v>
      </c>
      <c r="DD9" s="0" t="s">
        <v>19</v>
      </c>
      <c r="DE9" s="2" t="s">
        <v>79</v>
      </c>
      <c r="DF9" s="0" t="s">
        <v>18</v>
      </c>
      <c r="DH9" s="0" t="s">
        <v>19</v>
      </c>
      <c r="DI9" s="2" t="s">
        <v>58</v>
      </c>
      <c r="DJ9" s="0" t="s">
        <v>18</v>
      </c>
      <c r="DL9" s="0" t="s">
        <v>19</v>
      </c>
      <c r="DM9" s="2" t="s">
        <v>60</v>
      </c>
      <c r="DN9" s="0" t="s">
        <v>18</v>
      </c>
      <c r="DP9" s="0" t="s">
        <v>19</v>
      </c>
      <c r="DQ9" s="2" t="s">
        <v>62</v>
      </c>
      <c r="DR9" s="0" t="s">
        <v>18</v>
      </c>
      <c r="DT9" s="0" t="s">
        <v>19</v>
      </c>
      <c r="DU9" s="2" t="s">
        <v>80</v>
      </c>
      <c r="DV9" s="0" t="s">
        <v>18</v>
      </c>
      <c r="DX9" s="0" t="s">
        <v>19</v>
      </c>
      <c r="DY9" s="2" t="s">
        <v>64</v>
      </c>
      <c r="DZ9" s="0" t="s">
        <v>18</v>
      </c>
      <c r="EB9" s="0" t="s">
        <v>19</v>
      </c>
      <c r="EC9" s="2" t="s">
        <v>81</v>
      </c>
      <c r="ED9" s="0" t="s">
        <v>18</v>
      </c>
      <c r="EF9" s="0" t="s">
        <v>19</v>
      </c>
    </row>
    <row r="10" customFormat="false" ht="12.75" hidden="false" customHeight="false" outlineLevel="0" collapsed="false">
      <c r="B10" s="0" t="s">
        <v>33</v>
      </c>
      <c r="C10" s="2" t="s">
        <v>41</v>
      </c>
      <c r="D10" s="0" t="s">
        <v>35</v>
      </c>
      <c r="E10" s="0" t="s">
        <v>36</v>
      </c>
      <c r="G10" s="2" t="s">
        <v>37</v>
      </c>
      <c r="H10" s="0" t="s">
        <v>35</v>
      </c>
      <c r="I10" s="0" t="s">
        <v>36</v>
      </c>
      <c r="K10" s="2" t="s">
        <v>41</v>
      </c>
      <c r="L10" s="0" t="s">
        <v>35</v>
      </c>
      <c r="M10" s="0" t="s">
        <v>36</v>
      </c>
      <c r="O10" s="2" t="s">
        <v>37</v>
      </c>
      <c r="P10" s="0" t="s">
        <v>35</v>
      </c>
      <c r="Q10" s="0" t="s">
        <v>36</v>
      </c>
      <c r="S10" s="2" t="s">
        <v>41</v>
      </c>
      <c r="T10" s="0" t="s">
        <v>35</v>
      </c>
      <c r="U10" s="0" t="s">
        <v>36</v>
      </c>
      <c r="W10" s="2" t="s">
        <v>37</v>
      </c>
      <c r="X10" s="0" t="s">
        <v>35</v>
      </c>
      <c r="Y10" s="0" t="s">
        <v>36</v>
      </c>
      <c r="AA10" s="2" t="s">
        <v>38</v>
      </c>
      <c r="AB10" s="0" t="s">
        <v>35</v>
      </c>
      <c r="AC10" s="0" t="s">
        <v>36</v>
      </c>
      <c r="AE10" s="2" t="s">
        <v>37</v>
      </c>
      <c r="AF10" s="0" t="s">
        <v>35</v>
      </c>
      <c r="AG10" s="0" t="s">
        <v>36</v>
      </c>
      <c r="AI10" s="2" t="s">
        <v>37</v>
      </c>
      <c r="AJ10" s="0" t="s">
        <v>35</v>
      </c>
      <c r="AK10" s="0" t="s">
        <v>36</v>
      </c>
      <c r="AM10" s="2" t="s">
        <v>38</v>
      </c>
      <c r="AN10" s="0" t="s">
        <v>35</v>
      </c>
      <c r="AO10" s="0" t="s">
        <v>36</v>
      </c>
      <c r="AQ10" s="2" t="s">
        <v>5</v>
      </c>
      <c r="AR10" s="0" t="s">
        <v>35</v>
      </c>
      <c r="AS10" s="0" t="s">
        <v>36</v>
      </c>
      <c r="AU10" s="2" t="s">
        <v>5</v>
      </c>
      <c r="AV10" s="0" t="s">
        <v>35</v>
      </c>
      <c r="AW10" s="0" t="s">
        <v>36</v>
      </c>
      <c r="AY10" s="2" t="s">
        <v>5</v>
      </c>
      <c r="AZ10" s="0" t="s">
        <v>35</v>
      </c>
      <c r="BA10" s="0" t="s">
        <v>36</v>
      </c>
      <c r="BC10" s="2" t="s">
        <v>42</v>
      </c>
      <c r="BD10" s="0" t="s">
        <v>35</v>
      </c>
      <c r="BE10" s="0" t="s">
        <v>36</v>
      </c>
      <c r="BG10" s="2" t="s">
        <v>43</v>
      </c>
      <c r="BH10" s="0" t="s">
        <v>35</v>
      </c>
      <c r="BI10" s="0" t="s">
        <v>36</v>
      </c>
      <c r="BP10" s="0" t="s">
        <v>40</v>
      </c>
      <c r="BQ10" s="2" t="s">
        <v>34</v>
      </c>
      <c r="BR10" s="0" t="s">
        <v>35</v>
      </c>
      <c r="BS10" s="0" t="s">
        <v>36</v>
      </c>
      <c r="BU10" s="2" t="s">
        <v>37</v>
      </c>
      <c r="BV10" s="0" t="s">
        <v>35</v>
      </c>
      <c r="BW10" s="0" t="s">
        <v>36</v>
      </c>
      <c r="BY10" s="2" t="s">
        <v>34</v>
      </c>
      <c r="BZ10" s="0" t="s">
        <v>35</v>
      </c>
      <c r="CA10" s="0" t="s">
        <v>36</v>
      </c>
      <c r="CC10" s="2" t="s">
        <v>37</v>
      </c>
      <c r="CD10" s="0" t="s">
        <v>35</v>
      </c>
      <c r="CE10" s="0" t="s">
        <v>36</v>
      </c>
      <c r="CG10" s="2" t="s">
        <v>41</v>
      </c>
      <c r="CH10" s="0" t="s">
        <v>35</v>
      </c>
      <c r="CI10" s="0" t="s">
        <v>36</v>
      </c>
      <c r="CK10" s="2" t="s">
        <v>37</v>
      </c>
      <c r="CL10" s="0" t="s">
        <v>35</v>
      </c>
      <c r="CM10" s="0" t="s">
        <v>36</v>
      </c>
      <c r="CO10" s="2" t="s">
        <v>38</v>
      </c>
      <c r="CP10" s="0" t="s">
        <v>35</v>
      </c>
      <c r="CQ10" s="0" t="s">
        <v>36</v>
      </c>
      <c r="CS10" s="2" t="s">
        <v>38</v>
      </c>
      <c r="CT10" s="0" t="s">
        <v>35</v>
      </c>
      <c r="CU10" s="0" t="s">
        <v>36</v>
      </c>
      <c r="CW10" s="2" t="s">
        <v>37</v>
      </c>
      <c r="CX10" s="0" t="s">
        <v>35</v>
      </c>
      <c r="CY10" s="0" t="s">
        <v>36</v>
      </c>
      <c r="DA10" s="2" t="s">
        <v>37</v>
      </c>
      <c r="DB10" s="0" t="s">
        <v>35</v>
      </c>
      <c r="DC10" s="0" t="s">
        <v>36</v>
      </c>
      <c r="DE10" s="2" t="s">
        <v>38</v>
      </c>
      <c r="DF10" s="0" t="s">
        <v>35</v>
      </c>
      <c r="DG10" s="0" t="s">
        <v>36</v>
      </c>
      <c r="DI10" s="2" t="s">
        <v>5</v>
      </c>
      <c r="DJ10" s="0" t="s">
        <v>35</v>
      </c>
      <c r="DK10" s="0" t="s">
        <v>36</v>
      </c>
      <c r="DM10" s="2" t="s">
        <v>5</v>
      </c>
      <c r="DN10" s="0" t="s">
        <v>35</v>
      </c>
      <c r="DO10" s="0" t="s">
        <v>36</v>
      </c>
      <c r="DQ10" s="2" t="s">
        <v>5</v>
      </c>
      <c r="DR10" s="0" t="s">
        <v>35</v>
      </c>
      <c r="DS10" s="0" t="s">
        <v>36</v>
      </c>
      <c r="DU10" s="2" t="s">
        <v>42</v>
      </c>
      <c r="DV10" s="0" t="s">
        <v>35</v>
      </c>
      <c r="DW10" s="0" t="s">
        <v>36</v>
      </c>
      <c r="DY10" s="2" t="s">
        <v>43</v>
      </c>
      <c r="DZ10" s="0" t="s">
        <v>35</v>
      </c>
      <c r="EA10" s="0" t="s">
        <v>36</v>
      </c>
      <c r="EC10" s="2" t="s">
        <v>37</v>
      </c>
      <c r="ED10" s="0" t="s">
        <v>35</v>
      </c>
      <c r="EE10" s="0" t="s">
        <v>36</v>
      </c>
    </row>
    <row r="11" customFormat="false" ht="12.75" hidden="false" customHeight="false" outlineLevel="0" collapsed="false">
      <c r="A11" s="0" t="n">
        <v>1</v>
      </c>
      <c r="B11" s="0" t="n">
        <v>60</v>
      </c>
      <c r="C11" s="0" t="n">
        <v>720</v>
      </c>
      <c r="D11" s="0" t="s">
        <v>44</v>
      </c>
      <c r="E11" s="0" t="s">
        <v>44</v>
      </c>
      <c r="F11" s="3" t="n">
        <v>1</v>
      </c>
      <c r="G11" s="0" t="n">
        <f aca="false">ROUND((K11*O11+S11*W11)/C11,0)</f>
        <v>97</v>
      </c>
      <c r="H11" s="0" t="s">
        <v>44</v>
      </c>
      <c r="I11" s="0" t="s">
        <v>44</v>
      </c>
      <c r="J11" s="3" t="n">
        <v>1</v>
      </c>
      <c r="K11" s="0" t="n">
        <v>180</v>
      </c>
      <c r="L11" s="0" t="s">
        <v>44</v>
      </c>
      <c r="M11" s="0" t="s">
        <v>44</v>
      </c>
      <c r="N11" s="3" t="n">
        <v>1</v>
      </c>
      <c r="O11" s="0" t="n">
        <v>82</v>
      </c>
      <c r="P11" s="0" t="s">
        <v>44</v>
      </c>
      <c r="Q11" s="0" t="s">
        <v>44</v>
      </c>
      <c r="R11" s="3" t="n">
        <v>1</v>
      </c>
      <c r="S11" s="0" t="n">
        <v>540</v>
      </c>
      <c r="T11" s="0" t="s">
        <v>44</v>
      </c>
      <c r="U11" s="0" t="s">
        <v>44</v>
      </c>
      <c r="V11" s="3" t="n">
        <v>1</v>
      </c>
      <c r="W11" s="0" t="n">
        <v>102</v>
      </c>
      <c r="X11" s="0" t="s">
        <v>44</v>
      </c>
      <c r="Y11" s="0" t="s">
        <v>44</v>
      </c>
      <c r="Z11" s="3" t="n">
        <v>1</v>
      </c>
      <c r="AA11" s="0" t="n">
        <v>82</v>
      </c>
      <c r="AB11" s="0" t="s">
        <v>44</v>
      </c>
      <c r="AC11" s="0" t="s">
        <v>44</v>
      </c>
      <c r="AD11" s="3" t="n">
        <v>1</v>
      </c>
      <c r="AE11" s="0" t="n">
        <v>11</v>
      </c>
      <c r="AF11" s="0" t="s">
        <v>44</v>
      </c>
      <c r="AG11" s="0" t="s">
        <v>44</v>
      </c>
      <c r="AH11" s="3" t="n">
        <v>1</v>
      </c>
      <c r="AI11" s="0" t="n">
        <v>98</v>
      </c>
      <c r="AJ11" s="0" t="s">
        <v>44</v>
      </c>
      <c r="AK11" s="0" t="s">
        <v>44</v>
      </c>
      <c r="AL11" s="3" t="n">
        <v>1</v>
      </c>
      <c r="AM11" s="0" t="n">
        <f aca="false">IF(K11=0,0,IF(OR(K11&gt;=0,C11&gt;=0),ROUND(K11/C11*100,0),C11))</f>
        <v>25</v>
      </c>
      <c r="AN11" s="0" t="s">
        <v>44</v>
      </c>
      <c r="AO11" s="0" t="s">
        <v>44</v>
      </c>
      <c r="AP11" s="3" t="n">
        <v>1</v>
      </c>
      <c r="AQ11" s="0" t="n">
        <f aca="false">IF(OR(C11&lt;0,G11&lt;=0),-1,ROUND(C11/G11,0))</f>
        <v>7</v>
      </c>
      <c r="AR11" s="0" t="s">
        <v>44</v>
      </c>
      <c r="AS11" s="0" t="s">
        <v>44</v>
      </c>
      <c r="AT11" s="3" t="n">
        <v>1</v>
      </c>
      <c r="AU11" s="0" t="n">
        <f aca="false">IF(OR(K11&lt;0,O11&lt;=0),-1,ROUND(K11/O11,0))</f>
        <v>2</v>
      </c>
      <c r="AV11" s="0" t="s">
        <v>44</v>
      </c>
      <c r="AW11" s="0" t="s">
        <v>44</v>
      </c>
      <c r="AX11" s="3" t="n">
        <v>1</v>
      </c>
      <c r="AY11" s="0" t="n">
        <f aca="false">IF(OR(S11&lt;0,W11&lt;=0),-1,ROUND(S11/W11,0))</f>
        <v>5</v>
      </c>
      <c r="AZ11" s="0" t="s">
        <v>44</v>
      </c>
      <c r="BA11" s="0" t="s">
        <v>44</v>
      </c>
      <c r="BB11" s="3" t="n">
        <v>1</v>
      </c>
      <c r="BC11" s="0" t="n">
        <f aca="false">IF(OR(S11&lt;0,K11&lt;0),-1,S11+ROUND(BM11*K11,0))</f>
        <v>1008</v>
      </c>
      <c r="BD11" s="0" t="s">
        <v>44</v>
      </c>
      <c r="BE11" s="0" t="s">
        <v>44</v>
      </c>
      <c r="BF11" s="3" t="n">
        <v>1</v>
      </c>
      <c r="BG11" s="0" t="n">
        <f aca="false">IF(OR(BC11&lt;0,G11&lt;=0),-1,ROUND(BC11/G11,0))</f>
        <v>10</v>
      </c>
      <c r="BH11" s="0" t="s">
        <v>44</v>
      </c>
      <c r="BI11" s="0" t="s">
        <v>44</v>
      </c>
      <c r="BJ11" s="3" t="n">
        <v>1</v>
      </c>
      <c r="BM11" s="0" t="n">
        <f aca="false">IF(O11&lt;=0,$D$7,IF(W11&lt;=O11,$D$7,$D$7+$F$7*(W11-O11)))</f>
        <v>2.6</v>
      </c>
      <c r="BN11" s="0" t="n">
        <f aca="false">IF(CC11&lt;=0,$D$7,IF(CK11&lt;=CC11,$D$7,$D$7+$F$7*(CK11-CC11)))</f>
        <v>2.6</v>
      </c>
      <c r="BP11" s="0" t="n">
        <v>1</v>
      </c>
      <c r="BQ11" s="0" t="n">
        <f aca="false">IF(AND(C11&gt;=0),C11,-3)</f>
        <v>720</v>
      </c>
      <c r="BR11" s="0" t="s">
        <v>44</v>
      </c>
      <c r="BS11" s="0" t="s">
        <v>44</v>
      </c>
      <c r="BT11" s="3" t="n">
        <v>1</v>
      </c>
      <c r="BU11" s="0" t="n">
        <f aca="false">IF(AND(C11&gt;=0,G11&gt;=0),ROUND((C11*G11)/(C11),0),-3)</f>
        <v>97</v>
      </c>
      <c r="BV11" s="0" t="s">
        <v>44</v>
      </c>
      <c r="BW11" s="0" t="s">
        <v>44</v>
      </c>
      <c r="BX11" s="3" t="n">
        <v>1</v>
      </c>
      <c r="BY11" s="0" t="n">
        <f aca="false">IF(AND(K11&gt;=0),K11,-3)</f>
        <v>180</v>
      </c>
      <c r="BZ11" s="0" t="s">
        <v>44</v>
      </c>
      <c r="CA11" s="0" t="s">
        <v>44</v>
      </c>
      <c r="CB11" s="3" t="n">
        <v>1</v>
      </c>
      <c r="CC11" s="0" t="n">
        <f aca="false">IF(AND(K11&gt;=0,O11&gt;=0),ROUND((K11*O11)/(K11),0),-3)</f>
        <v>82</v>
      </c>
      <c r="CD11" s="0" t="s">
        <v>44</v>
      </c>
      <c r="CE11" s="0" t="s">
        <v>44</v>
      </c>
      <c r="CF11" s="3" t="n">
        <v>1</v>
      </c>
      <c r="CG11" s="0" t="n">
        <f aca="false">IF(AND(S11&gt;=0),S11,-3)</f>
        <v>540</v>
      </c>
      <c r="CH11" s="0" t="s">
        <v>44</v>
      </c>
      <c r="CI11" s="0" t="s">
        <v>44</v>
      </c>
      <c r="CJ11" s="3" t="n">
        <v>1</v>
      </c>
      <c r="CK11" s="0" t="n">
        <f aca="false">IF(AND(S11&gt;=0,W11&gt;=0),ROUND((S11*W11)/(S11),0),-3)</f>
        <v>102</v>
      </c>
      <c r="CL11" s="0" t="s">
        <v>44</v>
      </c>
      <c r="CM11" s="0" t="s">
        <v>44</v>
      </c>
      <c r="CN11" s="3" t="n">
        <v>1</v>
      </c>
      <c r="CO11" s="0" t="n">
        <f aca="false">IF(AND(AA11&gt;=0),ROUND((AA11)/1,0),-3)</f>
        <v>82</v>
      </c>
      <c r="CP11" s="0" t="s">
        <v>44</v>
      </c>
      <c r="CQ11" s="0" t="s">
        <v>44</v>
      </c>
      <c r="CR11" s="3" t="n">
        <v>1</v>
      </c>
      <c r="CS11" s="0" t="n">
        <f aca="false">IF(AND(AA11&gt;=0),MAX(AA11),-3)</f>
        <v>82</v>
      </c>
      <c r="CT11" s="4" t="s">
        <v>44</v>
      </c>
      <c r="CU11" s="4" t="s">
        <v>44</v>
      </c>
      <c r="CV11" s="3" t="n">
        <v>1</v>
      </c>
      <c r="CW11" s="0" t="n">
        <f aca="false">ROUND(SQRT((C11*AE11^2+C11*((G11-BU11)^2))/(C11-1)),0)</f>
        <v>11</v>
      </c>
      <c r="CX11" s="0" t="s">
        <v>44</v>
      </c>
      <c r="CY11" s="0" t="s">
        <v>44</v>
      </c>
      <c r="CZ11" s="3" t="n">
        <v>1</v>
      </c>
      <c r="DA11" s="0" t="n">
        <f aca="false">IF(AND(C11&gt;=0,AI11&gt;=0),ROUND((C11*AI11)/(C11),0),-3)</f>
        <v>98</v>
      </c>
      <c r="DB11" s="0" t="s">
        <v>44</v>
      </c>
      <c r="DC11" s="0" t="s">
        <v>44</v>
      </c>
      <c r="DD11" s="3" t="n">
        <v>1</v>
      </c>
      <c r="DE11" s="0" t="n">
        <f aca="false">IF(BY11=0,0,IF(OR(BQ11&gt;=0,BY11&gt;=0),ROUND(BY11/BQ11*100,0),BQ11))</f>
        <v>25</v>
      </c>
      <c r="DF11" s="0" t="s">
        <v>44</v>
      </c>
      <c r="DG11" s="0" t="s">
        <v>44</v>
      </c>
      <c r="DH11" s="3" t="n">
        <v>1</v>
      </c>
      <c r="DI11" s="0" t="n">
        <f aca="false">IF(OR(G11&lt;0),-3,ROUND(((C11)^2)/(C11*G11),0))</f>
        <v>7</v>
      </c>
      <c r="DJ11" s="0" t="s">
        <v>44</v>
      </c>
      <c r="DK11" s="0" t="s">
        <v>44</v>
      </c>
      <c r="DL11" s="3" t="n">
        <v>1</v>
      </c>
      <c r="DM11" s="0" t="n">
        <f aca="false">IF(OR(O11&lt;0),-3,ROUND(((K11)^2)/(K11*O11),0))</f>
        <v>2</v>
      </c>
      <c r="DN11" s="0" t="s">
        <v>44</v>
      </c>
      <c r="DO11" s="0" t="s">
        <v>44</v>
      </c>
      <c r="DP11" s="3" t="n">
        <v>1</v>
      </c>
      <c r="DQ11" s="0" t="n">
        <f aca="false">IF(OR(W11&lt;0),-3,ROUND(((S11)^2)/(S11*W11),0))</f>
        <v>5</v>
      </c>
      <c r="DR11" s="0" t="s">
        <v>44</v>
      </c>
      <c r="DS11" s="0" t="s">
        <v>44</v>
      </c>
      <c r="DT11" s="3" t="n">
        <v>1</v>
      </c>
      <c r="DU11" s="0" t="n">
        <f aca="false">IF(OR(CG11&lt;0,BY11&lt;0),-1,CG11+ROUND(BN11*BY11,0))</f>
        <v>1008</v>
      </c>
      <c r="DV11" s="0" t="s">
        <v>44</v>
      </c>
      <c r="DW11" s="0" t="s">
        <v>44</v>
      </c>
      <c r="DX11" s="3" t="n">
        <v>1</v>
      </c>
      <c r="DY11" s="0" t="n">
        <f aca="false">IF(OR(DU11&lt;0,BU11&lt;=0),-1,ROUND(DU11/BU11,0))</f>
        <v>10</v>
      </c>
      <c r="DZ11" s="0" t="s">
        <v>44</v>
      </c>
      <c r="EA11" s="0" t="s">
        <v>44</v>
      </c>
      <c r="EB11" s="3" t="n">
        <v>1</v>
      </c>
      <c r="EC11" s="0" t="n">
        <v>0</v>
      </c>
      <c r="ED11" s="0" t="s">
        <v>44</v>
      </c>
      <c r="EE11" s="0" t="s">
        <v>44</v>
      </c>
      <c r="EF11" s="3" t="n">
        <v>1</v>
      </c>
    </row>
    <row r="12" customFormat="false" ht="12.75" hidden="false" customHeight="false" outlineLevel="0" collapsed="false">
      <c r="A12" s="0" t="n">
        <v>2</v>
      </c>
      <c r="B12" s="0" t="n">
        <v>60</v>
      </c>
      <c r="C12" s="0" t="n">
        <v>780</v>
      </c>
      <c r="D12" s="0" t="s">
        <v>44</v>
      </c>
      <c r="E12" s="0" t="s">
        <v>44</v>
      </c>
      <c r="F12" s="3" t="n">
        <v>1</v>
      </c>
      <c r="G12" s="0" t="n">
        <f aca="false">ROUND((K12*O12+S12*W12)/C12,0)</f>
        <v>99</v>
      </c>
      <c r="H12" s="0" t="s">
        <v>44</v>
      </c>
      <c r="I12" s="0" t="s">
        <v>44</v>
      </c>
      <c r="J12" s="3" t="n">
        <v>1</v>
      </c>
      <c r="K12" s="0" t="n">
        <v>180</v>
      </c>
      <c r="L12" s="0" t="s">
        <v>44</v>
      </c>
      <c r="M12" s="0" t="s">
        <v>44</v>
      </c>
      <c r="N12" s="3" t="n">
        <v>1</v>
      </c>
      <c r="O12" s="0" t="n">
        <v>81</v>
      </c>
      <c r="P12" s="0" t="s">
        <v>44</v>
      </c>
      <c r="Q12" s="0" t="s">
        <v>44</v>
      </c>
      <c r="R12" s="3" t="n">
        <v>1</v>
      </c>
      <c r="S12" s="0" t="n">
        <v>600</v>
      </c>
      <c r="T12" s="0" t="s">
        <v>44</v>
      </c>
      <c r="U12" s="0" t="s">
        <v>44</v>
      </c>
      <c r="V12" s="3" t="n">
        <v>1</v>
      </c>
      <c r="W12" s="0" t="n">
        <v>104</v>
      </c>
      <c r="X12" s="0" t="s">
        <v>44</v>
      </c>
      <c r="Y12" s="0" t="s">
        <v>44</v>
      </c>
      <c r="Z12" s="3" t="n">
        <v>1</v>
      </c>
      <c r="AA12" s="0" t="n">
        <v>81</v>
      </c>
      <c r="AB12" s="0" t="s">
        <v>44</v>
      </c>
      <c r="AC12" s="0" t="s">
        <v>44</v>
      </c>
      <c r="AD12" s="3" t="n">
        <v>1</v>
      </c>
      <c r="AE12" s="0" t="n">
        <v>9</v>
      </c>
      <c r="AF12" s="0" t="s">
        <v>44</v>
      </c>
      <c r="AG12" s="0" t="s">
        <v>44</v>
      </c>
      <c r="AH12" s="3" t="n">
        <v>1</v>
      </c>
      <c r="AI12" s="0" t="n">
        <v>93</v>
      </c>
      <c r="AJ12" s="0" t="s">
        <v>44</v>
      </c>
      <c r="AK12" s="0" t="s">
        <v>44</v>
      </c>
      <c r="AL12" s="3" t="n">
        <v>1</v>
      </c>
      <c r="AM12" s="0" t="n">
        <f aca="false">IF(K12=0,0,IF(OR(K12&gt;=0,C12&gt;=0),ROUND(K12/C12*100,0),C12))</f>
        <v>23</v>
      </c>
      <c r="AN12" s="4" t="s">
        <v>44</v>
      </c>
      <c r="AO12" s="4" t="s">
        <v>44</v>
      </c>
      <c r="AP12" s="3" t="n">
        <v>1</v>
      </c>
      <c r="AQ12" s="0" t="n">
        <f aca="false">IF(OR(C12&lt;0,G12&lt;=0),-1,ROUND(C12/G12,0))</f>
        <v>8</v>
      </c>
      <c r="AR12" s="0" t="s">
        <v>44</v>
      </c>
      <c r="AS12" s="0" t="s">
        <v>44</v>
      </c>
      <c r="AT12" s="3" t="n">
        <v>1</v>
      </c>
      <c r="AU12" s="0" t="n">
        <f aca="false">IF(OR(K12&lt;0,O12&lt;=0),-1,ROUND(K12/O12,0))</f>
        <v>2</v>
      </c>
      <c r="AV12" s="0" t="s">
        <v>44</v>
      </c>
      <c r="AW12" s="0" t="s">
        <v>44</v>
      </c>
      <c r="AX12" s="3" t="n">
        <v>1</v>
      </c>
      <c r="AY12" s="0" t="n">
        <f aca="false">IF(OR(S12&lt;0,W12&lt;=0),-1,ROUND(S12/W12,0))</f>
        <v>6</v>
      </c>
      <c r="AZ12" s="0" t="s">
        <v>44</v>
      </c>
      <c r="BA12" s="0" t="s">
        <v>44</v>
      </c>
      <c r="BB12" s="3" t="n">
        <v>1</v>
      </c>
      <c r="BC12" s="0" t="n">
        <f aca="false">IF(OR(S12&lt;0,K12&lt;0),-1,S12+ROUND(BM12*K12,0))</f>
        <v>1079</v>
      </c>
      <c r="BD12" s="0" t="s">
        <v>44</v>
      </c>
      <c r="BE12" s="0" t="s">
        <v>44</v>
      </c>
      <c r="BF12" s="3" t="n">
        <v>1</v>
      </c>
      <c r="BG12" s="0" t="n">
        <f aca="false">IF(OR(BC12&lt;0,G12&lt;=0),-1,ROUND(BC12/G12,0))</f>
        <v>11</v>
      </c>
      <c r="BH12" s="0" t="s">
        <v>44</v>
      </c>
      <c r="BI12" s="0" t="s">
        <v>44</v>
      </c>
      <c r="BJ12" s="3" t="n">
        <v>1</v>
      </c>
      <c r="BM12" s="0" t="n">
        <f aca="false">IF(O12&lt;=0,$D$7,IF(W12&lt;=O12,$D$7,$D$7+$F$7*(W12-O12)))</f>
        <v>2.66</v>
      </c>
      <c r="BN12" s="0" t="n">
        <f aca="false">IF(CC12&lt;=0,$D$7,IF(CK12&lt;=CC12,$D$7,$D$7+$F$7*(CK12-CC12)))</f>
        <v>2.66</v>
      </c>
      <c r="BP12" s="0" t="n">
        <v>1</v>
      </c>
      <c r="BQ12" s="0" t="n">
        <f aca="false">IF(AND(C12&gt;=0),C12,-3)</f>
        <v>780</v>
      </c>
      <c r="BR12" s="0" t="s">
        <v>44</v>
      </c>
      <c r="BS12" s="0" t="s">
        <v>44</v>
      </c>
      <c r="BT12" s="3" t="n">
        <v>1</v>
      </c>
      <c r="BU12" s="0" t="n">
        <f aca="false">IF(AND(C12&gt;=0,G12&gt;=0),ROUND((C12*G12)/(C12),0),-3)</f>
        <v>99</v>
      </c>
      <c r="BV12" s="0" t="s">
        <v>44</v>
      </c>
      <c r="BW12" s="0" t="s">
        <v>44</v>
      </c>
      <c r="BX12" s="3" t="n">
        <v>1</v>
      </c>
      <c r="BY12" s="0" t="n">
        <f aca="false">IF(AND(K12&gt;=0),K12,-3)</f>
        <v>180</v>
      </c>
      <c r="BZ12" s="0" t="s">
        <v>44</v>
      </c>
      <c r="CA12" s="0" t="s">
        <v>44</v>
      </c>
      <c r="CB12" s="3" t="n">
        <v>1</v>
      </c>
      <c r="CC12" s="0" t="n">
        <f aca="false">IF(AND(K12&gt;=0,O12&gt;=0),ROUND((K12*O12)/(K12),0),-3)</f>
        <v>81</v>
      </c>
      <c r="CD12" s="0" t="s">
        <v>44</v>
      </c>
      <c r="CE12" s="0" t="s">
        <v>44</v>
      </c>
      <c r="CF12" s="3" t="n">
        <v>1</v>
      </c>
      <c r="CG12" s="0" t="n">
        <f aca="false">IF(AND(S12&gt;=0),S12,-3)</f>
        <v>600</v>
      </c>
      <c r="CH12" s="0" t="s">
        <v>44</v>
      </c>
      <c r="CI12" s="0" t="s">
        <v>44</v>
      </c>
      <c r="CJ12" s="3" t="n">
        <v>1</v>
      </c>
      <c r="CK12" s="0" t="n">
        <f aca="false">IF(AND(S12&gt;=0,W12&gt;=0),ROUND((S12*W12)/(S12),0),-3)</f>
        <v>104</v>
      </c>
      <c r="CL12" s="0" t="s">
        <v>44</v>
      </c>
      <c r="CM12" s="0" t="s">
        <v>44</v>
      </c>
      <c r="CN12" s="3" t="n">
        <v>1</v>
      </c>
      <c r="CO12" s="0" t="n">
        <f aca="false">IF(AND(AA12&gt;=0),ROUND((AA12)/1,0),-3)</f>
        <v>81</v>
      </c>
      <c r="CP12" s="0" t="s">
        <v>44</v>
      </c>
      <c r="CQ12" s="0" t="s">
        <v>44</v>
      </c>
      <c r="CR12" s="3" t="n">
        <v>1</v>
      </c>
      <c r="CS12" s="0" t="n">
        <f aca="false">IF(AND(AA12&gt;=0),MAX(AA12),-3)</f>
        <v>81</v>
      </c>
      <c r="CT12" s="4" t="s">
        <v>44</v>
      </c>
      <c r="CU12" s="4" t="s">
        <v>44</v>
      </c>
      <c r="CV12" s="3" t="n">
        <v>1</v>
      </c>
      <c r="CW12" s="0" t="n">
        <f aca="false">ROUND(SQRT((C12*AE12^2+C12*((G12-BU12)^2))/(C12-1)),0)</f>
        <v>9</v>
      </c>
      <c r="CX12" s="0" t="s">
        <v>44</v>
      </c>
      <c r="CY12" s="0" t="s">
        <v>44</v>
      </c>
      <c r="CZ12" s="3" t="n">
        <v>1</v>
      </c>
      <c r="DA12" s="0" t="n">
        <f aca="false">IF(AND(C12&gt;=0,AI12&gt;=0),ROUND((C12*AI12)/(C12),0),-3)</f>
        <v>93</v>
      </c>
      <c r="DB12" s="0" t="s">
        <v>44</v>
      </c>
      <c r="DC12" s="0" t="s">
        <v>44</v>
      </c>
      <c r="DD12" s="3" t="n">
        <v>1</v>
      </c>
      <c r="DE12" s="0" t="n">
        <f aca="false">IF(BY12=0,0,IF(OR(BQ12&gt;=0,BY12&gt;=0),ROUND(BY12/BQ12*100,0),BQ12))</f>
        <v>23</v>
      </c>
      <c r="DF12" s="0" t="s">
        <v>44</v>
      </c>
      <c r="DG12" s="0" t="s">
        <v>44</v>
      </c>
      <c r="DH12" s="3" t="n">
        <v>1</v>
      </c>
      <c r="DI12" s="0" t="n">
        <f aca="false">IF(OR(G12&lt;0),-3,ROUND(((C12)^2)/(C12*G12),0))</f>
        <v>8</v>
      </c>
      <c r="DJ12" s="0" t="s">
        <v>44</v>
      </c>
      <c r="DK12" s="0" t="s">
        <v>44</v>
      </c>
      <c r="DL12" s="3" t="n">
        <v>1</v>
      </c>
      <c r="DM12" s="0" t="n">
        <f aca="false">IF(OR(O12&lt;0),-3,ROUND(((K12)^2)/(K12*O12),0))</f>
        <v>2</v>
      </c>
      <c r="DN12" s="0" t="s">
        <v>44</v>
      </c>
      <c r="DO12" s="0" t="s">
        <v>44</v>
      </c>
      <c r="DP12" s="3" t="n">
        <v>1</v>
      </c>
      <c r="DQ12" s="0" t="n">
        <f aca="false">IF(OR(W12&lt;0),-3,ROUND(((S12)^2)/(S12*W12),0))</f>
        <v>6</v>
      </c>
      <c r="DR12" s="0" t="s">
        <v>44</v>
      </c>
      <c r="DS12" s="0" t="s">
        <v>44</v>
      </c>
      <c r="DT12" s="3" t="n">
        <v>1</v>
      </c>
      <c r="DU12" s="0" t="n">
        <f aca="false">IF(OR(CG12&lt;0,BY12&lt;0),-1,CG12+ROUND(BN12*BY12,0))</f>
        <v>1079</v>
      </c>
      <c r="DV12" s="0" t="s">
        <v>44</v>
      </c>
      <c r="DW12" s="0" t="s">
        <v>44</v>
      </c>
      <c r="DX12" s="3" t="n">
        <v>1</v>
      </c>
      <c r="DY12" s="0" t="n">
        <f aca="false">IF(OR(DU12&lt;0,BU12&lt;=0),-1,ROUND(DU12/BU12,0))</f>
        <v>11</v>
      </c>
      <c r="DZ12" s="0" t="s">
        <v>44</v>
      </c>
      <c r="EA12" s="0" t="s">
        <v>44</v>
      </c>
      <c r="EB12" s="3" t="n">
        <v>1</v>
      </c>
      <c r="EC12" s="0" t="n">
        <v>0</v>
      </c>
      <c r="ED12" s="0" t="s">
        <v>44</v>
      </c>
      <c r="EE12" s="0" t="s">
        <v>44</v>
      </c>
      <c r="EF12" s="3" t="n">
        <v>1</v>
      </c>
    </row>
    <row r="13" customFormat="false" ht="12.75" hidden="false" customHeight="false" outlineLevel="0" collapsed="false">
      <c r="A13" s="0" t="n">
        <v>3</v>
      </c>
      <c r="B13" s="0" t="n">
        <v>15</v>
      </c>
      <c r="C13" s="0" t="n">
        <v>960</v>
      </c>
      <c r="D13" s="0" t="s">
        <v>44</v>
      </c>
      <c r="E13" s="0" t="s">
        <v>44</v>
      </c>
      <c r="F13" s="3" t="n">
        <v>1</v>
      </c>
      <c r="G13" s="0" t="n">
        <f aca="false">ROUND((K13*O13+S13*W13)/C13,0)</f>
        <v>89</v>
      </c>
      <c r="H13" s="0" t="s">
        <v>44</v>
      </c>
      <c r="I13" s="0" t="s">
        <v>44</v>
      </c>
      <c r="J13" s="3" t="n">
        <v>1</v>
      </c>
      <c r="K13" s="0" t="n">
        <v>720</v>
      </c>
      <c r="L13" s="0" t="s">
        <v>44</v>
      </c>
      <c r="M13" s="0" t="s">
        <v>44</v>
      </c>
      <c r="N13" s="3" t="n">
        <v>1</v>
      </c>
      <c r="O13" s="0" t="n">
        <v>83</v>
      </c>
      <c r="P13" s="0" t="s">
        <v>44</v>
      </c>
      <c r="Q13" s="0" t="s">
        <v>44</v>
      </c>
      <c r="R13" s="3" t="n">
        <v>1</v>
      </c>
      <c r="S13" s="0" t="n">
        <v>240</v>
      </c>
      <c r="T13" s="0" t="s">
        <v>44</v>
      </c>
      <c r="U13" s="0" t="s">
        <v>44</v>
      </c>
      <c r="V13" s="3" t="n">
        <v>1</v>
      </c>
      <c r="W13" s="0" t="n">
        <v>106</v>
      </c>
      <c r="X13" s="0" t="s">
        <v>44</v>
      </c>
      <c r="Y13" s="0" t="s">
        <v>44</v>
      </c>
      <c r="Z13" s="3" t="n">
        <v>1</v>
      </c>
      <c r="AA13" s="0" t="n">
        <v>84</v>
      </c>
      <c r="AB13" s="0" t="s">
        <v>44</v>
      </c>
      <c r="AC13" s="0" t="s">
        <v>44</v>
      </c>
      <c r="AD13" s="3" t="n">
        <v>1</v>
      </c>
      <c r="AE13" s="0" t="n">
        <v>10</v>
      </c>
      <c r="AF13" s="0" t="s">
        <v>44</v>
      </c>
      <c r="AG13" s="0" t="s">
        <v>44</v>
      </c>
      <c r="AH13" s="3" t="n">
        <v>1</v>
      </c>
      <c r="AI13" s="0" t="n">
        <v>96</v>
      </c>
      <c r="AJ13" s="0" t="s">
        <v>44</v>
      </c>
      <c r="AK13" s="0" t="s">
        <v>44</v>
      </c>
      <c r="AL13" s="3" t="n">
        <v>1</v>
      </c>
      <c r="AM13" s="0" t="n">
        <f aca="false">IF(K13=0,0,IF(OR(K13&gt;=0,C13&gt;=0),ROUND(K13/C13*100,0),C13))</f>
        <v>75</v>
      </c>
      <c r="AN13" s="4" t="s">
        <v>44</v>
      </c>
      <c r="AO13" s="4" t="s">
        <v>44</v>
      </c>
      <c r="AP13" s="3" t="n">
        <v>1</v>
      </c>
      <c r="AQ13" s="0" t="n">
        <f aca="false">IF(OR(C13&lt;0,G13&lt;=0),-1,ROUND(C13/G13,0))</f>
        <v>11</v>
      </c>
      <c r="AR13" s="0" t="s">
        <v>44</v>
      </c>
      <c r="AS13" s="0" t="s">
        <v>44</v>
      </c>
      <c r="AT13" s="3" t="n">
        <v>1</v>
      </c>
      <c r="AU13" s="0" t="n">
        <f aca="false">IF(OR(K13&lt;0,O13&lt;=0),-1,ROUND(K13/O13,0))</f>
        <v>9</v>
      </c>
      <c r="AV13" s="0" t="s">
        <v>44</v>
      </c>
      <c r="AW13" s="0" t="s">
        <v>44</v>
      </c>
      <c r="AX13" s="3" t="n">
        <v>1</v>
      </c>
      <c r="AY13" s="0" t="n">
        <f aca="false">IF(OR(S13&lt;0,W13&lt;=0),-1,ROUND(S13/W13,0))</f>
        <v>2</v>
      </c>
      <c r="AZ13" s="0" t="s">
        <v>44</v>
      </c>
      <c r="BA13" s="0" t="s">
        <v>44</v>
      </c>
      <c r="BB13" s="3" t="n">
        <v>1</v>
      </c>
      <c r="BC13" s="0" t="n">
        <f aca="false">IF(OR(S13&lt;0,K13&lt;0),-1,S13+ROUND(BM13*K13,0))</f>
        <v>2155</v>
      </c>
      <c r="BD13" s="0" t="s">
        <v>44</v>
      </c>
      <c r="BE13" s="0" t="s">
        <v>44</v>
      </c>
      <c r="BF13" s="3" t="n">
        <v>1</v>
      </c>
      <c r="BG13" s="0" t="n">
        <f aca="false">IF(OR(BC13&lt;0,G13&lt;=0),-1,ROUND(BC13/G13,0))</f>
        <v>24</v>
      </c>
      <c r="BH13" s="0" t="s">
        <v>44</v>
      </c>
      <c r="BI13" s="0" t="s">
        <v>44</v>
      </c>
      <c r="BJ13" s="3" t="n">
        <v>1</v>
      </c>
      <c r="BM13" s="0" t="n">
        <f aca="false">IF(O13&lt;=0,$D$7,IF(W13&lt;=O13,$D$7,$D$7+$F$7*(W13-O13)))</f>
        <v>2.66</v>
      </c>
      <c r="BN13" s="0" t="n">
        <f aca="false">IF(CC13&lt;=0,$D$7,IF(CK13&lt;=CC13,$D$7,$D$7+$F$7*(CK13-CC13)))</f>
        <v>2.66</v>
      </c>
      <c r="BP13" s="0" t="n">
        <v>1</v>
      </c>
      <c r="BQ13" s="0" t="n">
        <f aca="false">IF(AND(C13&gt;=0),C13,-3)</f>
        <v>960</v>
      </c>
      <c r="BR13" s="0" t="s">
        <v>44</v>
      </c>
      <c r="BS13" s="0" t="s">
        <v>44</v>
      </c>
      <c r="BT13" s="3" t="n">
        <v>1</v>
      </c>
      <c r="BU13" s="0" t="n">
        <f aca="false">IF(AND(C13&gt;=0,G13&gt;=0),ROUND((C13*G13)/(C13),0),-3)</f>
        <v>89</v>
      </c>
      <c r="BV13" s="0" t="s">
        <v>44</v>
      </c>
      <c r="BW13" s="0" t="s">
        <v>44</v>
      </c>
      <c r="BX13" s="3" t="n">
        <v>1</v>
      </c>
      <c r="BY13" s="0" t="n">
        <f aca="false">IF(AND(K13&gt;=0),K13,-3)</f>
        <v>720</v>
      </c>
      <c r="BZ13" s="0" t="s">
        <v>44</v>
      </c>
      <c r="CA13" s="0" t="s">
        <v>44</v>
      </c>
      <c r="CB13" s="3" t="n">
        <v>1</v>
      </c>
      <c r="CC13" s="0" t="n">
        <f aca="false">IF(AND(K13&gt;=0,O13&gt;=0),ROUND((K13*O13)/(K13),0),-3)</f>
        <v>83</v>
      </c>
      <c r="CD13" s="0" t="s">
        <v>44</v>
      </c>
      <c r="CE13" s="0" t="s">
        <v>44</v>
      </c>
      <c r="CF13" s="3" t="n">
        <v>1</v>
      </c>
      <c r="CG13" s="0" t="n">
        <f aca="false">IF(AND(S13&gt;=0),S13,-3)</f>
        <v>240</v>
      </c>
      <c r="CH13" s="0" t="s">
        <v>44</v>
      </c>
      <c r="CI13" s="0" t="s">
        <v>44</v>
      </c>
      <c r="CJ13" s="3" t="n">
        <v>1</v>
      </c>
      <c r="CK13" s="0" t="n">
        <f aca="false">IF(AND(S13&gt;=0,W13&gt;=0),ROUND((S13*W13)/(S13),0),-3)</f>
        <v>106</v>
      </c>
      <c r="CL13" s="0" t="s">
        <v>44</v>
      </c>
      <c r="CM13" s="0" t="s">
        <v>44</v>
      </c>
      <c r="CN13" s="3" t="n">
        <v>1</v>
      </c>
      <c r="CO13" s="0" t="n">
        <f aca="false">IF(AND(AA13&gt;=0),ROUND((AA13)/1,0),-3)</f>
        <v>84</v>
      </c>
      <c r="CP13" s="0" t="s">
        <v>44</v>
      </c>
      <c r="CQ13" s="0" t="s">
        <v>44</v>
      </c>
      <c r="CR13" s="3" t="n">
        <v>1</v>
      </c>
      <c r="CS13" s="0" t="n">
        <f aca="false">IF(AND(AA13&gt;=0),MAX(AA13),-3)</f>
        <v>84</v>
      </c>
      <c r="CT13" s="4" t="s">
        <v>44</v>
      </c>
      <c r="CU13" s="4" t="s">
        <v>44</v>
      </c>
      <c r="CV13" s="3" t="n">
        <v>1</v>
      </c>
      <c r="CW13" s="0" t="n">
        <f aca="false">ROUND(SQRT((C13*AE13^2+C13*((G13-BU13)^2))/(C13-1)),0)</f>
        <v>10</v>
      </c>
      <c r="CX13" s="0" t="s">
        <v>44</v>
      </c>
      <c r="CY13" s="0" t="s">
        <v>44</v>
      </c>
      <c r="CZ13" s="3" t="n">
        <v>1</v>
      </c>
      <c r="DA13" s="0" t="n">
        <f aca="false">IF(AND(C13&gt;=0,AI13&gt;=0),ROUND((C13*AI13)/(C13),0),-3)</f>
        <v>96</v>
      </c>
      <c r="DB13" s="0" t="s">
        <v>44</v>
      </c>
      <c r="DC13" s="0" t="s">
        <v>44</v>
      </c>
      <c r="DD13" s="3" t="n">
        <v>1</v>
      </c>
      <c r="DE13" s="0" t="n">
        <f aca="false">IF(BY13=0,0,IF(OR(BQ13&gt;=0,BY13&gt;=0),ROUND(BY13/BQ13*100,0),BQ13))</f>
        <v>75</v>
      </c>
      <c r="DF13" s="0" t="s">
        <v>44</v>
      </c>
      <c r="DG13" s="0" t="s">
        <v>44</v>
      </c>
      <c r="DH13" s="3" t="n">
        <v>1</v>
      </c>
      <c r="DI13" s="0" t="n">
        <f aca="false">IF(OR(G13&lt;0),-3,ROUND(((C13)^2)/(C13*G13),0))</f>
        <v>11</v>
      </c>
      <c r="DJ13" s="0" t="s">
        <v>44</v>
      </c>
      <c r="DK13" s="0" t="s">
        <v>44</v>
      </c>
      <c r="DL13" s="3" t="n">
        <v>1</v>
      </c>
      <c r="DM13" s="0" t="n">
        <f aca="false">IF(OR(O13&lt;0),-3,ROUND(((K13)^2)/(K13*O13),0))</f>
        <v>9</v>
      </c>
      <c r="DN13" s="0" t="s">
        <v>44</v>
      </c>
      <c r="DO13" s="0" t="s">
        <v>44</v>
      </c>
      <c r="DP13" s="3" t="n">
        <v>1</v>
      </c>
      <c r="DQ13" s="0" t="n">
        <f aca="false">IF(OR(W13&lt;0),-3,ROUND(((S13)^2)/(S13*W13),0))</f>
        <v>2</v>
      </c>
      <c r="DR13" s="0" t="s">
        <v>44</v>
      </c>
      <c r="DS13" s="0" t="s">
        <v>44</v>
      </c>
      <c r="DT13" s="3" t="n">
        <v>1</v>
      </c>
      <c r="DU13" s="0" t="n">
        <f aca="false">IF(OR(CG13&lt;0,BY13&lt;0),-1,CG13+ROUND(BN13*BY13,0))</f>
        <v>2155</v>
      </c>
      <c r="DV13" s="0" t="s">
        <v>44</v>
      </c>
      <c r="DW13" s="0" t="s">
        <v>44</v>
      </c>
      <c r="DX13" s="3" t="n">
        <v>1</v>
      </c>
      <c r="DY13" s="0" t="n">
        <f aca="false">IF(OR(DU13&lt;0,BU13&lt;=0),-1,ROUND(DU13/BU13,0))</f>
        <v>24</v>
      </c>
      <c r="DZ13" s="0" t="s">
        <v>44</v>
      </c>
      <c r="EA13" s="0" t="s">
        <v>44</v>
      </c>
      <c r="EB13" s="3" t="n">
        <v>1</v>
      </c>
      <c r="EC13" s="0" t="n">
        <v>0</v>
      </c>
      <c r="ED13" s="0" t="s">
        <v>44</v>
      </c>
      <c r="EE13" s="0" t="s">
        <v>44</v>
      </c>
      <c r="EF13" s="3" t="n">
        <v>1</v>
      </c>
    </row>
    <row r="14" customFormat="false" ht="12.75" hidden="false" customHeight="false" outlineLevel="0" collapsed="false">
      <c r="A14" s="0" t="n">
        <v>4</v>
      </c>
      <c r="B14" s="0" t="n">
        <v>60</v>
      </c>
      <c r="C14" s="0" t="n">
        <v>960</v>
      </c>
      <c r="D14" s="0" t="s">
        <v>44</v>
      </c>
      <c r="E14" s="0" t="s">
        <v>44</v>
      </c>
      <c r="F14" s="3" t="n">
        <v>1</v>
      </c>
      <c r="G14" s="0" t="n">
        <f aca="false">ROUND((K14*O14+S14*W14)/C14,0)</f>
        <v>90</v>
      </c>
      <c r="H14" s="0" t="s">
        <v>44</v>
      </c>
      <c r="I14" s="0" t="s">
        <v>44</v>
      </c>
      <c r="J14" s="3" t="n">
        <v>1</v>
      </c>
      <c r="K14" s="0" t="n">
        <v>720</v>
      </c>
      <c r="L14" s="0" t="s">
        <v>44</v>
      </c>
      <c r="M14" s="0" t="s">
        <v>44</v>
      </c>
      <c r="N14" s="3" t="n">
        <v>1</v>
      </c>
      <c r="O14" s="0" t="n">
        <v>84</v>
      </c>
      <c r="P14" s="0" t="s">
        <v>44</v>
      </c>
      <c r="Q14" s="0" t="s">
        <v>44</v>
      </c>
      <c r="R14" s="3" t="n">
        <v>1</v>
      </c>
      <c r="S14" s="0" t="n">
        <v>240</v>
      </c>
      <c r="T14" s="0" t="s">
        <v>44</v>
      </c>
      <c r="U14" s="0" t="s">
        <v>44</v>
      </c>
      <c r="V14" s="3" t="n">
        <v>1</v>
      </c>
      <c r="W14" s="0" t="n">
        <v>108</v>
      </c>
      <c r="X14" s="0" t="s">
        <v>44</v>
      </c>
      <c r="Y14" s="0" t="s">
        <v>44</v>
      </c>
      <c r="Z14" s="3" t="n">
        <v>1</v>
      </c>
      <c r="AA14" s="0" t="n">
        <v>83</v>
      </c>
      <c r="AB14" s="0" t="s">
        <v>44</v>
      </c>
      <c r="AC14" s="0" t="s">
        <v>44</v>
      </c>
      <c r="AD14" s="3" t="n">
        <v>1</v>
      </c>
      <c r="AE14" s="0" t="n">
        <v>9</v>
      </c>
      <c r="AF14" s="0" t="s">
        <v>44</v>
      </c>
      <c r="AG14" s="0" t="s">
        <v>44</v>
      </c>
      <c r="AH14" s="3" t="n">
        <v>1</v>
      </c>
      <c r="AI14" s="0" t="n">
        <v>93</v>
      </c>
      <c r="AJ14" s="0" t="s">
        <v>44</v>
      </c>
      <c r="AK14" s="0" t="s">
        <v>44</v>
      </c>
      <c r="AL14" s="3" t="n">
        <v>1</v>
      </c>
      <c r="AM14" s="0" t="n">
        <f aca="false">IF(K14=0,0,IF(OR(K14&gt;=0,C14&gt;=0),ROUND(K14/C14*100,0),C14))</f>
        <v>75</v>
      </c>
      <c r="AN14" s="4" t="s">
        <v>44</v>
      </c>
      <c r="AO14" s="4" t="s">
        <v>44</v>
      </c>
      <c r="AP14" s="3" t="n">
        <v>1</v>
      </c>
      <c r="AQ14" s="0" t="n">
        <f aca="false">IF(OR(C14&lt;0,G14&lt;=0),-1,ROUND(C14/G14,0))</f>
        <v>11</v>
      </c>
      <c r="AR14" s="0" t="s">
        <v>44</v>
      </c>
      <c r="AS14" s="0" t="s">
        <v>44</v>
      </c>
      <c r="AT14" s="3" t="n">
        <v>1</v>
      </c>
      <c r="AU14" s="0" t="n">
        <f aca="false">IF(OR(K14&lt;0,O14&lt;=0),-1,ROUND(K14/O14,0))</f>
        <v>9</v>
      </c>
      <c r="AV14" s="0" t="s">
        <v>44</v>
      </c>
      <c r="AW14" s="0" t="s">
        <v>44</v>
      </c>
      <c r="AX14" s="3" t="n">
        <v>1</v>
      </c>
      <c r="AY14" s="0" t="n">
        <f aca="false">IF(OR(S14&lt;0,W14&lt;=0),-1,ROUND(S14/W14,0))</f>
        <v>2</v>
      </c>
      <c r="AZ14" s="0" t="s">
        <v>44</v>
      </c>
      <c r="BA14" s="0" t="s">
        <v>44</v>
      </c>
      <c r="BB14" s="3" t="n">
        <v>1</v>
      </c>
      <c r="BC14" s="0" t="n">
        <f aca="false">IF(OR(S14&lt;0,K14&lt;0),-1,S14+ROUND(BM14*K14,0))</f>
        <v>2170</v>
      </c>
      <c r="BD14" s="0" t="s">
        <v>44</v>
      </c>
      <c r="BE14" s="0" t="s">
        <v>44</v>
      </c>
      <c r="BF14" s="3" t="n">
        <v>1</v>
      </c>
      <c r="BG14" s="0" t="n">
        <f aca="false">IF(OR(BC14&lt;0,G14&lt;=0),-1,ROUND(BC14/G14,0))</f>
        <v>24</v>
      </c>
      <c r="BH14" s="0" t="s">
        <v>44</v>
      </c>
      <c r="BI14" s="0" t="s">
        <v>44</v>
      </c>
      <c r="BJ14" s="3" t="n">
        <v>1</v>
      </c>
      <c r="BM14" s="0" t="n">
        <f aca="false">IF(O14&lt;=0,$D$7,IF(W14&lt;=O14,$D$7,$D$7+$F$7*(W14-O14)))</f>
        <v>2.68</v>
      </c>
      <c r="BN14" s="0" t="n">
        <f aca="false">IF(CC14&lt;=0,$D$7,IF(CK14&lt;=CC14,$D$7,$D$7+$F$7*(CK14-CC14)))</f>
        <v>2.68</v>
      </c>
      <c r="BP14" s="0" t="n">
        <v>1</v>
      </c>
      <c r="BQ14" s="0" t="n">
        <f aca="false">IF(AND(C14&gt;=0),C14,-3)</f>
        <v>960</v>
      </c>
      <c r="BR14" s="0" t="s">
        <v>44</v>
      </c>
      <c r="BS14" s="0" t="s">
        <v>44</v>
      </c>
      <c r="BT14" s="3" t="n">
        <v>1</v>
      </c>
      <c r="BU14" s="0" t="n">
        <f aca="false">IF(AND(C14&gt;=0,G14&gt;=0),ROUND((C14*G14)/(C14),0),-3)</f>
        <v>90</v>
      </c>
      <c r="BV14" s="0" t="s">
        <v>44</v>
      </c>
      <c r="BW14" s="0" t="s">
        <v>44</v>
      </c>
      <c r="BX14" s="3" t="n">
        <v>1</v>
      </c>
      <c r="BY14" s="0" t="n">
        <f aca="false">IF(AND(K14&gt;=0),K14,-3)</f>
        <v>720</v>
      </c>
      <c r="BZ14" s="0" t="s">
        <v>44</v>
      </c>
      <c r="CA14" s="0" t="s">
        <v>44</v>
      </c>
      <c r="CB14" s="3" t="n">
        <v>1</v>
      </c>
      <c r="CC14" s="0" t="n">
        <f aca="false">IF(AND(K14&gt;=0,O14&gt;=0),ROUND((K14*O14)/(K14),0),-3)</f>
        <v>84</v>
      </c>
      <c r="CD14" s="0" t="s">
        <v>44</v>
      </c>
      <c r="CE14" s="0" t="s">
        <v>44</v>
      </c>
      <c r="CF14" s="3" t="n">
        <v>1</v>
      </c>
      <c r="CG14" s="0" t="n">
        <f aca="false">IF(AND(S14&gt;=0),S14,-3)</f>
        <v>240</v>
      </c>
      <c r="CH14" s="0" t="s">
        <v>44</v>
      </c>
      <c r="CI14" s="0" t="s">
        <v>44</v>
      </c>
      <c r="CJ14" s="3" t="n">
        <v>1</v>
      </c>
      <c r="CK14" s="0" t="n">
        <f aca="false">IF(AND(S14&gt;=0,W14&gt;=0),ROUND((S14*W14)/(S14),0),-3)</f>
        <v>108</v>
      </c>
      <c r="CL14" s="0" t="s">
        <v>44</v>
      </c>
      <c r="CM14" s="0" t="s">
        <v>44</v>
      </c>
      <c r="CN14" s="3" t="n">
        <v>1</v>
      </c>
      <c r="CO14" s="0" t="n">
        <f aca="false">IF(AND(AA14&gt;=0),ROUND((AA14)/1,0),-3)</f>
        <v>83</v>
      </c>
      <c r="CP14" s="0" t="s">
        <v>44</v>
      </c>
      <c r="CQ14" s="0" t="s">
        <v>44</v>
      </c>
      <c r="CR14" s="3" t="n">
        <v>1</v>
      </c>
      <c r="CS14" s="0" t="n">
        <f aca="false">IF(AND(AA14&gt;=0),MAX(AA14),-3)</f>
        <v>83</v>
      </c>
      <c r="CT14" s="4" t="s">
        <v>44</v>
      </c>
      <c r="CU14" s="4" t="s">
        <v>44</v>
      </c>
      <c r="CV14" s="3" t="n">
        <v>1</v>
      </c>
      <c r="CW14" s="0" t="n">
        <f aca="false">ROUND(SQRT((C14*AE14^2+C14*((G14-BU14)^2))/(C14-1)),0)</f>
        <v>9</v>
      </c>
      <c r="CX14" s="0" t="s">
        <v>44</v>
      </c>
      <c r="CY14" s="0" t="s">
        <v>44</v>
      </c>
      <c r="CZ14" s="3" t="n">
        <v>1</v>
      </c>
      <c r="DA14" s="0" t="n">
        <f aca="false">IF(AND(C14&gt;=0,AI14&gt;=0),ROUND((C14*AI14)/(C14),0),-3)</f>
        <v>93</v>
      </c>
      <c r="DB14" s="0" t="s">
        <v>44</v>
      </c>
      <c r="DC14" s="0" t="s">
        <v>44</v>
      </c>
      <c r="DD14" s="3" t="n">
        <v>1</v>
      </c>
      <c r="DE14" s="0" t="n">
        <f aca="false">IF(BY14=0,0,IF(OR(BQ14&gt;=0,BY14&gt;=0),ROUND(BY14/BQ14*100,0),BQ14))</f>
        <v>75</v>
      </c>
      <c r="DF14" s="0" t="s">
        <v>44</v>
      </c>
      <c r="DG14" s="0" t="s">
        <v>44</v>
      </c>
      <c r="DH14" s="3" t="n">
        <v>1</v>
      </c>
      <c r="DI14" s="0" t="n">
        <f aca="false">IF(OR(G14&lt;0),-3,ROUND(((C14)^2)/(C14*G14),0))</f>
        <v>11</v>
      </c>
      <c r="DJ14" s="0" t="s">
        <v>44</v>
      </c>
      <c r="DK14" s="0" t="s">
        <v>44</v>
      </c>
      <c r="DL14" s="3" t="n">
        <v>1</v>
      </c>
      <c r="DM14" s="0" t="n">
        <f aca="false">IF(OR(O14&lt;0),-3,ROUND(((K14)^2)/(K14*O14),0))</f>
        <v>9</v>
      </c>
      <c r="DN14" s="0" t="s">
        <v>44</v>
      </c>
      <c r="DO14" s="0" t="s">
        <v>44</v>
      </c>
      <c r="DP14" s="3" t="n">
        <v>1</v>
      </c>
      <c r="DQ14" s="0" t="n">
        <f aca="false">IF(OR(W14&lt;0),-3,ROUND(((S14)^2)/(S14*W14),0))</f>
        <v>2</v>
      </c>
      <c r="DR14" s="0" t="s">
        <v>44</v>
      </c>
      <c r="DS14" s="0" t="s">
        <v>44</v>
      </c>
      <c r="DT14" s="3" t="n">
        <v>1</v>
      </c>
      <c r="DU14" s="0" t="n">
        <f aca="false">IF(OR(CG14&lt;0,BY14&lt;0),-1,CG14+ROUND(BN14*BY14,0))</f>
        <v>2170</v>
      </c>
      <c r="DV14" s="0" t="s">
        <v>44</v>
      </c>
      <c r="DW14" s="0" t="s">
        <v>44</v>
      </c>
      <c r="DX14" s="3" t="n">
        <v>1</v>
      </c>
      <c r="DY14" s="0" t="n">
        <f aca="false">IF(OR(DU14&lt;0,BU14&lt;=0),-1,ROUND(DU14/BU14,0))</f>
        <v>24</v>
      </c>
      <c r="DZ14" s="0" t="s">
        <v>44</v>
      </c>
      <c r="EA14" s="0" t="s">
        <v>44</v>
      </c>
      <c r="EB14" s="3" t="n">
        <v>1</v>
      </c>
      <c r="EC14" s="0" t="n">
        <v>0</v>
      </c>
      <c r="ED14" s="0" t="s">
        <v>44</v>
      </c>
      <c r="EE14" s="0" t="s">
        <v>44</v>
      </c>
      <c r="EF14" s="3" t="n">
        <v>1</v>
      </c>
    </row>
    <row r="15" customFormat="false" ht="12.75" hidden="false" customHeight="false" outlineLevel="0" collapsed="false">
      <c r="A15" s="0" t="n">
        <v>5</v>
      </c>
      <c r="B15" s="0" t="n">
        <v>60</v>
      </c>
      <c r="C15" s="0" t="n">
        <v>600</v>
      </c>
      <c r="D15" s="0" t="s">
        <v>44</v>
      </c>
      <c r="E15" s="0" t="s">
        <v>44</v>
      </c>
      <c r="F15" s="3" t="n">
        <v>1</v>
      </c>
      <c r="G15" s="0" t="n">
        <f aca="false">ROUND((K15*O15+S15*W15)/C15,0)</f>
        <v>105</v>
      </c>
      <c r="H15" s="0" t="s">
        <v>44</v>
      </c>
      <c r="I15" s="0" t="s">
        <v>44</v>
      </c>
      <c r="J15" s="3" t="n">
        <v>1</v>
      </c>
      <c r="K15" s="0" t="n">
        <v>120</v>
      </c>
      <c r="L15" s="0" t="s">
        <v>44</v>
      </c>
      <c r="M15" s="0" t="s">
        <v>44</v>
      </c>
      <c r="N15" s="3" t="n">
        <v>1</v>
      </c>
      <c r="O15" s="0" t="n">
        <v>85</v>
      </c>
      <c r="P15" s="0" t="s">
        <v>44</v>
      </c>
      <c r="Q15" s="0" t="s">
        <v>44</v>
      </c>
      <c r="R15" s="3" t="n">
        <v>1</v>
      </c>
      <c r="S15" s="0" t="n">
        <v>480</v>
      </c>
      <c r="T15" s="0" t="s">
        <v>44</v>
      </c>
      <c r="U15" s="0" t="s">
        <v>44</v>
      </c>
      <c r="V15" s="3" t="n">
        <v>1</v>
      </c>
      <c r="W15" s="0" t="n">
        <v>110</v>
      </c>
      <c r="X15" s="0" t="s">
        <v>44</v>
      </c>
      <c r="Y15" s="0" t="s">
        <v>44</v>
      </c>
      <c r="Z15" s="3" t="n">
        <v>1</v>
      </c>
      <c r="AA15" s="0" t="n">
        <v>77</v>
      </c>
      <c r="AB15" s="0" t="s">
        <v>44</v>
      </c>
      <c r="AC15" s="0" t="s">
        <v>44</v>
      </c>
      <c r="AD15" s="3" t="n">
        <v>1</v>
      </c>
      <c r="AE15" s="0" t="n">
        <v>14</v>
      </c>
      <c r="AF15" s="0" t="s">
        <v>44</v>
      </c>
      <c r="AG15" s="0" t="s">
        <v>44</v>
      </c>
      <c r="AH15" s="3" t="n">
        <v>1</v>
      </c>
      <c r="AI15" s="0" t="n">
        <v>95</v>
      </c>
      <c r="AJ15" s="0" t="s">
        <v>44</v>
      </c>
      <c r="AK15" s="0" t="s">
        <v>44</v>
      </c>
      <c r="AL15" s="3" t="n">
        <v>1</v>
      </c>
      <c r="AM15" s="0" t="n">
        <f aca="false">IF(K15=0,0,IF(OR(K15&gt;=0,C15&gt;=0),ROUND(K15/C15*100,0),C15))</f>
        <v>20</v>
      </c>
      <c r="AN15" s="4" t="s">
        <v>44</v>
      </c>
      <c r="AO15" s="4" t="s">
        <v>44</v>
      </c>
      <c r="AP15" s="3" t="n">
        <v>1</v>
      </c>
      <c r="AQ15" s="0" t="n">
        <f aca="false">IF(OR(C15&lt;0,G15&lt;=0),-1,ROUND(C15/G15,0))</f>
        <v>6</v>
      </c>
      <c r="AR15" s="0" t="s">
        <v>44</v>
      </c>
      <c r="AS15" s="0" t="s">
        <v>44</v>
      </c>
      <c r="AT15" s="3" t="n">
        <v>1</v>
      </c>
      <c r="AU15" s="0" t="n">
        <f aca="false">IF(OR(K15&lt;0,O15&lt;=0),-1,ROUND(K15/O15,0))</f>
        <v>1</v>
      </c>
      <c r="AV15" s="0" t="s">
        <v>44</v>
      </c>
      <c r="AW15" s="0" t="s">
        <v>44</v>
      </c>
      <c r="AX15" s="3" t="n">
        <v>1</v>
      </c>
      <c r="AY15" s="0" t="n">
        <f aca="false">IF(OR(S15&lt;0,W15&lt;=0),-1,ROUND(S15/W15,0))</f>
        <v>4</v>
      </c>
      <c r="AZ15" s="0" t="s">
        <v>44</v>
      </c>
      <c r="BA15" s="0" t="s">
        <v>44</v>
      </c>
      <c r="BB15" s="3" t="n">
        <v>1</v>
      </c>
      <c r="BC15" s="0" t="n">
        <f aca="false">IF(OR(S15&lt;0,K15&lt;0),-1,S15+ROUND(BM15*K15,0))</f>
        <v>804</v>
      </c>
      <c r="BD15" s="0" t="s">
        <v>44</v>
      </c>
      <c r="BE15" s="0" t="s">
        <v>44</v>
      </c>
      <c r="BF15" s="3" t="n">
        <v>1</v>
      </c>
      <c r="BG15" s="0" t="n">
        <f aca="false">IF(OR(BC15&lt;0,G15&lt;=0),-1,ROUND(BC15/G15,0))</f>
        <v>8</v>
      </c>
      <c r="BH15" s="0" t="s">
        <v>44</v>
      </c>
      <c r="BI15" s="0" t="s">
        <v>44</v>
      </c>
      <c r="BJ15" s="3" t="n">
        <v>1</v>
      </c>
      <c r="BM15" s="0" t="n">
        <f aca="false">IF(O15&lt;=0,$D$7,IF(W15&lt;=O15,$D$7,$D$7+$F$7*(W15-O15)))</f>
        <v>2.7</v>
      </c>
      <c r="BN15" s="0" t="n">
        <f aca="false">IF(CC15&lt;=0,$D$7,IF(CK15&lt;=CC15,$D$7,$D$7+$F$7*(CK15-CC15)))</f>
        <v>2.7</v>
      </c>
      <c r="BP15" s="0" t="n">
        <v>1</v>
      </c>
      <c r="BQ15" s="0" t="n">
        <f aca="false">IF(AND(C15&gt;=0),C15,-3)</f>
        <v>600</v>
      </c>
      <c r="BR15" s="0" t="s">
        <v>44</v>
      </c>
      <c r="BS15" s="0" t="s">
        <v>44</v>
      </c>
      <c r="BT15" s="3" t="n">
        <v>1</v>
      </c>
      <c r="BU15" s="0" t="n">
        <f aca="false">IF(AND(C15&gt;=0,G15&gt;=0),ROUND((C15*G15)/(C15),0),-3)</f>
        <v>105</v>
      </c>
      <c r="BV15" s="0" t="s">
        <v>44</v>
      </c>
      <c r="BW15" s="0" t="s">
        <v>44</v>
      </c>
      <c r="BX15" s="3" t="n">
        <v>1</v>
      </c>
      <c r="BY15" s="0" t="n">
        <f aca="false">IF(AND(K15&gt;=0),K15,-3)</f>
        <v>120</v>
      </c>
      <c r="BZ15" s="0" t="s">
        <v>44</v>
      </c>
      <c r="CA15" s="0" t="s">
        <v>44</v>
      </c>
      <c r="CB15" s="3" t="n">
        <v>1</v>
      </c>
      <c r="CC15" s="0" t="n">
        <f aca="false">IF(AND(K15&gt;=0,O15&gt;=0),ROUND((K15*O15)/(K15),0),-3)</f>
        <v>85</v>
      </c>
      <c r="CD15" s="0" t="s">
        <v>44</v>
      </c>
      <c r="CE15" s="0" t="s">
        <v>44</v>
      </c>
      <c r="CF15" s="3" t="n">
        <v>1</v>
      </c>
      <c r="CG15" s="0" t="n">
        <f aca="false">IF(AND(S15&gt;=0),S15,-3)</f>
        <v>480</v>
      </c>
      <c r="CH15" s="0" t="s">
        <v>44</v>
      </c>
      <c r="CI15" s="0" t="s">
        <v>44</v>
      </c>
      <c r="CJ15" s="3" t="n">
        <v>1</v>
      </c>
      <c r="CK15" s="0" t="n">
        <f aca="false">IF(AND(S15&gt;=0,W15&gt;=0),ROUND((S15*W15)/(S15),0),-3)</f>
        <v>110</v>
      </c>
      <c r="CL15" s="0" t="s">
        <v>44</v>
      </c>
      <c r="CM15" s="0" t="s">
        <v>44</v>
      </c>
      <c r="CN15" s="3" t="n">
        <v>1</v>
      </c>
      <c r="CO15" s="0" t="n">
        <f aca="false">IF(AND(AA15&gt;=0),ROUND((AA15)/1,0),-3)</f>
        <v>77</v>
      </c>
      <c r="CP15" s="0" t="s">
        <v>44</v>
      </c>
      <c r="CQ15" s="0" t="s">
        <v>44</v>
      </c>
      <c r="CR15" s="3" t="n">
        <v>1</v>
      </c>
      <c r="CS15" s="0" t="n">
        <f aca="false">IF(AND(AA15&gt;=0),MAX(AA15),-3)</f>
        <v>77</v>
      </c>
      <c r="CT15" s="4" t="s">
        <v>44</v>
      </c>
      <c r="CU15" s="4" t="s">
        <v>44</v>
      </c>
      <c r="CV15" s="3" t="n">
        <v>1</v>
      </c>
      <c r="CW15" s="0" t="n">
        <f aca="false">ROUND(SQRT((C15*AE15^2+C15*((G15-BU15)^2))/(C15-1)),0)</f>
        <v>14</v>
      </c>
      <c r="CX15" s="0" t="s">
        <v>44</v>
      </c>
      <c r="CY15" s="0" t="s">
        <v>44</v>
      </c>
      <c r="CZ15" s="3" t="n">
        <v>1</v>
      </c>
      <c r="DA15" s="0" t="n">
        <f aca="false">IF(AND(C15&gt;=0,AI15&gt;=0),ROUND((C15*AI15)/(C15),0),-3)</f>
        <v>95</v>
      </c>
      <c r="DB15" s="0" t="s">
        <v>44</v>
      </c>
      <c r="DC15" s="0" t="s">
        <v>44</v>
      </c>
      <c r="DD15" s="3" t="n">
        <v>1</v>
      </c>
      <c r="DE15" s="0" t="n">
        <f aca="false">IF(BY15=0,0,IF(OR(BQ15&gt;=0,BY15&gt;=0),ROUND(BY15/BQ15*100,0),BQ15))</f>
        <v>20</v>
      </c>
      <c r="DF15" s="0" t="s">
        <v>44</v>
      </c>
      <c r="DG15" s="0" t="s">
        <v>44</v>
      </c>
      <c r="DH15" s="3" t="n">
        <v>1</v>
      </c>
      <c r="DI15" s="0" t="n">
        <f aca="false">IF(OR(G15&lt;0),-3,ROUND(((C15)^2)/(C15*G15),0))</f>
        <v>6</v>
      </c>
      <c r="DJ15" s="0" t="s">
        <v>44</v>
      </c>
      <c r="DK15" s="0" t="s">
        <v>44</v>
      </c>
      <c r="DL15" s="3" t="n">
        <v>1</v>
      </c>
      <c r="DM15" s="0" t="n">
        <f aca="false">IF(OR(O15&lt;0),-3,ROUND(((K15)^2)/(K15*O15),0))</f>
        <v>1</v>
      </c>
      <c r="DN15" s="0" t="s">
        <v>44</v>
      </c>
      <c r="DO15" s="0" t="s">
        <v>44</v>
      </c>
      <c r="DP15" s="3" t="n">
        <v>1</v>
      </c>
      <c r="DQ15" s="0" t="n">
        <f aca="false">IF(OR(W15&lt;0),-3,ROUND(((S15)^2)/(S15*W15),0))</f>
        <v>4</v>
      </c>
      <c r="DR15" s="0" t="s">
        <v>44</v>
      </c>
      <c r="DS15" s="0" t="s">
        <v>44</v>
      </c>
      <c r="DT15" s="3" t="n">
        <v>1</v>
      </c>
      <c r="DU15" s="0" t="n">
        <f aca="false">IF(OR(CG15&lt;0,BY15&lt;0),-1,CG15+ROUND(BN15*BY15,0))</f>
        <v>804</v>
      </c>
      <c r="DV15" s="0" t="s">
        <v>44</v>
      </c>
      <c r="DW15" s="0" t="s">
        <v>44</v>
      </c>
      <c r="DX15" s="3" t="n">
        <v>1</v>
      </c>
      <c r="DY15" s="0" t="n">
        <f aca="false">IF(OR(DU15&lt;0,BU15&lt;=0),-1,ROUND(DU15/BU15,0))</f>
        <v>8</v>
      </c>
      <c r="DZ15" s="0" t="s">
        <v>44</v>
      </c>
      <c r="EA15" s="0" t="s">
        <v>44</v>
      </c>
      <c r="EB15" s="3" t="n">
        <v>1</v>
      </c>
      <c r="EC15" s="0" t="n">
        <v>0</v>
      </c>
      <c r="ED15" s="0" t="s">
        <v>44</v>
      </c>
      <c r="EE15" s="0" t="s">
        <v>44</v>
      </c>
      <c r="EF15" s="3" t="n">
        <v>1</v>
      </c>
    </row>
    <row r="16" customFormat="false" ht="12.75" hidden="false" customHeight="false" outlineLevel="0" collapsed="false">
      <c r="A16" s="0" t="n">
        <v>6</v>
      </c>
      <c r="B16" s="0" t="n">
        <v>60</v>
      </c>
      <c r="C16" s="5" t="n">
        <v>-3</v>
      </c>
      <c r="D16" s="0" t="s">
        <v>44</v>
      </c>
      <c r="E16" s="0" t="s">
        <v>44</v>
      </c>
      <c r="F16" s="3" t="n">
        <v>1</v>
      </c>
      <c r="G16" s="0" t="n">
        <v>-1</v>
      </c>
      <c r="H16" s="0" t="s">
        <v>44</v>
      </c>
      <c r="I16" s="0" t="s">
        <v>44</v>
      </c>
      <c r="J16" s="3" t="n">
        <v>1</v>
      </c>
      <c r="K16" s="5" t="n">
        <v>-3</v>
      </c>
      <c r="L16" s="0" t="s">
        <v>44</v>
      </c>
      <c r="M16" s="0" t="s">
        <v>44</v>
      </c>
      <c r="N16" s="3" t="n">
        <v>1</v>
      </c>
      <c r="O16" s="0" t="n">
        <v>-1</v>
      </c>
      <c r="P16" s="0" t="s">
        <v>44</v>
      </c>
      <c r="Q16" s="0" t="s">
        <v>44</v>
      </c>
      <c r="R16" s="3" t="n">
        <v>1</v>
      </c>
      <c r="S16" s="5" t="n">
        <v>-3</v>
      </c>
      <c r="T16" s="0" t="s">
        <v>44</v>
      </c>
      <c r="U16" s="0" t="s">
        <v>44</v>
      </c>
      <c r="V16" s="3" t="n">
        <v>1</v>
      </c>
      <c r="W16" s="0" t="n">
        <v>-1</v>
      </c>
      <c r="X16" s="0" t="s">
        <v>44</v>
      </c>
      <c r="Y16" s="0" t="s">
        <v>44</v>
      </c>
      <c r="Z16" s="3" t="n">
        <v>1</v>
      </c>
      <c r="AA16" s="5" t="n">
        <v>72</v>
      </c>
      <c r="AB16" s="0" t="s">
        <v>44</v>
      </c>
      <c r="AC16" s="0" t="s">
        <v>44</v>
      </c>
      <c r="AD16" s="3" t="n">
        <v>1</v>
      </c>
      <c r="AE16" s="5" t="n">
        <v>9</v>
      </c>
      <c r="AF16" s="0" t="s">
        <v>44</v>
      </c>
      <c r="AG16" s="0" t="s">
        <v>44</v>
      </c>
      <c r="AH16" s="3" t="n">
        <v>1</v>
      </c>
      <c r="AI16" s="5" t="n">
        <v>-1</v>
      </c>
      <c r="AJ16" s="0" t="s">
        <v>44</v>
      </c>
      <c r="AK16" s="0" t="s">
        <v>44</v>
      </c>
      <c r="AL16" s="3" t="n">
        <v>1</v>
      </c>
      <c r="AM16" s="0" t="n">
        <v>-3</v>
      </c>
      <c r="AN16" s="4" t="s">
        <v>44</v>
      </c>
      <c r="AO16" s="4" t="s">
        <v>44</v>
      </c>
      <c r="AP16" s="3" t="n">
        <v>1</v>
      </c>
      <c r="AQ16" s="0" t="n">
        <v>-3</v>
      </c>
      <c r="AR16" s="4" t="s">
        <v>44</v>
      </c>
      <c r="AS16" s="4" t="s">
        <v>44</v>
      </c>
      <c r="AT16" s="3" t="n">
        <v>1</v>
      </c>
      <c r="AU16" s="0" t="n">
        <v>-3</v>
      </c>
      <c r="AV16" s="4" t="s">
        <v>44</v>
      </c>
      <c r="AW16" s="4" t="s">
        <v>44</v>
      </c>
      <c r="AX16" s="3" t="n">
        <v>1</v>
      </c>
      <c r="AY16" s="0" t="n">
        <v>-3</v>
      </c>
      <c r="AZ16" s="4" t="s">
        <v>44</v>
      </c>
      <c r="BA16" s="4" t="s">
        <v>44</v>
      </c>
      <c r="BB16" s="3" t="n">
        <v>1</v>
      </c>
      <c r="BC16" s="0" t="n">
        <v>-3</v>
      </c>
      <c r="BD16" s="4" t="s">
        <v>44</v>
      </c>
      <c r="BE16" s="4" t="s">
        <v>44</v>
      </c>
      <c r="BF16" s="3" t="n">
        <v>1</v>
      </c>
      <c r="BG16" s="0" t="n">
        <v>-3</v>
      </c>
      <c r="BH16" s="0" t="s">
        <v>44</v>
      </c>
      <c r="BI16" s="0" t="s">
        <v>44</v>
      </c>
      <c r="BJ16" s="3" t="n">
        <v>1</v>
      </c>
      <c r="BM16" s="0" t="n">
        <f aca="false">IF(O16&lt;=0,$D$7,IF(W16&lt;=O16,$D$7,$D$7+$F$7*(W16-O16)))</f>
        <v>2.2</v>
      </c>
      <c r="BN16" s="6" t="s">
        <v>46</v>
      </c>
      <c r="BP16" s="0" t="n">
        <v>1</v>
      </c>
      <c r="BQ16" s="0" t="n">
        <f aca="false">IF(AND(C16&gt;=0),C16,-3)</f>
        <v>-3</v>
      </c>
      <c r="BR16" s="0" t="s">
        <v>44</v>
      </c>
      <c r="BS16" s="0" t="s">
        <v>44</v>
      </c>
      <c r="BT16" s="3" t="n">
        <v>1</v>
      </c>
      <c r="BU16" s="0" t="n">
        <f aca="false">IF(AND(C16&gt;=0,G16&gt;=0),ROUND((C16*G16)/(C16),0),-3)</f>
        <v>-3</v>
      </c>
      <c r="BV16" s="0" t="s">
        <v>44</v>
      </c>
      <c r="BW16" s="0" t="s">
        <v>44</v>
      </c>
      <c r="BX16" s="3" t="n">
        <v>1</v>
      </c>
      <c r="BY16" s="0" t="n">
        <f aca="false">IF(AND(K16&gt;=0),K16,-3)</f>
        <v>-3</v>
      </c>
      <c r="BZ16" s="0" t="s">
        <v>44</v>
      </c>
      <c r="CA16" s="0" t="s">
        <v>44</v>
      </c>
      <c r="CB16" s="3" t="n">
        <v>1</v>
      </c>
      <c r="CC16" s="0" t="n">
        <f aca="false">IF(AND(K16&gt;=0,O16&gt;=0),ROUND((K16*O16)/(K16),0),-3)</f>
        <v>-3</v>
      </c>
      <c r="CD16" s="0" t="s">
        <v>44</v>
      </c>
      <c r="CE16" s="0" t="s">
        <v>44</v>
      </c>
      <c r="CF16" s="3" t="n">
        <v>1</v>
      </c>
      <c r="CG16" s="0" t="n">
        <f aca="false">IF(AND(S16&gt;=0),S16,-3)</f>
        <v>-3</v>
      </c>
      <c r="CH16" s="0" t="s">
        <v>44</v>
      </c>
      <c r="CI16" s="0" t="s">
        <v>44</v>
      </c>
      <c r="CJ16" s="3" t="n">
        <v>1</v>
      </c>
      <c r="CK16" s="0" t="n">
        <f aca="false">IF(AND(S16&gt;=0,W16&gt;=0),ROUND((S16*W16)/(S16),0),-3)</f>
        <v>-3</v>
      </c>
      <c r="CL16" s="0" t="s">
        <v>44</v>
      </c>
      <c r="CM16" s="0" t="s">
        <v>44</v>
      </c>
      <c r="CN16" s="3" t="n">
        <v>1</v>
      </c>
      <c r="CO16" s="0" t="n">
        <f aca="false">IF(AND(AA16&gt;=0),ROUND((AA16)/1,0),-3)</f>
        <v>72</v>
      </c>
      <c r="CP16" s="0" t="s">
        <v>44</v>
      </c>
      <c r="CQ16" s="0" t="s">
        <v>44</v>
      </c>
      <c r="CR16" s="3" t="n">
        <v>1</v>
      </c>
      <c r="CS16" s="0" t="n">
        <f aca="false">IF(AND(AA16&gt;=0),MAX(AA16),-3)</f>
        <v>72</v>
      </c>
      <c r="CT16" s="4" t="s">
        <v>44</v>
      </c>
      <c r="CU16" s="4" t="s">
        <v>44</v>
      </c>
      <c r="CV16" s="3" t="n">
        <v>1</v>
      </c>
      <c r="CW16" s="0" t="n">
        <v>-3</v>
      </c>
      <c r="CX16" s="0" t="s">
        <v>44</v>
      </c>
      <c r="CY16" s="0" t="s">
        <v>44</v>
      </c>
      <c r="CZ16" s="3" t="n">
        <v>1</v>
      </c>
      <c r="DA16" s="0" t="n">
        <f aca="false">IF(AND(C16&gt;=0,AI16&gt;=0),ROUND((C16*AI16)/(C16),0),-3)</f>
        <v>-3</v>
      </c>
      <c r="DB16" s="0" t="s">
        <v>44</v>
      </c>
      <c r="DC16" s="0" t="s">
        <v>44</v>
      </c>
      <c r="DD16" s="3" t="n">
        <v>1</v>
      </c>
      <c r="DE16" s="0" t="n">
        <f aca="false">IF(BY16=0,0,IF(OR(BQ16&gt;=0,BY16&gt;=0),ROUND(BY16/BQ16*100,0),BQ16))</f>
        <v>-3</v>
      </c>
      <c r="DF16" s="0" t="s">
        <v>44</v>
      </c>
      <c r="DG16" s="0" t="s">
        <v>44</v>
      </c>
      <c r="DH16" s="3" t="n">
        <v>1</v>
      </c>
      <c r="DI16" s="0" t="n">
        <f aca="false">IF(OR(G16&lt;0),-3,ROUND(((C16)^2)/(C16*G16),0))</f>
        <v>-3</v>
      </c>
      <c r="DJ16" s="0" t="s">
        <v>44</v>
      </c>
      <c r="DK16" s="0" t="s">
        <v>44</v>
      </c>
      <c r="DL16" s="3" t="n">
        <v>1</v>
      </c>
      <c r="DM16" s="0" t="n">
        <f aca="false">IF(OR(O16&lt;0),-3,ROUND(((K16)^2)/(K16*O16),0))</f>
        <v>-3</v>
      </c>
      <c r="DN16" s="0" t="s">
        <v>44</v>
      </c>
      <c r="DO16" s="0" t="s">
        <v>44</v>
      </c>
      <c r="DP16" s="3" t="n">
        <v>1</v>
      </c>
      <c r="DQ16" s="0" t="n">
        <f aca="false">IF(OR(W16&lt;0),-3,ROUND(((S16)^2)/(S16*W16),0))</f>
        <v>-3</v>
      </c>
      <c r="DR16" s="0" t="s">
        <v>44</v>
      </c>
      <c r="DS16" s="0" t="s">
        <v>44</v>
      </c>
      <c r="DT16" s="3" t="n">
        <v>1</v>
      </c>
      <c r="DU16" s="0" t="n">
        <v>-3</v>
      </c>
      <c r="DV16" s="0" t="s">
        <v>44</v>
      </c>
      <c r="DW16" s="0" t="s">
        <v>44</v>
      </c>
      <c r="DX16" s="3" t="n">
        <v>1</v>
      </c>
      <c r="DY16" s="0" t="n">
        <v>-3</v>
      </c>
      <c r="DZ16" s="0" t="s">
        <v>44</v>
      </c>
      <c r="EA16" s="0" t="s">
        <v>44</v>
      </c>
      <c r="EB16" s="3" t="n">
        <v>1</v>
      </c>
      <c r="EC16" s="0" t="n">
        <v>0</v>
      </c>
      <c r="ED16" s="0" t="s">
        <v>44</v>
      </c>
      <c r="EE16" s="0" t="s">
        <v>44</v>
      </c>
      <c r="EF16" s="3" t="n">
        <v>1</v>
      </c>
    </row>
    <row r="17" customFormat="false" ht="12.75" hidden="false" customHeight="false" outlineLevel="0" collapsed="false">
      <c r="A17" s="0" t="n">
        <v>7</v>
      </c>
      <c r="B17" s="0" t="n">
        <v>60</v>
      </c>
      <c r="C17" s="5" t="n">
        <v>-1</v>
      </c>
      <c r="D17" s="0" t="s">
        <v>44</v>
      </c>
      <c r="E17" s="0" t="s">
        <v>44</v>
      </c>
      <c r="F17" s="3" t="n">
        <v>1</v>
      </c>
      <c r="G17" s="0" t="n">
        <v>-1</v>
      </c>
      <c r="H17" s="0" t="s">
        <v>44</v>
      </c>
      <c r="I17" s="0" t="s">
        <v>44</v>
      </c>
      <c r="J17" s="3" t="n">
        <v>1</v>
      </c>
      <c r="K17" s="5" t="n">
        <v>-1</v>
      </c>
      <c r="L17" s="0" t="s">
        <v>44</v>
      </c>
      <c r="M17" s="0" t="s">
        <v>44</v>
      </c>
      <c r="N17" s="3" t="n">
        <v>1</v>
      </c>
      <c r="O17" s="0" t="n">
        <v>-1</v>
      </c>
      <c r="P17" s="0" t="s">
        <v>44</v>
      </c>
      <c r="Q17" s="0" t="s">
        <v>44</v>
      </c>
      <c r="R17" s="3" t="n">
        <v>1</v>
      </c>
      <c r="S17" s="5" t="n">
        <v>-1</v>
      </c>
      <c r="T17" s="0" t="s">
        <v>44</v>
      </c>
      <c r="U17" s="0" t="s">
        <v>44</v>
      </c>
      <c r="V17" s="3" t="n">
        <v>1</v>
      </c>
      <c r="W17" s="0" t="n">
        <v>-1</v>
      </c>
      <c r="X17" s="0" t="s">
        <v>44</v>
      </c>
      <c r="Y17" s="0" t="s">
        <v>44</v>
      </c>
      <c r="Z17" s="3" t="n">
        <v>1</v>
      </c>
      <c r="AA17" s="5" t="n">
        <v>88</v>
      </c>
      <c r="AB17" s="0" t="s">
        <v>44</v>
      </c>
      <c r="AC17" s="0" t="s">
        <v>44</v>
      </c>
      <c r="AD17" s="3" t="n">
        <v>1</v>
      </c>
      <c r="AE17" s="5" t="n">
        <v>13</v>
      </c>
      <c r="AF17" s="0" t="s">
        <v>44</v>
      </c>
      <c r="AG17" s="0" t="s">
        <v>44</v>
      </c>
      <c r="AH17" s="3" t="n">
        <v>1</v>
      </c>
      <c r="AI17" s="5" t="n">
        <v>-1</v>
      </c>
      <c r="AJ17" s="0" t="s">
        <v>44</v>
      </c>
      <c r="AK17" s="0" t="s">
        <v>44</v>
      </c>
      <c r="AL17" s="3" t="n">
        <v>1</v>
      </c>
      <c r="AM17" s="0" t="n">
        <v>-1</v>
      </c>
      <c r="AN17" s="4" t="s">
        <v>44</v>
      </c>
      <c r="AO17" s="4" t="s">
        <v>44</v>
      </c>
      <c r="AP17" s="3" t="n">
        <v>1</v>
      </c>
      <c r="AQ17" s="0" t="n">
        <v>-1</v>
      </c>
      <c r="AR17" s="4" t="s">
        <v>44</v>
      </c>
      <c r="AS17" s="4" t="s">
        <v>44</v>
      </c>
      <c r="AT17" s="3" t="n">
        <v>1</v>
      </c>
      <c r="AU17" s="0" t="n">
        <v>-1</v>
      </c>
      <c r="AV17" s="4" t="s">
        <v>44</v>
      </c>
      <c r="AW17" s="4" t="s">
        <v>44</v>
      </c>
      <c r="AX17" s="3" t="n">
        <v>1</v>
      </c>
      <c r="AY17" s="0" t="n">
        <v>-1</v>
      </c>
      <c r="AZ17" s="4" t="s">
        <v>44</v>
      </c>
      <c r="BA17" s="4" t="s">
        <v>44</v>
      </c>
      <c r="BB17" s="3" t="n">
        <v>1</v>
      </c>
      <c r="BC17" s="0" t="n">
        <v>-1</v>
      </c>
      <c r="BD17" s="4" t="s">
        <v>44</v>
      </c>
      <c r="BE17" s="4" t="s">
        <v>44</v>
      </c>
      <c r="BF17" s="3" t="n">
        <v>1</v>
      </c>
      <c r="BG17" s="0" t="n">
        <v>-1</v>
      </c>
      <c r="BH17" s="0" t="s">
        <v>44</v>
      </c>
      <c r="BI17" s="0" t="s">
        <v>44</v>
      </c>
      <c r="BJ17" s="3" t="n">
        <v>1</v>
      </c>
      <c r="BM17" s="0" t="n">
        <f aca="false">IF(O17&lt;=0,$D$7,IF(W17&lt;=O17,$D$7,$D$7+$F$7*(W17-O17)))</f>
        <v>2.2</v>
      </c>
      <c r="BN17" s="0" t="n">
        <f aca="false">IF(CC17&lt;=0,$D$7,IF(CK17&lt;=CC17,$D$7,$D$7+$F$7*(CK17-CC17)))</f>
        <v>2.2</v>
      </c>
      <c r="BP17" s="0" t="n">
        <v>1</v>
      </c>
      <c r="BQ17" s="0" t="n">
        <v>-1</v>
      </c>
      <c r="BR17" s="0" t="s">
        <v>44</v>
      </c>
      <c r="BS17" s="0" t="s">
        <v>44</v>
      </c>
      <c r="BT17" s="3" t="n">
        <v>1</v>
      </c>
      <c r="BU17" s="0" t="n">
        <v>-1</v>
      </c>
      <c r="BV17" s="0" t="s">
        <v>44</v>
      </c>
      <c r="BW17" s="0" t="s">
        <v>44</v>
      </c>
      <c r="BX17" s="3" t="n">
        <v>1</v>
      </c>
      <c r="BY17" s="0" t="n">
        <v>-1</v>
      </c>
      <c r="BZ17" s="0" t="s">
        <v>44</v>
      </c>
      <c r="CA17" s="0" t="s">
        <v>44</v>
      </c>
      <c r="CB17" s="3" t="n">
        <v>1</v>
      </c>
      <c r="CC17" s="0" t="n">
        <v>-1</v>
      </c>
      <c r="CD17" s="0" t="s">
        <v>44</v>
      </c>
      <c r="CE17" s="0" t="s">
        <v>44</v>
      </c>
      <c r="CF17" s="3" t="n">
        <v>1</v>
      </c>
      <c r="CG17" s="0" t="n">
        <v>-1</v>
      </c>
      <c r="CH17" s="0" t="s">
        <v>44</v>
      </c>
      <c r="CI17" s="0" t="s">
        <v>44</v>
      </c>
      <c r="CJ17" s="3" t="n">
        <v>1</v>
      </c>
      <c r="CK17" s="0" t="n">
        <v>-1</v>
      </c>
      <c r="CL17" s="0" t="s">
        <v>44</v>
      </c>
      <c r="CM17" s="0" t="s">
        <v>44</v>
      </c>
      <c r="CN17" s="3" t="n">
        <v>1</v>
      </c>
      <c r="CO17" s="0" t="n">
        <f aca="false">IF(AND(AA17&gt;=0),ROUND((AA17)/1,0),-3)</f>
        <v>88</v>
      </c>
      <c r="CP17" s="0" t="s">
        <v>44</v>
      </c>
      <c r="CQ17" s="0" t="s">
        <v>44</v>
      </c>
      <c r="CR17" s="3" t="n">
        <v>1</v>
      </c>
      <c r="CS17" s="0" t="n">
        <f aca="false">IF(AND(AA17&gt;=0),MAX(AA17),-3)</f>
        <v>88</v>
      </c>
      <c r="CT17" s="4" t="s">
        <v>44</v>
      </c>
      <c r="CU17" s="4" t="s">
        <v>44</v>
      </c>
      <c r="CV17" s="3" t="n">
        <v>1</v>
      </c>
      <c r="CW17" s="0" t="n">
        <v>-1</v>
      </c>
      <c r="CX17" s="0" t="s">
        <v>44</v>
      </c>
      <c r="CY17" s="0" t="s">
        <v>44</v>
      </c>
      <c r="CZ17" s="3" t="n">
        <v>1</v>
      </c>
      <c r="DA17" s="0" t="n">
        <v>-1</v>
      </c>
      <c r="DB17" s="0" t="s">
        <v>44</v>
      </c>
      <c r="DC17" s="0" t="s">
        <v>44</v>
      </c>
      <c r="DD17" s="3" t="n">
        <v>1</v>
      </c>
      <c r="DE17" s="0" t="n">
        <f aca="false">IF(BY17=0,0,IF(OR(BQ17&gt;=0,BY17&gt;=0),ROUND(BY17/BQ17*100,0),BQ17))</f>
        <v>-1</v>
      </c>
      <c r="DF17" s="0" t="s">
        <v>44</v>
      </c>
      <c r="DG17" s="0" t="s">
        <v>44</v>
      </c>
      <c r="DH17" s="3" t="n">
        <v>1</v>
      </c>
      <c r="DI17" s="0" t="n">
        <v>-1</v>
      </c>
      <c r="DJ17" s="0" t="s">
        <v>44</v>
      </c>
      <c r="DK17" s="0" t="s">
        <v>44</v>
      </c>
      <c r="DL17" s="3" t="n">
        <v>1</v>
      </c>
      <c r="DM17" s="0" t="n">
        <v>-1</v>
      </c>
      <c r="DN17" s="0" t="s">
        <v>44</v>
      </c>
      <c r="DO17" s="0" t="s">
        <v>44</v>
      </c>
      <c r="DP17" s="3" t="n">
        <v>1</v>
      </c>
      <c r="DQ17" s="0" t="n">
        <v>-1</v>
      </c>
      <c r="DR17" s="0" t="s">
        <v>44</v>
      </c>
      <c r="DS17" s="0" t="s">
        <v>44</v>
      </c>
      <c r="DT17" s="3" t="n">
        <v>1</v>
      </c>
      <c r="DU17" s="0" t="n">
        <f aca="false">IF(OR(CG17&lt;0,BY17&lt;0),-1,CG17+ROUND(BN17*BY17,0))</f>
        <v>-1</v>
      </c>
      <c r="DV17" s="0" t="s">
        <v>44</v>
      </c>
      <c r="DW17" s="0" t="s">
        <v>44</v>
      </c>
      <c r="DX17" s="3" t="n">
        <v>1</v>
      </c>
      <c r="DY17" s="0" t="n">
        <f aca="false">IF(OR(DU17&lt;0,BU17&lt;=0),-1,ROUND(DU17/BU17,0))</f>
        <v>-1</v>
      </c>
      <c r="DZ17" s="0" t="s">
        <v>44</v>
      </c>
      <c r="EA17" s="0" t="s">
        <v>44</v>
      </c>
      <c r="EB17" s="3" t="n">
        <v>1</v>
      </c>
      <c r="EC17" s="0" t="n">
        <v>0</v>
      </c>
      <c r="ED17" s="0" t="s">
        <v>44</v>
      </c>
      <c r="EE17" s="0" t="s">
        <v>44</v>
      </c>
      <c r="EF17" s="3" t="n">
        <v>1</v>
      </c>
    </row>
    <row r="18" customFormat="false" ht="12.75" hidden="false" customHeight="false" outlineLevel="0" collapsed="false">
      <c r="A18" s="0" t="n">
        <v>8</v>
      </c>
      <c r="B18" s="0" t="n">
        <v>60</v>
      </c>
      <c r="C18" s="0" t="n">
        <v>840</v>
      </c>
      <c r="D18" s="0" t="s">
        <v>44</v>
      </c>
      <c r="E18" s="0" t="s">
        <v>45</v>
      </c>
      <c r="F18" s="3" t="n">
        <v>0.95</v>
      </c>
      <c r="G18" s="0" t="n">
        <v>99</v>
      </c>
      <c r="H18" s="0" t="s">
        <v>44</v>
      </c>
      <c r="I18" s="0" t="s">
        <v>44</v>
      </c>
      <c r="J18" s="3" t="n">
        <v>1</v>
      </c>
      <c r="K18" s="0" t="n">
        <v>240</v>
      </c>
      <c r="L18" s="0" t="s">
        <v>44</v>
      </c>
      <c r="M18" s="0" t="s">
        <v>45</v>
      </c>
      <c r="N18" s="3" t="n">
        <v>0.95</v>
      </c>
      <c r="O18" s="0" t="n">
        <v>83</v>
      </c>
      <c r="P18" s="0" t="s">
        <v>44</v>
      </c>
      <c r="Q18" s="0" t="s">
        <v>44</v>
      </c>
      <c r="R18" s="3" t="n">
        <v>1</v>
      </c>
      <c r="S18" s="0" t="n">
        <v>600</v>
      </c>
      <c r="T18" s="0" t="s">
        <v>44</v>
      </c>
      <c r="U18" s="0" t="s">
        <v>45</v>
      </c>
      <c r="V18" s="3" t="n">
        <v>0.95</v>
      </c>
      <c r="W18" s="0" t="n">
        <v>106</v>
      </c>
      <c r="X18" s="0" t="s">
        <v>44</v>
      </c>
      <c r="Y18" s="0" t="s">
        <v>44</v>
      </c>
      <c r="Z18" s="3" t="n">
        <v>1</v>
      </c>
      <c r="AA18" s="0" t="n">
        <v>84</v>
      </c>
      <c r="AB18" s="0" t="s">
        <v>44</v>
      </c>
      <c r="AC18" s="0" t="s">
        <v>44</v>
      </c>
      <c r="AD18" s="3" t="n">
        <v>1</v>
      </c>
      <c r="AE18" s="0" t="n">
        <v>10</v>
      </c>
      <c r="AF18" s="0" t="s">
        <v>44</v>
      </c>
      <c r="AG18" s="0" t="s">
        <v>44</v>
      </c>
      <c r="AH18" s="3" t="n">
        <v>1</v>
      </c>
      <c r="AI18" s="0" t="n">
        <v>96</v>
      </c>
      <c r="AJ18" s="0" t="s">
        <v>44</v>
      </c>
      <c r="AK18" s="0" t="s">
        <v>44</v>
      </c>
      <c r="AL18" s="3" t="n">
        <v>1</v>
      </c>
      <c r="AM18" s="0" t="n">
        <v>29</v>
      </c>
      <c r="AN18" s="4" t="s">
        <v>44</v>
      </c>
      <c r="AO18" s="4" t="s">
        <v>45</v>
      </c>
      <c r="AP18" s="3" t="n">
        <v>0.9</v>
      </c>
      <c r="AQ18" s="0" t="n">
        <v>8</v>
      </c>
      <c r="AR18" s="4" t="s">
        <v>44</v>
      </c>
      <c r="AS18" s="4" t="s">
        <v>45</v>
      </c>
      <c r="AT18" s="3" t="n">
        <v>0.95</v>
      </c>
      <c r="AU18" s="0" t="n">
        <v>3</v>
      </c>
      <c r="AV18" s="4" t="s">
        <v>44</v>
      </c>
      <c r="AW18" s="4" t="s">
        <v>45</v>
      </c>
      <c r="AX18" s="3" t="n">
        <v>0.95</v>
      </c>
      <c r="AY18" s="0" t="n">
        <v>6</v>
      </c>
      <c r="AZ18" s="4" t="s">
        <v>44</v>
      </c>
      <c r="BA18" s="4" t="s">
        <v>45</v>
      </c>
      <c r="BB18" s="3" t="n">
        <v>0.95</v>
      </c>
      <c r="BC18" s="0" t="n">
        <v>1238</v>
      </c>
      <c r="BD18" s="4" t="s">
        <v>44</v>
      </c>
      <c r="BE18" s="4" t="s">
        <v>45</v>
      </c>
      <c r="BF18" s="3" t="n">
        <v>0.95</v>
      </c>
      <c r="BG18" s="0" t="n">
        <v>13</v>
      </c>
      <c r="BH18" s="0" t="s">
        <v>44</v>
      </c>
      <c r="BI18" s="0" t="s">
        <v>45</v>
      </c>
      <c r="BJ18" s="3" t="n">
        <v>0.95</v>
      </c>
      <c r="BM18" s="0" t="n">
        <f aca="false">IF(O18&lt;=0,$D$7,IF(W18&lt;=O18,$D$7,$D$7+$F$7*(W18-O18)))</f>
        <v>2.66</v>
      </c>
      <c r="BN18" s="0" t="n">
        <f aca="false">IF(CC18&lt;=0,$D$7,IF(CK18&lt;=CC18,$D$7,$D$7+$F$7*(CK18-CC18)))</f>
        <v>2.66</v>
      </c>
      <c r="BP18" s="0" t="n">
        <v>1</v>
      </c>
      <c r="BQ18" s="0" t="n">
        <f aca="false">IF(AND(C18&gt;=0),C18,-3)</f>
        <v>840</v>
      </c>
      <c r="BR18" s="0" t="s">
        <v>44</v>
      </c>
      <c r="BS18" s="0" t="s">
        <v>45</v>
      </c>
      <c r="BT18" s="3" t="n">
        <v>0.95</v>
      </c>
      <c r="BU18" s="0" t="n">
        <f aca="false">IF(AND(C18&gt;=0,G18&gt;=0),ROUND((C18*G18)/(C18),0),-3)</f>
        <v>99</v>
      </c>
      <c r="BV18" s="0" t="s">
        <v>44</v>
      </c>
      <c r="BW18" s="0" t="s">
        <v>45</v>
      </c>
      <c r="BX18" s="3" t="n">
        <v>0.9</v>
      </c>
      <c r="BY18" s="0" t="n">
        <f aca="false">IF(AND(K18&gt;=0),K18,-3)</f>
        <v>240</v>
      </c>
      <c r="BZ18" s="0" t="s">
        <v>44</v>
      </c>
      <c r="CA18" s="0" t="s">
        <v>45</v>
      </c>
      <c r="CB18" s="3" t="n">
        <v>0.95</v>
      </c>
      <c r="CC18" s="0" t="n">
        <f aca="false">IF(AND(K18&gt;=0,O18&gt;=0),ROUND((K18*O18)/(K18),0),-3)</f>
        <v>83</v>
      </c>
      <c r="CD18" s="0" t="s">
        <v>44</v>
      </c>
      <c r="CE18" s="0" t="s">
        <v>45</v>
      </c>
      <c r="CF18" s="3" t="n">
        <v>0.9</v>
      </c>
      <c r="CG18" s="0" t="n">
        <f aca="false">IF(AND(S18&gt;=0),S18,-3)</f>
        <v>600</v>
      </c>
      <c r="CH18" s="0" t="s">
        <v>44</v>
      </c>
      <c r="CI18" s="0" t="s">
        <v>45</v>
      </c>
      <c r="CJ18" s="3" t="n">
        <v>0.95</v>
      </c>
      <c r="CK18" s="0" t="n">
        <f aca="false">IF(AND(S18&gt;=0,W18&gt;=0),ROUND((S18*W18)/(S18),0),-3)</f>
        <v>106</v>
      </c>
      <c r="CL18" s="0" t="s">
        <v>44</v>
      </c>
      <c r="CM18" s="0" t="s">
        <v>45</v>
      </c>
      <c r="CN18" s="3" t="n">
        <v>0.9</v>
      </c>
      <c r="CO18" s="0" t="n">
        <f aca="false">IF(AND(AA18&gt;=0),ROUND((AA18)/1,0),-3)</f>
        <v>84</v>
      </c>
      <c r="CP18" s="0" t="s">
        <v>44</v>
      </c>
      <c r="CQ18" s="0" t="s">
        <v>44</v>
      </c>
      <c r="CR18" s="3" t="n">
        <v>1</v>
      </c>
      <c r="CS18" s="0" t="n">
        <f aca="false">IF(AND(AA18&gt;=0),MAX(AA18),-3)</f>
        <v>84</v>
      </c>
      <c r="CT18" s="4" t="s">
        <v>44</v>
      </c>
      <c r="CU18" s="4" t="s">
        <v>44</v>
      </c>
      <c r="CV18" s="3" t="n">
        <v>1</v>
      </c>
      <c r="CW18" s="0" t="n">
        <f aca="false">ROUND(SQRT((C18*AE18^2+C18*((G18-BU18)^2))/(C18-1)),0)</f>
        <v>10</v>
      </c>
      <c r="CX18" s="0" t="s">
        <v>44</v>
      </c>
      <c r="CY18" s="0" t="s">
        <v>45</v>
      </c>
      <c r="CZ18" s="3" t="n">
        <v>0.93</v>
      </c>
      <c r="DA18" s="0" t="n">
        <f aca="false">IF(AND(C18&gt;=0,AI18&gt;=0),ROUND((C18*AI18)/(C18),0),-3)</f>
        <v>96</v>
      </c>
      <c r="DB18" s="0" t="s">
        <v>44</v>
      </c>
      <c r="DC18" s="0" t="s">
        <v>45</v>
      </c>
      <c r="DD18" s="3" t="n">
        <v>0.9</v>
      </c>
      <c r="DE18" s="0" t="n">
        <f aca="false">IF(BY18=0,0,IF(OR(BQ18&gt;=0,BY18&gt;=0),ROUND(BY18/BQ18*100,0),BQ18))</f>
        <v>29</v>
      </c>
      <c r="DF18" s="0" t="s">
        <v>44</v>
      </c>
      <c r="DG18" s="0" t="s">
        <v>45</v>
      </c>
      <c r="DH18" s="3" t="n">
        <v>0.9</v>
      </c>
      <c r="DI18" s="0" t="n">
        <f aca="false">IF(OR(G18&lt;0),-3,ROUND(((C18)^2)/(C18*G18),0))</f>
        <v>8</v>
      </c>
      <c r="DJ18" s="0" t="s">
        <v>44</v>
      </c>
      <c r="DK18" s="0" t="s">
        <v>45</v>
      </c>
      <c r="DL18" s="3" t="n">
        <v>0.86</v>
      </c>
      <c r="DM18" s="0" t="n">
        <f aca="false">IF(OR(O18&lt;0),-3,ROUND(((K18)^2)/(K18*O18),0))</f>
        <v>3</v>
      </c>
      <c r="DN18" s="0" t="s">
        <v>44</v>
      </c>
      <c r="DO18" s="0" t="s">
        <v>45</v>
      </c>
      <c r="DP18" s="3" t="n">
        <v>0.86</v>
      </c>
      <c r="DQ18" s="0" t="n">
        <f aca="false">IF(OR(W18&lt;0),-3,ROUND(((S18)^2)/(S18*W18),0))</f>
        <v>6</v>
      </c>
      <c r="DR18" s="0" t="s">
        <v>44</v>
      </c>
      <c r="DS18" s="0" t="s">
        <v>45</v>
      </c>
      <c r="DT18" s="3" t="n">
        <v>0.86</v>
      </c>
      <c r="DU18" s="0" t="n">
        <f aca="false">IF(OR(CG18&lt;0,BY18&lt;0),-1,CG18+ROUND(BN18*BY18,0))</f>
        <v>1238</v>
      </c>
      <c r="DV18" s="0" t="s">
        <v>44</v>
      </c>
      <c r="DW18" s="0" t="s">
        <v>45</v>
      </c>
      <c r="DX18" s="3" t="n">
        <v>0.95</v>
      </c>
      <c r="DY18" s="0" t="n">
        <f aca="false">IF(OR(DU18&lt;0,BU18&lt;=0),-1,ROUND(DU18/BU18,0))</f>
        <v>13</v>
      </c>
      <c r="DZ18" s="0" t="s">
        <v>44</v>
      </c>
      <c r="EA18" s="0" t="s">
        <v>45</v>
      </c>
      <c r="EB18" s="3" t="n">
        <v>0.86</v>
      </c>
      <c r="EC18" s="0" t="n">
        <v>0</v>
      </c>
      <c r="ED18" s="0" t="s">
        <v>44</v>
      </c>
      <c r="EE18" s="0" t="s">
        <v>44</v>
      </c>
      <c r="EF18" s="3" t="n">
        <v>1</v>
      </c>
    </row>
    <row r="19" customFormat="false" ht="12.75" hidden="false" customHeight="false" outlineLevel="0" collapsed="false">
      <c r="A19" s="0" t="n">
        <v>9</v>
      </c>
      <c r="B19" s="0" t="n">
        <v>60</v>
      </c>
      <c r="C19" s="5" t="n">
        <v>840</v>
      </c>
      <c r="D19" s="0" t="s">
        <v>44</v>
      </c>
      <c r="E19" s="0" t="s">
        <v>44</v>
      </c>
      <c r="F19" s="3" t="n">
        <v>1</v>
      </c>
      <c r="G19" s="0" t="n">
        <v>-3</v>
      </c>
      <c r="H19" s="0" t="s">
        <v>44</v>
      </c>
      <c r="I19" s="0" t="s">
        <v>44</v>
      </c>
      <c r="J19" s="3" t="n">
        <v>1</v>
      </c>
      <c r="K19" s="5" t="n">
        <v>240</v>
      </c>
      <c r="L19" s="0" t="s">
        <v>44</v>
      </c>
      <c r="M19" s="0" t="s">
        <v>44</v>
      </c>
      <c r="N19" s="3" t="n">
        <v>1</v>
      </c>
      <c r="O19" s="0" t="n">
        <v>-3</v>
      </c>
      <c r="P19" s="0" t="s">
        <v>44</v>
      </c>
      <c r="Q19" s="0" t="s">
        <v>44</v>
      </c>
      <c r="R19" s="3" t="n">
        <v>1</v>
      </c>
      <c r="S19" s="5" t="n">
        <v>600</v>
      </c>
      <c r="T19" s="0" t="s">
        <v>44</v>
      </c>
      <c r="U19" s="0" t="s">
        <v>44</v>
      </c>
      <c r="V19" s="3" t="n">
        <v>1</v>
      </c>
      <c r="W19" s="0" t="n">
        <v>-3</v>
      </c>
      <c r="X19" s="0" t="s">
        <v>44</v>
      </c>
      <c r="Y19" s="0" t="s">
        <v>44</v>
      </c>
      <c r="Z19" s="3" t="n">
        <v>1</v>
      </c>
      <c r="AA19" s="5" t="n">
        <v>81</v>
      </c>
      <c r="AB19" s="0" t="s">
        <v>44</v>
      </c>
      <c r="AC19" s="0" t="s">
        <v>44</v>
      </c>
      <c r="AD19" s="3" t="n">
        <v>1</v>
      </c>
      <c r="AE19" s="5" t="n">
        <v>-3</v>
      </c>
      <c r="AF19" s="0" t="s">
        <v>44</v>
      </c>
      <c r="AG19" s="0" t="s">
        <v>44</v>
      </c>
      <c r="AH19" s="3" t="n">
        <v>1</v>
      </c>
      <c r="AI19" s="5" t="n">
        <v>-3</v>
      </c>
      <c r="AJ19" s="0" t="s">
        <v>44</v>
      </c>
      <c r="AK19" s="0" t="s">
        <v>44</v>
      </c>
      <c r="AL19" s="3" t="n">
        <v>1</v>
      </c>
      <c r="AM19" s="0" t="n">
        <v>29</v>
      </c>
      <c r="AN19" s="4" t="s">
        <v>44</v>
      </c>
      <c r="AO19" s="4" t="s">
        <v>44</v>
      </c>
      <c r="AP19" s="3" t="n">
        <v>1</v>
      </c>
      <c r="AQ19" s="0" t="n">
        <v>-3</v>
      </c>
      <c r="AR19" s="4" t="s">
        <v>44</v>
      </c>
      <c r="AS19" s="4" t="s">
        <v>44</v>
      </c>
      <c r="AT19" s="3" t="n">
        <v>1</v>
      </c>
      <c r="AU19" s="0" t="n">
        <v>-3</v>
      </c>
      <c r="AV19" s="4" t="s">
        <v>44</v>
      </c>
      <c r="AW19" s="4" t="s">
        <v>44</v>
      </c>
      <c r="AX19" s="3" t="n">
        <v>1</v>
      </c>
      <c r="AY19" s="0" t="n">
        <v>-3</v>
      </c>
      <c r="AZ19" s="4" t="s">
        <v>44</v>
      </c>
      <c r="BA19" s="4" t="s">
        <v>44</v>
      </c>
      <c r="BB19" s="3" t="n">
        <v>1</v>
      </c>
      <c r="BC19" s="0" t="n">
        <v>-3</v>
      </c>
      <c r="BD19" s="4" t="s">
        <v>44</v>
      </c>
      <c r="BE19" s="4" t="s">
        <v>44</v>
      </c>
      <c r="BF19" s="3" t="n">
        <v>1</v>
      </c>
      <c r="BG19" s="0" t="n">
        <v>-3</v>
      </c>
      <c r="BH19" s="0" t="s">
        <v>44</v>
      </c>
      <c r="BI19" s="0" t="s">
        <v>44</v>
      </c>
      <c r="BJ19" s="3" t="n">
        <v>1</v>
      </c>
      <c r="BM19" s="6" t="s">
        <v>46</v>
      </c>
      <c r="BN19" s="6" t="s">
        <v>46</v>
      </c>
      <c r="BP19" s="0" t="n">
        <v>1</v>
      </c>
      <c r="BQ19" s="0" t="n">
        <f aca="false">IF(AND(C19&gt;=0),C19,-3)</f>
        <v>840</v>
      </c>
      <c r="BR19" s="0" t="s">
        <v>44</v>
      </c>
      <c r="BS19" s="0" t="s">
        <v>44</v>
      </c>
      <c r="BT19" s="3" t="n">
        <v>1</v>
      </c>
      <c r="BU19" s="0" t="n">
        <f aca="false">IF(AND(C19&gt;=0,G19&gt;=0),ROUND((C19*G19)/(C19),0),-3)</f>
        <v>-3</v>
      </c>
      <c r="BV19" s="0" t="s">
        <v>44</v>
      </c>
      <c r="BW19" s="0" t="s">
        <v>44</v>
      </c>
      <c r="BX19" s="3" t="n">
        <v>1</v>
      </c>
      <c r="BY19" s="0" t="n">
        <f aca="false">IF(AND(K19&gt;=0),K19,-3)</f>
        <v>240</v>
      </c>
      <c r="BZ19" s="0" t="s">
        <v>44</v>
      </c>
      <c r="CA19" s="0" t="s">
        <v>44</v>
      </c>
      <c r="CB19" s="3" t="n">
        <v>1</v>
      </c>
      <c r="CC19" s="0" t="n">
        <f aca="false">IF(AND(K19&gt;=0,O19&gt;=0),ROUND((K19*O19)/(K19),0),-3)</f>
        <v>-3</v>
      </c>
      <c r="CD19" s="0" t="s">
        <v>44</v>
      </c>
      <c r="CE19" s="0" t="s">
        <v>44</v>
      </c>
      <c r="CF19" s="3" t="n">
        <v>1</v>
      </c>
      <c r="CG19" s="0" t="n">
        <f aca="false">IF(AND(S19&gt;=0),S19,-3)</f>
        <v>600</v>
      </c>
      <c r="CH19" s="0" t="s">
        <v>44</v>
      </c>
      <c r="CI19" s="0" t="s">
        <v>44</v>
      </c>
      <c r="CJ19" s="3" t="n">
        <v>1</v>
      </c>
      <c r="CK19" s="0" t="n">
        <f aca="false">IF(AND(S19&gt;=0,W19&gt;=0),ROUND((S19*W19)/(S19),0),-3)</f>
        <v>-3</v>
      </c>
      <c r="CL19" s="0" t="s">
        <v>44</v>
      </c>
      <c r="CM19" s="0" t="s">
        <v>44</v>
      </c>
      <c r="CN19" s="3" t="n">
        <v>1</v>
      </c>
      <c r="CO19" s="0" t="n">
        <f aca="false">IF(AND(AA19&gt;=0),ROUND((AA19)/1,0),-3)</f>
        <v>81</v>
      </c>
      <c r="CP19" s="0" t="s">
        <v>44</v>
      </c>
      <c r="CQ19" s="0" t="s">
        <v>44</v>
      </c>
      <c r="CR19" s="3" t="n">
        <v>1</v>
      </c>
      <c r="CS19" s="0" t="n">
        <f aca="false">IF(AND(AA19&gt;=0),MAX(AA19),-3)</f>
        <v>81</v>
      </c>
      <c r="CT19" s="4" t="s">
        <v>44</v>
      </c>
      <c r="CU19" s="4" t="s">
        <v>44</v>
      </c>
      <c r="CV19" s="3" t="n">
        <v>1</v>
      </c>
      <c r="CW19" s="0" t="n">
        <v>-3</v>
      </c>
      <c r="CX19" s="0" t="s">
        <v>44</v>
      </c>
      <c r="CY19" s="0" t="s">
        <v>44</v>
      </c>
      <c r="CZ19" s="3" t="n">
        <v>1</v>
      </c>
      <c r="DA19" s="0" t="n">
        <f aca="false">IF(AND(C19&gt;=0,AI19&gt;=0),ROUND((C19*AI19)/(C19),0),-3)</f>
        <v>-3</v>
      </c>
      <c r="DB19" s="0" t="s">
        <v>44</v>
      </c>
      <c r="DC19" s="0" t="s">
        <v>44</v>
      </c>
      <c r="DD19" s="3" t="n">
        <v>1</v>
      </c>
      <c r="DE19" s="0" t="n">
        <f aca="false">IF(BY19=0,0,IF(OR(BQ19&gt;=0,BY19&gt;=0),ROUND(BY19/BQ19*100,0),BQ19))</f>
        <v>29</v>
      </c>
      <c r="DF19" s="0" t="s">
        <v>44</v>
      </c>
      <c r="DG19" s="0" t="s">
        <v>44</v>
      </c>
      <c r="DH19" s="3" t="n">
        <v>1</v>
      </c>
      <c r="DI19" s="0" t="n">
        <f aca="false">IF(OR(G19&lt;0),-3,ROUND(((C19)^2)/(C19*G19),0))</f>
        <v>-3</v>
      </c>
      <c r="DJ19" s="0" t="s">
        <v>44</v>
      </c>
      <c r="DK19" s="0" t="s">
        <v>44</v>
      </c>
      <c r="DL19" s="3" t="n">
        <v>1</v>
      </c>
      <c r="DM19" s="0" t="n">
        <f aca="false">IF(OR(O19&lt;0),-3,ROUND(((K19)^2)/(K19*O19),0))</f>
        <v>-3</v>
      </c>
      <c r="DN19" s="0" t="s">
        <v>44</v>
      </c>
      <c r="DO19" s="0" t="s">
        <v>44</v>
      </c>
      <c r="DP19" s="3" t="n">
        <v>1</v>
      </c>
      <c r="DQ19" s="0" t="n">
        <f aca="false">IF(OR(W19&lt;0),-3,ROUND(((S19)^2)/(S19*W19),0))</f>
        <v>-3</v>
      </c>
      <c r="DR19" s="0" t="s">
        <v>44</v>
      </c>
      <c r="DS19" s="0" t="s">
        <v>44</v>
      </c>
      <c r="DT19" s="3" t="n">
        <v>1</v>
      </c>
      <c r="DU19" s="0" t="n">
        <v>-3</v>
      </c>
      <c r="DV19" s="0" t="s">
        <v>44</v>
      </c>
      <c r="DW19" s="0" t="s">
        <v>44</v>
      </c>
      <c r="DX19" s="3" t="n">
        <v>1</v>
      </c>
      <c r="DY19" s="0" t="n">
        <v>-3</v>
      </c>
      <c r="DZ19" s="0" t="s">
        <v>44</v>
      </c>
      <c r="EA19" s="0" t="s">
        <v>44</v>
      </c>
      <c r="EB19" s="3" t="n">
        <v>1</v>
      </c>
      <c r="EC19" s="0" t="n">
        <v>0</v>
      </c>
      <c r="ED19" s="0" t="s">
        <v>44</v>
      </c>
      <c r="EE19" s="0" t="s">
        <v>44</v>
      </c>
      <c r="EF19" s="3" t="n">
        <v>1</v>
      </c>
    </row>
    <row r="20" customFormat="false" ht="12.75" hidden="false" customHeight="false" outlineLevel="0" collapsed="false">
      <c r="A20" s="0" t="n">
        <v>10</v>
      </c>
      <c r="B20" s="0" t="n">
        <v>60</v>
      </c>
      <c r="C20" s="5" t="n">
        <v>720</v>
      </c>
      <c r="D20" s="0" t="s">
        <v>44</v>
      </c>
      <c r="E20" s="0" t="s">
        <v>44</v>
      </c>
      <c r="F20" s="3" t="n">
        <v>1</v>
      </c>
      <c r="G20" s="0" t="n">
        <v>-1</v>
      </c>
      <c r="H20" s="0" t="s">
        <v>44</v>
      </c>
      <c r="I20" s="0" t="s">
        <v>44</v>
      </c>
      <c r="J20" s="3" t="n">
        <v>1</v>
      </c>
      <c r="K20" s="5" t="n">
        <v>300</v>
      </c>
      <c r="L20" s="0" t="s">
        <v>44</v>
      </c>
      <c r="M20" s="0" t="s">
        <v>44</v>
      </c>
      <c r="N20" s="3" t="n">
        <v>1</v>
      </c>
      <c r="O20" s="0" t="n">
        <v>-1</v>
      </c>
      <c r="P20" s="0" t="s">
        <v>44</v>
      </c>
      <c r="Q20" s="0" t="s">
        <v>44</v>
      </c>
      <c r="R20" s="3" t="n">
        <v>1</v>
      </c>
      <c r="S20" s="5" t="n">
        <v>420</v>
      </c>
      <c r="T20" s="0" t="s">
        <v>44</v>
      </c>
      <c r="U20" s="0" t="s">
        <v>44</v>
      </c>
      <c r="V20" s="3" t="n">
        <v>1</v>
      </c>
      <c r="W20" s="0" t="n">
        <v>-1</v>
      </c>
      <c r="X20" s="0" t="s">
        <v>44</v>
      </c>
      <c r="Y20" s="0" t="s">
        <v>44</v>
      </c>
      <c r="Z20" s="3" t="n">
        <v>1</v>
      </c>
      <c r="AA20" s="5" t="n">
        <v>76</v>
      </c>
      <c r="AB20" s="0" t="s">
        <v>44</v>
      </c>
      <c r="AC20" s="0" t="s">
        <v>44</v>
      </c>
      <c r="AD20" s="3" t="n">
        <v>1</v>
      </c>
      <c r="AE20" s="5" t="n">
        <v>-1</v>
      </c>
      <c r="AF20" s="0" t="s">
        <v>44</v>
      </c>
      <c r="AG20" s="0" t="s">
        <v>44</v>
      </c>
      <c r="AH20" s="3" t="n">
        <v>1</v>
      </c>
      <c r="AI20" s="5" t="n">
        <v>-1</v>
      </c>
      <c r="AJ20" s="0" t="s">
        <v>44</v>
      </c>
      <c r="AK20" s="0" t="s">
        <v>44</v>
      </c>
      <c r="AL20" s="3" t="n">
        <v>1</v>
      </c>
      <c r="AM20" s="0" t="n">
        <v>42</v>
      </c>
      <c r="AN20" s="4" t="s">
        <v>44</v>
      </c>
      <c r="AO20" s="4" t="s">
        <v>44</v>
      </c>
      <c r="AP20" s="3" t="n">
        <v>1</v>
      </c>
      <c r="AQ20" s="0" t="n">
        <v>-1</v>
      </c>
      <c r="AR20" s="4" t="s">
        <v>44</v>
      </c>
      <c r="AS20" s="4" t="s">
        <v>44</v>
      </c>
      <c r="AT20" s="3" t="n">
        <v>1</v>
      </c>
      <c r="AU20" s="0" t="n">
        <v>-1</v>
      </c>
      <c r="AV20" s="4" t="s">
        <v>44</v>
      </c>
      <c r="AW20" s="4" t="s">
        <v>44</v>
      </c>
      <c r="AX20" s="3" t="n">
        <v>1</v>
      </c>
      <c r="AY20" s="0" t="n">
        <v>-1</v>
      </c>
      <c r="AZ20" s="4" t="s">
        <v>44</v>
      </c>
      <c r="BA20" s="4" t="s">
        <v>44</v>
      </c>
      <c r="BB20" s="3" t="n">
        <v>1</v>
      </c>
      <c r="BC20" s="0" t="n">
        <v>1080</v>
      </c>
      <c r="BD20" s="4" t="s">
        <v>44</v>
      </c>
      <c r="BE20" s="4" t="s">
        <v>44</v>
      </c>
      <c r="BF20" s="3" t="n">
        <v>1</v>
      </c>
      <c r="BG20" s="0" t="n">
        <v>-1</v>
      </c>
      <c r="BH20" s="0" t="s">
        <v>44</v>
      </c>
      <c r="BI20" s="0" t="s">
        <v>44</v>
      </c>
      <c r="BJ20" s="3" t="n">
        <v>1</v>
      </c>
      <c r="BM20" s="0" t="n">
        <f aca="false">IF(O20&lt;=0,$D$7,IF(W20&lt;=O20,$D$7,$D$7+$F$7*(W20-O20)))</f>
        <v>2.2</v>
      </c>
      <c r="BN20" s="0" t="n">
        <f aca="false">IF(CC20&lt;=0,$D$7,IF(CK20&lt;=CC20,$D$7,$D$7+$F$7*(CK20-CC20)))</f>
        <v>2.2</v>
      </c>
      <c r="BP20" s="0" t="n">
        <v>1</v>
      </c>
      <c r="BQ20" s="0" t="n">
        <f aca="false">IF(AND(C20&gt;=0),C20,-3)</f>
        <v>720</v>
      </c>
      <c r="BR20" s="0" t="s">
        <v>44</v>
      </c>
      <c r="BS20" s="0" t="s">
        <v>44</v>
      </c>
      <c r="BT20" s="3" t="n">
        <v>1</v>
      </c>
      <c r="BU20" s="0" t="n">
        <v>-1</v>
      </c>
      <c r="BV20" s="0" t="s">
        <v>44</v>
      </c>
      <c r="BW20" s="0" t="s">
        <v>44</v>
      </c>
      <c r="BX20" s="3" t="n">
        <v>1</v>
      </c>
      <c r="BY20" s="0" t="n">
        <f aca="false">IF(AND(K20&gt;=0),K20,-3)</f>
        <v>300</v>
      </c>
      <c r="BZ20" s="0" t="s">
        <v>44</v>
      </c>
      <c r="CA20" s="0" t="s">
        <v>44</v>
      </c>
      <c r="CB20" s="3" t="n">
        <v>1</v>
      </c>
      <c r="CC20" s="0" t="n">
        <v>-1</v>
      </c>
      <c r="CD20" s="0" t="s">
        <v>44</v>
      </c>
      <c r="CE20" s="0" t="s">
        <v>44</v>
      </c>
      <c r="CF20" s="3" t="n">
        <v>1</v>
      </c>
      <c r="CG20" s="0" t="n">
        <f aca="false">IF(AND(S20&gt;=0),S20,-3)</f>
        <v>420</v>
      </c>
      <c r="CH20" s="0" t="s">
        <v>44</v>
      </c>
      <c r="CI20" s="0" t="s">
        <v>44</v>
      </c>
      <c r="CJ20" s="3" t="n">
        <v>1</v>
      </c>
      <c r="CK20" s="0" t="n">
        <v>-1</v>
      </c>
      <c r="CL20" s="0" t="s">
        <v>44</v>
      </c>
      <c r="CM20" s="0" t="s">
        <v>44</v>
      </c>
      <c r="CN20" s="3" t="n">
        <v>1</v>
      </c>
      <c r="CO20" s="0" t="n">
        <f aca="false">IF(AND(AA20&gt;=0),ROUND((AA20)/1,0),-3)</f>
        <v>76</v>
      </c>
      <c r="CP20" s="0" t="s">
        <v>44</v>
      </c>
      <c r="CQ20" s="0" t="s">
        <v>44</v>
      </c>
      <c r="CR20" s="3" t="n">
        <v>1</v>
      </c>
      <c r="CS20" s="0" t="n">
        <f aca="false">IF(AND(AA20&gt;=0),MAX(AA20),-3)</f>
        <v>76</v>
      </c>
      <c r="CT20" s="4" t="s">
        <v>44</v>
      </c>
      <c r="CU20" s="4" t="s">
        <v>44</v>
      </c>
      <c r="CV20" s="3" t="n">
        <v>1</v>
      </c>
      <c r="CW20" s="0" t="n">
        <v>-1</v>
      </c>
      <c r="CX20" s="0" t="s">
        <v>44</v>
      </c>
      <c r="CY20" s="0" t="s">
        <v>44</v>
      </c>
      <c r="CZ20" s="3" t="n">
        <v>1</v>
      </c>
      <c r="DA20" s="0" t="n">
        <v>-1</v>
      </c>
      <c r="DB20" s="0" t="s">
        <v>44</v>
      </c>
      <c r="DC20" s="0" t="s">
        <v>44</v>
      </c>
      <c r="DD20" s="3" t="n">
        <v>1</v>
      </c>
      <c r="DE20" s="0" t="n">
        <f aca="false">IF(BY20=0,0,IF(OR(BQ20&gt;=0,BY20&gt;=0),ROUND(BY20/BQ20*100,0),BQ20))</f>
        <v>42</v>
      </c>
      <c r="DF20" s="0" t="s">
        <v>44</v>
      </c>
      <c r="DG20" s="0" t="s">
        <v>44</v>
      </c>
      <c r="DH20" s="3" t="n">
        <v>1</v>
      </c>
      <c r="DI20" s="0" t="n">
        <v>-1</v>
      </c>
      <c r="DJ20" s="0" t="s">
        <v>44</v>
      </c>
      <c r="DK20" s="0" t="s">
        <v>44</v>
      </c>
      <c r="DL20" s="3" t="n">
        <v>1</v>
      </c>
      <c r="DM20" s="0" t="n">
        <v>-1</v>
      </c>
      <c r="DN20" s="0" t="s">
        <v>44</v>
      </c>
      <c r="DO20" s="0" t="s">
        <v>44</v>
      </c>
      <c r="DP20" s="3" t="n">
        <v>1</v>
      </c>
      <c r="DQ20" s="0" t="n">
        <v>-1</v>
      </c>
      <c r="DR20" s="0" t="s">
        <v>44</v>
      </c>
      <c r="DS20" s="0" t="s">
        <v>44</v>
      </c>
      <c r="DT20" s="3" t="n">
        <v>1</v>
      </c>
      <c r="DU20" s="0" t="n">
        <f aca="false">IF(OR(CG20&lt;0,BY20&lt;0),-1,CG20+ROUND(BN20*BY20,0))</f>
        <v>1080</v>
      </c>
      <c r="DV20" s="0" t="s">
        <v>44</v>
      </c>
      <c r="DW20" s="0" t="s">
        <v>44</v>
      </c>
      <c r="DX20" s="3" t="n">
        <v>1</v>
      </c>
      <c r="DY20" s="0" t="n">
        <f aca="false">IF(OR(DU20&lt;0,BU20&lt;=0),-1,ROUND(DU20/BU20,0))</f>
        <v>-1</v>
      </c>
      <c r="DZ20" s="0" t="s">
        <v>44</v>
      </c>
      <c r="EA20" s="0" t="s">
        <v>44</v>
      </c>
      <c r="EB20" s="3" t="n">
        <v>1</v>
      </c>
      <c r="EC20" s="0" t="n">
        <v>0</v>
      </c>
      <c r="ED20" s="0" t="s">
        <v>44</v>
      </c>
      <c r="EE20" s="0" t="s">
        <v>44</v>
      </c>
      <c r="EF20" s="3" t="n">
        <v>1</v>
      </c>
    </row>
    <row r="21" customFormat="false" ht="12.75" hidden="false" customHeight="false" outlineLevel="0" collapsed="false">
      <c r="A21" s="0" t="n">
        <v>11</v>
      </c>
      <c r="B21" s="0" t="n">
        <v>60</v>
      </c>
      <c r="C21" s="5" t="n">
        <v>600</v>
      </c>
      <c r="D21" s="0" t="s">
        <v>44</v>
      </c>
      <c r="E21" s="0" t="s">
        <v>44</v>
      </c>
      <c r="F21" s="3" t="n">
        <v>1</v>
      </c>
      <c r="G21" s="0" t="n">
        <v>98</v>
      </c>
      <c r="H21" s="0" t="s">
        <v>44</v>
      </c>
      <c r="I21" s="0" t="s">
        <v>45</v>
      </c>
      <c r="J21" s="3" t="n">
        <v>0.88</v>
      </c>
      <c r="K21" s="5" t="n">
        <v>120</v>
      </c>
      <c r="L21" s="0" t="s">
        <v>44</v>
      </c>
      <c r="M21" s="0" t="s">
        <v>44</v>
      </c>
      <c r="N21" s="3" t="n">
        <v>1</v>
      </c>
      <c r="O21" s="0" t="n">
        <v>84</v>
      </c>
      <c r="P21" s="0" t="s">
        <v>44</v>
      </c>
      <c r="Q21" s="0" t="s">
        <v>45</v>
      </c>
      <c r="R21" s="3" t="n">
        <v>0.88</v>
      </c>
      <c r="S21" s="5" t="n">
        <v>480</v>
      </c>
      <c r="T21" s="0" t="s">
        <v>44</v>
      </c>
      <c r="U21" s="0" t="s">
        <v>44</v>
      </c>
      <c r="V21" s="3" t="n">
        <v>1</v>
      </c>
      <c r="W21" s="0" t="n">
        <v>102</v>
      </c>
      <c r="X21" s="0" t="s">
        <v>44</v>
      </c>
      <c r="Y21" s="0" t="s">
        <v>45</v>
      </c>
      <c r="Z21" s="3" t="n">
        <v>0.88</v>
      </c>
      <c r="AA21" s="5" t="n">
        <v>78</v>
      </c>
      <c r="AB21" s="0" t="s">
        <v>44</v>
      </c>
      <c r="AC21" s="0" t="s">
        <v>44</v>
      </c>
      <c r="AD21" s="3" t="n">
        <v>1</v>
      </c>
      <c r="AE21" s="5" t="n">
        <v>11</v>
      </c>
      <c r="AF21" s="0" t="s">
        <v>44</v>
      </c>
      <c r="AG21" s="0" t="s">
        <v>44</v>
      </c>
      <c r="AH21" s="3" t="n">
        <v>1</v>
      </c>
      <c r="AI21" s="5" t="n">
        <v>95</v>
      </c>
      <c r="AJ21" s="0" t="s">
        <v>44</v>
      </c>
      <c r="AK21" s="0" t="s">
        <v>44</v>
      </c>
      <c r="AL21" s="3" t="n">
        <v>1</v>
      </c>
      <c r="AM21" s="0" t="n">
        <v>20</v>
      </c>
      <c r="AN21" s="4" t="s">
        <v>44</v>
      </c>
      <c r="AO21" s="4" t="s">
        <v>44</v>
      </c>
      <c r="AP21" s="3" t="n">
        <v>1</v>
      </c>
      <c r="AQ21" s="0" t="n">
        <v>6</v>
      </c>
      <c r="AR21" s="4" t="s">
        <v>44</v>
      </c>
      <c r="AS21" s="4" t="s">
        <v>45</v>
      </c>
      <c r="AT21" s="3" t="n">
        <v>0.88</v>
      </c>
      <c r="AU21" s="0" t="n">
        <v>1</v>
      </c>
      <c r="AV21" s="4" t="s">
        <v>44</v>
      </c>
      <c r="AW21" s="4" t="s">
        <v>45</v>
      </c>
      <c r="AX21" s="3" t="n">
        <v>0.88</v>
      </c>
      <c r="AY21" s="0" t="n">
        <v>5</v>
      </c>
      <c r="AZ21" s="4" t="s">
        <v>44</v>
      </c>
      <c r="BA21" s="4" t="s">
        <v>45</v>
      </c>
      <c r="BB21" s="3" t="n">
        <v>0.88</v>
      </c>
      <c r="BC21" s="0" t="n">
        <v>787</v>
      </c>
      <c r="BD21" s="4" t="s">
        <v>44</v>
      </c>
      <c r="BE21" s="4" t="s">
        <v>45</v>
      </c>
      <c r="BF21" s="3" t="n">
        <v>0.88</v>
      </c>
      <c r="BG21" s="0" t="n">
        <v>8</v>
      </c>
      <c r="BH21" s="0" t="s">
        <v>44</v>
      </c>
      <c r="BI21" s="0" t="s">
        <v>45</v>
      </c>
      <c r="BJ21" s="3" t="n">
        <v>0.88</v>
      </c>
      <c r="BM21" s="0" t="n">
        <f aca="false">IF(O21&lt;=0,$D$7,IF(W21&lt;=O21,$D$7,$D$7+$F$7*(W21-O21)))</f>
        <v>2.56</v>
      </c>
      <c r="BN21" s="0" t="n">
        <f aca="false">IF(CC21&lt;=0,$D$7,IF(CK21&lt;=CC21,$D$7,$D$7+$F$7*(CK21-CC21)))</f>
        <v>2.56</v>
      </c>
      <c r="BP21" s="0" t="n">
        <v>1</v>
      </c>
      <c r="BQ21" s="0" t="n">
        <f aca="false">IF(AND(C21&gt;=0),C21,-3)</f>
        <v>600</v>
      </c>
      <c r="BR21" s="0" t="s">
        <v>44</v>
      </c>
      <c r="BS21" s="0" t="s">
        <v>44</v>
      </c>
      <c r="BT21" s="3" t="n">
        <v>1</v>
      </c>
      <c r="BU21" s="0" t="n">
        <f aca="false">IF(AND(C21&gt;=0,G21&gt;=0),ROUND((C21*G21)/(C21),0),-3)</f>
        <v>98</v>
      </c>
      <c r="BV21" s="0" t="s">
        <v>44</v>
      </c>
      <c r="BW21" s="0" t="s">
        <v>45</v>
      </c>
      <c r="BX21" s="3" t="n">
        <v>0.88</v>
      </c>
      <c r="BY21" s="0" t="n">
        <f aca="false">IF(AND(K21&gt;=0),K21,-3)</f>
        <v>120</v>
      </c>
      <c r="BZ21" s="0" t="s">
        <v>44</v>
      </c>
      <c r="CA21" s="0" t="s">
        <v>44</v>
      </c>
      <c r="CB21" s="3" t="n">
        <v>1</v>
      </c>
      <c r="CC21" s="0" t="n">
        <f aca="false">IF(AND(K21&gt;=0,O21&gt;=0),ROUND((K21*O21)/(K21),0),-3)</f>
        <v>84</v>
      </c>
      <c r="CD21" s="0" t="s">
        <v>44</v>
      </c>
      <c r="CE21" s="0" t="s">
        <v>45</v>
      </c>
      <c r="CF21" s="3" t="n">
        <v>0.88</v>
      </c>
      <c r="CG21" s="0" t="n">
        <f aca="false">IF(AND(S21&gt;=0),S21,-3)</f>
        <v>480</v>
      </c>
      <c r="CH21" s="0" t="s">
        <v>44</v>
      </c>
      <c r="CI21" s="0" t="s">
        <v>44</v>
      </c>
      <c r="CJ21" s="3" t="n">
        <v>1</v>
      </c>
      <c r="CK21" s="0" t="n">
        <f aca="false">IF(AND(S21&gt;=0,W21&gt;=0),ROUND((S21*W21)/(S21),0),-3)</f>
        <v>102</v>
      </c>
      <c r="CL21" s="0" t="s">
        <v>44</v>
      </c>
      <c r="CM21" s="0" t="s">
        <v>45</v>
      </c>
      <c r="CN21" s="3" t="n">
        <v>0.88</v>
      </c>
      <c r="CO21" s="0" t="n">
        <f aca="false">IF(AND(AA21&gt;=0),ROUND((AA21)/1,0),-3)</f>
        <v>78</v>
      </c>
      <c r="CP21" s="0" t="s">
        <v>44</v>
      </c>
      <c r="CQ21" s="0" t="s">
        <v>44</v>
      </c>
      <c r="CR21" s="3" t="n">
        <v>1</v>
      </c>
      <c r="CS21" s="0" t="n">
        <f aca="false">IF(AND(AA21&gt;=0),MAX(AA21),-3)</f>
        <v>78</v>
      </c>
      <c r="CT21" s="4" t="s">
        <v>44</v>
      </c>
      <c r="CU21" s="4" t="s">
        <v>44</v>
      </c>
      <c r="CV21" s="3" t="n">
        <v>1</v>
      </c>
      <c r="CW21" s="0" t="n">
        <f aca="false">ROUND(SQRT((C21*AE21^2+C21*((G21-BU21)^2))/(C21-1)),0)</f>
        <v>11</v>
      </c>
      <c r="CX21" s="0" t="s">
        <v>44</v>
      </c>
      <c r="CY21" s="0" t="s">
        <v>45</v>
      </c>
      <c r="CZ21" s="3" t="n">
        <v>0.94</v>
      </c>
      <c r="DA21" s="0" t="n">
        <f aca="false">IF(AND(C21&gt;=0,AI21&gt;=0),ROUND((C21*AI21)/(C21),0),-3)</f>
        <v>95</v>
      </c>
      <c r="DB21" s="0" t="s">
        <v>44</v>
      </c>
      <c r="DC21" s="0" t="s">
        <v>44</v>
      </c>
      <c r="DD21" s="3" t="n">
        <v>1</v>
      </c>
      <c r="DE21" s="0" t="n">
        <f aca="false">IF(BY21=0,0,IF(OR(BQ21&gt;=0,BY21&gt;=0),ROUND(BY21/BQ21*100,0),BQ21))</f>
        <v>20</v>
      </c>
      <c r="DF21" s="0" t="s">
        <v>44</v>
      </c>
      <c r="DG21" s="0" t="s">
        <v>44</v>
      </c>
      <c r="DH21" s="3" t="n">
        <v>1</v>
      </c>
      <c r="DI21" s="0" t="n">
        <f aca="false">IF(OR(G21&lt;0),-3,ROUND(((C21)^2)/(C21*G21),0))</f>
        <v>6</v>
      </c>
      <c r="DJ21" s="0" t="s">
        <v>44</v>
      </c>
      <c r="DK21" s="0" t="s">
        <v>45</v>
      </c>
      <c r="DL21" s="3" t="n">
        <v>0.88</v>
      </c>
      <c r="DM21" s="0" t="n">
        <f aca="false">IF(OR(O21&lt;0),-3,ROUND(((K21)^2)/(K21*O21),0))</f>
        <v>1</v>
      </c>
      <c r="DN21" s="0" t="s">
        <v>44</v>
      </c>
      <c r="DO21" s="0" t="s">
        <v>45</v>
      </c>
      <c r="DP21" s="3" t="n">
        <v>0.88</v>
      </c>
      <c r="DQ21" s="0" t="n">
        <f aca="false">IF(OR(W21&lt;0),-3,ROUND(((S21)^2)/(S21*W21),0))</f>
        <v>5</v>
      </c>
      <c r="DR21" s="0" t="s">
        <v>44</v>
      </c>
      <c r="DS21" s="0" t="s">
        <v>45</v>
      </c>
      <c r="DT21" s="3" t="n">
        <v>0.88</v>
      </c>
      <c r="DU21" s="0" t="n">
        <f aca="false">IF(OR(CG21&lt;0,BY21&lt;0),-1,CG21+ROUND(BN21*BY21,0))</f>
        <v>787</v>
      </c>
      <c r="DV21" s="0" t="s">
        <v>44</v>
      </c>
      <c r="DW21" s="0" t="s">
        <v>44</v>
      </c>
      <c r="DX21" s="3" t="n">
        <v>1</v>
      </c>
      <c r="DY21" s="0" t="n">
        <f aca="false">IF(OR(DU21&lt;0,BU21&lt;=0),-1,ROUND(DU21/BU21,0))</f>
        <v>8</v>
      </c>
      <c r="DZ21" s="0" t="s">
        <v>44</v>
      </c>
      <c r="EA21" s="0" t="s">
        <v>45</v>
      </c>
      <c r="EB21" s="3" t="n">
        <v>0.88</v>
      </c>
      <c r="EC21" s="0" t="n">
        <v>0</v>
      </c>
      <c r="ED21" s="0" t="s">
        <v>44</v>
      </c>
      <c r="EE21" s="0" t="s">
        <v>44</v>
      </c>
      <c r="EF21" s="3" t="n">
        <v>1</v>
      </c>
    </row>
    <row r="22" customFormat="false" ht="12.75" hidden="false" customHeight="false" outlineLevel="0" collapsed="false">
      <c r="A22" s="0" t="n">
        <v>12</v>
      </c>
      <c r="B22" s="0" t="n">
        <v>60</v>
      </c>
      <c r="C22" s="5" t="n">
        <v>600</v>
      </c>
      <c r="D22" s="0" t="s">
        <v>44</v>
      </c>
      <c r="E22" s="0" t="s">
        <v>45</v>
      </c>
      <c r="F22" s="3" t="n">
        <v>0.9</v>
      </c>
      <c r="G22" s="0" t="n">
        <v>98</v>
      </c>
      <c r="H22" s="0" t="s">
        <v>44</v>
      </c>
      <c r="I22" s="0" t="s">
        <v>45</v>
      </c>
      <c r="J22" s="3" t="n">
        <v>0.88</v>
      </c>
      <c r="K22" s="5" t="n">
        <v>120</v>
      </c>
      <c r="L22" s="0" t="s">
        <v>44</v>
      </c>
      <c r="M22" s="0" t="s">
        <v>45</v>
      </c>
      <c r="N22" s="3" t="n">
        <v>0.9</v>
      </c>
      <c r="O22" s="0" t="n">
        <v>84</v>
      </c>
      <c r="P22" s="0" t="s">
        <v>44</v>
      </c>
      <c r="Q22" s="0" t="s">
        <v>45</v>
      </c>
      <c r="R22" s="3" t="n">
        <v>0.88</v>
      </c>
      <c r="S22" s="5" t="n">
        <v>480</v>
      </c>
      <c r="T22" s="0" t="s">
        <v>44</v>
      </c>
      <c r="U22" s="0" t="s">
        <v>45</v>
      </c>
      <c r="V22" s="3" t="n">
        <v>0.9</v>
      </c>
      <c r="W22" s="0" t="n">
        <v>102</v>
      </c>
      <c r="X22" s="0" t="s">
        <v>44</v>
      </c>
      <c r="Y22" s="0" t="s">
        <v>45</v>
      </c>
      <c r="Z22" s="3" t="n">
        <v>0.88</v>
      </c>
      <c r="AA22" s="5" t="n">
        <v>78</v>
      </c>
      <c r="AB22" s="0" t="s">
        <v>44</v>
      </c>
      <c r="AC22" s="0" t="s">
        <v>44</v>
      </c>
      <c r="AD22" s="3" t="n">
        <v>1</v>
      </c>
      <c r="AE22" s="5" t="n">
        <v>11</v>
      </c>
      <c r="AF22" s="0" t="s">
        <v>44</v>
      </c>
      <c r="AG22" s="0" t="s">
        <v>44</v>
      </c>
      <c r="AH22" s="3" t="n">
        <v>1</v>
      </c>
      <c r="AI22" s="5" t="n">
        <v>95</v>
      </c>
      <c r="AJ22" s="0" t="s">
        <v>44</v>
      </c>
      <c r="AK22" s="0" t="s">
        <v>44</v>
      </c>
      <c r="AL22" s="3" t="n">
        <v>1</v>
      </c>
      <c r="AM22" s="0" t="n">
        <v>20</v>
      </c>
      <c r="AN22" s="4" t="s">
        <v>44</v>
      </c>
      <c r="AO22" s="4" t="s">
        <v>44</v>
      </c>
      <c r="AP22" s="3" t="n">
        <v>1</v>
      </c>
      <c r="AQ22" s="0" t="n">
        <v>6</v>
      </c>
      <c r="AR22" s="4" t="s">
        <v>44</v>
      </c>
      <c r="AS22" s="4" t="s">
        <v>45</v>
      </c>
      <c r="AT22" s="3" t="n">
        <v>0.88</v>
      </c>
      <c r="AU22" s="0" t="n">
        <v>1</v>
      </c>
      <c r="AV22" s="4" t="s">
        <v>44</v>
      </c>
      <c r="AW22" s="4" t="s">
        <v>45</v>
      </c>
      <c r="AX22" s="3" t="n">
        <v>0.88</v>
      </c>
      <c r="AY22" s="0" t="n">
        <v>5</v>
      </c>
      <c r="AZ22" s="4" t="s">
        <v>44</v>
      </c>
      <c r="BA22" s="4" t="s">
        <v>45</v>
      </c>
      <c r="BB22" s="3" t="n">
        <v>0.88</v>
      </c>
      <c r="BC22" s="0" t="n">
        <v>787</v>
      </c>
      <c r="BD22" s="4" t="s">
        <v>44</v>
      </c>
      <c r="BE22" s="4" t="s">
        <v>45</v>
      </c>
      <c r="BF22" s="3" t="n">
        <v>0.88</v>
      </c>
      <c r="BG22" s="0" t="n">
        <v>8</v>
      </c>
      <c r="BH22" s="0" t="s">
        <v>44</v>
      </c>
      <c r="BI22" s="0" t="s">
        <v>45</v>
      </c>
      <c r="BJ22" s="3" t="n">
        <v>0.88</v>
      </c>
      <c r="BL22" s="0" t="s">
        <v>19</v>
      </c>
      <c r="BM22" s="0" t="n">
        <f aca="false">IF(O22&lt;=0,$D$7,IF(W22&lt;=O22,$D$7,$D$7+$F$7*(W22-O22)))</f>
        <v>2.56</v>
      </c>
      <c r="BN22" s="0" t="n">
        <f aca="false">IF(CC22&lt;=0,$D$7,IF(CK22&lt;=CC22,$D$7,$D$7+$F$7*(CK22-CC22)))</f>
        <v>2.56</v>
      </c>
      <c r="BP22" s="0" t="n">
        <v>1</v>
      </c>
      <c r="BQ22" s="0" t="n">
        <f aca="false">IF(AND(C22&gt;=0),C22,-3)</f>
        <v>600</v>
      </c>
      <c r="BR22" s="0" t="s">
        <v>44</v>
      </c>
      <c r="BS22" s="0" t="s">
        <v>45</v>
      </c>
      <c r="BT22" s="3" t="n">
        <v>0.9</v>
      </c>
      <c r="BU22" s="0" t="n">
        <f aca="false">IF(AND(C22&gt;=0,G22&gt;=0),ROUND((C22*G22)/(C22),0),-3)</f>
        <v>98</v>
      </c>
      <c r="BV22" s="0" t="s">
        <v>44</v>
      </c>
      <c r="BW22" s="0" t="s">
        <v>45</v>
      </c>
      <c r="BX22" s="3" t="n">
        <v>0.71</v>
      </c>
      <c r="BY22" s="0" t="n">
        <f aca="false">IF(AND(K22&gt;=0),K22,-3)</f>
        <v>120</v>
      </c>
      <c r="BZ22" s="0" t="s">
        <v>44</v>
      </c>
      <c r="CA22" s="0" t="s">
        <v>45</v>
      </c>
      <c r="CB22" s="3" t="n">
        <v>0.9</v>
      </c>
      <c r="CC22" s="0" t="n">
        <f aca="false">IF(AND(K22&gt;=0,O22&gt;=0),ROUND((K22*O22)/(K22),0),-3)</f>
        <v>84</v>
      </c>
      <c r="CD22" s="0" t="s">
        <v>44</v>
      </c>
      <c r="CE22" s="0" t="s">
        <v>45</v>
      </c>
      <c r="CF22" s="3" t="n">
        <v>0.71</v>
      </c>
      <c r="CG22" s="0" t="n">
        <f aca="false">IF(AND(S22&gt;=0),S22,-3)</f>
        <v>480</v>
      </c>
      <c r="CH22" s="0" t="s">
        <v>44</v>
      </c>
      <c r="CI22" s="0" t="s">
        <v>45</v>
      </c>
      <c r="CJ22" s="3" t="n">
        <v>0.9</v>
      </c>
      <c r="CK22" s="0" t="n">
        <f aca="false">IF(AND(S22&gt;=0,W22&gt;=0),ROUND((S22*W22)/(S22),0),-3)</f>
        <v>102</v>
      </c>
      <c r="CL22" s="0" t="s">
        <v>44</v>
      </c>
      <c r="CM22" s="0" t="s">
        <v>45</v>
      </c>
      <c r="CN22" s="3" t="n">
        <v>0.71</v>
      </c>
      <c r="CO22" s="0" t="n">
        <f aca="false">IF(AND(AA22&gt;=0),ROUND((AA22)/1,0),-3)</f>
        <v>78</v>
      </c>
      <c r="CP22" s="0" t="s">
        <v>44</v>
      </c>
      <c r="CQ22" s="0" t="s">
        <v>44</v>
      </c>
      <c r="CR22" s="3" t="n">
        <v>1</v>
      </c>
      <c r="CS22" s="0" t="n">
        <f aca="false">IF(AND(AA22&gt;=0),MAX(AA22),-3)</f>
        <v>78</v>
      </c>
      <c r="CT22" s="4" t="s">
        <v>44</v>
      </c>
      <c r="CU22" s="4" t="s">
        <v>44</v>
      </c>
      <c r="CV22" s="3" t="n">
        <v>1</v>
      </c>
      <c r="CW22" s="0" t="n">
        <f aca="false">ROUND(SQRT((C22*AE22^2+C22*((G22-BU22)^2))/(C22-1)),0)</f>
        <v>11</v>
      </c>
      <c r="CX22" s="0" t="s">
        <v>44</v>
      </c>
      <c r="CY22" s="0" t="s">
        <v>45</v>
      </c>
      <c r="CZ22" s="3" t="n">
        <v>0.81</v>
      </c>
      <c r="DA22" s="0" t="n">
        <f aca="false">IF(AND(C22&gt;=0,AI22&gt;=0),ROUND((C22*AI22)/(C22),0),-3)</f>
        <v>95</v>
      </c>
      <c r="DB22" s="0" t="s">
        <v>44</v>
      </c>
      <c r="DC22" s="0" t="s">
        <v>45</v>
      </c>
      <c r="DD22" s="3" t="n">
        <v>0.81</v>
      </c>
      <c r="DE22" s="0" t="n">
        <f aca="false">IF(BY22=0,0,IF(OR(BQ22&gt;=0,BY22&gt;=0),ROUND(BY22/BQ22*100,0),BQ22))</f>
        <v>20</v>
      </c>
      <c r="DF22" s="0" t="s">
        <v>44</v>
      </c>
      <c r="DG22" s="0" t="s">
        <v>45</v>
      </c>
      <c r="DH22" s="3" t="n">
        <v>0.81</v>
      </c>
      <c r="DI22" s="0" t="n">
        <f aca="false">IF(OR(G22&lt;0),-3,ROUND(((C22)^2)/(C22*G22),0))</f>
        <v>6</v>
      </c>
      <c r="DJ22" s="0" t="s">
        <v>44</v>
      </c>
      <c r="DK22" s="0" t="s">
        <v>45</v>
      </c>
      <c r="DL22" s="3" t="n">
        <v>0.64</v>
      </c>
      <c r="DM22" s="0" t="n">
        <f aca="false">IF(OR(O22&lt;0),-3,ROUND(((K22)^2)/(K22*O22),0))</f>
        <v>1</v>
      </c>
      <c r="DN22" s="0" t="s">
        <v>44</v>
      </c>
      <c r="DO22" s="0" t="s">
        <v>45</v>
      </c>
      <c r="DP22" s="3" t="n">
        <v>0.64</v>
      </c>
      <c r="DQ22" s="0" t="n">
        <f aca="false">IF(OR(W22&lt;0),-3,ROUND(((S22)^2)/(S22*W22),0))</f>
        <v>5</v>
      </c>
      <c r="DR22" s="0" t="s">
        <v>44</v>
      </c>
      <c r="DS22" s="0" t="s">
        <v>45</v>
      </c>
      <c r="DT22" s="3" t="n">
        <v>0.64</v>
      </c>
      <c r="DU22" s="0" t="n">
        <f aca="false">IF(OR(CG22&lt;0,BY22&lt;0),-1,CG22+ROUND(BN22*BY22,0))</f>
        <v>787</v>
      </c>
      <c r="DV22" s="0" t="s">
        <v>44</v>
      </c>
      <c r="DW22" s="0" t="s">
        <v>45</v>
      </c>
      <c r="DX22" s="3" t="n">
        <v>0.9</v>
      </c>
      <c r="DY22" s="0" t="n">
        <f aca="false">IF(OR(DU22&lt;0,BU22&lt;=0),-1,ROUND(DU22/BU22,0))</f>
        <v>8</v>
      </c>
      <c r="DZ22" s="0" t="s">
        <v>44</v>
      </c>
      <c r="EA22" s="0" t="s">
        <v>45</v>
      </c>
      <c r="EB22" s="3" t="n">
        <v>0.64</v>
      </c>
      <c r="EC22" s="0" t="n">
        <v>0</v>
      </c>
      <c r="ED22" s="0" t="s">
        <v>44</v>
      </c>
      <c r="EE22" s="0" t="s">
        <v>44</v>
      </c>
      <c r="EF22" s="3" t="n">
        <v>1</v>
      </c>
    </row>
    <row r="23" customFormat="false" ht="12.75" hidden="false" customHeight="false" outlineLevel="0" collapsed="false">
      <c r="A23" s="0" t="n">
        <v>13</v>
      </c>
      <c r="B23" s="0" t="n">
        <v>60</v>
      </c>
      <c r="C23" s="0" t="n">
        <v>720</v>
      </c>
      <c r="D23" s="0" t="s">
        <v>44</v>
      </c>
      <c r="E23" s="0" t="s">
        <v>44</v>
      </c>
      <c r="F23" s="3" t="n">
        <v>1</v>
      </c>
      <c r="G23" s="0" t="n">
        <v>97</v>
      </c>
      <c r="H23" s="0" t="s">
        <v>44</v>
      </c>
      <c r="I23" s="0" t="s">
        <v>44</v>
      </c>
      <c r="J23" s="3" t="n">
        <v>1</v>
      </c>
      <c r="K23" s="0" t="n">
        <v>180</v>
      </c>
      <c r="L23" s="0" t="s">
        <v>44</v>
      </c>
      <c r="M23" s="0" t="s">
        <v>44</v>
      </c>
      <c r="N23" s="3" t="n">
        <v>1</v>
      </c>
      <c r="O23" s="0" t="n">
        <v>82</v>
      </c>
      <c r="P23" s="0" t="s">
        <v>44</v>
      </c>
      <c r="Q23" s="0" t="s">
        <v>44</v>
      </c>
      <c r="R23" s="3" t="n">
        <v>1</v>
      </c>
      <c r="S23" s="0" t="n">
        <v>540</v>
      </c>
      <c r="T23" s="0" t="s">
        <v>44</v>
      </c>
      <c r="U23" s="0" t="s">
        <v>44</v>
      </c>
      <c r="V23" s="3" t="n">
        <v>1</v>
      </c>
      <c r="W23" s="0" t="n">
        <v>102</v>
      </c>
      <c r="X23" s="0" t="s">
        <v>44</v>
      </c>
      <c r="Y23" s="0" t="s">
        <v>44</v>
      </c>
      <c r="Z23" s="3" t="n">
        <v>1</v>
      </c>
      <c r="AA23" s="5" t="n">
        <v>-3</v>
      </c>
      <c r="AB23" s="0" t="s">
        <v>44</v>
      </c>
      <c r="AC23" s="0" t="s">
        <v>44</v>
      </c>
      <c r="AD23" s="3" t="n">
        <v>1</v>
      </c>
      <c r="AE23" s="5" t="n">
        <v>9</v>
      </c>
      <c r="AF23" s="0" t="s">
        <v>44</v>
      </c>
      <c r="AG23" s="0" t="s">
        <v>44</v>
      </c>
      <c r="AH23" s="3" t="n">
        <v>1</v>
      </c>
      <c r="AI23" s="5" t="n">
        <v>94</v>
      </c>
      <c r="AJ23" s="0" t="s">
        <v>44</v>
      </c>
      <c r="AK23" s="0" t="s">
        <v>44</v>
      </c>
      <c r="AL23" s="3" t="n">
        <v>1</v>
      </c>
      <c r="AM23" s="0" t="n">
        <v>25</v>
      </c>
      <c r="AN23" s="4" t="s">
        <v>44</v>
      </c>
      <c r="AO23" s="4" t="s">
        <v>44</v>
      </c>
      <c r="AP23" s="3" t="n">
        <v>1</v>
      </c>
      <c r="AQ23" s="0" t="n">
        <v>7</v>
      </c>
      <c r="AR23" s="4" t="s">
        <v>44</v>
      </c>
      <c r="AS23" s="4" t="s">
        <v>44</v>
      </c>
      <c r="AT23" s="3" t="n">
        <v>1</v>
      </c>
      <c r="AU23" s="0" t="n">
        <v>2</v>
      </c>
      <c r="AV23" s="4" t="s">
        <v>44</v>
      </c>
      <c r="AW23" s="4" t="s">
        <v>44</v>
      </c>
      <c r="AX23" s="3" t="n">
        <v>1</v>
      </c>
      <c r="AY23" s="0" t="n">
        <v>5</v>
      </c>
      <c r="AZ23" s="4" t="s">
        <v>44</v>
      </c>
      <c r="BA23" s="4" t="s">
        <v>44</v>
      </c>
      <c r="BB23" s="3" t="n">
        <v>1</v>
      </c>
      <c r="BC23" s="0" t="n">
        <v>1008</v>
      </c>
      <c r="BD23" s="4" t="s">
        <v>44</v>
      </c>
      <c r="BE23" s="4" t="s">
        <v>44</v>
      </c>
      <c r="BF23" s="3" t="n">
        <v>1</v>
      </c>
      <c r="BG23" s="0" t="n">
        <v>10</v>
      </c>
      <c r="BH23" s="0" t="s">
        <v>44</v>
      </c>
      <c r="BI23" s="0" t="s">
        <v>44</v>
      </c>
      <c r="BJ23" s="3" t="n">
        <v>1</v>
      </c>
      <c r="BM23" s="0" t="n">
        <f aca="false">IF(O23&lt;=0,$D$7,IF(W23&lt;=O23,$D$7,$D$7+$F$7*(W23-O23)))</f>
        <v>2.6</v>
      </c>
      <c r="BN23" s="0" t="n">
        <f aca="false">IF(CC23&lt;=0,$D$7,IF(CK23&lt;=CC23,$D$7,$D$7+$F$7*(CK23-CC23)))</f>
        <v>2.6</v>
      </c>
      <c r="BP23" s="0" t="n">
        <v>1</v>
      </c>
      <c r="BQ23" s="0" t="n">
        <f aca="false">IF(AND(C23&gt;=0),C23,-3)</f>
        <v>720</v>
      </c>
      <c r="BR23" s="0" t="s">
        <v>44</v>
      </c>
      <c r="BS23" s="0" t="s">
        <v>44</v>
      </c>
      <c r="BT23" s="3" t="n">
        <v>1</v>
      </c>
      <c r="BU23" s="0" t="n">
        <f aca="false">IF(AND(C23&gt;=0,G23&gt;=0),ROUND((C23*G23)/(C23),0),-3)</f>
        <v>97</v>
      </c>
      <c r="BV23" s="0" t="s">
        <v>44</v>
      </c>
      <c r="BW23" s="0" t="s">
        <v>44</v>
      </c>
      <c r="BX23" s="3" t="n">
        <v>1</v>
      </c>
      <c r="BY23" s="0" t="n">
        <f aca="false">IF(AND(K23&gt;=0),K23,-3)</f>
        <v>180</v>
      </c>
      <c r="BZ23" s="0" t="s">
        <v>44</v>
      </c>
      <c r="CA23" s="0" t="s">
        <v>44</v>
      </c>
      <c r="CB23" s="3" t="n">
        <v>1</v>
      </c>
      <c r="CC23" s="0" t="n">
        <f aca="false">IF(AND(K23&gt;=0,O23&gt;=0),ROUND((K23*O23)/(K23),0),-3)</f>
        <v>82</v>
      </c>
      <c r="CD23" s="0" t="s">
        <v>44</v>
      </c>
      <c r="CE23" s="0" t="s">
        <v>44</v>
      </c>
      <c r="CF23" s="3" t="n">
        <v>1</v>
      </c>
      <c r="CG23" s="0" t="n">
        <f aca="false">IF(AND(S23&gt;=0),S23,-3)</f>
        <v>540</v>
      </c>
      <c r="CH23" s="0" t="s">
        <v>44</v>
      </c>
      <c r="CI23" s="0" t="s">
        <v>44</v>
      </c>
      <c r="CJ23" s="3" t="n">
        <v>1</v>
      </c>
      <c r="CK23" s="0" t="n">
        <f aca="false">IF(AND(S23&gt;=0,W23&gt;=0),ROUND((S23*W23)/(S23),0),-3)</f>
        <v>102</v>
      </c>
      <c r="CL23" s="0" t="s">
        <v>44</v>
      </c>
      <c r="CM23" s="0" t="s">
        <v>44</v>
      </c>
      <c r="CN23" s="3" t="n">
        <v>1</v>
      </c>
      <c r="CO23" s="0" t="n">
        <f aca="false">IF(AND(AA23&gt;=0),ROUND((AA23)/1,0),-3)</f>
        <v>-3</v>
      </c>
      <c r="CP23" s="0" t="s">
        <v>44</v>
      </c>
      <c r="CQ23" s="0" t="s">
        <v>44</v>
      </c>
      <c r="CR23" s="3" t="n">
        <v>1</v>
      </c>
      <c r="CS23" s="0" t="n">
        <f aca="false">IF(AND(AA23&gt;=0),MAX(AA23),-3)</f>
        <v>-3</v>
      </c>
      <c r="CT23" s="4" t="s">
        <v>44</v>
      </c>
      <c r="CU23" s="4" t="s">
        <v>44</v>
      </c>
      <c r="CV23" s="3" t="n">
        <v>1</v>
      </c>
      <c r="CW23" s="0" t="n">
        <f aca="false">ROUND(SQRT((C23*AE23^2+C23*((G23-BU23)^2))/(C23-1)),0)</f>
        <v>9</v>
      </c>
      <c r="CX23" s="0" t="s">
        <v>44</v>
      </c>
      <c r="CY23" s="0" t="s">
        <v>44</v>
      </c>
      <c r="CZ23" s="3" t="n">
        <v>1</v>
      </c>
      <c r="DA23" s="0" t="n">
        <f aca="false">IF(AND(C23&gt;=0,AI23&gt;=0),ROUND((C23*AI23)/(C23),0),-3)</f>
        <v>94</v>
      </c>
      <c r="DB23" s="0" t="s">
        <v>44</v>
      </c>
      <c r="DC23" s="0" t="s">
        <v>44</v>
      </c>
      <c r="DD23" s="3" t="n">
        <v>1</v>
      </c>
      <c r="DE23" s="0" t="n">
        <f aca="false">IF(BY23=0,0,IF(OR(BQ23&gt;=0,BY23&gt;=0),ROUND(BY23/BQ23*100,0),BQ23))</f>
        <v>25</v>
      </c>
      <c r="DF23" s="0" t="s">
        <v>44</v>
      </c>
      <c r="DG23" s="0" t="s">
        <v>44</v>
      </c>
      <c r="DH23" s="3" t="n">
        <v>1</v>
      </c>
      <c r="DI23" s="0" t="n">
        <f aca="false">IF(OR(G23&lt;0),-3,ROUND(((C23)^2)/(C23*G23),0))</f>
        <v>7</v>
      </c>
      <c r="DJ23" s="0" t="s">
        <v>44</v>
      </c>
      <c r="DK23" s="0" t="s">
        <v>44</v>
      </c>
      <c r="DL23" s="3" t="n">
        <v>1</v>
      </c>
      <c r="DM23" s="0" t="n">
        <f aca="false">IF(OR(O23&lt;0),-3,ROUND(((K23)^2)/(K23*O23),0))</f>
        <v>2</v>
      </c>
      <c r="DN23" s="0" t="s">
        <v>44</v>
      </c>
      <c r="DO23" s="0" t="s">
        <v>44</v>
      </c>
      <c r="DP23" s="3" t="n">
        <v>1</v>
      </c>
      <c r="DQ23" s="0" t="n">
        <f aca="false">IF(OR(W23&lt;0),-3,ROUND(((S23)^2)/(S23*W23),0))</f>
        <v>5</v>
      </c>
      <c r="DR23" s="0" t="s">
        <v>44</v>
      </c>
      <c r="DS23" s="0" t="s">
        <v>44</v>
      </c>
      <c r="DT23" s="3" t="n">
        <v>1</v>
      </c>
      <c r="DU23" s="0" t="n">
        <f aca="false">IF(OR(CG23&lt;0,BY23&lt;0),-1,CG23+ROUND(BN23*BY23,0))</f>
        <v>1008</v>
      </c>
      <c r="DV23" s="0" t="s">
        <v>44</v>
      </c>
      <c r="DW23" s="0" t="s">
        <v>44</v>
      </c>
      <c r="DX23" s="3" t="n">
        <v>1</v>
      </c>
      <c r="DY23" s="0" t="n">
        <f aca="false">IF(OR(DU23&lt;0,BU23&lt;=0),-1,ROUND(DU23/BU23,0))</f>
        <v>10</v>
      </c>
      <c r="DZ23" s="0" t="s">
        <v>44</v>
      </c>
      <c r="EA23" s="0" t="s">
        <v>44</v>
      </c>
      <c r="EB23" s="3" t="n">
        <v>1</v>
      </c>
      <c r="EC23" s="0" t="n">
        <v>0</v>
      </c>
      <c r="ED23" s="0" t="s">
        <v>44</v>
      </c>
      <c r="EE23" s="0" t="s">
        <v>44</v>
      </c>
      <c r="EF23" s="3" t="n">
        <v>1</v>
      </c>
    </row>
    <row r="24" customFormat="false" ht="12.75" hidden="false" customHeight="false" outlineLevel="0" collapsed="false">
      <c r="A24" s="0" t="n">
        <v>14</v>
      </c>
      <c r="B24" s="0" t="n">
        <v>60</v>
      </c>
      <c r="C24" s="0" t="n">
        <v>840</v>
      </c>
      <c r="D24" s="0" t="s">
        <v>44</v>
      </c>
      <c r="E24" s="0" t="s">
        <v>44</v>
      </c>
      <c r="F24" s="3" t="n">
        <v>1</v>
      </c>
      <c r="G24" s="0" t="n">
        <v>99</v>
      </c>
      <c r="H24" s="0" t="s">
        <v>44</v>
      </c>
      <c r="I24" s="0" t="s">
        <v>44</v>
      </c>
      <c r="J24" s="3" t="n">
        <v>1</v>
      </c>
      <c r="K24" s="0" t="n">
        <v>240</v>
      </c>
      <c r="L24" s="0" t="s">
        <v>44</v>
      </c>
      <c r="M24" s="0" t="s">
        <v>44</v>
      </c>
      <c r="N24" s="3" t="n">
        <v>1</v>
      </c>
      <c r="O24" s="0" t="n">
        <v>83</v>
      </c>
      <c r="P24" s="0" t="s">
        <v>44</v>
      </c>
      <c r="Q24" s="0" t="s">
        <v>44</v>
      </c>
      <c r="R24" s="3" t="n">
        <v>1</v>
      </c>
      <c r="S24" s="0" t="n">
        <v>600</v>
      </c>
      <c r="T24" s="0" t="s">
        <v>44</v>
      </c>
      <c r="U24" s="0" t="s">
        <v>44</v>
      </c>
      <c r="V24" s="3" t="n">
        <v>1</v>
      </c>
      <c r="W24" s="0" t="n">
        <v>106</v>
      </c>
      <c r="X24" s="0" t="s">
        <v>44</v>
      </c>
      <c r="Y24" s="0" t="s">
        <v>44</v>
      </c>
      <c r="Z24" s="3" t="n">
        <v>1</v>
      </c>
      <c r="AA24" s="5" t="n">
        <v>-1</v>
      </c>
      <c r="AB24" s="0" t="s">
        <v>44</v>
      </c>
      <c r="AC24" s="0" t="s">
        <v>44</v>
      </c>
      <c r="AD24" s="3" t="n">
        <v>1</v>
      </c>
      <c r="AE24" s="5" t="n">
        <v>15</v>
      </c>
      <c r="AF24" s="0" t="s">
        <v>44</v>
      </c>
      <c r="AG24" s="0" t="s">
        <v>44</v>
      </c>
      <c r="AH24" s="3" t="n">
        <v>1</v>
      </c>
      <c r="AI24" s="5" t="n">
        <v>93</v>
      </c>
      <c r="AJ24" s="0" t="s">
        <v>44</v>
      </c>
      <c r="AK24" s="0" t="s">
        <v>44</v>
      </c>
      <c r="AL24" s="3" t="n">
        <v>1</v>
      </c>
      <c r="AM24" s="0" t="n">
        <v>29</v>
      </c>
      <c r="AN24" s="4" t="s">
        <v>44</v>
      </c>
      <c r="AO24" s="4" t="s">
        <v>44</v>
      </c>
      <c r="AP24" s="3" t="n">
        <v>1</v>
      </c>
      <c r="AQ24" s="0" t="n">
        <v>8</v>
      </c>
      <c r="AR24" s="4" t="s">
        <v>44</v>
      </c>
      <c r="AS24" s="4" t="s">
        <v>44</v>
      </c>
      <c r="AT24" s="3" t="n">
        <v>1</v>
      </c>
      <c r="AU24" s="0" t="n">
        <v>3</v>
      </c>
      <c r="AV24" s="4" t="s">
        <v>44</v>
      </c>
      <c r="AW24" s="4" t="s">
        <v>44</v>
      </c>
      <c r="AX24" s="3" t="n">
        <v>1</v>
      </c>
      <c r="AY24" s="0" t="n">
        <v>6</v>
      </c>
      <c r="AZ24" s="4" t="s">
        <v>44</v>
      </c>
      <c r="BA24" s="4" t="s">
        <v>44</v>
      </c>
      <c r="BB24" s="3" t="n">
        <v>1</v>
      </c>
      <c r="BC24" s="0" t="n">
        <v>1238</v>
      </c>
      <c r="BD24" s="4" t="s">
        <v>44</v>
      </c>
      <c r="BE24" s="4" t="s">
        <v>44</v>
      </c>
      <c r="BF24" s="3" t="n">
        <v>1</v>
      </c>
      <c r="BG24" s="0" t="n">
        <v>13</v>
      </c>
      <c r="BH24" s="0" t="s">
        <v>44</v>
      </c>
      <c r="BI24" s="0" t="s">
        <v>44</v>
      </c>
      <c r="BJ24" s="3" t="n">
        <v>1</v>
      </c>
      <c r="BM24" s="0" t="n">
        <f aca="false">IF(O24&lt;=0,$D$7,IF(W24&lt;=O24,$D$7,$D$7+$F$7*(W24-O24)))</f>
        <v>2.66</v>
      </c>
      <c r="BN24" s="0" t="n">
        <f aca="false">IF(CC24&lt;=0,$D$7,IF(CK24&lt;=CC24,$D$7,$D$7+$F$7*(CK24-CC24)))</f>
        <v>2.66</v>
      </c>
      <c r="BP24" s="0" t="n">
        <v>1</v>
      </c>
      <c r="BQ24" s="0" t="n">
        <f aca="false">IF(AND(C24&gt;=0),C24,-3)</f>
        <v>840</v>
      </c>
      <c r="BR24" s="0" t="s">
        <v>44</v>
      </c>
      <c r="BS24" s="0" t="s">
        <v>44</v>
      </c>
      <c r="BT24" s="3" t="n">
        <v>1</v>
      </c>
      <c r="BU24" s="0" t="n">
        <f aca="false">IF(AND(C24&gt;=0,G24&gt;=0),ROUND((C24*G24)/(C24),0),-3)</f>
        <v>99</v>
      </c>
      <c r="BV24" s="0" t="s">
        <v>44</v>
      </c>
      <c r="BW24" s="0" t="s">
        <v>44</v>
      </c>
      <c r="BX24" s="3" t="n">
        <v>1</v>
      </c>
      <c r="BY24" s="0" t="n">
        <f aca="false">IF(AND(K24&gt;=0),K24,-3)</f>
        <v>240</v>
      </c>
      <c r="BZ24" s="0" t="s">
        <v>44</v>
      </c>
      <c r="CA24" s="0" t="s">
        <v>44</v>
      </c>
      <c r="CB24" s="3" t="n">
        <v>1</v>
      </c>
      <c r="CC24" s="0" t="n">
        <f aca="false">IF(AND(K24&gt;=0,O24&gt;=0),ROUND((K24*O24)/(K24),0),-3)</f>
        <v>83</v>
      </c>
      <c r="CD24" s="0" t="s">
        <v>44</v>
      </c>
      <c r="CE24" s="0" t="s">
        <v>44</v>
      </c>
      <c r="CF24" s="3" t="n">
        <v>1</v>
      </c>
      <c r="CG24" s="0" t="n">
        <f aca="false">IF(AND(S24&gt;=0),S24,-3)</f>
        <v>600</v>
      </c>
      <c r="CH24" s="0" t="s">
        <v>44</v>
      </c>
      <c r="CI24" s="0" t="s">
        <v>44</v>
      </c>
      <c r="CJ24" s="3" t="n">
        <v>1</v>
      </c>
      <c r="CK24" s="0" t="n">
        <f aca="false">IF(AND(S24&gt;=0,W24&gt;=0),ROUND((S24*W24)/(S24),0),-3)</f>
        <v>106</v>
      </c>
      <c r="CL24" s="0" t="s">
        <v>44</v>
      </c>
      <c r="CM24" s="0" t="s">
        <v>44</v>
      </c>
      <c r="CN24" s="3" t="n">
        <v>1</v>
      </c>
      <c r="CO24" s="0" t="n">
        <v>-1</v>
      </c>
      <c r="CP24" s="0" t="s">
        <v>44</v>
      </c>
      <c r="CQ24" s="0" t="s">
        <v>44</v>
      </c>
      <c r="CR24" s="3" t="n">
        <v>1</v>
      </c>
      <c r="CS24" s="0" t="n">
        <v>-1</v>
      </c>
      <c r="CT24" s="4" t="s">
        <v>44</v>
      </c>
      <c r="CU24" s="4" t="s">
        <v>44</v>
      </c>
      <c r="CV24" s="3" t="n">
        <v>1</v>
      </c>
      <c r="CW24" s="0" t="n">
        <f aca="false">ROUND(SQRT((C24*AE24^2+C24*((G24-BU24)^2))/(C24-1)),0)</f>
        <v>15</v>
      </c>
      <c r="CX24" s="0" t="s">
        <v>44</v>
      </c>
      <c r="CY24" s="0" t="s">
        <v>44</v>
      </c>
      <c r="CZ24" s="3" t="n">
        <v>1</v>
      </c>
      <c r="DA24" s="0" t="n">
        <f aca="false">IF(AND(C24&gt;=0,AI24&gt;=0),ROUND((C24*AI24)/(C24),0),-3)</f>
        <v>93</v>
      </c>
      <c r="DB24" s="0" t="s">
        <v>44</v>
      </c>
      <c r="DC24" s="0" t="s">
        <v>44</v>
      </c>
      <c r="DD24" s="3" t="n">
        <v>1</v>
      </c>
      <c r="DE24" s="0" t="n">
        <f aca="false">IF(BY24=0,0,IF(OR(BQ24&gt;=0,BY24&gt;=0),ROUND(BY24/BQ24*100,0),BQ24))</f>
        <v>29</v>
      </c>
      <c r="DF24" s="0" t="s">
        <v>44</v>
      </c>
      <c r="DG24" s="0" t="s">
        <v>44</v>
      </c>
      <c r="DH24" s="3" t="n">
        <v>1</v>
      </c>
      <c r="DI24" s="0" t="n">
        <f aca="false">IF(OR(G24&lt;0),-3,ROUND(((C24)^2)/(C24*G24),0))</f>
        <v>8</v>
      </c>
      <c r="DJ24" s="0" t="s">
        <v>44</v>
      </c>
      <c r="DK24" s="0" t="s">
        <v>44</v>
      </c>
      <c r="DL24" s="3" t="n">
        <v>1</v>
      </c>
      <c r="DM24" s="0" t="n">
        <f aca="false">IF(OR(O24&lt;0),-3,ROUND(((K24)^2)/(K24*O24),0))</f>
        <v>3</v>
      </c>
      <c r="DN24" s="0" t="s">
        <v>44</v>
      </c>
      <c r="DO24" s="0" t="s">
        <v>44</v>
      </c>
      <c r="DP24" s="3" t="n">
        <v>1</v>
      </c>
      <c r="DQ24" s="0" t="n">
        <f aca="false">IF(OR(W24&lt;0),-3,ROUND(((S24)^2)/(S24*W24),0))</f>
        <v>6</v>
      </c>
      <c r="DR24" s="0" t="s">
        <v>44</v>
      </c>
      <c r="DS24" s="0" t="s">
        <v>44</v>
      </c>
      <c r="DT24" s="3" t="n">
        <v>1</v>
      </c>
      <c r="DU24" s="0" t="n">
        <f aca="false">IF(OR(CG24&lt;0,BY24&lt;0),-1,CG24+ROUND(BN24*BY24,0))</f>
        <v>1238</v>
      </c>
      <c r="DV24" s="0" t="s">
        <v>44</v>
      </c>
      <c r="DW24" s="0" t="s">
        <v>44</v>
      </c>
      <c r="DX24" s="3" t="n">
        <v>1</v>
      </c>
      <c r="DY24" s="0" t="n">
        <f aca="false">IF(OR(DU24&lt;0,BU24&lt;=0),-1,ROUND(DU24/BU24,0))</f>
        <v>13</v>
      </c>
      <c r="DZ24" s="0" t="s">
        <v>44</v>
      </c>
      <c r="EA24" s="0" t="s">
        <v>44</v>
      </c>
      <c r="EB24" s="3" t="n">
        <v>1</v>
      </c>
      <c r="EC24" s="0" t="n">
        <v>0</v>
      </c>
      <c r="ED24" s="0" t="s">
        <v>44</v>
      </c>
      <c r="EE24" s="0" t="s">
        <v>44</v>
      </c>
      <c r="EF24" s="3" t="n">
        <v>1</v>
      </c>
    </row>
    <row r="25" customFormat="false" ht="12.75" hidden="false" customHeight="false" outlineLevel="0" collapsed="false">
      <c r="A25" s="0" t="n">
        <v>15</v>
      </c>
      <c r="B25" s="0" t="n">
        <v>60</v>
      </c>
      <c r="C25" s="0" t="n">
        <v>600</v>
      </c>
      <c r="D25" s="0" t="s">
        <v>44</v>
      </c>
      <c r="E25" s="0" t="s">
        <v>44</v>
      </c>
      <c r="F25" s="3" t="n">
        <v>1</v>
      </c>
      <c r="G25" s="0" t="n">
        <v>105</v>
      </c>
      <c r="H25" s="0" t="s">
        <v>44</v>
      </c>
      <c r="I25" s="0" t="s">
        <v>44</v>
      </c>
      <c r="J25" s="3" t="n">
        <v>1</v>
      </c>
      <c r="K25" s="0" t="n">
        <v>120</v>
      </c>
      <c r="L25" s="0" t="s">
        <v>44</v>
      </c>
      <c r="M25" s="0" t="s">
        <v>44</v>
      </c>
      <c r="N25" s="3" t="n">
        <v>1</v>
      </c>
      <c r="O25" s="0" t="n">
        <v>85</v>
      </c>
      <c r="P25" s="0" t="s">
        <v>44</v>
      </c>
      <c r="Q25" s="0" t="s">
        <v>44</v>
      </c>
      <c r="R25" s="3" t="n">
        <v>1</v>
      </c>
      <c r="S25" s="0" t="n">
        <v>480</v>
      </c>
      <c r="T25" s="0" t="s">
        <v>44</v>
      </c>
      <c r="U25" s="0" t="s">
        <v>44</v>
      </c>
      <c r="V25" s="3" t="n">
        <v>1</v>
      </c>
      <c r="W25" s="0" t="n">
        <v>110</v>
      </c>
      <c r="X25" s="0" t="s">
        <v>44</v>
      </c>
      <c r="Y25" s="0" t="s">
        <v>44</v>
      </c>
      <c r="Z25" s="3" t="n">
        <v>1</v>
      </c>
      <c r="AA25" s="5" t="n">
        <v>76</v>
      </c>
      <c r="AB25" s="0" t="s">
        <v>44</v>
      </c>
      <c r="AC25" s="0" t="s">
        <v>44</v>
      </c>
      <c r="AD25" s="3" t="n">
        <v>1</v>
      </c>
      <c r="AE25" s="5" t="n">
        <v>-3</v>
      </c>
      <c r="AF25" s="0" t="s">
        <v>44</v>
      </c>
      <c r="AG25" s="0" t="s">
        <v>44</v>
      </c>
      <c r="AH25" s="3" t="n">
        <v>1</v>
      </c>
      <c r="AI25" s="5" t="n">
        <v>95</v>
      </c>
      <c r="AJ25" s="0" t="s">
        <v>44</v>
      </c>
      <c r="AK25" s="0" t="s">
        <v>44</v>
      </c>
      <c r="AL25" s="3" t="n">
        <v>1</v>
      </c>
      <c r="AM25" s="0" t="n">
        <v>20</v>
      </c>
      <c r="AN25" s="4" t="s">
        <v>44</v>
      </c>
      <c r="AO25" s="4" t="s">
        <v>44</v>
      </c>
      <c r="AP25" s="3" t="n">
        <v>1</v>
      </c>
      <c r="AQ25" s="0" t="n">
        <v>6</v>
      </c>
      <c r="AR25" s="4" t="s">
        <v>44</v>
      </c>
      <c r="AS25" s="4" t="s">
        <v>44</v>
      </c>
      <c r="AT25" s="3" t="n">
        <v>1</v>
      </c>
      <c r="AU25" s="0" t="n">
        <v>1</v>
      </c>
      <c r="AV25" s="4" t="s">
        <v>44</v>
      </c>
      <c r="AW25" s="4" t="s">
        <v>44</v>
      </c>
      <c r="AX25" s="3" t="n">
        <v>1</v>
      </c>
      <c r="AY25" s="0" t="n">
        <v>4</v>
      </c>
      <c r="AZ25" s="4" t="s">
        <v>44</v>
      </c>
      <c r="BA25" s="4" t="s">
        <v>44</v>
      </c>
      <c r="BB25" s="3" t="n">
        <v>1</v>
      </c>
      <c r="BC25" s="0" t="n">
        <v>804</v>
      </c>
      <c r="BD25" s="4" t="s">
        <v>44</v>
      </c>
      <c r="BE25" s="4" t="s">
        <v>44</v>
      </c>
      <c r="BF25" s="3" t="n">
        <v>1</v>
      </c>
      <c r="BG25" s="0" t="n">
        <v>8</v>
      </c>
      <c r="BH25" s="0" t="s">
        <v>44</v>
      </c>
      <c r="BI25" s="0" t="s">
        <v>44</v>
      </c>
      <c r="BJ25" s="3" t="n">
        <v>1</v>
      </c>
      <c r="BM25" s="0" t="n">
        <f aca="false">IF(O25&lt;=0,$D$7,IF(W25&lt;=O25,$D$7,$D$7+$F$7*(W25-O25)))</f>
        <v>2.7</v>
      </c>
      <c r="BN25" s="0" t="n">
        <f aca="false">IF(CC25&lt;=0,$D$7,IF(CK25&lt;=CC25,$D$7,$D$7+$F$7*(CK25-CC25)))</f>
        <v>2.7</v>
      </c>
      <c r="BP25" s="0" t="n">
        <v>1</v>
      </c>
      <c r="BQ25" s="0" t="n">
        <f aca="false">IF(AND(C25&gt;=0),C25,-3)</f>
        <v>600</v>
      </c>
      <c r="BR25" s="0" t="s">
        <v>44</v>
      </c>
      <c r="BS25" s="0" t="s">
        <v>44</v>
      </c>
      <c r="BT25" s="3" t="n">
        <v>1</v>
      </c>
      <c r="BU25" s="0" t="n">
        <f aca="false">IF(AND(C25&gt;=0,G25&gt;=0),ROUND((C25*G25)/(C25),0),-3)</f>
        <v>105</v>
      </c>
      <c r="BV25" s="0" t="s">
        <v>44</v>
      </c>
      <c r="BW25" s="0" t="s">
        <v>44</v>
      </c>
      <c r="BX25" s="3" t="n">
        <v>1</v>
      </c>
      <c r="BY25" s="0" t="n">
        <f aca="false">IF(AND(K25&gt;=0),K25,-3)</f>
        <v>120</v>
      </c>
      <c r="BZ25" s="0" t="s">
        <v>44</v>
      </c>
      <c r="CA25" s="0" t="s">
        <v>44</v>
      </c>
      <c r="CB25" s="3" t="n">
        <v>1</v>
      </c>
      <c r="CC25" s="0" t="n">
        <f aca="false">IF(AND(K25&gt;=0,O25&gt;=0),ROUND((K25*O25)/(K25),0),-3)</f>
        <v>85</v>
      </c>
      <c r="CD25" s="0" t="s">
        <v>44</v>
      </c>
      <c r="CE25" s="0" t="s">
        <v>44</v>
      </c>
      <c r="CF25" s="3" t="n">
        <v>1</v>
      </c>
      <c r="CG25" s="0" t="n">
        <f aca="false">IF(AND(S25&gt;=0),S25,-3)</f>
        <v>480</v>
      </c>
      <c r="CH25" s="0" t="s">
        <v>44</v>
      </c>
      <c r="CI25" s="0" t="s">
        <v>44</v>
      </c>
      <c r="CJ25" s="3" t="n">
        <v>1</v>
      </c>
      <c r="CK25" s="0" t="n">
        <f aca="false">IF(AND(S25&gt;=0,W25&gt;=0),ROUND((S25*W25)/(S25),0),-3)</f>
        <v>110</v>
      </c>
      <c r="CL25" s="0" t="s">
        <v>44</v>
      </c>
      <c r="CM25" s="0" t="s">
        <v>44</v>
      </c>
      <c r="CN25" s="3" t="n">
        <v>1</v>
      </c>
      <c r="CO25" s="0" t="n">
        <f aca="false">IF(AND(AA25&gt;=0),ROUND((AA25)/1,0),-3)</f>
        <v>76</v>
      </c>
      <c r="CP25" s="0" t="s">
        <v>44</v>
      </c>
      <c r="CQ25" s="0" t="s">
        <v>44</v>
      </c>
      <c r="CR25" s="3" t="n">
        <v>1</v>
      </c>
      <c r="CS25" s="0" t="n">
        <f aca="false">IF(AND(AA25&gt;=0),MAX(AA25),-3)</f>
        <v>76</v>
      </c>
      <c r="CT25" s="4" t="s">
        <v>44</v>
      </c>
      <c r="CU25" s="4" t="s">
        <v>44</v>
      </c>
      <c r="CV25" s="3" t="n">
        <v>1</v>
      </c>
      <c r="CW25" s="0" t="n">
        <v>-3</v>
      </c>
      <c r="CX25" s="0" t="s">
        <v>44</v>
      </c>
      <c r="CY25" s="0" t="s">
        <v>44</v>
      </c>
      <c r="CZ25" s="3" t="n">
        <v>1</v>
      </c>
      <c r="DA25" s="0" t="n">
        <f aca="false">IF(AND(C25&gt;=0,AI25&gt;=0),ROUND((C25*AI25)/(C25),0),-3)</f>
        <v>95</v>
      </c>
      <c r="DB25" s="0" t="s">
        <v>44</v>
      </c>
      <c r="DC25" s="0" t="s">
        <v>44</v>
      </c>
      <c r="DD25" s="3" t="n">
        <v>1</v>
      </c>
      <c r="DE25" s="0" t="n">
        <f aca="false">IF(BY25=0,0,IF(OR(BQ25&gt;=0,BY25&gt;=0),ROUND(BY25/BQ25*100,0),BQ25))</f>
        <v>20</v>
      </c>
      <c r="DF25" s="0" t="s">
        <v>44</v>
      </c>
      <c r="DG25" s="0" t="s">
        <v>44</v>
      </c>
      <c r="DH25" s="3" t="n">
        <v>1</v>
      </c>
      <c r="DI25" s="0" t="n">
        <f aca="false">IF(OR(G25&lt;0),-3,ROUND(((C25)^2)/(C25*G25),0))</f>
        <v>6</v>
      </c>
      <c r="DJ25" s="0" t="s">
        <v>44</v>
      </c>
      <c r="DK25" s="0" t="s">
        <v>44</v>
      </c>
      <c r="DL25" s="3" t="n">
        <v>1</v>
      </c>
      <c r="DM25" s="0" t="n">
        <f aca="false">IF(OR(O25&lt;0),-3,ROUND(((K25)^2)/(K25*O25),0))</f>
        <v>1</v>
      </c>
      <c r="DN25" s="0" t="s">
        <v>44</v>
      </c>
      <c r="DO25" s="0" t="s">
        <v>44</v>
      </c>
      <c r="DP25" s="3" t="n">
        <v>1</v>
      </c>
      <c r="DQ25" s="0" t="n">
        <f aca="false">IF(OR(W25&lt;0),-3,ROUND(((S25)^2)/(S25*W25),0))</f>
        <v>4</v>
      </c>
      <c r="DR25" s="0" t="s">
        <v>44</v>
      </c>
      <c r="DS25" s="0" t="s">
        <v>44</v>
      </c>
      <c r="DT25" s="3" t="n">
        <v>1</v>
      </c>
      <c r="DU25" s="0" t="n">
        <f aca="false">IF(OR(CG25&lt;0,BY25&lt;0),-1,CG25+ROUND(BN25*BY25,0))</f>
        <v>804</v>
      </c>
      <c r="DV25" s="0" t="s">
        <v>44</v>
      </c>
      <c r="DW25" s="0" t="s">
        <v>44</v>
      </c>
      <c r="DX25" s="3" t="n">
        <v>1</v>
      </c>
      <c r="DY25" s="0" t="n">
        <f aca="false">IF(OR(DU25&lt;0,BU25&lt;=0),-1,ROUND(DU25/BU25,0))</f>
        <v>8</v>
      </c>
      <c r="DZ25" s="0" t="s">
        <v>44</v>
      </c>
      <c r="EA25" s="0" t="s">
        <v>44</v>
      </c>
      <c r="EB25" s="3" t="n">
        <v>1</v>
      </c>
      <c r="EC25" s="0" t="n">
        <v>0</v>
      </c>
      <c r="ED25" s="0" t="s">
        <v>44</v>
      </c>
      <c r="EE25" s="0" t="s">
        <v>44</v>
      </c>
      <c r="EF25" s="3" t="n">
        <v>1</v>
      </c>
    </row>
    <row r="26" customFormat="false" ht="12.75" hidden="false" customHeight="false" outlineLevel="0" collapsed="false">
      <c r="A26" s="0" t="n">
        <v>16</v>
      </c>
      <c r="B26" s="0" t="n">
        <v>60</v>
      </c>
      <c r="C26" s="0" t="n">
        <v>720</v>
      </c>
      <c r="D26" s="0" t="s">
        <v>44</v>
      </c>
      <c r="E26" s="0" t="s">
        <v>44</v>
      </c>
      <c r="F26" s="3" t="n">
        <v>1</v>
      </c>
      <c r="G26" s="0" t="n">
        <v>97</v>
      </c>
      <c r="H26" s="0" t="s">
        <v>44</v>
      </c>
      <c r="I26" s="0" t="s">
        <v>44</v>
      </c>
      <c r="J26" s="3" t="n">
        <v>1</v>
      </c>
      <c r="K26" s="0" t="n">
        <v>180</v>
      </c>
      <c r="L26" s="0" t="s">
        <v>44</v>
      </c>
      <c r="M26" s="0" t="s">
        <v>44</v>
      </c>
      <c r="N26" s="3" t="n">
        <v>1</v>
      </c>
      <c r="O26" s="0" t="n">
        <v>82</v>
      </c>
      <c r="P26" s="0" t="s">
        <v>44</v>
      </c>
      <c r="Q26" s="0" t="s">
        <v>44</v>
      </c>
      <c r="R26" s="3" t="n">
        <v>1</v>
      </c>
      <c r="S26" s="0" t="n">
        <v>540</v>
      </c>
      <c r="T26" s="0" t="s">
        <v>44</v>
      </c>
      <c r="U26" s="0" t="s">
        <v>44</v>
      </c>
      <c r="V26" s="3" t="n">
        <v>1</v>
      </c>
      <c r="W26" s="0" t="n">
        <v>102</v>
      </c>
      <c r="X26" s="0" t="s">
        <v>44</v>
      </c>
      <c r="Y26" s="0" t="s">
        <v>44</v>
      </c>
      <c r="Z26" s="3" t="n">
        <v>1</v>
      </c>
      <c r="AA26" s="5" t="n">
        <v>82</v>
      </c>
      <c r="AB26" s="0" t="s">
        <v>44</v>
      </c>
      <c r="AC26" s="0" t="s">
        <v>44</v>
      </c>
      <c r="AD26" s="3" t="n">
        <v>1</v>
      </c>
      <c r="AE26" s="5" t="n">
        <v>-1</v>
      </c>
      <c r="AF26" s="0" t="s">
        <v>44</v>
      </c>
      <c r="AG26" s="0" t="s">
        <v>44</v>
      </c>
      <c r="AH26" s="3" t="n">
        <v>1</v>
      </c>
      <c r="AI26" s="5" t="n">
        <v>98</v>
      </c>
      <c r="AJ26" s="0" t="s">
        <v>44</v>
      </c>
      <c r="AK26" s="0" t="s">
        <v>44</v>
      </c>
      <c r="AL26" s="3" t="n">
        <v>1</v>
      </c>
      <c r="AM26" s="0" t="n">
        <v>25</v>
      </c>
      <c r="AN26" s="4" t="s">
        <v>44</v>
      </c>
      <c r="AO26" s="4" t="s">
        <v>44</v>
      </c>
      <c r="AP26" s="3" t="n">
        <v>1</v>
      </c>
      <c r="AQ26" s="0" t="n">
        <v>7</v>
      </c>
      <c r="AR26" s="4" t="s">
        <v>44</v>
      </c>
      <c r="AS26" s="4" t="s">
        <v>44</v>
      </c>
      <c r="AT26" s="3" t="n">
        <v>1</v>
      </c>
      <c r="AU26" s="0" t="n">
        <v>2</v>
      </c>
      <c r="AV26" s="4" t="s">
        <v>44</v>
      </c>
      <c r="AW26" s="4" t="s">
        <v>44</v>
      </c>
      <c r="AX26" s="3" t="n">
        <v>1</v>
      </c>
      <c r="AY26" s="0" t="n">
        <v>5</v>
      </c>
      <c r="AZ26" s="4" t="s">
        <v>44</v>
      </c>
      <c r="BA26" s="4" t="s">
        <v>44</v>
      </c>
      <c r="BB26" s="3" t="n">
        <v>1</v>
      </c>
      <c r="BC26" s="0" t="n">
        <v>1008</v>
      </c>
      <c r="BD26" s="4" t="s">
        <v>44</v>
      </c>
      <c r="BE26" s="4" t="s">
        <v>44</v>
      </c>
      <c r="BF26" s="3" t="n">
        <v>1</v>
      </c>
      <c r="BG26" s="0" t="n">
        <v>10</v>
      </c>
      <c r="BH26" s="0" t="s">
        <v>44</v>
      </c>
      <c r="BI26" s="0" t="s">
        <v>44</v>
      </c>
      <c r="BJ26" s="3" t="n">
        <v>1</v>
      </c>
      <c r="BM26" s="0" t="n">
        <f aca="false">IF(O26&lt;=0,$D$7,IF(W26&lt;=O26,$D$7,$D$7+$F$7*(W26-O26)))</f>
        <v>2.6</v>
      </c>
      <c r="BN26" s="0" t="n">
        <f aca="false">IF(CC26&lt;=0,$D$7,IF(CK26&lt;=CC26,$D$7,$D$7+$F$7*(CK26-CC26)))</f>
        <v>2.6</v>
      </c>
      <c r="BP26" s="0" t="n">
        <v>1</v>
      </c>
      <c r="BQ26" s="0" t="n">
        <f aca="false">IF(AND(C26&gt;=0),C26,-3)</f>
        <v>720</v>
      </c>
      <c r="BR26" s="0" t="s">
        <v>44</v>
      </c>
      <c r="BS26" s="0" t="s">
        <v>44</v>
      </c>
      <c r="BT26" s="3" t="n">
        <v>1</v>
      </c>
      <c r="BU26" s="0" t="n">
        <f aca="false">IF(AND(C26&gt;=0,G26&gt;=0),ROUND((C26*G26)/(C26),0),-3)</f>
        <v>97</v>
      </c>
      <c r="BV26" s="0" t="s">
        <v>44</v>
      </c>
      <c r="BW26" s="0" t="s">
        <v>44</v>
      </c>
      <c r="BX26" s="3" t="n">
        <v>1</v>
      </c>
      <c r="BY26" s="0" t="n">
        <f aca="false">IF(AND(K26&gt;=0),K26,-3)</f>
        <v>180</v>
      </c>
      <c r="BZ26" s="0" t="s">
        <v>44</v>
      </c>
      <c r="CA26" s="0" t="s">
        <v>44</v>
      </c>
      <c r="CB26" s="3" t="n">
        <v>1</v>
      </c>
      <c r="CC26" s="0" t="n">
        <f aca="false">IF(AND(K26&gt;=0,O26&gt;=0),ROUND((K26*O26)/(K26),0),-3)</f>
        <v>82</v>
      </c>
      <c r="CD26" s="0" t="s">
        <v>44</v>
      </c>
      <c r="CE26" s="0" t="s">
        <v>44</v>
      </c>
      <c r="CF26" s="3" t="n">
        <v>1</v>
      </c>
      <c r="CG26" s="0" t="n">
        <f aca="false">IF(AND(S26&gt;=0),S26,-3)</f>
        <v>540</v>
      </c>
      <c r="CH26" s="0" t="s">
        <v>44</v>
      </c>
      <c r="CI26" s="0" t="s">
        <v>44</v>
      </c>
      <c r="CJ26" s="3" t="n">
        <v>1</v>
      </c>
      <c r="CK26" s="0" t="n">
        <f aca="false">IF(AND(S26&gt;=0,W26&gt;=0),ROUND((S26*W26)/(S26),0),-3)</f>
        <v>102</v>
      </c>
      <c r="CL26" s="0" t="s">
        <v>44</v>
      </c>
      <c r="CM26" s="0" t="s">
        <v>44</v>
      </c>
      <c r="CN26" s="3" t="n">
        <v>1</v>
      </c>
      <c r="CO26" s="0" t="n">
        <f aca="false">IF(AND(AA26&gt;=0),ROUND((AA26)/1,0),-3)</f>
        <v>82</v>
      </c>
      <c r="CP26" s="0" t="s">
        <v>44</v>
      </c>
      <c r="CQ26" s="0" t="s">
        <v>44</v>
      </c>
      <c r="CR26" s="3" t="n">
        <v>1</v>
      </c>
      <c r="CS26" s="0" t="n">
        <f aca="false">IF(AND(AA26&gt;=0),MAX(AA26),-3)</f>
        <v>82</v>
      </c>
      <c r="CT26" s="4" t="s">
        <v>44</v>
      </c>
      <c r="CU26" s="4" t="s">
        <v>44</v>
      </c>
      <c r="CV26" s="3" t="n">
        <v>1</v>
      </c>
      <c r="CW26" s="0" t="n">
        <v>-1</v>
      </c>
      <c r="CX26" s="0" t="s">
        <v>44</v>
      </c>
      <c r="CY26" s="0" t="s">
        <v>44</v>
      </c>
      <c r="CZ26" s="3" t="n">
        <v>1</v>
      </c>
      <c r="DA26" s="0" t="n">
        <f aca="false">IF(AND(C26&gt;=0,AI26&gt;=0),ROUND((C26*AI26)/(C26),0),-3)</f>
        <v>98</v>
      </c>
      <c r="DB26" s="0" t="s">
        <v>44</v>
      </c>
      <c r="DC26" s="0" t="s">
        <v>44</v>
      </c>
      <c r="DD26" s="3" t="n">
        <v>1</v>
      </c>
      <c r="DE26" s="0" t="n">
        <f aca="false">IF(BY26=0,0,IF(OR(BQ26&gt;=0,BY26&gt;=0),ROUND(BY26/BQ26*100,0),BQ26))</f>
        <v>25</v>
      </c>
      <c r="DF26" s="0" t="s">
        <v>44</v>
      </c>
      <c r="DG26" s="0" t="s">
        <v>44</v>
      </c>
      <c r="DH26" s="3" t="n">
        <v>1</v>
      </c>
      <c r="DI26" s="0" t="n">
        <f aca="false">IF(OR(G26&lt;0),-3,ROUND(((C26)^2)/(C26*G26),0))</f>
        <v>7</v>
      </c>
      <c r="DJ26" s="0" t="s">
        <v>44</v>
      </c>
      <c r="DK26" s="0" t="s">
        <v>44</v>
      </c>
      <c r="DL26" s="3" t="n">
        <v>1</v>
      </c>
      <c r="DM26" s="0" t="n">
        <f aca="false">IF(OR(O26&lt;0),-3,ROUND(((K26)^2)/(K26*O26),0))</f>
        <v>2</v>
      </c>
      <c r="DN26" s="0" t="s">
        <v>44</v>
      </c>
      <c r="DO26" s="0" t="s">
        <v>44</v>
      </c>
      <c r="DP26" s="3" t="n">
        <v>1</v>
      </c>
      <c r="DQ26" s="0" t="n">
        <f aca="false">IF(OR(W26&lt;0),-3,ROUND(((S26)^2)/(S26*W26),0))</f>
        <v>5</v>
      </c>
      <c r="DR26" s="0" t="s">
        <v>44</v>
      </c>
      <c r="DS26" s="0" t="s">
        <v>44</v>
      </c>
      <c r="DT26" s="3" t="n">
        <v>1</v>
      </c>
      <c r="DU26" s="0" t="n">
        <f aca="false">IF(OR(CG26&lt;0,BY26&lt;0),-1,CG26+ROUND(BN26*BY26,0))</f>
        <v>1008</v>
      </c>
      <c r="DV26" s="0" t="s">
        <v>44</v>
      </c>
      <c r="DW26" s="0" t="s">
        <v>44</v>
      </c>
      <c r="DX26" s="3" t="n">
        <v>1</v>
      </c>
      <c r="DY26" s="0" t="n">
        <f aca="false">IF(OR(DU26&lt;0,BU26&lt;=0),-1,ROUND(DU26/BU26,0))</f>
        <v>10</v>
      </c>
      <c r="DZ26" s="0" t="s">
        <v>44</v>
      </c>
      <c r="EA26" s="0" t="s">
        <v>44</v>
      </c>
      <c r="EB26" s="3" t="n">
        <v>1</v>
      </c>
      <c r="EC26" s="0" t="n">
        <v>0</v>
      </c>
      <c r="ED26" s="0" t="s">
        <v>44</v>
      </c>
      <c r="EE26" s="0" t="s">
        <v>44</v>
      </c>
      <c r="EF26" s="3" t="n">
        <v>1</v>
      </c>
    </row>
    <row r="27" customFormat="false" ht="12.75" hidden="false" customHeight="false" outlineLevel="0" collapsed="false">
      <c r="A27" s="0" t="n">
        <v>17</v>
      </c>
      <c r="B27" s="0" t="n">
        <v>60</v>
      </c>
      <c r="C27" s="0" t="n">
        <v>720</v>
      </c>
      <c r="D27" s="0" t="s">
        <v>44</v>
      </c>
      <c r="E27" s="0" t="s">
        <v>44</v>
      </c>
      <c r="F27" s="3" t="n">
        <v>1</v>
      </c>
      <c r="G27" s="0" t="n">
        <v>102</v>
      </c>
      <c r="H27" s="0" t="s">
        <v>44</v>
      </c>
      <c r="I27" s="0" t="s">
        <v>44</v>
      </c>
      <c r="J27" s="3" t="n">
        <v>1</v>
      </c>
      <c r="K27" s="0" t="n">
        <v>0</v>
      </c>
      <c r="L27" s="0" t="s">
        <v>44</v>
      </c>
      <c r="M27" s="0" t="s">
        <v>44</v>
      </c>
      <c r="N27" s="3" t="n">
        <v>1</v>
      </c>
      <c r="O27" s="0" t="n">
        <v>-1</v>
      </c>
      <c r="P27" s="0" t="s">
        <v>44</v>
      </c>
      <c r="Q27" s="0" t="s">
        <v>44</v>
      </c>
      <c r="R27" s="3" t="n">
        <v>1</v>
      </c>
      <c r="S27" s="0" t="n">
        <v>720</v>
      </c>
      <c r="T27" s="0" t="s">
        <v>44</v>
      </c>
      <c r="U27" s="0" t="s">
        <v>44</v>
      </c>
      <c r="V27" s="3" t="n">
        <v>1</v>
      </c>
      <c r="W27" s="0" t="n">
        <v>102</v>
      </c>
      <c r="X27" s="0" t="s">
        <v>44</v>
      </c>
      <c r="Y27" s="0" t="s">
        <v>44</v>
      </c>
      <c r="Z27" s="3" t="n">
        <v>1</v>
      </c>
      <c r="AA27" s="0" t="n">
        <v>82</v>
      </c>
      <c r="AB27" s="0" t="s">
        <v>44</v>
      </c>
      <c r="AC27" s="0" t="s">
        <v>44</v>
      </c>
      <c r="AD27" s="3" t="n">
        <v>1</v>
      </c>
      <c r="AE27" s="0" t="n">
        <v>11</v>
      </c>
      <c r="AF27" s="0" t="s">
        <v>44</v>
      </c>
      <c r="AG27" s="0" t="s">
        <v>44</v>
      </c>
      <c r="AH27" s="3" t="n">
        <v>1</v>
      </c>
      <c r="AI27" s="0" t="n">
        <v>98</v>
      </c>
      <c r="AJ27" s="0" t="s">
        <v>44</v>
      </c>
      <c r="AK27" s="0" t="s">
        <v>44</v>
      </c>
      <c r="AL27" s="3" t="n">
        <v>1</v>
      </c>
      <c r="AM27" s="0" t="n">
        <v>0</v>
      </c>
      <c r="AN27" s="4" t="s">
        <v>44</v>
      </c>
      <c r="AO27" s="4" t="s">
        <v>44</v>
      </c>
      <c r="AP27" s="3" t="n">
        <v>1</v>
      </c>
      <c r="AQ27" s="0" t="n">
        <v>7</v>
      </c>
      <c r="AR27" s="4" t="s">
        <v>44</v>
      </c>
      <c r="AS27" s="4" t="s">
        <v>44</v>
      </c>
      <c r="AT27" s="3" t="n">
        <v>1</v>
      </c>
      <c r="AU27" s="0" t="n">
        <v>-1</v>
      </c>
      <c r="AV27" s="4" t="s">
        <v>44</v>
      </c>
      <c r="AW27" s="4" t="s">
        <v>44</v>
      </c>
      <c r="AX27" s="3" t="n">
        <v>1</v>
      </c>
      <c r="AY27" s="0" t="n">
        <v>7</v>
      </c>
      <c r="AZ27" s="4" t="s">
        <v>44</v>
      </c>
      <c r="BA27" s="4" t="s">
        <v>44</v>
      </c>
      <c r="BB27" s="3" t="n">
        <v>1</v>
      </c>
      <c r="BC27" s="0" t="n">
        <v>720</v>
      </c>
      <c r="BD27" s="4" t="s">
        <v>44</v>
      </c>
      <c r="BE27" s="4" t="s">
        <v>44</v>
      </c>
      <c r="BF27" s="3" t="n">
        <v>1</v>
      </c>
      <c r="BG27" s="0" t="n">
        <v>7</v>
      </c>
      <c r="BH27" s="0" t="s">
        <v>44</v>
      </c>
      <c r="BI27" s="0" t="s">
        <v>44</v>
      </c>
      <c r="BJ27" s="3" t="n">
        <v>1</v>
      </c>
      <c r="BL27" s="0" t="s">
        <v>79</v>
      </c>
      <c r="BM27" s="0" t="n">
        <f aca="false">IF(O27&lt;=0,$D$7,IF(W27&lt;=O27,$D$7,$D$7+$F$7*(W27-O27)))</f>
        <v>2.2</v>
      </c>
      <c r="BN27" s="0" t="n">
        <f aca="false">IF(CC27&lt;=0,$D$7,IF(CK27&lt;=CC27,$D$7,$D$7+$F$7*(CK27-CC27)))</f>
        <v>2.2</v>
      </c>
      <c r="BP27" s="0" t="n">
        <v>1</v>
      </c>
      <c r="BQ27" s="0" t="n">
        <f aca="false">IF(AND(C27&gt;=0),C27,-3)</f>
        <v>720</v>
      </c>
      <c r="BR27" s="0" t="s">
        <v>44</v>
      </c>
      <c r="BS27" s="0" t="s">
        <v>44</v>
      </c>
      <c r="BT27" s="3" t="n">
        <v>1</v>
      </c>
      <c r="BU27" s="0" t="n">
        <f aca="false">IF(AND(C27&gt;=0,G27&gt;=0),ROUND((C27*G27)/(C27),0),-3)</f>
        <v>102</v>
      </c>
      <c r="BV27" s="0" t="s">
        <v>44</v>
      </c>
      <c r="BW27" s="0" t="s">
        <v>44</v>
      </c>
      <c r="BX27" s="3" t="n">
        <v>1</v>
      </c>
      <c r="BY27" s="0" t="n">
        <f aca="false">IF(AND(K27&gt;=0),K27,-3)</f>
        <v>0</v>
      </c>
      <c r="BZ27" s="0" t="s">
        <v>44</v>
      </c>
      <c r="CA27" s="0" t="s">
        <v>44</v>
      </c>
      <c r="CB27" s="3" t="n">
        <v>1</v>
      </c>
      <c r="CC27" s="0" t="n">
        <v>-1</v>
      </c>
      <c r="CD27" s="0" t="s">
        <v>44</v>
      </c>
      <c r="CE27" s="0" t="s">
        <v>44</v>
      </c>
      <c r="CF27" s="3" t="n">
        <v>1</v>
      </c>
      <c r="CG27" s="0" t="n">
        <f aca="false">IF(AND(S27&gt;=0),S27,-3)</f>
        <v>720</v>
      </c>
      <c r="CH27" s="0" t="s">
        <v>44</v>
      </c>
      <c r="CI27" s="0" t="s">
        <v>44</v>
      </c>
      <c r="CJ27" s="3" t="n">
        <v>1</v>
      </c>
      <c r="CK27" s="0" t="n">
        <f aca="false">IF(AND(S27&gt;=0,W27&gt;=0),ROUND((S27*W27)/(S27),0),-3)</f>
        <v>102</v>
      </c>
      <c r="CL27" s="0" t="s">
        <v>44</v>
      </c>
      <c r="CM27" s="0" t="s">
        <v>44</v>
      </c>
      <c r="CN27" s="3" t="n">
        <v>1</v>
      </c>
      <c r="CO27" s="0" t="n">
        <f aca="false">IF(AND(AA27&gt;=0),ROUND((AA27)/1,0),-3)</f>
        <v>82</v>
      </c>
      <c r="CP27" s="0" t="s">
        <v>44</v>
      </c>
      <c r="CQ27" s="0" t="s">
        <v>44</v>
      </c>
      <c r="CR27" s="3" t="n">
        <v>1</v>
      </c>
      <c r="CS27" s="0" t="n">
        <f aca="false">IF(AND(AA27&gt;=0),MAX(AA27),-3)</f>
        <v>82</v>
      </c>
      <c r="CT27" s="4" t="s">
        <v>44</v>
      </c>
      <c r="CU27" s="4" t="s">
        <v>44</v>
      </c>
      <c r="CV27" s="3" t="n">
        <v>1</v>
      </c>
      <c r="CW27" s="0" t="n">
        <f aca="false">ROUND(SQRT((C27*AE27^2+C27*((G27-BU27)^2))/(C27-1)),0)</f>
        <v>11</v>
      </c>
      <c r="CX27" s="0" t="s">
        <v>44</v>
      </c>
      <c r="CY27" s="0" t="s">
        <v>44</v>
      </c>
      <c r="CZ27" s="3" t="n">
        <v>1</v>
      </c>
      <c r="DA27" s="0" t="n">
        <f aca="false">IF(AND(C27&gt;=0,AI27&gt;=0),ROUND((C27*AI27)/(C27),0),-3)</f>
        <v>98</v>
      </c>
      <c r="DB27" s="0" t="s">
        <v>44</v>
      </c>
      <c r="DC27" s="0" t="s">
        <v>44</v>
      </c>
      <c r="DD27" s="3" t="n">
        <v>1</v>
      </c>
      <c r="DE27" s="0" t="n">
        <f aca="false">IF(BY27=0,0,IF(OR(BQ27&gt;=0,BY27&gt;=0),ROUND(BY27/BQ27*100,0),BQ27))</f>
        <v>0</v>
      </c>
      <c r="DF27" s="0" t="s">
        <v>44</v>
      </c>
      <c r="DG27" s="0" t="s">
        <v>44</v>
      </c>
      <c r="DH27" s="3" t="n">
        <v>1</v>
      </c>
      <c r="DI27" s="0" t="n">
        <f aca="false">IF(OR(G27&lt;0),-3,ROUND(((C27)^2)/(C27*G27),0))</f>
        <v>7</v>
      </c>
      <c r="DJ27" s="0" t="s">
        <v>44</v>
      </c>
      <c r="DK27" s="0" t="s">
        <v>44</v>
      </c>
      <c r="DL27" s="3" t="n">
        <v>1</v>
      </c>
      <c r="DM27" s="0" t="n">
        <v>-1</v>
      </c>
      <c r="DN27" s="0" t="s">
        <v>44</v>
      </c>
      <c r="DO27" s="0" t="s">
        <v>44</v>
      </c>
      <c r="DP27" s="3" t="n">
        <v>1</v>
      </c>
      <c r="DQ27" s="0" t="n">
        <f aca="false">IF(OR(W27&lt;0),-3,ROUND(((S27)^2)/(S27*W27),0))</f>
        <v>7</v>
      </c>
      <c r="DR27" s="0" t="s">
        <v>44</v>
      </c>
      <c r="DS27" s="0" t="s">
        <v>44</v>
      </c>
      <c r="DT27" s="3" t="n">
        <v>1</v>
      </c>
      <c r="DU27" s="0" t="n">
        <f aca="false">IF(OR(CG27&lt;0,BY27&lt;0),-1,CG27+ROUND(BN27*BY27,0))</f>
        <v>720</v>
      </c>
      <c r="DV27" s="0" t="s">
        <v>44</v>
      </c>
      <c r="DW27" s="0" t="s">
        <v>44</v>
      </c>
      <c r="DX27" s="3" t="n">
        <v>1</v>
      </c>
      <c r="DY27" s="0" t="n">
        <f aca="false">IF(OR(DU27&lt;0,BU27&lt;=0),-1,ROUND(DU27/BU27,0))</f>
        <v>7</v>
      </c>
      <c r="DZ27" s="0" t="s">
        <v>44</v>
      </c>
      <c r="EA27" s="0" t="s">
        <v>44</v>
      </c>
      <c r="EB27" s="3" t="n">
        <v>1</v>
      </c>
      <c r="EC27" s="0" t="n">
        <v>0</v>
      </c>
      <c r="ED27" s="0" t="s">
        <v>44</v>
      </c>
      <c r="EE27" s="0" t="s">
        <v>44</v>
      </c>
      <c r="EF27" s="3" t="n">
        <v>1</v>
      </c>
    </row>
    <row r="28" customFormat="false" ht="12.75" hidden="false" customHeight="false" outlineLevel="0" collapsed="false">
      <c r="A28" s="0" t="n">
        <v>18</v>
      </c>
      <c r="B28" s="0" t="n">
        <v>60</v>
      </c>
      <c r="C28" s="0" t="n">
        <v>0</v>
      </c>
      <c r="D28" s="0" t="s">
        <v>44</v>
      </c>
      <c r="E28" s="0" t="s">
        <v>44</v>
      </c>
      <c r="F28" s="3" t="n">
        <v>1</v>
      </c>
      <c r="G28" s="0" t="n">
        <v>-1</v>
      </c>
      <c r="H28" s="0" t="s">
        <v>44</v>
      </c>
      <c r="I28" s="0" t="s">
        <v>44</v>
      </c>
      <c r="J28" s="3" t="n">
        <v>1</v>
      </c>
      <c r="K28" s="0" t="n">
        <v>0</v>
      </c>
      <c r="L28" s="0" t="s">
        <v>44</v>
      </c>
      <c r="M28" s="0" t="s">
        <v>44</v>
      </c>
      <c r="N28" s="3" t="n">
        <v>1</v>
      </c>
      <c r="O28" s="0" t="n">
        <v>-1</v>
      </c>
      <c r="P28" s="0" t="s">
        <v>44</v>
      </c>
      <c r="Q28" s="0" t="s">
        <v>44</v>
      </c>
      <c r="R28" s="3" t="n">
        <v>1</v>
      </c>
      <c r="S28" s="0" t="n">
        <v>0</v>
      </c>
      <c r="T28" s="0" t="s">
        <v>44</v>
      </c>
      <c r="U28" s="0" t="s">
        <v>44</v>
      </c>
      <c r="V28" s="3" t="n">
        <v>1</v>
      </c>
      <c r="W28" s="0" t="n">
        <v>-1</v>
      </c>
      <c r="X28" s="0" t="s">
        <v>44</v>
      </c>
      <c r="Y28" s="0" t="s">
        <v>44</v>
      </c>
      <c r="Z28" s="3" t="n">
        <v>1</v>
      </c>
      <c r="AA28" s="0" t="n">
        <v>82</v>
      </c>
      <c r="AB28" s="0" t="s">
        <v>44</v>
      </c>
      <c r="AC28" s="0" t="s">
        <v>44</v>
      </c>
      <c r="AD28" s="3" t="n">
        <v>1</v>
      </c>
      <c r="AE28" s="0" t="n">
        <v>11</v>
      </c>
      <c r="AF28" s="0" t="s">
        <v>44</v>
      </c>
      <c r="AG28" s="0" t="s">
        <v>44</v>
      </c>
      <c r="AH28" s="3" t="n">
        <v>1</v>
      </c>
      <c r="AI28" s="0" t="n">
        <v>-1</v>
      </c>
      <c r="AJ28" s="0" t="s">
        <v>44</v>
      </c>
      <c r="AK28" s="0" t="s">
        <v>44</v>
      </c>
      <c r="AL28" s="3" t="n">
        <v>1</v>
      </c>
      <c r="AM28" s="0" t="n">
        <v>0</v>
      </c>
      <c r="AN28" s="4" t="s">
        <v>44</v>
      </c>
      <c r="AO28" s="4" t="s">
        <v>44</v>
      </c>
      <c r="AP28" s="3" t="n">
        <v>1</v>
      </c>
      <c r="AQ28" s="0" t="n">
        <v>7</v>
      </c>
      <c r="AR28" s="4" t="s">
        <v>44</v>
      </c>
      <c r="AS28" s="4" t="s">
        <v>44</v>
      </c>
      <c r="AT28" s="3" t="n">
        <v>1</v>
      </c>
      <c r="AU28" s="0" t="n">
        <v>-1</v>
      </c>
      <c r="AV28" s="4" t="s">
        <v>44</v>
      </c>
      <c r="AW28" s="4" t="s">
        <v>44</v>
      </c>
      <c r="AX28" s="3" t="n">
        <v>1</v>
      </c>
      <c r="AY28" s="0" t="n">
        <v>-1</v>
      </c>
      <c r="AZ28" s="4" t="s">
        <v>44</v>
      </c>
      <c r="BA28" s="4" t="s">
        <v>44</v>
      </c>
      <c r="BB28" s="3" t="n">
        <v>1</v>
      </c>
      <c r="BC28" s="0" t="n">
        <v>0</v>
      </c>
      <c r="BD28" s="4" t="s">
        <v>44</v>
      </c>
      <c r="BE28" s="4" t="s">
        <v>44</v>
      </c>
      <c r="BF28" s="3" t="n">
        <v>1</v>
      </c>
      <c r="BG28" s="0" t="n">
        <v>0</v>
      </c>
      <c r="BH28" s="0" t="s">
        <v>44</v>
      </c>
      <c r="BI28" s="0" t="s">
        <v>44</v>
      </c>
      <c r="BJ28" s="3" t="n">
        <v>1</v>
      </c>
      <c r="BM28" s="0" t="n">
        <f aca="false">IF(O28&lt;=0,$D$7,IF(W28&lt;=O28,$D$7,$D$7+$F$7*(W28-O28)))</f>
        <v>2.2</v>
      </c>
      <c r="BN28" s="0" t="n">
        <f aca="false">IF(CC28&lt;=0,$D$7,IF(CK28&lt;=CC28,$D$7,$D$7+$F$7*(CK28-CC28)))</f>
        <v>2.2</v>
      </c>
      <c r="BP28" s="0" t="n">
        <v>1</v>
      </c>
      <c r="BQ28" s="0" t="n">
        <f aca="false">IF(AND(C28&gt;=0),C28,-3)</f>
        <v>0</v>
      </c>
      <c r="BR28" s="0" t="s">
        <v>44</v>
      </c>
      <c r="BS28" s="0" t="s">
        <v>44</v>
      </c>
      <c r="BT28" s="3" t="n">
        <v>1</v>
      </c>
      <c r="BU28" s="0" t="n">
        <v>-1</v>
      </c>
      <c r="BV28" s="0" t="s">
        <v>44</v>
      </c>
      <c r="BW28" s="0" t="s">
        <v>44</v>
      </c>
      <c r="BX28" s="3" t="n">
        <v>1</v>
      </c>
      <c r="BY28" s="0" t="n">
        <f aca="false">IF(AND(K28&gt;=0),K28,-3)</f>
        <v>0</v>
      </c>
      <c r="BZ28" s="0" t="s">
        <v>44</v>
      </c>
      <c r="CA28" s="0" t="s">
        <v>44</v>
      </c>
      <c r="CB28" s="3" t="n">
        <v>1</v>
      </c>
      <c r="CC28" s="0" t="n">
        <v>-1</v>
      </c>
      <c r="CD28" s="0" t="s">
        <v>44</v>
      </c>
      <c r="CE28" s="0" t="s">
        <v>44</v>
      </c>
      <c r="CF28" s="3" t="n">
        <v>1</v>
      </c>
      <c r="CG28" s="0" t="n">
        <f aca="false">IF(AND(S28&gt;=0),S28,-3)</f>
        <v>0</v>
      </c>
      <c r="CH28" s="0" t="s">
        <v>44</v>
      </c>
      <c r="CI28" s="0" t="s">
        <v>44</v>
      </c>
      <c r="CJ28" s="3" t="n">
        <v>1</v>
      </c>
      <c r="CK28" s="0" t="n">
        <v>-1</v>
      </c>
      <c r="CL28" s="0" t="s">
        <v>44</v>
      </c>
      <c r="CM28" s="0" t="s">
        <v>44</v>
      </c>
      <c r="CN28" s="3" t="n">
        <v>1</v>
      </c>
      <c r="CO28" s="0" t="n">
        <f aca="false">IF(AND(AA28&gt;=0),ROUND((AA28)/1,0),-3)</f>
        <v>82</v>
      </c>
      <c r="CP28" s="0" t="s">
        <v>44</v>
      </c>
      <c r="CQ28" s="0" t="s">
        <v>44</v>
      </c>
      <c r="CR28" s="3" t="n">
        <v>1</v>
      </c>
      <c r="CS28" s="0" t="n">
        <f aca="false">IF(AND(AA28&gt;=0),MAX(AA28),-3)</f>
        <v>82</v>
      </c>
      <c r="CT28" s="4" t="s">
        <v>44</v>
      </c>
      <c r="CU28" s="4" t="s">
        <v>44</v>
      </c>
      <c r="CV28" s="3" t="n">
        <v>1</v>
      </c>
      <c r="CW28" s="0" t="n">
        <v>-1</v>
      </c>
      <c r="CX28" s="0" t="s">
        <v>44</v>
      </c>
      <c r="CY28" s="0" t="s">
        <v>44</v>
      </c>
      <c r="CZ28" s="3" t="n">
        <v>1</v>
      </c>
      <c r="DA28" s="0" t="n">
        <v>-1</v>
      </c>
      <c r="DB28" s="0" t="s">
        <v>44</v>
      </c>
      <c r="DC28" s="0" t="s">
        <v>44</v>
      </c>
      <c r="DD28" s="3" t="n">
        <v>1</v>
      </c>
      <c r="DE28" s="0" t="n">
        <f aca="false">IF(BY28=0,0,IF(OR(BQ28&gt;=0,BY28&gt;=0),ROUND(BY28/BQ28*100,0),BQ28))</f>
        <v>0</v>
      </c>
      <c r="DF28" s="0" t="s">
        <v>44</v>
      </c>
      <c r="DG28" s="0" t="s">
        <v>44</v>
      </c>
      <c r="DH28" s="3" t="n">
        <v>1</v>
      </c>
      <c r="DI28" s="0" t="n">
        <v>-1</v>
      </c>
      <c r="DJ28" s="0" t="s">
        <v>44</v>
      </c>
      <c r="DK28" s="0" t="s">
        <v>44</v>
      </c>
      <c r="DL28" s="3" t="n">
        <v>1</v>
      </c>
      <c r="DM28" s="0" t="n">
        <v>-1</v>
      </c>
      <c r="DN28" s="0" t="s">
        <v>44</v>
      </c>
      <c r="DO28" s="0" t="s">
        <v>44</v>
      </c>
      <c r="DP28" s="3" t="n">
        <v>1</v>
      </c>
      <c r="DQ28" s="0" t="n">
        <v>-1</v>
      </c>
      <c r="DR28" s="0" t="s">
        <v>44</v>
      </c>
      <c r="DS28" s="0" t="s">
        <v>44</v>
      </c>
      <c r="DT28" s="3" t="n">
        <v>1</v>
      </c>
      <c r="DU28" s="0" t="n">
        <f aca="false">IF(OR(CG28&lt;0,BY28&lt;0),-1,CG28+ROUND(BN28*BY28,0))</f>
        <v>0</v>
      </c>
      <c r="DV28" s="0" t="s">
        <v>44</v>
      </c>
      <c r="DW28" s="0" t="s">
        <v>44</v>
      </c>
      <c r="DX28" s="3" t="n">
        <v>1</v>
      </c>
      <c r="DY28" s="0" t="n">
        <f aca="false">IF(OR(DU28&lt;0,BU28&lt;=0),-1,ROUND(DU28/BU28,0))</f>
        <v>-1</v>
      </c>
      <c r="DZ28" s="0" t="s">
        <v>44</v>
      </c>
      <c r="EA28" s="0" t="s">
        <v>44</v>
      </c>
      <c r="EB28" s="3" t="n">
        <v>1</v>
      </c>
      <c r="EC28" s="0" t="n">
        <v>0</v>
      </c>
      <c r="ED28" s="0" t="s">
        <v>44</v>
      </c>
      <c r="EE28" s="0" t="s">
        <v>44</v>
      </c>
      <c r="EF28" s="3" t="n">
        <v>1</v>
      </c>
    </row>
    <row r="29" customFormat="false" ht="12.75" hidden="false" customHeight="false" outlineLevel="0" collapsed="false">
      <c r="A29" s="0" t="s">
        <v>82</v>
      </c>
      <c r="B29" s="0" t="n">
        <v>60</v>
      </c>
      <c r="C29" s="0" t="n">
        <v>240</v>
      </c>
      <c r="D29" s="0" t="s">
        <v>44</v>
      </c>
      <c r="E29" s="0" t="s">
        <v>44</v>
      </c>
      <c r="F29" s="3" t="n">
        <v>1</v>
      </c>
      <c r="G29" s="0" t="n">
        <v>114</v>
      </c>
      <c r="H29" s="0" t="s">
        <v>44</v>
      </c>
      <c r="I29" s="0" t="s">
        <v>44</v>
      </c>
      <c r="J29" s="3" t="n">
        <v>1</v>
      </c>
      <c r="K29" s="0" t="n">
        <v>60</v>
      </c>
      <c r="L29" s="0" t="s">
        <v>44</v>
      </c>
      <c r="M29" s="0" t="s">
        <v>44</v>
      </c>
      <c r="N29" s="3" t="n">
        <v>1</v>
      </c>
      <c r="O29" s="0" t="n">
        <v>80</v>
      </c>
      <c r="P29" s="0" t="s">
        <v>44</v>
      </c>
      <c r="Q29" s="0" t="s">
        <v>44</v>
      </c>
      <c r="R29" s="3" t="n">
        <v>1</v>
      </c>
      <c r="S29" s="0" t="n">
        <v>180</v>
      </c>
      <c r="T29" s="0" t="s">
        <v>44</v>
      </c>
      <c r="U29" s="0" t="s">
        <v>44</v>
      </c>
      <c r="V29" s="3" t="n">
        <v>1</v>
      </c>
      <c r="W29" s="0" t="n">
        <v>125</v>
      </c>
      <c r="X29" s="0" t="s">
        <v>44</v>
      </c>
      <c r="Y29" s="0" t="s">
        <v>44</v>
      </c>
      <c r="Z29" s="3" t="n">
        <v>1</v>
      </c>
      <c r="AA29" s="0" t="n">
        <v>5</v>
      </c>
      <c r="AB29" s="0" t="s">
        <v>44</v>
      </c>
      <c r="AC29" s="0" t="s">
        <v>44</v>
      </c>
      <c r="AD29" s="3" t="n">
        <v>1</v>
      </c>
      <c r="AE29" s="0" t="n">
        <v>22</v>
      </c>
      <c r="AF29" s="0" t="s">
        <v>44</v>
      </c>
      <c r="AG29" s="0" t="s">
        <v>44</v>
      </c>
      <c r="AH29" s="3" t="n">
        <v>1</v>
      </c>
      <c r="AI29" s="5" t="n">
        <v>119</v>
      </c>
      <c r="AJ29" s="0" t="s">
        <v>44</v>
      </c>
      <c r="AK29" s="0" t="s">
        <v>44</v>
      </c>
      <c r="AL29" s="3" t="n">
        <v>1</v>
      </c>
      <c r="AM29" s="0" t="n">
        <v>25</v>
      </c>
      <c r="AN29" s="4" t="s">
        <v>44</v>
      </c>
      <c r="AO29" s="4" t="s">
        <v>44</v>
      </c>
      <c r="AP29" s="3" t="n">
        <v>1</v>
      </c>
      <c r="AQ29" s="0" t="n">
        <v>2</v>
      </c>
      <c r="AR29" s="4" t="s">
        <v>44</v>
      </c>
      <c r="AS29" s="4" t="s">
        <v>44</v>
      </c>
      <c r="AT29" s="3" t="n">
        <v>1</v>
      </c>
      <c r="AU29" s="0" t="n">
        <v>1</v>
      </c>
      <c r="AV29" s="4" t="s">
        <v>44</v>
      </c>
      <c r="AW29" s="4" t="s">
        <v>44</v>
      </c>
      <c r="AX29" s="3" t="n">
        <v>1</v>
      </c>
      <c r="AY29" s="0" t="n">
        <v>1</v>
      </c>
      <c r="AZ29" s="4" t="s">
        <v>44</v>
      </c>
      <c r="BA29" s="4" t="s">
        <v>44</v>
      </c>
      <c r="BB29" s="3" t="n">
        <v>1</v>
      </c>
      <c r="BC29" s="0" t="n">
        <v>366</v>
      </c>
      <c r="BD29" s="4" t="s">
        <v>44</v>
      </c>
      <c r="BE29" s="4" t="s">
        <v>44</v>
      </c>
      <c r="BF29" s="3" t="n">
        <v>1</v>
      </c>
      <c r="BG29" s="0" t="n">
        <v>3</v>
      </c>
      <c r="BH29" s="0" t="s">
        <v>44</v>
      </c>
      <c r="BI29" s="0" t="s">
        <v>44</v>
      </c>
      <c r="BJ29" s="3" t="n">
        <v>1</v>
      </c>
      <c r="BL29" s="0" t="s">
        <v>83</v>
      </c>
      <c r="BM29" s="0" t="n">
        <f aca="false">IF(O29&lt;=0,$D$7,IF(W29&lt;=O29,$D$7,$D$7+$F$7*(W29-O29)))</f>
        <v>3.1</v>
      </c>
      <c r="BN29" s="0" t="n">
        <f aca="false">IF(CC29&lt;=0,$D$7,IF(CK29&lt;=CC29,$D$7,$D$7+$F$7*(CK29-CC29)))</f>
        <v>3.1</v>
      </c>
      <c r="BP29" s="0" t="n">
        <v>1</v>
      </c>
      <c r="BQ29" s="0" t="n">
        <f aca="false">IF(AND(C29&gt;=0),C29,-3)</f>
        <v>240</v>
      </c>
      <c r="BR29" s="0" t="s">
        <v>44</v>
      </c>
      <c r="BS29" s="0" t="s">
        <v>44</v>
      </c>
      <c r="BT29" s="3" t="n">
        <v>1</v>
      </c>
      <c r="BU29" s="0" t="n">
        <f aca="false">IF(AND(C29&gt;=0,G29&gt;=0),ROUND((C29*G29)/(C29),0),-3)</f>
        <v>114</v>
      </c>
      <c r="BV29" s="0" t="s">
        <v>44</v>
      </c>
      <c r="BW29" s="0" t="s">
        <v>44</v>
      </c>
      <c r="BX29" s="3" t="n">
        <v>1</v>
      </c>
      <c r="BY29" s="0" t="n">
        <f aca="false">IF(AND(K29&gt;=0),K29,-3)</f>
        <v>60</v>
      </c>
      <c r="BZ29" s="0" t="s">
        <v>44</v>
      </c>
      <c r="CA29" s="0" t="s">
        <v>44</v>
      </c>
      <c r="CB29" s="3" t="n">
        <v>1</v>
      </c>
      <c r="CC29" s="0" t="n">
        <f aca="false">IF(AND(K29&gt;=0,O29&gt;=0),ROUND((K29*O29)/(K29),0),-3)</f>
        <v>80</v>
      </c>
      <c r="CD29" s="0" t="s">
        <v>44</v>
      </c>
      <c r="CE29" s="0" t="s">
        <v>44</v>
      </c>
      <c r="CF29" s="3" t="n">
        <v>1</v>
      </c>
      <c r="CG29" s="0" t="n">
        <f aca="false">IF(AND(S29&gt;=0),S29,-3)</f>
        <v>180</v>
      </c>
      <c r="CH29" s="0" t="s">
        <v>44</v>
      </c>
      <c r="CI29" s="0" t="s">
        <v>44</v>
      </c>
      <c r="CJ29" s="3" t="n">
        <v>1</v>
      </c>
      <c r="CK29" s="0" t="n">
        <f aca="false">IF(AND(S29&gt;=0,W29&gt;=0),ROUND((S29*W29)/(S29),0),-3)</f>
        <v>125</v>
      </c>
      <c r="CL29" s="0" t="s">
        <v>44</v>
      </c>
      <c r="CM29" s="0" t="s">
        <v>44</v>
      </c>
      <c r="CN29" s="3" t="n">
        <v>1</v>
      </c>
      <c r="CO29" s="0" t="n">
        <f aca="false">IF(AND(AA29&gt;=0),ROUND((AA29)/1,0),-3)</f>
        <v>5</v>
      </c>
      <c r="CP29" s="0" t="s">
        <v>44</v>
      </c>
      <c r="CQ29" s="0" t="s">
        <v>44</v>
      </c>
      <c r="CR29" s="3" t="n">
        <v>1</v>
      </c>
      <c r="CS29" s="0" t="n">
        <f aca="false">IF(AND(AA29&gt;=0),MAX(AA29),-3)</f>
        <v>5</v>
      </c>
      <c r="CT29" s="4" t="s">
        <v>44</v>
      </c>
      <c r="CU29" s="4" t="s">
        <v>44</v>
      </c>
      <c r="CV29" s="3" t="n">
        <v>1</v>
      </c>
      <c r="CW29" s="0" t="n">
        <f aca="false">ROUND(SQRT((C29*AE29^2+C29*((G29-BU29)^2))/(C29-1)),0)</f>
        <v>22</v>
      </c>
      <c r="CX29" s="0" t="s">
        <v>44</v>
      </c>
      <c r="CY29" s="0" t="s">
        <v>44</v>
      </c>
      <c r="CZ29" s="3" t="n">
        <v>1</v>
      </c>
      <c r="DA29" s="0" t="n">
        <f aca="false">IF(AND(C29&gt;=0,AI29&gt;=0),ROUND((C29*AI29)/(C29),0),-3)</f>
        <v>119</v>
      </c>
      <c r="DB29" s="0" t="s">
        <v>44</v>
      </c>
      <c r="DC29" s="0" t="s">
        <v>44</v>
      </c>
      <c r="DD29" s="3" t="n">
        <v>1</v>
      </c>
      <c r="DE29" s="0" t="n">
        <f aca="false">IF(BY29=0,0,IF(OR(BQ29&gt;=0,BY29&gt;=0),ROUND(BY29/BQ29*100,0),BQ29))</f>
        <v>25</v>
      </c>
      <c r="DF29" s="0" t="s">
        <v>44</v>
      </c>
      <c r="DG29" s="0" t="s">
        <v>44</v>
      </c>
      <c r="DH29" s="3" t="n">
        <v>1</v>
      </c>
      <c r="DI29" s="0" t="n">
        <f aca="false">IF(OR(G29&lt;0),-3,ROUND(((C29)^2)/(C29*G29),0))</f>
        <v>2</v>
      </c>
      <c r="DJ29" s="0" t="s">
        <v>44</v>
      </c>
      <c r="DK29" s="0" t="s">
        <v>44</v>
      </c>
      <c r="DL29" s="3" t="n">
        <v>1</v>
      </c>
      <c r="DM29" s="0" t="n">
        <f aca="false">IF(OR(O29&lt;0),-3,ROUND(((K29)^2)/(K29*O29),0))</f>
        <v>1</v>
      </c>
      <c r="DN29" s="0" t="s">
        <v>44</v>
      </c>
      <c r="DO29" s="0" t="s">
        <v>44</v>
      </c>
      <c r="DP29" s="3" t="n">
        <v>1</v>
      </c>
      <c r="DQ29" s="0" t="n">
        <f aca="false">IF(OR(W29&lt;0),-3,ROUND(((S29)^2)/(S29*W29),0))</f>
        <v>1</v>
      </c>
      <c r="DR29" s="0" t="s">
        <v>44</v>
      </c>
      <c r="DS29" s="0" t="s">
        <v>44</v>
      </c>
      <c r="DT29" s="3" t="n">
        <v>1</v>
      </c>
      <c r="DU29" s="0" t="n">
        <f aca="false">IF(OR(CG29&lt;0,BY29&lt;0),-1,CG29+ROUND(BN29*BY29,0))</f>
        <v>366</v>
      </c>
      <c r="DV29" s="0" t="s">
        <v>44</v>
      </c>
      <c r="DW29" s="0" t="s">
        <v>44</v>
      </c>
      <c r="DX29" s="3" t="n">
        <v>1</v>
      </c>
      <c r="DY29" s="0" t="n">
        <f aca="false">IF(OR(DU29&lt;0,BU29&lt;=0),-1,ROUND(DU29/BU29,0))</f>
        <v>3</v>
      </c>
      <c r="DZ29" s="0" t="s">
        <v>44</v>
      </c>
      <c r="EA29" s="0" t="s">
        <v>44</v>
      </c>
      <c r="EB29" s="3" t="n">
        <v>1</v>
      </c>
      <c r="EC29" s="0" t="n">
        <v>0</v>
      </c>
      <c r="ED29" s="0" t="s">
        <v>44</v>
      </c>
      <c r="EE29" s="0" t="s">
        <v>44</v>
      </c>
      <c r="EF29" s="3" t="n">
        <v>1</v>
      </c>
    </row>
    <row r="30" customFormat="false" ht="12.75" hidden="false" customHeight="false" outlineLevel="0" collapsed="false">
      <c r="A30" s="0" t="s">
        <v>84</v>
      </c>
      <c r="B30" s="0" t="n">
        <v>60</v>
      </c>
      <c r="C30" s="0" t="n">
        <v>60</v>
      </c>
      <c r="D30" s="0" t="s">
        <v>44</v>
      </c>
      <c r="E30" s="0" t="s">
        <v>44</v>
      </c>
      <c r="F30" s="3" t="n">
        <v>1</v>
      </c>
      <c r="G30" s="0" t="n">
        <v>0</v>
      </c>
      <c r="H30" s="0" t="s">
        <v>44</v>
      </c>
      <c r="I30" s="0" t="s">
        <v>44</v>
      </c>
      <c r="J30" s="3" t="n">
        <v>1</v>
      </c>
      <c r="K30" s="0" t="n">
        <v>0</v>
      </c>
      <c r="L30" s="0" t="s">
        <v>44</v>
      </c>
      <c r="M30" s="0" t="s">
        <v>44</v>
      </c>
      <c r="N30" s="3" t="n">
        <v>1</v>
      </c>
      <c r="O30" s="0" t="n">
        <v>-1</v>
      </c>
      <c r="P30" s="0" t="s">
        <v>44</v>
      </c>
      <c r="Q30" s="0" t="s">
        <v>44</v>
      </c>
      <c r="R30" s="3" t="n">
        <v>1</v>
      </c>
      <c r="S30" s="0" t="n">
        <v>60</v>
      </c>
      <c r="T30" s="0" t="s">
        <v>44</v>
      </c>
      <c r="U30" s="0" t="s">
        <v>44</v>
      </c>
      <c r="V30" s="3" t="n">
        <v>1</v>
      </c>
      <c r="W30" s="0" t="n">
        <v>0</v>
      </c>
      <c r="X30" s="0" t="s">
        <v>44</v>
      </c>
      <c r="Y30" s="0" t="s">
        <v>44</v>
      </c>
      <c r="Z30" s="3" t="n">
        <v>1</v>
      </c>
      <c r="AA30" s="0" t="n">
        <v>1</v>
      </c>
      <c r="AB30" s="0" t="s">
        <v>44</v>
      </c>
      <c r="AC30" s="0" t="s">
        <v>44</v>
      </c>
      <c r="AD30" s="3" t="n">
        <v>1</v>
      </c>
      <c r="AE30" s="0" t="n">
        <v>0</v>
      </c>
      <c r="AF30" s="0" t="s">
        <v>44</v>
      </c>
      <c r="AG30" s="0" t="s">
        <v>44</v>
      </c>
      <c r="AH30" s="3" t="n">
        <v>1</v>
      </c>
      <c r="AI30" s="0" t="n">
        <v>100</v>
      </c>
      <c r="AJ30" s="0" t="s">
        <v>44</v>
      </c>
      <c r="AK30" s="0" t="s">
        <v>44</v>
      </c>
      <c r="AL30" s="3" t="n">
        <v>1</v>
      </c>
      <c r="AM30" s="0" t="n">
        <v>0</v>
      </c>
      <c r="AN30" s="4" t="s">
        <v>44</v>
      </c>
      <c r="AO30" s="4" t="s">
        <v>44</v>
      </c>
      <c r="AP30" s="3" t="n">
        <v>1</v>
      </c>
      <c r="AQ30" s="0" t="n">
        <v>0</v>
      </c>
      <c r="AR30" s="4" t="s">
        <v>44</v>
      </c>
      <c r="AS30" s="4" t="s">
        <v>44</v>
      </c>
      <c r="AT30" s="3" t="n">
        <v>1</v>
      </c>
      <c r="AU30" s="0" t="n">
        <v>-1</v>
      </c>
      <c r="AV30" s="4" t="s">
        <v>44</v>
      </c>
      <c r="AW30" s="4" t="s">
        <v>44</v>
      </c>
      <c r="AX30" s="3" t="n">
        <v>1</v>
      </c>
      <c r="AY30" s="0" t="n">
        <v>0</v>
      </c>
      <c r="AZ30" s="4" t="s">
        <v>44</v>
      </c>
      <c r="BA30" s="4" t="s">
        <v>44</v>
      </c>
      <c r="BB30" s="3" t="n">
        <v>1</v>
      </c>
      <c r="BC30" s="0" t="n">
        <v>60</v>
      </c>
      <c r="BD30" s="4" t="s">
        <v>44</v>
      </c>
      <c r="BE30" s="4" t="s">
        <v>44</v>
      </c>
      <c r="BF30" s="3" t="n">
        <v>1</v>
      </c>
      <c r="BG30" s="0" t="n">
        <v>0</v>
      </c>
      <c r="BH30" s="0" t="s">
        <v>44</v>
      </c>
      <c r="BI30" s="0" t="s">
        <v>44</v>
      </c>
      <c r="BJ30" s="3" t="n">
        <v>1</v>
      </c>
      <c r="BM30" s="0" t="n">
        <f aca="false">IF(O30&lt;=0,$D$7,IF(W30&lt;=O30,$D$7,$D$7+$F$7*(W30-O30)))</f>
        <v>2.2</v>
      </c>
      <c r="BN30" s="0" t="n">
        <f aca="false">IF(CC30&lt;=0,$D$7,IF(CK30&lt;=CC30,$D$7,$D$7+$F$7*(CK30-CC30)))</f>
        <v>2.2</v>
      </c>
      <c r="BP30" s="0" t="n">
        <v>1</v>
      </c>
      <c r="BQ30" s="0" t="n">
        <f aca="false">IF(AND(C30&gt;=0),C30,-3)</f>
        <v>60</v>
      </c>
      <c r="BR30" s="0" t="s">
        <v>44</v>
      </c>
      <c r="BS30" s="0" t="s">
        <v>44</v>
      </c>
      <c r="BT30" s="3" t="n">
        <v>1</v>
      </c>
      <c r="BU30" s="0" t="n">
        <f aca="false">IF(AND(C30&gt;=0,G30&gt;=0),ROUND((C30*G30)/(C30),0),-3)</f>
        <v>0</v>
      </c>
      <c r="BV30" s="0" t="s">
        <v>44</v>
      </c>
      <c r="BW30" s="0" t="s">
        <v>44</v>
      </c>
      <c r="BX30" s="3" t="n">
        <v>1</v>
      </c>
      <c r="BY30" s="0" t="n">
        <f aca="false">IF(AND(K30&gt;=0),K30,-3)</f>
        <v>0</v>
      </c>
      <c r="BZ30" s="0" t="s">
        <v>44</v>
      </c>
      <c r="CA30" s="0" t="s">
        <v>44</v>
      </c>
      <c r="CB30" s="3" t="n">
        <v>1</v>
      </c>
      <c r="CC30" s="0" t="n">
        <v>-1</v>
      </c>
      <c r="CD30" s="0" t="s">
        <v>44</v>
      </c>
      <c r="CE30" s="0" t="s">
        <v>44</v>
      </c>
      <c r="CF30" s="3" t="n">
        <v>1</v>
      </c>
      <c r="CG30" s="0" t="n">
        <f aca="false">IF(AND(S30&gt;=0),S30,-3)</f>
        <v>60</v>
      </c>
      <c r="CH30" s="0" t="s">
        <v>44</v>
      </c>
      <c r="CI30" s="0" t="s">
        <v>44</v>
      </c>
      <c r="CJ30" s="3" t="n">
        <v>1</v>
      </c>
      <c r="CK30" s="0" t="n">
        <f aca="false">IF(AND(S30&gt;=0,W30&gt;=0),ROUND((S30*W30)/(S30),0),-3)</f>
        <v>0</v>
      </c>
      <c r="CL30" s="0" t="s">
        <v>44</v>
      </c>
      <c r="CM30" s="0" t="s">
        <v>44</v>
      </c>
      <c r="CN30" s="3" t="n">
        <v>1</v>
      </c>
      <c r="CO30" s="0" t="n">
        <f aca="false">IF(AND(AA30&gt;=0),ROUND((AA30)/1,0),-3)</f>
        <v>1</v>
      </c>
      <c r="CP30" s="0" t="s">
        <v>44</v>
      </c>
      <c r="CQ30" s="0" t="s">
        <v>44</v>
      </c>
      <c r="CR30" s="3" t="n">
        <v>1</v>
      </c>
      <c r="CS30" s="0" t="n">
        <f aca="false">IF(AND(AA30&gt;=0),MAX(AA30),-3)</f>
        <v>1</v>
      </c>
      <c r="CT30" s="4" t="s">
        <v>44</v>
      </c>
      <c r="CU30" s="4" t="s">
        <v>44</v>
      </c>
      <c r="CV30" s="3" t="n">
        <v>1</v>
      </c>
      <c r="CW30" s="0" t="n">
        <f aca="false">ROUND(SQRT((C30*AE30^2+C30*((G30-BU30)^2))/(C30-1)),0)</f>
        <v>0</v>
      </c>
      <c r="CX30" s="0" t="s">
        <v>44</v>
      </c>
      <c r="CY30" s="0" t="s">
        <v>44</v>
      </c>
      <c r="CZ30" s="3" t="n">
        <v>1</v>
      </c>
      <c r="DA30" s="0" t="n">
        <f aca="false">IF(AND(C30&gt;=0,AI30&gt;=0),ROUND((C30*AI30)/(C30),0),-3)</f>
        <v>100</v>
      </c>
      <c r="DB30" s="0" t="s">
        <v>44</v>
      </c>
      <c r="DC30" s="0" t="s">
        <v>44</v>
      </c>
      <c r="DD30" s="3" t="n">
        <v>1</v>
      </c>
      <c r="DE30" s="0" t="n">
        <f aca="false">IF(BY30=0,0,IF(OR(BQ30&gt;=0,BY30&gt;=0),ROUND(BY30/BQ30*100,0),BQ30))</f>
        <v>0</v>
      </c>
      <c r="DF30" s="0" t="s">
        <v>44</v>
      </c>
      <c r="DG30" s="0" t="s">
        <v>44</v>
      </c>
      <c r="DH30" s="3" t="n">
        <v>1</v>
      </c>
      <c r="DI30" s="0" t="n">
        <v>0</v>
      </c>
      <c r="DJ30" s="0" t="s">
        <v>44</v>
      </c>
      <c r="DK30" s="0" t="s">
        <v>44</v>
      </c>
      <c r="DL30" s="3" t="n">
        <v>1</v>
      </c>
      <c r="DM30" s="0" t="n">
        <v>0</v>
      </c>
      <c r="DN30" s="0" t="s">
        <v>44</v>
      </c>
      <c r="DO30" s="0" t="s">
        <v>44</v>
      </c>
      <c r="DP30" s="3" t="n">
        <v>1</v>
      </c>
      <c r="DQ30" s="0" t="n">
        <v>0</v>
      </c>
      <c r="DR30" s="0" t="s">
        <v>44</v>
      </c>
      <c r="DS30" s="0" t="s">
        <v>44</v>
      </c>
      <c r="DT30" s="3" t="n">
        <v>1</v>
      </c>
      <c r="DU30" s="0" t="n">
        <f aca="false">IF(OR(CG30&lt;0,BY30&lt;0),-1,CG30+ROUND(BN30*BY30,0))</f>
        <v>60</v>
      </c>
      <c r="DV30" s="0" t="s">
        <v>44</v>
      </c>
      <c r="DW30" s="0" t="s">
        <v>44</v>
      </c>
      <c r="DX30" s="3" t="n">
        <v>1</v>
      </c>
      <c r="DY30" s="0" t="n">
        <v>0</v>
      </c>
      <c r="DZ30" s="0" t="s">
        <v>44</v>
      </c>
      <c r="EA30" s="0" t="s">
        <v>44</v>
      </c>
      <c r="EB30" s="3" t="n">
        <v>1</v>
      </c>
      <c r="EC30" s="0" t="n">
        <v>0</v>
      </c>
      <c r="ED30" s="0" t="s">
        <v>44</v>
      </c>
      <c r="EE30" s="0" t="s">
        <v>44</v>
      </c>
      <c r="EF30" s="3" t="n">
        <v>1</v>
      </c>
    </row>
    <row r="31" customFormat="false" ht="12.75" hidden="false" customHeight="false" outlineLevel="0" collapsed="false">
      <c r="A31" s="0" t="s">
        <v>85</v>
      </c>
      <c r="B31" s="0" t="n">
        <v>60</v>
      </c>
      <c r="C31" s="0" t="n">
        <v>1320</v>
      </c>
      <c r="D31" s="0" t="s">
        <v>44</v>
      </c>
      <c r="E31" s="0" t="s">
        <v>44</v>
      </c>
      <c r="F31" s="3" t="n">
        <v>1</v>
      </c>
      <c r="G31" s="0" t="n">
        <f aca="false">ROUND((K31*O31+S31*W31)/C31,0)</f>
        <v>20</v>
      </c>
      <c r="H31" s="0" t="s">
        <v>44</v>
      </c>
      <c r="I31" s="0" t="s">
        <v>44</v>
      </c>
      <c r="J31" s="3" t="n">
        <v>1</v>
      </c>
      <c r="K31" s="0" t="n">
        <v>60</v>
      </c>
      <c r="L31" s="0" t="s">
        <v>44</v>
      </c>
      <c r="M31" s="0" t="s">
        <v>44</v>
      </c>
      <c r="N31" s="3" t="n">
        <v>1</v>
      </c>
      <c r="O31" s="0" t="n">
        <v>20</v>
      </c>
      <c r="P31" s="0" t="s">
        <v>44</v>
      </c>
      <c r="Q31" s="0" t="s">
        <v>44</v>
      </c>
      <c r="R31" s="3" t="n">
        <v>1</v>
      </c>
      <c r="S31" s="0" t="n">
        <v>1260</v>
      </c>
      <c r="T31" s="0" t="s">
        <v>44</v>
      </c>
      <c r="U31" s="0" t="s">
        <v>44</v>
      </c>
      <c r="V31" s="3" t="n">
        <v>1</v>
      </c>
      <c r="W31" s="0" t="n">
        <v>20</v>
      </c>
      <c r="X31" s="0" t="s">
        <v>44</v>
      </c>
      <c r="Y31" s="0" t="s">
        <v>44</v>
      </c>
      <c r="Z31" s="3" t="n">
        <v>1</v>
      </c>
      <c r="AA31" s="0" t="n">
        <v>92</v>
      </c>
      <c r="AB31" s="0" t="s">
        <v>44</v>
      </c>
      <c r="AC31" s="0" t="s">
        <v>44</v>
      </c>
      <c r="AD31" s="3" t="n">
        <v>1</v>
      </c>
      <c r="AE31" s="0" t="n">
        <v>2</v>
      </c>
      <c r="AF31" s="0" t="s">
        <v>44</v>
      </c>
      <c r="AG31" s="0" t="s">
        <v>44</v>
      </c>
      <c r="AH31" s="3" t="n">
        <v>1</v>
      </c>
      <c r="AI31" s="0" t="n">
        <v>21</v>
      </c>
      <c r="AJ31" s="0" t="s">
        <v>44</v>
      </c>
      <c r="AK31" s="0" t="s">
        <v>44</v>
      </c>
      <c r="AL31" s="3" t="n">
        <v>1</v>
      </c>
      <c r="AM31" s="0" t="n">
        <v>5</v>
      </c>
      <c r="AN31" s="4" t="s">
        <v>44</v>
      </c>
      <c r="AO31" s="4" t="s">
        <v>44</v>
      </c>
      <c r="AP31" s="3" t="n">
        <v>1</v>
      </c>
      <c r="AQ31" s="0" t="n">
        <v>66</v>
      </c>
      <c r="AR31" s="4" t="s">
        <v>44</v>
      </c>
      <c r="AS31" s="4" t="s">
        <v>44</v>
      </c>
      <c r="AT31" s="3" t="n">
        <v>1</v>
      </c>
      <c r="AU31" s="0" t="n">
        <v>3</v>
      </c>
      <c r="AV31" s="4" t="s">
        <v>44</v>
      </c>
      <c r="AW31" s="4" t="s">
        <v>44</v>
      </c>
      <c r="AX31" s="3" t="n">
        <v>1</v>
      </c>
      <c r="AY31" s="0" t="n">
        <v>63</v>
      </c>
      <c r="AZ31" s="4" t="s">
        <v>44</v>
      </c>
      <c r="BA31" s="4" t="s">
        <v>44</v>
      </c>
      <c r="BB31" s="3" t="n">
        <v>1</v>
      </c>
      <c r="BC31" s="0" t="n">
        <v>1392</v>
      </c>
      <c r="BD31" s="4" t="s">
        <v>44</v>
      </c>
      <c r="BE31" s="4" t="s">
        <v>44</v>
      </c>
      <c r="BF31" s="3" t="n">
        <v>1</v>
      </c>
      <c r="BG31" s="0" t="n">
        <v>70</v>
      </c>
      <c r="BH31" s="0" t="s">
        <v>44</v>
      </c>
      <c r="BI31" s="0" t="s">
        <v>44</v>
      </c>
      <c r="BJ31" s="3" t="n">
        <v>1</v>
      </c>
      <c r="BM31" s="0" t="n">
        <f aca="false">IF(O31&lt;=0,$D$7,IF(W31&lt;=O31,$D$7,$D$7+$F$7*(W31-O31)))</f>
        <v>2.2</v>
      </c>
      <c r="BN31" s="0" t="n">
        <f aca="false">IF(CC31&lt;=0,$D$7,IF(CK31&lt;=CC31,$D$7,$D$7+$F$7*(CK31-CC31)))</f>
        <v>2.2</v>
      </c>
      <c r="BP31" s="0" t="n">
        <v>1</v>
      </c>
      <c r="BQ31" s="0" t="n">
        <f aca="false">IF(AND(C31&gt;=0),C31,-3)</f>
        <v>1320</v>
      </c>
      <c r="BR31" s="0" t="s">
        <v>44</v>
      </c>
      <c r="BS31" s="0" t="s">
        <v>44</v>
      </c>
      <c r="BT31" s="3" t="n">
        <v>1</v>
      </c>
      <c r="BU31" s="0" t="n">
        <f aca="false">IF(AND(C31&gt;=0,G31&gt;=0),ROUND((C31*G31)/(C31),0),-3)</f>
        <v>20</v>
      </c>
      <c r="BV31" s="0" t="s">
        <v>44</v>
      </c>
      <c r="BW31" s="0" t="s">
        <v>44</v>
      </c>
      <c r="BX31" s="3" t="n">
        <v>1</v>
      </c>
      <c r="BY31" s="0" t="n">
        <f aca="false">IF(AND(K31&gt;=0),K31,-3)</f>
        <v>60</v>
      </c>
      <c r="BZ31" s="0" t="s">
        <v>44</v>
      </c>
      <c r="CA31" s="0" t="s">
        <v>44</v>
      </c>
      <c r="CB31" s="3" t="n">
        <v>1</v>
      </c>
      <c r="CC31" s="0" t="n">
        <f aca="false">IF(AND(K31&gt;=0,O31&gt;=0),ROUND((K31*O31)/(K31),0),-3)</f>
        <v>20</v>
      </c>
      <c r="CD31" s="0" t="s">
        <v>44</v>
      </c>
      <c r="CE31" s="0" t="s">
        <v>44</v>
      </c>
      <c r="CF31" s="3" t="n">
        <v>1</v>
      </c>
      <c r="CG31" s="0" t="n">
        <f aca="false">IF(AND(S31&gt;=0),S31,-3)</f>
        <v>1260</v>
      </c>
      <c r="CH31" s="0" t="s">
        <v>44</v>
      </c>
      <c r="CI31" s="0" t="s">
        <v>44</v>
      </c>
      <c r="CJ31" s="3" t="n">
        <v>1</v>
      </c>
      <c r="CK31" s="0" t="n">
        <f aca="false">IF(AND(S31&gt;=0,W31&gt;=0),ROUND((S31*W31)/(S31),0),-3)</f>
        <v>20</v>
      </c>
      <c r="CL31" s="0" t="s">
        <v>44</v>
      </c>
      <c r="CM31" s="0" t="s">
        <v>44</v>
      </c>
      <c r="CN31" s="3" t="n">
        <v>1</v>
      </c>
      <c r="CO31" s="0" t="n">
        <f aca="false">IF(AND(AA31&gt;=0),ROUND((AA31)/1,0),-3)</f>
        <v>92</v>
      </c>
      <c r="CP31" s="0" t="s">
        <v>44</v>
      </c>
      <c r="CQ31" s="0" t="s">
        <v>44</v>
      </c>
      <c r="CR31" s="3" t="n">
        <v>1</v>
      </c>
      <c r="CS31" s="0" t="n">
        <f aca="false">IF(AND(AA31&gt;=0),MAX(AA31),-3)</f>
        <v>92</v>
      </c>
      <c r="CT31" s="4" t="s">
        <v>44</v>
      </c>
      <c r="CU31" s="4" t="s">
        <v>44</v>
      </c>
      <c r="CV31" s="3" t="n">
        <v>1</v>
      </c>
      <c r="CW31" s="0" t="n">
        <f aca="false">ROUND(SQRT((C31*AE31^2+C31*((G31-BU31)^2))/(C31-1)),0)</f>
        <v>2</v>
      </c>
      <c r="CX31" s="0" t="s">
        <v>44</v>
      </c>
      <c r="CY31" s="0" t="s">
        <v>44</v>
      </c>
      <c r="CZ31" s="3" t="n">
        <v>1</v>
      </c>
      <c r="DA31" s="0" t="n">
        <f aca="false">IF(AND(C31&gt;=0,AI31&gt;=0),ROUND((C31*AI31)/(C31),0),-3)</f>
        <v>21</v>
      </c>
      <c r="DB31" s="0" t="s">
        <v>44</v>
      </c>
      <c r="DC31" s="0" t="s">
        <v>44</v>
      </c>
      <c r="DD31" s="3" t="n">
        <v>1</v>
      </c>
      <c r="DE31" s="0" t="n">
        <f aca="false">IF(BY31=0,0,IF(OR(BQ31&gt;=0,BY31&gt;=0),ROUND(BY31/BQ31*100,0),BQ31))</f>
        <v>5</v>
      </c>
      <c r="DF31" s="0" t="s">
        <v>44</v>
      </c>
      <c r="DG31" s="0" t="s">
        <v>44</v>
      </c>
      <c r="DH31" s="3" t="n">
        <v>1</v>
      </c>
      <c r="DI31" s="0" t="n">
        <f aca="false">IF(OR(G31&lt;0),-3,ROUND(((C31)^2)/(C31*G31),0))</f>
        <v>66</v>
      </c>
      <c r="DJ31" s="0" t="s">
        <v>44</v>
      </c>
      <c r="DK31" s="0" t="s">
        <v>44</v>
      </c>
      <c r="DL31" s="3" t="n">
        <v>1</v>
      </c>
      <c r="DM31" s="0" t="n">
        <f aca="false">IF(OR(O31&lt;0),-3,ROUND(((K31)^2)/(K31*O31),0))</f>
        <v>3</v>
      </c>
      <c r="DN31" s="0" t="s">
        <v>44</v>
      </c>
      <c r="DO31" s="0" t="s">
        <v>44</v>
      </c>
      <c r="DP31" s="3" t="n">
        <v>1</v>
      </c>
      <c r="DQ31" s="0" t="n">
        <f aca="false">IF(OR(W31&lt;0),-3,ROUND(((S31)^2)/(S31*W31),0))</f>
        <v>63</v>
      </c>
      <c r="DR31" s="0" t="s">
        <v>44</v>
      </c>
      <c r="DS31" s="0" t="s">
        <v>44</v>
      </c>
      <c r="DT31" s="3" t="n">
        <v>1</v>
      </c>
      <c r="DU31" s="0" t="n">
        <f aca="false">IF(OR(CG31&lt;0,BY31&lt;0),-1,CG31+ROUND(BN31*BY31,0))</f>
        <v>1392</v>
      </c>
      <c r="DV31" s="0" t="s">
        <v>44</v>
      </c>
      <c r="DW31" s="0" t="s">
        <v>44</v>
      </c>
      <c r="DX31" s="3" t="n">
        <v>1</v>
      </c>
      <c r="DY31" s="0" t="n">
        <f aca="false">IF(OR(DU31&lt;0,BU31&lt;=0),-1,ROUND(DU31/BU31,0))</f>
        <v>70</v>
      </c>
      <c r="DZ31" s="0" t="s">
        <v>44</v>
      </c>
      <c r="EA31" s="0" t="s">
        <v>44</v>
      </c>
      <c r="EB31" s="3" t="n">
        <v>1</v>
      </c>
      <c r="EC31" s="0" t="n">
        <v>0</v>
      </c>
      <c r="ED31" s="0" t="s">
        <v>44</v>
      </c>
      <c r="EE31" s="0" t="s">
        <v>44</v>
      </c>
      <c r="EF31" s="3" t="n">
        <v>1</v>
      </c>
    </row>
    <row r="32" customFormat="false" ht="12.75" hidden="false" customHeight="false" outlineLevel="0" collapsed="false">
      <c r="A32" s="0" t="s">
        <v>86</v>
      </c>
      <c r="B32" s="0" t="n">
        <v>60</v>
      </c>
      <c r="C32" s="0" t="n">
        <v>60</v>
      </c>
      <c r="D32" s="0" t="s">
        <v>44</v>
      </c>
      <c r="E32" s="0" t="s">
        <v>44</v>
      </c>
      <c r="F32" s="3" t="n">
        <v>1</v>
      </c>
      <c r="G32" s="0" t="n">
        <v>0</v>
      </c>
      <c r="H32" s="0" t="s">
        <v>44</v>
      </c>
      <c r="I32" s="0" t="s">
        <v>44</v>
      </c>
      <c r="J32" s="3" t="n">
        <v>1</v>
      </c>
      <c r="K32" s="0" t="n">
        <v>0</v>
      </c>
      <c r="L32" s="0" t="s">
        <v>44</v>
      </c>
      <c r="M32" s="0" t="s">
        <v>44</v>
      </c>
      <c r="N32" s="3" t="n">
        <v>1</v>
      </c>
      <c r="O32" s="0" t="n">
        <v>-1</v>
      </c>
      <c r="P32" s="0" t="s">
        <v>44</v>
      </c>
      <c r="Q32" s="0" t="s">
        <v>44</v>
      </c>
      <c r="R32" s="3" t="n">
        <v>1</v>
      </c>
      <c r="S32" s="0" t="n">
        <v>60</v>
      </c>
      <c r="T32" s="0" t="s">
        <v>44</v>
      </c>
      <c r="U32" s="0" t="s">
        <v>44</v>
      </c>
      <c r="V32" s="3" t="n">
        <v>1</v>
      </c>
      <c r="W32" s="0" t="n">
        <v>0</v>
      </c>
      <c r="X32" s="0" t="s">
        <v>44</v>
      </c>
      <c r="Y32" s="0" t="s">
        <v>44</v>
      </c>
      <c r="Z32" s="3" t="n">
        <v>1</v>
      </c>
      <c r="AA32" s="0" t="n">
        <v>98</v>
      </c>
      <c r="AB32" s="0" t="s">
        <v>44</v>
      </c>
      <c r="AC32" s="0" t="s">
        <v>44</v>
      </c>
      <c r="AD32" s="3" t="n">
        <v>1</v>
      </c>
      <c r="AE32" s="0" t="n">
        <v>0</v>
      </c>
      <c r="AF32" s="0" t="s">
        <v>44</v>
      </c>
      <c r="AG32" s="0" t="s">
        <v>44</v>
      </c>
      <c r="AH32" s="3" t="n">
        <v>1</v>
      </c>
      <c r="AI32" s="0" t="n">
        <v>20</v>
      </c>
      <c r="AJ32" s="0" t="s">
        <v>44</v>
      </c>
      <c r="AK32" s="0" t="s">
        <v>44</v>
      </c>
      <c r="AL32" s="3" t="n">
        <v>1</v>
      </c>
      <c r="AM32" s="0" t="n">
        <v>0</v>
      </c>
      <c r="AN32" s="4" t="s">
        <v>44</v>
      </c>
      <c r="AO32" s="4" t="s">
        <v>44</v>
      </c>
      <c r="AP32" s="3" t="n">
        <v>1</v>
      </c>
      <c r="AQ32" s="0" t="n">
        <v>68</v>
      </c>
      <c r="AR32" s="4" t="s">
        <v>44</v>
      </c>
      <c r="AS32" s="4" t="s">
        <v>44</v>
      </c>
      <c r="AT32" s="3" t="n">
        <v>1</v>
      </c>
      <c r="AU32" s="0" t="n">
        <v>38</v>
      </c>
      <c r="AV32" s="4" t="s">
        <v>44</v>
      </c>
      <c r="AW32" s="4" t="s">
        <v>44</v>
      </c>
      <c r="AX32" s="3" t="n">
        <v>1</v>
      </c>
      <c r="AY32" s="0" t="n">
        <v>68</v>
      </c>
      <c r="AZ32" s="4" t="s">
        <v>44</v>
      </c>
      <c r="BA32" s="4" t="s">
        <v>44</v>
      </c>
      <c r="BB32" s="3" t="n">
        <v>1</v>
      </c>
      <c r="BC32" s="0" t="n">
        <v>60</v>
      </c>
      <c r="BD32" s="4" t="s">
        <v>44</v>
      </c>
      <c r="BE32" s="4" t="s">
        <v>44</v>
      </c>
      <c r="BF32" s="3" t="n">
        <v>1</v>
      </c>
      <c r="BG32" s="0" t="n">
        <v>77</v>
      </c>
      <c r="BH32" s="0" t="s">
        <v>44</v>
      </c>
      <c r="BI32" s="0" t="s">
        <v>44</v>
      </c>
      <c r="BJ32" s="3" t="n">
        <v>1</v>
      </c>
      <c r="BM32" s="0" t="n">
        <f aca="false">IF(O32&lt;=0,$D$7,IF(W32&lt;=O32,$D$7,$D$7+$F$7*(W32-O32)))</f>
        <v>2.2</v>
      </c>
      <c r="BN32" s="0" t="n">
        <f aca="false">IF(CC32&lt;=0,$D$7,IF(CK32&lt;=CC32,$D$7,$D$7+$F$7*(CK32-CC32)))</f>
        <v>2.2</v>
      </c>
      <c r="BP32" s="0" t="n">
        <v>1</v>
      </c>
      <c r="BQ32" s="0" t="n">
        <f aca="false">IF(AND(C32&gt;=0),C32,-3)</f>
        <v>60</v>
      </c>
      <c r="BR32" s="0" t="s">
        <v>44</v>
      </c>
      <c r="BS32" s="0" t="s">
        <v>44</v>
      </c>
      <c r="BT32" s="3" t="n">
        <v>1</v>
      </c>
      <c r="BU32" s="0" t="n">
        <f aca="false">IF(AND(C32&gt;=0,G32&gt;=0),ROUND((C32*G32)/(C32),0),-3)</f>
        <v>0</v>
      </c>
      <c r="BV32" s="0" t="s">
        <v>44</v>
      </c>
      <c r="BW32" s="0" t="s">
        <v>44</v>
      </c>
      <c r="BX32" s="3" t="n">
        <v>1</v>
      </c>
      <c r="BY32" s="0" t="n">
        <f aca="false">IF(AND(K32&gt;=0),K32,-3)</f>
        <v>0</v>
      </c>
      <c r="BZ32" s="0" t="s">
        <v>44</v>
      </c>
      <c r="CA32" s="0" t="s">
        <v>44</v>
      </c>
      <c r="CB32" s="3" t="n">
        <v>1</v>
      </c>
      <c r="CC32" s="0" t="n">
        <v>-1</v>
      </c>
      <c r="CD32" s="0" t="s">
        <v>44</v>
      </c>
      <c r="CE32" s="0" t="s">
        <v>44</v>
      </c>
      <c r="CF32" s="3" t="n">
        <v>1</v>
      </c>
      <c r="CG32" s="0" t="n">
        <f aca="false">IF(AND(S32&gt;=0),S32,-3)</f>
        <v>60</v>
      </c>
      <c r="CH32" s="0" t="s">
        <v>44</v>
      </c>
      <c r="CI32" s="0" t="s">
        <v>44</v>
      </c>
      <c r="CJ32" s="3" t="n">
        <v>1</v>
      </c>
      <c r="CK32" s="0" t="n">
        <f aca="false">IF(AND(S32&gt;=0,W32&gt;=0),ROUND((S32*W32)/(S32),0),-3)</f>
        <v>0</v>
      </c>
      <c r="CL32" s="0" t="s">
        <v>44</v>
      </c>
      <c r="CM32" s="0" t="s">
        <v>44</v>
      </c>
      <c r="CN32" s="3" t="n">
        <v>1</v>
      </c>
      <c r="CO32" s="0" t="n">
        <f aca="false">IF(AND(AA32&gt;=0),ROUND((AA32)/1,0),-3)</f>
        <v>98</v>
      </c>
      <c r="CP32" s="0" t="s">
        <v>44</v>
      </c>
      <c r="CQ32" s="0" t="s">
        <v>44</v>
      </c>
      <c r="CR32" s="3" t="n">
        <v>1</v>
      </c>
      <c r="CS32" s="0" t="n">
        <f aca="false">IF(AND(AA32&gt;=0),MAX(AA32),-3)</f>
        <v>98</v>
      </c>
      <c r="CT32" s="4" t="s">
        <v>44</v>
      </c>
      <c r="CU32" s="4" t="s">
        <v>44</v>
      </c>
      <c r="CV32" s="3" t="n">
        <v>1</v>
      </c>
      <c r="CW32" s="0" t="n">
        <f aca="false">ROUND(SQRT((C32*AE32^2+C32*((G32-BU32)^2))/(C32-1)),0)</f>
        <v>0</v>
      </c>
      <c r="CX32" s="0" t="s">
        <v>44</v>
      </c>
      <c r="CY32" s="0" t="s">
        <v>44</v>
      </c>
      <c r="CZ32" s="3" t="n">
        <v>1</v>
      </c>
      <c r="DA32" s="0" t="n">
        <f aca="false">IF(AND(C32&gt;=0,AI32&gt;=0),ROUND((C32*AI32)/(C32),0),-3)</f>
        <v>20</v>
      </c>
      <c r="DB32" s="0" t="s">
        <v>44</v>
      </c>
      <c r="DC32" s="0" t="s">
        <v>44</v>
      </c>
      <c r="DD32" s="3" t="n">
        <v>1</v>
      </c>
      <c r="DE32" s="0" t="n">
        <f aca="false">IF(BY32=0,0,IF(OR(BQ32&gt;=0,BY32&gt;=0),ROUND(BY32/BQ32*100,0),BQ32))</f>
        <v>0</v>
      </c>
      <c r="DF32" s="0" t="s">
        <v>44</v>
      </c>
      <c r="DG32" s="0" t="s">
        <v>44</v>
      </c>
      <c r="DH32" s="3" t="n">
        <v>1</v>
      </c>
      <c r="DI32" s="0" t="n">
        <v>68</v>
      </c>
      <c r="DJ32" s="0" t="s">
        <v>44</v>
      </c>
      <c r="DK32" s="0" t="s">
        <v>44</v>
      </c>
      <c r="DL32" s="3" t="n">
        <v>1</v>
      </c>
      <c r="DM32" s="0" t="n">
        <v>0</v>
      </c>
      <c r="DN32" s="0" t="s">
        <v>44</v>
      </c>
      <c r="DO32" s="0" t="s">
        <v>44</v>
      </c>
      <c r="DP32" s="3" t="n">
        <v>1</v>
      </c>
      <c r="DQ32" s="0" t="n">
        <v>68</v>
      </c>
      <c r="DR32" s="0" t="s">
        <v>44</v>
      </c>
      <c r="DS32" s="0" t="s">
        <v>44</v>
      </c>
      <c r="DT32" s="3" t="n">
        <v>1</v>
      </c>
      <c r="DU32" s="0" t="n">
        <f aca="false">IF(OR(CG32&lt;0,BY32&lt;0),-1,CG32+ROUND(BN32*BY32,0))</f>
        <v>60</v>
      </c>
      <c r="DV32" s="0" t="s">
        <v>44</v>
      </c>
      <c r="DW32" s="0" t="s">
        <v>44</v>
      </c>
      <c r="DX32" s="3" t="n">
        <v>1</v>
      </c>
      <c r="DY32" s="0" t="n">
        <v>77</v>
      </c>
      <c r="DZ32" s="0" t="s">
        <v>44</v>
      </c>
      <c r="EA32" s="0" t="s">
        <v>44</v>
      </c>
      <c r="EB32" s="3" t="n">
        <v>1</v>
      </c>
      <c r="EC32" s="0" t="n">
        <v>0</v>
      </c>
      <c r="ED32" s="0" t="s">
        <v>44</v>
      </c>
      <c r="EE32" s="0" t="s">
        <v>44</v>
      </c>
      <c r="EF32" s="3" t="n">
        <v>1</v>
      </c>
    </row>
    <row r="33" customFormat="false" ht="12.75" hidden="false" customHeight="false" outlineLevel="0" collapsed="false">
      <c r="A33" s="0" t="s">
        <v>87</v>
      </c>
      <c r="B33" s="0" t="n">
        <v>60</v>
      </c>
      <c r="C33" s="0" t="n">
        <v>180</v>
      </c>
      <c r="D33" s="0" t="s">
        <v>44</v>
      </c>
      <c r="E33" s="0" t="s">
        <v>44</v>
      </c>
      <c r="F33" s="3" t="n">
        <v>1</v>
      </c>
      <c r="G33" s="0" t="n">
        <v>107</v>
      </c>
      <c r="H33" s="0" t="s">
        <v>44</v>
      </c>
      <c r="I33" s="0" t="s">
        <v>44</v>
      </c>
      <c r="J33" s="3" t="n">
        <v>1</v>
      </c>
      <c r="K33" s="0" t="n">
        <v>60</v>
      </c>
      <c r="L33" s="0" t="s">
        <v>44</v>
      </c>
      <c r="M33" s="0" t="s">
        <v>44</v>
      </c>
      <c r="N33" s="3" t="n">
        <v>1</v>
      </c>
      <c r="O33" s="0" t="n">
        <v>80</v>
      </c>
      <c r="P33" s="0" t="s">
        <v>44</v>
      </c>
      <c r="Q33" s="0" t="s">
        <v>44</v>
      </c>
      <c r="R33" s="3" t="n">
        <v>1</v>
      </c>
      <c r="S33" s="0" t="n">
        <v>120</v>
      </c>
      <c r="T33" s="0" t="s">
        <v>44</v>
      </c>
      <c r="U33" s="0" t="s">
        <v>44</v>
      </c>
      <c r="V33" s="3" t="n">
        <v>1</v>
      </c>
      <c r="W33" s="0" t="n">
        <v>120</v>
      </c>
      <c r="X33" s="0" t="s">
        <v>44</v>
      </c>
      <c r="Y33" s="0" t="s">
        <v>44</v>
      </c>
      <c r="Z33" s="3" t="n">
        <v>1</v>
      </c>
      <c r="AA33" s="0" t="n">
        <v>8</v>
      </c>
      <c r="AB33" s="0" t="s">
        <v>44</v>
      </c>
      <c r="AC33" s="0" t="s">
        <v>44</v>
      </c>
      <c r="AD33" s="3" t="n">
        <v>1</v>
      </c>
      <c r="AE33" s="0" t="n">
        <v>18</v>
      </c>
      <c r="AF33" s="0" t="s">
        <v>44</v>
      </c>
      <c r="AG33" s="0" t="s">
        <v>44</v>
      </c>
      <c r="AH33" s="3" t="n">
        <v>1</v>
      </c>
      <c r="AI33" s="0" t="n">
        <v>118</v>
      </c>
      <c r="AJ33" s="0" t="s">
        <v>44</v>
      </c>
      <c r="AK33" s="0" t="s">
        <v>44</v>
      </c>
      <c r="AL33" s="3" t="n">
        <v>1</v>
      </c>
      <c r="AM33" s="0" t="n">
        <v>33</v>
      </c>
      <c r="AN33" s="4" t="s">
        <v>44</v>
      </c>
      <c r="AO33" s="4" t="s">
        <v>44</v>
      </c>
      <c r="AP33" s="3" t="n">
        <v>1</v>
      </c>
      <c r="AQ33" s="0" t="n">
        <v>2</v>
      </c>
      <c r="AR33" s="4" t="s">
        <v>44</v>
      </c>
      <c r="AS33" s="4" t="s">
        <v>44</v>
      </c>
      <c r="AT33" s="3" t="n">
        <v>1</v>
      </c>
      <c r="AU33" s="0" t="n">
        <v>1</v>
      </c>
      <c r="AV33" s="4" t="s">
        <v>44</v>
      </c>
      <c r="AW33" s="4" t="s">
        <v>44</v>
      </c>
      <c r="AX33" s="3" t="n">
        <v>1</v>
      </c>
      <c r="AY33" s="0" t="n">
        <v>1</v>
      </c>
      <c r="AZ33" s="4" t="s">
        <v>44</v>
      </c>
      <c r="BA33" s="4" t="s">
        <v>44</v>
      </c>
      <c r="BB33" s="3" t="n">
        <v>1</v>
      </c>
      <c r="BC33" s="0" t="n">
        <v>300</v>
      </c>
      <c r="BD33" s="4" t="s">
        <v>44</v>
      </c>
      <c r="BE33" s="4" t="s">
        <v>44</v>
      </c>
      <c r="BF33" s="3" t="n">
        <v>1</v>
      </c>
      <c r="BG33" s="0" t="n">
        <v>3</v>
      </c>
      <c r="BH33" s="0" t="s">
        <v>44</v>
      </c>
      <c r="BI33" s="0" t="s">
        <v>44</v>
      </c>
      <c r="BJ33" s="3" t="n">
        <v>1</v>
      </c>
      <c r="BL33" s="0" t="s">
        <v>88</v>
      </c>
      <c r="BM33" s="0" t="n">
        <f aca="false">IF(O33&lt;=0,$D$7,IF(W33&lt;=O33,$D$7,$D$7+$F$7*(W33-O33)))</f>
        <v>3</v>
      </c>
      <c r="BN33" s="0" t="n">
        <f aca="false">IF(CC33&lt;=0,$D$7,IF(CK33&lt;=CC33,$D$7,$D$7+$F$7*(CK33-CC33)))</f>
        <v>3</v>
      </c>
      <c r="BP33" s="0" t="n">
        <v>1</v>
      </c>
      <c r="BQ33" s="0" t="n">
        <f aca="false">IF(AND(C33&gt;=0),C33,-3)</f>
        <v>180</v>
      </c>
      <c r="BR33" s="0" t="s">
        <v>44</v>
      </c>
      <c r="BS33" s="0" t="s">
        <v>44</v>
      </c>
      <c r="BT33" s="3" t="n">
        <v>1</v>
      </c>
      <c r="BU33" s="0" t="n">
        <f aca="false">IF(AND(C33&gt;=0,G33&gt;=0),ROUND((C33*G33)/(C33),0),-3)</f>
        <v>107</v>
      </c>
      <c r="BV33" s="0" t="s">
        <v>44</v>
      </c>
      <c r="BW33" s="0" t="s">
        <v>44</v>
      </c>
      <c r="BX33" s="3" t="n">
        <v>1</v>
      </c>
      <c r="BY33" s="0" t="n">
        <f aca="false">IF(AND(K33&gt;=0),K33,-3)</f>
        <v>60</v>
      </c>
      <c r="BZ33" s="0" t="s">
        <v>44</v>
      </c>
      <c r="CA33" s="0" t="s">
        <v>44</v>
      </c>
      <c r="CB33" s="3" t="n">
        <v>1</v>
      </c>
      <c r="CC33" s="0" t="n">
        <f aca="false">IF(AND(K33&gt;=0,O33&gt;=0),ROUND((K33*O33)/(K33),0),-3)</f>
        <v>80</v>
      </c>
      <c r="CD33" s="0" t="s">
        <v>44</v>
      </c>
      <c r="CE33" s="0" t="s">
        <v>44</v>
      </c>
      <c r="CF33" s="3" t="n">
        <v>1</v>
      </c>
      <c r="CG33" s="0" t="n">
        <f aca="false">IF(AND(S33&gt;=0),S33,-3)</f>
        <v>120</v>
      </c>
      <c r="CH33" s="0" t="s">
        <v>44</v>
      </c>
      <c r="CI33" s="0" t="s">
        <v>44</v>
      </c>
      <c r="CJ33" s="3" t="n">
        <v>1</v>
      </c>
      <c r="CK33" s="0" t="n">
        <f aca="false">IF(AND(S33&gt;=0,W33&gt;=0),ROUND((S33*W33)/(S33),0),-3)</f>
        <v>120</v>
      </c>
      <c r="CL33" s="0" t="s">
        <v>44</v>
      </c>
      <c r="CM33" s="0" t="s">
        <v>44</v>
      </c>
      <c r="CN33" s="3" t="n">
        <v>1</v>
      </c>
      <c r="CO33" s="0" t="n">
        <f aca="false">IF(AND(AA33&gt;=0),ROUND((AA33)/1,0),-3)</f>
        <v>8</v>
      </c>
      <c r="CP33" s="0" t="s">
        <v>44</v>
      </c>
      <c r="CQ33" s="0" t="s">
        <v>44</v>
      </c>
      <c r="CR33" s="3" t="n">
        <v>1</v>
      </c>
      <c r="CS33" s="0" t="n">
        <f aca="false">IF(AND(AA33&gt;=0),MAX(AA33),-3)</f>
        <v>8</v>
      </c>
      <c r="CT33" s="4" t="s">
        <v>44</v>
      </c>
      <c r="CU33" s="4" t="s">
        <v>44</v>
      </c>
      <c r="CV33" s="3" t="n">
        <v>1</v>
      </c>
      <c r="CW33" s="0" t="n">
        <f aca="false">ROUND(SQRT((C33*AE33^2+C33*((G33-BU33)^2))/(C33-1)),0)</f>
        <v>18</v>
      </c>
      <c r="CX33" s="0" t="s">
        <v>44</v>
      </c>
      <c r="CY33" s="0" t="s">
        <v>44</v>
      </c>
      <c r="CZ33" s="3" t="n">
        <v>1</v>
      </c>
      <c r="DA33" s="0" t="n">
        <f aca="false">IF(AND(C33&gt;=0,AI33&gt;=0),ROUND((C33*AI33)/(C33),0),-3)</f>
        <v>118</v>
      </c>
      <c r="DB33" s="0" t="s">
        <v>44</v>
      </c>
      <c r="DC33" s="0" t="s">
        <v>44</v>
      </c>
      <c r="DD33" s="3" t="n">
        <v>1</v>
      </c>
      <c r="DE33" s="0" t="n">
        <f aca="false">IF(BY33=0,0,IF(OR(BQ33&gt;=0,BY33&gt;=0),ROUND(BY33/BQ33*100,0),BQ33))</f>
        <v>33</v>
      </c>
      <c r="DF33" s="0" t="s">
        <v>44</v>
      </c>
      <c r="DG33" s="0" t="s">
        <v>44</v>
      </c>
      <c r="DH33" s="3" t="n">
        <v>1</v>
      </c>
      <c r="DI33" s="0" t="n">
        <f aca="false">IF(OR(G33&lt;0),-3,ROUND(((C33)^2)/(C33*G33),0))</f>
        <v>2</v>
      </c>
      <c r="DJ33" s="0" t="s">
        <v>44</v>
      </c>
      <c r="DK33" s="0" t="s">
        <v>44</v>
      </c>
      <c r="DL33" s="3" t="n">
        <v>1</v>
      </c>
      <c r="DM33" s="0" t="n">
        <f aca="false">IF(OR(O33&lt;0),-3,ROUND(((K33)^2)/(K33*O33),0))</f>
        <v>1</v>
      </c>
      <c r="DN33" s="0" t="s">
        <v>44</v>
      </c>
      <c r="DO33" s="0" t="s">
        <v>44</v>
      </c>
      <c r="DP33" s="3" t="n">
        <v>1</v>
      </c>
      <c r="DQ33" s="0" t="n">
        <f aca="false">IF(OR(W33&lt;0),-3,ROUND(((S33)^2)/(S33*W33),0))</f>
        <v>1</v>
      </c>
      <c r="DR33" s="0" t="s">
        <v>44</v>
      </c>
      <c r="DS33" s="0" t="s">
        <v>44</v>
      </c>
      <c r="DT33" s="3" t="n">
        <v>1</v>
      </c>
      <c r="DU33" s="0" t="n">
        <f aca="false">IF(OR(CG33&lt;0,BY33&lt;0),-1,CG33+ROUND(BN33*BY33,0))</f>
        <v>300</v>
      </c>
      <c r="DV33" s="0" t="s">
        <v>44</v>
      </c>
      <c r="DW33" s="0" t="s">
        <v>44</v>
      </c>
      <c r="DX33" s="3" t="n">
        <v>1</v>
      </c>
      <c r="DY33" s="0" t="n">
        <f aca="false">IF(OR(DU33&lt;0,BU33&lt;=0),-1,ROUND(DU33/BU33,0))</f>
        <v>3</v>
      </c>
      <c r="DZ33" s="0" t="s">
        <v>44</v>
      </c>
      <c r="EA33" s="0" t="s">
        <v>44</v>
      </c>
      <c r="EB33" s="3" t="n">
        <v>1</v>
      </c>
      <c r="EC33" s="0" t="n">
        <v>0</v>
      </c>
      <c r="ED33" s="0" t="s">
        <v>44</v>
      </c>
      <c r="EE33" s="0" t="s">
        <v>44</v>
      </c>
      <c r="EF33" s="3" t="n">
        <v>1</v>
      </c>
    </row>
    <row r="34" customFormat="false" ht="12.75" hidden="false" customHeight="false" outlineLevel="0" collapsed="false">
      <c r="A34" s="0" t="s">
        <v>89</v>
      </c>
      <c r="B34" s="0" t="n">
        <v>60</v>
      </c>
      <c r="C34" s="0" t="n">
        <v>60</v>
      </c>
      <c r="D34" s="0" t="s">
        <v>44</v>
      </c>
      <c r="E34" s="0" t="s">
        <v>44</v>
      </c>
      <c r="F34" s="3" t="n">
        <v>1</v>
      </c>
      <c r="G34" s="0" t="n">
        <v>0</v>
      </c>
      <c r="H34" s="0" t="s">
        <v>44</v>
      </c>
      <c r="I34" s="0" t="s">
        <v>44</v>
      </c>
      <c r="J34" s="3" t="n">
        <v>1</v>
      </c>
      <c r="K34" s="0" t="n">
        <v>60</v>
      </c>
      <c r="L34" s="0" t="s">
        <v>44</v>
      </c>
      <c r="M34" s="0" t="s">
        <v>44</v>
      </c>
      <c r="N34" s="3" t="n">
        <v>1</v>
      </c>
      <c r="O34" s="0" t="n">
        <v>0</v>
      </c>
      <c r="P34" s="0" t="s">
        <v>44</v>
      </c>
      <c r="Q34" s="0" t="s">
        <v>44</v>
      </c>
      <c r="R34" s="3" t="n">
        <v>1</v>
      </c>
      <c r="S34" s="0" t="n">
        <v>0</v>
      </c>
      <c r="T34" s="0" t="s">
        <v>44</v>
      </c>
      <c r="U34" s="0" t="s">
        <v>44</v>
      </c>
      <c r="V34" s="3" t="n">
        <v>1</v>
      </c>
      <c r="W34" s="0" t="n">
        <v>-1</v>
      </c>
      <c r="X34" s="0" t="s">
        <v>44</v>
      </c>
      <c r="Y34" s="0" t="s">
        <v>44</v>
      </c>
      <c r="Z34" s="3" t="n">
        <v>1</v>
      </c>
      <c r="AA34" s="0" t="n">
        <v>1</v>
      </c>
      <c r="AB34" s="0" t="s">
        <v>44</v>
      </c>
      <c r="AC34" s="0" t="s">
        <v>44</v>
      </c>
      <c r="AD34" s="3" t="n">
        <v>1</v>
      </c>
      <c r="AE34" s="0" t="n">
        <v>0</v>
      </c>
      <c r="AF34" s="0" t="s">
        <v>44</v>
      </c>
      <c r="AG34" s="0" t="s">
        <v>44</v>
      </c>
      <c r="AH34" s="3" t="n">
        <v>1</v>
      </c>
      <c r="AI34" s="0" t="n">
        <v>100</v>
      </c>
      <c r="AJ34" s="0" t="s">
        <v>44</v>
      </c>
      <c r="AK34" s="0" t="s">
        <v>44</v>
      </c>
      <c r="AL34" s="3" t="n">
        <v>1</v>
      </c>
      <c r="AM34" s="0" t="n">
        <v>100</v>
      </c>
      <c r="AN34" s="4" t="s">
        <v>44</v>
      </c>
      <c r="AO34" s="4" t="s">
        <v>44</v>
      </c>
      <c r="AP34" s="3" t="n">
        <v>1</v>
      </c>
      <c r="AQ34" s="0" t="n">
        <v>0</v>
      </c>
      <c r="AR34" s="4" t="s">
        <v>44</v>
      </c>
      <c r="AS34" s="4" t="s">
        <v>44</v>
      </c>
      <c r="AT34" s="3" t="n">
        <v>1</v>
      </c>
      <c r="AU34" s="0" t="n">
        <v>0</v>
      </c>
      <c r="AV34" s="4" t="s">
        <v>44</v>
      </c>
      <c r="AW34" s="4" t="s">
        <v>44</v>
      </c>
      <c r="AX34" s="3" t="n">
        <v>1</v>
      </c>
      <c r="AY34" s="0" t="n">
        <v>-1</v>
      </c>
      <c r="AZ34" s="4" t="s">
        <v>44</v>
      </c>
      <c r="BA34" s="4" t="s">
        <v>44</v>
      </c>
      <c r="BB34" s="3" t="n">
        <v>1</v>
      </c>
      <c r="BC34" s="0" t="n">
        <v>132</v>
      </c>
      <c r="BD34" s="4" t="s">
        <v>44</v>
      </c>
      <c r="BE34" s="4" t="s">
        <v>44</v>
      </c>
      <c r="BF34" s="3" t="n">
        <v>1</v>
      </c>
      <c r="BG34" s="0" t="n">
        <v>0</v>
      </c>
      <c r="BH34" s="0" t="s">
        <v>44</v>
      </c>
      <c r="BI34" s="0" t="s">
        <v>44</v>
      </c>
      <c r="BJ34" s="3" t="n">
        <v>1</v>
      </c>
      <c r="BM34" s="0" t="n">
        <f aca="false">IF(O34&lt;=0,$D$7,IF(W34&lt;=O34,$D$7,$D$7+$F$7*(W34-O34)))</f>
        <v>2.2</v>
      </c>
      <c r="BN34" s="0" t="n">
        <f aca="false">IF(CC34&lt;=0,$D$7,IF(CK34&lt;=CC34,$D$7,$D$7+$F$7*(CK34-CC34)))</f>
        <v>2.2</v>
      </c>
      <c r="BP34" s="0" t="n">
        <v>1</v>
      </c>
      <c r="BQ34" s="0" t="n">
        <f aca="false">IF(AND(C34&gt;=0),C34,-3)</f>
        <v>60</v>
      </c>
      <c r="BR34" s="0" t="s">
        <v>44</v>
      </c>
      <c r="BS34" s="0" t="s">
        <v>44</v>
      </c>
      <c r="BT34" s="3" t="n">
        <v>1</v>
      </c>
      <c r="BU34" s="0" t="n">
        <f aca="false">IF(AND(C34&gt;=0,G34&gt;=0),ROUND((C34*G34)/(C34),0),-3)</f>
        <v>0</v>
      </c>
      <c r="BV34" s="0" t="s">
        <v>44</v>
      </c>
      <c r="BW34" s="0" t="s">
        <v>44</v>
      </c>
      <c r="BX34" s="3" t="n">
        <v>1</v>
      </c>
      <c r="BY34" s="0" t="n">
        <f aca="false">IF(AND(K34&gt;=0),K34,-3)</f>
        <v>60</v>
      </c>
      <c r="BZ34" s="0" t="s">
        <v>44</v>
      </c>
      <c r="CA34" s="0" t="s">
        <v>44</v>
      </c>
      <c r="CB34" s="3" t="n">
        <v>1</v>
      </c>
      <c r="CC34" s="0" t="n">
        <f aca="false">IF(AND(K34&gt;=0,O34&gt;=0),ROUND((K34*O34)/(K34),0),-3)</f>
        <v>0</v>
      </c>
      <c r="CD34" s="0" t="s">
        <v>44</v>
      </c>
      <c r="CE34" s="0" t="s">
        <v>44</v>
      </c>
      <c r="CF34" s="3" t="n">
        <v>1</v>
      </c>
      <c r="CG34" s="0" t="n">
        <f aca="false">IF(AND(S34&gt;=0),S34,-3)</f>
        <v>0</v>
      </c>
      <c r="CH34" s="0" t="s">
        <v>44</v>
      </c>
      <c r="CI34" s="0" t="s">
        <v>44</v>
      </c>
      <c r="CJ34" s="3" t="n">
        <v>1</v>
      </c>
      <c r="CK34" s="0" t="n">
        <v>-1</v>
      </c>
      <c r="CL34" s="0" t="s">
        <v>44</v>
      </c>
      <c r="CM34" s="0" t="s">
        <v>44</v>
      </c>
      <c r="CN34" s="3" t="n">
        <v>1</v>
      </c>
      <c r="CO34" s="0" t="n">
        <f aca="false">IF(AND(AA34&gt;=0),ROUND((AA34)/1,0),-3)</f>
        <v>1</v>
      </c>
      <c r="CP34" s="0" t="s">
        <v>44</v>
      </c>
      <c r="CQ34" s="0" t="s">
        <v>44</v>
      </c>
      <c r="CR34" s="3" t="n">
        <v>1</v>
      </c>
      <c r="CS34" s="0" t="n">
        <f aca="false">IF(AND(AA34&gt;=0),MAX(AA34),-3)</f>
        <v>1</v>
      </c>
      <c r="CT34" s="4" t="s">
        <v>44</v>
      </c>
      <c r="CU34" s="4" t="s">
        <v>44</v>
      </c>
      <c r="CV34" s="3" t="n">
        <v>1</v>
      </c>
      <c r="CW34" s="0" t="n">
        <f aca="false">ROUND(SQRT((C34*AE34^2+C34*((G34-BU34)^2))/(C34-1)),0)</f>
        <v>0</v>
      </c>
      <c r="CX34" s="0" t="s">
        <v>44</v>
      </c>
      <c r="CY34" s="0" t="s">
        <v>44</v>
      </c>
      <c r="CZ34" s="3" t="n">
        <v>1</v>
      </c>
      <c r="DA34" s="0" t="n">
        <f aca="false">IF(AND(C34&gt;=0,AI34&gt;=0),ROUND((C34*AI34)/(C34),0),-3)</f>
        <v>100</v>
      </c>
      <c r="DB34" s="0" t="s">
        <v>44</v>
      </c>
      <c r="DC34" s="0" t="s">
        <v>44</v>
      </c>
      <c r="DD34" s="3" t="n">
        <v>1</v>
      </c>
      <c r="DE34" s="0" t="n">
        <f aca="false">IF(BY34=0,0,IF(OR(BQ34&gt;=0,BY34&gt;=0),ROUND(BY34/BQ34*100,0),BQ34))</f>
        <v>100</v>
      </c>
      <c r="DF34" s="0" t="s">
        <v>44</v>
      </c>
      <c r="DG34" s="0" t="s">
        <v>44</v>
      </c>
      <c r="DH34" s="3" t="n">
        <v>1</v>
      </c>
      <c r="DI34" s="0" t="n">
        <v>0</v>
      </c>
      <c r="DJ34" s="0" t="s">
        <v>44</v>
      </c>
      <c r="DK34" s="0" t="s">
        <v>44</v>
      </c>
      <c r="DL34" s="3" t="n">
        <v>1</v>
      </c>
      <c r="DM34" s="0" t="n">
        <v>0</v>
      </c>
      <c r="DN34" s="0" t="s">
        <v>44</v>
      </c>
      <c r="DO34" s="0" t="s">
        <v>44</v>
      </c>
      <c r="DP34" s="3" t="n">
        <v>1</v>
      </c>
      <c r="DQ34" s="0" t="n">
        <v>0</v>
      </c>
      <c r="DR34" s="0" t="s">
        <v>44</v>
      </c>
      <c r="DS34" s="0" t="s">
        <v>44</v>
      </c>
      <c r="DT34" s="3" t="n">
        <v>1</v>
      </c>
      <c r="DU34" s="0" t="n">
        <f aca="false">IF(OR(CG34&lt;0,BY34&lt;0),-1,CG34+ROUND(BN34*BY34,0))</f>
        <v>132</v>
      </c>
      <c r="DV34" s="0" t="s">
        <v>44</v>
      </c>
      <c r="DW34" s="0" t="s">
        <v>44</v>
      </c>
      <c r="DX34" s="3" t="n">
        <v>1</v>
      </c>
      <c r="DY34" s="0" t="n">
        <v>0</v>
      </c>
      <c r="DZ34" s="0" t="s">
        <v>44</v>
      </c>
      <c r="EA34" s="0" t="s">
        <v>44</v>
      </c>
      <c r="EB34" s="3" t="n">
        <v>1</v>
      </c>
      <c r="EC34" s="0" t="n">
        <v>0</v>
      </c>
      <c r="ED34" s="0" t="s">
        <v>44</v>
      </c>
      <c r="EE34" s="0" t="s">
        <v>44</v>
      </c>
      <c r="EF34" s="3" t="n">
        <v>1</v>
      </c>
    </row>
    <row r="35" customFormat="false" ht="12.75" hidden="false" customHeight="false" outlineLevel="0" collapsed="false">
      <c r="A35" s="0" t="s">
        <v>90</v>
      </c>
      <c r="B35" s="0" t="n">
        <v>60</v>
      </c>
      <c r="C35" s="0" t="n">
        <v>1260</v>
      </c>
      <c r="D35" s="0" t="s">
        <v>44</v>
      </c>
      <c r="E35" s="0" t="s">
        <v>44</v>
      </c>
      <c r="F35" s="3" t="n">
        <v>1</v>
      </c>
      <c r="G35" s="0" t="n">
        <v>20</v>
      </c>
      <c r="H35" s="0" t="s">
        <v>44</v>
      </c>
      <c r="I35" s="0" t="s">
        <v>44</v>
      </c>
      <c r="J35" s="3" t="n">
        <v>1</v>
      </c>
      <c r="K35" s="0" t="n">
        <v>1200</v>
      </c>
      <c r="L35" s="0" t="s">
        <v>44</v>
      </c>
      <c r="M35" s="0" t="s">
        <v>44</v>
      </c>
      <c r="N35" s="3" t="n">
        <v>1</v>
      </c>
      <c r="O35" s="0" t="n">
        <v>20</v>
      </c>
      <c r="P35" s="0" t="s">
        <v>44</v>
      </c>
      <c r="Q35" s="0" t="s">
        <v>44</v>
      </c>
      <c r="R35" s="3" t="n">
        <v>1</v>
      </c>
      <c r="S35" s="0" t="n">
        <v>60</v>
      </c>
      <c r="T35" s="0" t="s">
        <v>44</v>
      </c>
      <c r="U35" s="0" t="s">
        <v>44</v>
      </c>
      <c r="V35" s="3" t="n">
        <v>1</v>
      </c>
      <c r="W35" s="0" t="n">
        <v>20</v>
      </c>
      <c r="X35" s="0" t="s">
        <v>44</v>
      </c>
      <c r="Y35" s="0" t="s">
        <v>44</v>
      </c>
      <c r="Z35" s="3" t="n">
        <v>1</v>
      </c>
      <c r="AA35" s="0" t="n">
        <v>95</v>
      </c>
      <c r="AB35" s="0" t="s">
        <v>44</v>
      </c>
      <c r="AC35" s="0" t="s">
        <v>44</v>
      </c>
      <c r="AD35" s="3" t="n">
        <v>1</v>
      </c>
      <c r="AE35" s="0" t="n">
        <v>2</v>
      </c>
      <c r="AF35" s="0" t="s">
        <v>44</v>
      </c>
      <c r="AG35" s="0" t="s">
        <v>44</v>
      </c>
      <c r="AH35" s="3" t="n">
        <v>1</v>
      </c>
      <c r="AI35" s="0" t="n">
        <v>21</v>
      </c>
      <c r="AJ35" s="0" t="s">
        <v>44</v>
      </c>
      <c r="AK35" s="0" t="s">
        <v>44</v>
      </c>
      <c r="AL35" s="3" t="n">
        <v>1</v>
      </c>
      <c r="AM35" s="0" t="n">
        <v>95</v>
      </c>
      <c r="AN35" s="4" t="s">
        <v>44</v>
      </c>
      <c r="AO35" s="4" t="s">
        <v>44</v>
      </c>
      <c r="AP35" s="3" t="n">
        <v>1</v>
      </c>
      <c r="AQ35" s="0" t="n">
        <v>63</v>
      </c>
      <c r="AR35" s="4" t="s">
        <v>44</v>
      </c>
      <c r="AS35" s="4" t="s">
        <v>44</v>
      </c>
      <c r="AT35" s="3" t="n">
        <v>1</v>
      </c>
      <c r="AU35" s="0" t="n">
        <v>60</v>
      </c>
      <c r="AV35" s="4" t="s">
        <v>44</v>
      </c>
      <c r="AW35" s="4" t="s">
        <v>44</v>
      </c>
      <c r="AX35" s="3" t="n">
        <v>1</v>
      </c>
      <c r="AY35" s="0" t="n">
        <v>3</v>
      </c>
      <c r="AZ35" s="4" t="s">
        <v>44</v>
      </c>
      <c r="BA35" s="4" t="s">
        <v>44</v>
      </c>
      <c r="BB35" s="3" t="n">
        <v>1</v>
      </c>
      <c r="BC35" s="0" t="n">
        <v>2700</v>
      </c>
      <c r="BD35" s="4" t="s">
        <v>44</v>
      </c>
      <c r="BE35" s="4" t="s">
        <v>44</v>
      </c>
      <c r="BF35" s="3" t="n">
        <v>1</v>
      </c>
      <c r="BG35" s="0" t="n">
        <v>135</v>
      </c>
      <c r="BH35" s="0" t="s">
        <v>44</v>
      </c>
      <c r="BI35" s="0" t="s">
        <v>44</v>
      </c>
      <c r="BJ35" s="3" t="n">
        <v>1</v>
      </c>
      <c r="BM35" s="0" t="n">
        <f aca="false">IF(O35&lt;=0,$D$7,IF(W35&lt;=O35,$D$7,$D$7+$F$7*(W35-O35)))</f>
        <v>2.2</v>
      </c>
      <c r="BN35" s="0" t="n">
        <f aca="false">IF(CC35&lt;=0,$D$7,IF(CK35&lt;=CC35,$D$7,$D$7+$F$7*(CK35-CC35)))</f>
        <v>2.2</v>
      </c>
      <c r="BP35" s="0" t="n">
        <v>1</v>
      </c>
      <c r="BQ35" s="0" t="n">
        <f aca="false">IF(AND(C35&gt;=0),C35,-3)</f>
        <v>1260</v>
      </c>
      <c r="BR35" s="0" t="s">
        <v>44</v>
      </c>
      <c r="BS35" s="0" t="s">
        <v>44</v>
      </c>
      <c r="BT35" s="3" t="n">
        <v>1</v>
      </c>
      <c r="BU35" s="0" t="n">
        <f aca="false">IF(AND(C35&gt;=0,G35&gt;=0),ROUND((C35*G35)/(C35),0),-3)</f>
        <v>20</v>
      </c>
      <c r="BV35" s="0" t="s">
        <v>44</v>
      </c>
      <c r="BW35" s="0" t="s">
        <v>44</v>
      </c>
      <c r="BX35" s="3" t="n">
        <v>1</v>
      </c>
      <c r="BY35" s="0" t="n">
        <f aca="false">IF(AND(K35&gt;=0),K35,-3)</f>
        <v>1200</v>
      </c>
      <c r="BZ35" s="0" t="s">
        <v>44</v>
      </c>
      <c r="CA35" s="0" t="s">
        <v>44</v>
      </c>
      <c r="CB35" s="3" t="n">
        <v>1</v>
      </c>
      <c r="CC35" s="0" t="n">
        <f aca="false">IF(AND(K35&gt;=0,O35&gt;=0),ROUND((K35*O35)/(K35),0),-3)</f>
        <v>20</v>
      </c>
      <c r="CD35" s="0" t="s">
        <v>44</v>
      </c>
      <c r="CE35" s="0" t="s">
        <v>44</v>
      </c>
      <c r="CF35" s="3" t="n">
        <v>1</v>
      </c>
      <c r="CG35" s="0" t="n">
        <f aca="false">IF(AND(S35&gt;=0),S35,-3)</f>
        <v>60</v>
      </c>
      <c r="CH35" s="0" t="s">
        <v>44</v>
      </c>
      <c r="CI35" s="0" t="s">
        <v>44</v>
      </c>
      <c r="CJ35" s="3" t="n">
        <v>1</v>
      </c>
      <c r="CK35" s="0" t="n">
        <f aca="false">IF(AND(S35&gt;=0,W35&gt;=0),ROUND((S35*W35)/(S35),0),-3)</f>
        <v>20</v>
      </c>
      <c r="CL35" s="0" t="s">
        <v>44</v>
      </c>
      <c r="CM35" s="0" t="s">
        <v>44</v>
      </c>
      <c r="CN35" s="3" t="n">
        <v>1</v>
      </c>
      <c r="CO35" s="0" t="n">
        <f aca="false">IF(AND(AA35&gt;=0),ROUND((AA35)/1,0),-3)</f>
        <v>95</v>
      </c>
      <c r="CP35" s="0" t="s">
        <v>44</v>
      </c>
      <c r="CQ35" s="0" t="s">
        <v>44</v>
      </c>
      <c r="CR35" s="3" t="n">
        <v>1</v>
      </c>
      <c r="CS35" s="0" t="n">
        <f aca="false">IF(AND(AA35&gt;=0),MAX(AA35),-3)</f>
        <v>95</v>
      </c>
      <c r="CT35" s="4" t="s">
        <v>44</v>
      </c>
      <c r="CU35" s="4" t="s">
        <v>44</v>
      </c>
      <c r="CV35" s="3" t="n">
        <v>1</v>
      </c>
      <c r="CW35" s="0" t="n">
        <f aca="false">ROUND(SQRT((C35*AE35^2+C35*((G35-BU35)^2))/(C35-1)),0)</f>
        <v>2</v>
      </c>
      <c r="CX35" s="0" t="s">
        <v>44</v>
      </c>
      <c r="CY35" s="0" t="s">
        <v>44</v>
      </c>
      <c r="CZ35" s="3" t="n">
        <v>1</v>
      </c>
      <c r="DA35" s="0" t="n">
        <f aca="false">IF(AND(C35&gt;=0,AI35&gt;=0),ROUND((C35*AI35)/(C35),0),-3)</f>
        <v>21</v>
      </c>
      <c r="DB35" s="0" t="s">
        <v>44</v>
      </c>
      <c r="DC35" s="0" t="s">
        <v>44</v>
      </c>
      <c r="DD35" s="3" t="n">
        <v>1</v>
      </c>
      <c r="DE35" s="0" t="n">
        <f aca="false">IF(BY35=0,0,IF(OR(BQ35&gt;=0,BY35&gt;=0),ROUND(BY35/BQ35*100,0),BQ35))</f>
        <v>95</v>
      </c>
      <c r="DF35" s="0" t="s">
        <v>44</v>
      </c>
      <c r="DG35" s="0" t="s">
        <v>44</v>
      </c>
      <c r="DH35" s="3" t="n">
        <v>1</v>
      </c>
      <c r="DI35" s="0" t="n">
        <f aca="false">IF(OR(G35&lt;0),-3,ROUND(((C35)^2)/(C35*G35),0))</f>
        <v>63</v>
      </c>
      <c r="DJ35" s="0" t="s">
        <v>44</v>
      </c>
      <c r="DK35" s="0" t="s">
        <v>44</v>
      </c>
      <c r="DL35" s="3" t="n">
        <v>1</v>
      </c>
      <c r="DM35" s="0" t="n">
        <f aca="false">IF(OR(O35&lt;0),-3,ROUND(((K35)^2)/(K35*O35),0))</f>
        <v>60</v>
      </c>
      <c r="DN35" s="0" t="s">
        <v>44</v>
      </c>
      <c r="DO35" s="0" t="s">
        <v>44</v>
      </c>
      <c r="DP35" s="3" t="n">
        <v>1</v>
      </c>
      <c r="DQ35" s="0" t="n">
        <f aca="false">IF(OR(W35&lt;0),-3,ROUND(((S35)^2)/(S35*W35),0))</f>
        <v>3</v>
      </c>
      <c r="DR35" s="0" t="s">
        <v>44</v>
      </c>
      <c r="DS35" s="0" t="s">
        <v>44</v>
      </c>
      <c r="DT35" s="3" t="n">
        <v>1</v>
      </c>
      <c r="DU35" s="0" t="n">
        <f aca="false">IF(OR(CG35&lt;0,BY35&lt;0),-1,CG35+ROUND(BN35*BY35,0))</f>
        <v>2700</v>
      </c>
      <c r="DV35" s="0" t="s">
        <v>44</v>
      </c>
      <c r="DW35" s="0" t="s">
        <v>44</v>
      </c>
      <c r="DX35" s="3" t="n">
        <v>1</v>
      </c>
      <c r="DY35" s="0" t="n">
        <f aca="false">IF(OR(DU35&lt;0,BU35&lt;=0),-1,ROUND(DU35/BU35,0))</f>
        <v>135</v>
      </c>
      <c r="DZ35" s="0" t="s">
        <v>44</v>
      </c>
      <c r="EA35" s="0" t="s">
        <v>44</v>
      </c>
      <c r="EB35" s="3" t="n">
        <v>1</v>
      </c>
      <c r="EC35" s="0" t="n">
        <v>0</v>
      </c>
      <c r="ED35" s="0" t="s">
        <v>44</v>
      </c>
      <c r="EE35" s="0" t="s">
        <v>44</v>
      </c>
      <c r="EF35" s="3" t="n">
        <v>1</v>
      </c>
    </row>
    <row r="36" customFormat="false" ht="12.75" hidden="false" customHeight="false" outlineLevel="0" collapsed="false">
      <c r="A36" s="0" t="s">
        <v>91</v>
      </c>
      <c r="B36" s="0" t="n">
        <v>60</v>
      </c>
      <c r="C36" s="0" t="n">
        <v>60</v>
      </c>
      <c r="D36" s="0" t="s">
        <v>44</v>
      </c>
      <c r="E36" s="0" t="s">
        <v>44</v>
      </c>
      <c r="F36" s="3" t="n">
        <v>1</v>
      </c>
      <c r="G36" s="0" t="n">
        <v>0</v>
      </c>
      <c r="H36" s="0" t="s">
        <v>44</v>
      </c>
      <c r="I36" s="0" t="s">
        <v>44</v>
      </c>
      <c r="J36" s="3" t="n">
        <v>1</v>
      </c>
      <c r="K36" s="0" t="n">
        <v>60</v>
      </c>
      <c r="L36" s="0" t="s">
        <v>44</v>
      </c>
      <c r="M36" s="0" t="s">
        <v>44</v>
      </c>
      <c r="N36" s="3" t="n">
        <v>1</v>
      </c>
      <c r="O36" s="0" t="n">
        <v>0</v>
      </c>
      <c r="P36" s="0" t="s">
        <v>44</v>
      </c>
      <c r="Q36" s="0" t="s">
        <v>44</v>
      </c>
      <c r="R36" s="3" t="n">
        <v>1</v>
      </c>
      <c r="S36" s="0" t="n">
        <v>0</v>
      </c>
      <c r="T36" s="0" t="s">
        <v>44</v>
      </c>
      <c r="U36" s="0" t="s">
        <v>44</v>
      </c>
      <c r="V36" s="3" t="n">
        <v>1</v>
      </c>
      <c r="W36" s="0" t="n">
        <v>-1</v>
      </c>
      <c r="X36" s="0" t="s">
        <v>44</v>
      </c>
      <c r="Y36" s="0" t="s">
        <v>44</v>
      </c>
      <c r="Z36" s="3" t="n">
        <v>1</v>
      </c>
      <c r="AA36" s="0" t="n">
        <v>97</v>
      </c>
      <c r="AB36" s="0" t="s">
        <v>44</v>
      </c>
      <c r="AC36" s="0" t="s">
        <v>44</v>
      </c>
      <c r="AD36" s="3" t="n">
        <v>1</v>
      </c>
      <c r="AE36" s="0" t="n">
        <v>0</v>
      </c>
      <c r="AF36" s="0" t="s">
        <v>44</v>
      </c>
      <c r="AG36" s="0" t="s">
        <v>44</v>
      </c>
      <c r="AH36" s="3" t="n">
        <v>1</v>
      </c>
      <c r="AI36" s="0" t="n">
        <v>20</v>
      </c>
      <c r="AJ36" s="0" t="s">
        <v>44</v>
      </c>
      <c r="AK36" s="0" t="s">
        <v>44</v>
      </c>
      <c r="AL36" s="3" t="n">
        <v>1</v>
      </c>
      <c r="AM36" s="0" t="n">
        <v>100</v>
      </c>
      <c r="AN36" s="4" t="s">
        <v>44</v>
      </c>
      <c r="AO36" s="4" t="s">
        <v>44</v>
      </c>
      <c r="AP36" s="3" t="n">
        <v>1</v>
      </c>
      <c r="AQ36" s="0" t="n">
        <v>0</v>
      </c>
      <c r="AR36" s="4" t="s">
        <v>44</v>
      </c>
      <c r="AS36" s="4" t="s">
        <v>44</v>
      </c>
      <c r="AT36" s="3" t="n">
        <v>1</v>
      </c>
      <c r="AU36" s="0" t="n">
        <v>38</v>
      </c>
      <c r="AV36" s="4" t="s">
        <v>44</v>
      </c>
      <c r="AW36" s="4" t="s">
        <v>44</v>
      </c>
      <c r="AX36" s="3" t="n">
        <v>1</v>
      </c>
      <c r="AY36" s="0" t="n">
        <v>-1</v>
      </c>
      <c r="AZ36" s="4" t="s">
        <v>44</v>
      </c>
      <c r="BA36" s="4" t="s">
        <v>44</v>
      </c>
      <c r="BB36" s="3" t="n">
        <v>1</v>
      </c>
      <c r="BC36" s="0" t="n">
        <v>132</v>
      </c>
      <c r="BD36" s="4" t="s">
        <v>44</v>
      </c>
      <c r="BE36" s="4" t="s">
        <v>44</v>
      </c>
      <c r="BF36" s="3" t="n">
        <v>1</v>
      </c>
      <c r="BG36" s="0" t="n">
        <v>77</v>
      </c>
      <c r="BH36" s="0" t="s">
        <v>44</v>
      </c>
      <c r="BI36" s="0" t="s">
        <v>44</v>
      </c>
      <c r="BJ36" s="3" t="n">
        <v>1</v>
      </c>
      <c r="BM36" s="0" t="n">
        <f aca="false">IF(O36&lt;=0,$D$7,IF(W36&lt;=O36,$D$7,$D$7+$F$7*(W36-O36)))</f>
        <v>2.2</v>
      </c>
      <c r="BN36" s="0" t="n">
        <f aca="false">IF(CC36&lt;=0,$D$7,IF(CK36&lt;=CC36,$D$7,$D$7+$F$7*(CK36-CC36)))</f>
        <v>2.2</v>
      </c>
      <c r="BP36" s="0" t="n">
        <v>1</v>
      </c>
      <c r="BQ36" s="0" t="n">
        <f aca="false">IF(AND(C36&gt;=0),C36,-3)</f>
        <v>60</v>
      </c>
      <c r="BR36" s="0" t="s">
        <v>44</v>
      </c>
      <c r="BS36" s="0" t="s">
        <v>44</v>
      </c>
      <c r="BT36" s="3" t="n">
        <v>1</v>
      </c>
      <c r="BU36" s="0" t="n">
        <f aca="false">IF(AND(C36&gt;=0,G36&gt;=0),ROUND((C36*G36)/(C36),0),-3)</f>
        <v>0</v>
      </c>
      <c r="BV36" s="0" t="s">
        <v>44</v>
      </c>
      <c r="BW36" s="0" t="s">
        <v>44</v>
      </c>
      <c r="BX36" s="3" t="n">
        <v>1</v>
      </c>
      <c r="BY36" s="0" t="n">
        <f aca="false">IF(AND(K36&gt;=0),K36,-3)</f>
        <v>60</v>
      </c>
      <c r="BZ36" s="0" t="s">
        <v>44</v>
      </c>
      <c r="CA36" s="0" t="s">
        <v>44</v>
      </c>
      <c r="CB36" s="3" t="n">
        <v>1</v>
      </c>
      <c r="CC36" s="0" t="n">
        <f aca="false">IF(AND(K36&gt;=0,O36&gt;=0),ROUND((K36*O36)/(K36),0),-3)</f>
        <v>0</v>
      </c>
      <c r="CD36" s="0" t="s">
        <v>44</v>
      </c>
      <c r="CE36" s="0" t="s">
        <v>44</v>
      </c>
      <c r="CF36" s="3" t="n">
        <v>1</v>
      </c>
      <c r="CG36" s="0" t="n">
        <f aca="false">IF(AND(S36&gt;=0),S36,-3)</f>
        <v>0</v>
      </c>
      <c r="CH36" s="0" t="s">
        <v>44</v>
      </c>
      <c r="CI36" s="0" t="s">
        <v>44</v>
      </c>
      <c r="CJ36" s="3" t="n">
        <v>1</v>
      </c>
      <c r="CK36" s="0" t="n">
        <v>-1</v>
      </c>
      <c r="CL36" s="0" t="s">
        <v>44</v>
      </c>
      <c r="CM36" s="0" t="s">
        <v>44</v>
      </c>
      <c r="CN36" s="3" t="n">
        <v>1</v>
      </c>
      <c r="CO36" s="0" t="n">
        <f aca="false">IF(AND(AA36&gt;=0),ROUND((AA36)/1,0),-3)</f>
        <v>97</v>
      </c>
      <c r="CP36" s="0" t="s">
        <v>44</v>
      </c>
      <c r="CQ36" s="0" t="s">
        <v>44</v>
      </c>
      <c r="CR36" s="3" t="n">
        <v>1</v>
      </c>
      <c r="CS36" s="0" t="n">
        <f aca="false">IF(AND(AA36&gt;=0),MAX(AA36),-3)</f>
        <v>97</v>
      </c>
      <c r="CT36" s="4" t="s">
        <v>44</v>
      </c>
      <c r="CU36" s="4" t="s">
        <v>44</v>
      </c>
      <c r="CV36" s="3" t="n">
        <v>1</v>
      </c>
      <c r="CW36" s="0" t="n">
        <f aca="false">ROUND(SQRT((C36*AE36^2+C36*((G36-BU36)^2))/(C36-1)),0)</f>
        <v>0</v>
      </c>
      <c r="CX36" s="0" t="s">
        <v>44</v>
      </c>
      <c r="CY36" s="0" t="s">
        <v>44</v>
      </c>
      <c r="CZ36" s="3" t="n">
        <v>1</v>
      </c>
      <c r="DA36" s="0" t="n">
        <f aca="false">IF(AND(C36&gt;=0,AI36&gt;=0),ROUND((C36*AI36)/(C36),0),-3)</f>
        <v>20</v>
      </c>
      <c r="DB36" s="0" t="s">
        <v>44</v>
      </c>
      <c r="DC36" s="0" t="s">
        <v>44</v>
      </c>
      <c r="DD36" s="3" t="n">
        <v>1</v>
      </c>
      <c r="DE36" s="0" t="n">
        <f aca="false">IF(BY36=0,0,IF(OR(BQ36&gt;=0,BY36&gt;=0),ROUND(BY36/BQ36*100,0),BQ36))</f>
        <v>100</v>
      </c>
      <c r="DF36" s="0" t="s">
        <v>44</v>
      </c>
      <c r="DG36" s="0" t="s">
        <v>44</v>
      </c>
      <c r="DH36" s="3" t="n">
        <v>1</v>
      </c>
      <c r="DI36" s="0" t="n">
        <v>68</v>
      </c>
      <c r="DJ36" s="0" t="s">
        <v>44</v>
      </c>
      <c r="DK36" s="0" t="s">
        <v>44</v>
      </c>
      <c r="DL36" s="3" t="n">
        <v>1</v>
      </c>
      <c r="DM36" s="0" t="n">
        <v>60</v>
      </c>
      <c r="DN36" s="0" t="s">
        <v>44</v>
      </c>
      <c r="DO36" s="0" t="s">
        <v>44</v>
      </c>
      <c r="DP36" s="3" t="n">
        <v>1</v>
      </c>
      <c r="DQ36" s="0" t="n">
        <v>0</v>
      </c>
      <c r="DR36" s="0" t="s">
        <v>44</v>
      </c>
      <c r="DS36" s="0" t="s">
        <v>44</v>
      </c>
      <c r="DT36" s="3" t="n">
        <v>1</v>
      </c>
      <c r="DU36" s="0" t="n">
        <f aca="false">IF(OR(CG36&lt;0,BY36&lt;0),-1,CG36+ROUND(BN36*BY36,0))</f>
        <v>132</v>
      </c>
      <c r="DV36" s="0" t="s">
        <v>44</v>
      </c>
      <c r="DW36" s="0" t="s">
        <v>44</v>
      </c>
      <c r="DX36" s="3" t="n">
        <v>1</v>
      </c>
      <c r="DY36" s="0" t="n">
        <v>77</v>
      </c>
      <c r="DZ36" s="0" t="s">
        <v>44</v>
      </c>
      <c r="EA36" s="0" t="s">
        <v>44</v>
      </c>
      <c r="EB36" s="3" t="n">
        <v>1</v>
      </c>
      <c r="EC36" s="0" t="n">
        <v>0</v>
      </c>
      <c r="ED36" s="0" t="s">
        <v>44</v>
      </c>
      <c r="EE36" s="0" t="s">
        <v>44</v>
      </c>
      <c r="EF36" s="3" t="n">
        <v>1</v>
      </c>
    </row>
    <row r="37" customFormat="false" ht="12.75" hidden="false" customHeight="false" outlineLevel="0" collapsed="false">
      <c r="A37" s="0" t="n">
        <v>23</v>
      </c>
      <c r="B37" s="0" t="n">
        <v>60</v>
      </c>
      <c r="C37" s="0" t="n">
        <v>720</v>
      </c>
      <c r="D37" s="0" t="s">
        <v>44</v>
      </c>
      <c r="E37" s="0" t="s">
        <v>44</v>
      </c>
      <c r="F37" s="3" t="n">
        <v>1</v>
      </c>
      <c r="G37" s="0" t="n">
        <v>82</v>
      </c>
      <c r="H37" s="0" t="s">
        <v>44</v>
      </c>
      <c r="I37" s="0" t="s">
        <v>44</v>
      </c>
      <c r="J37" s="3" t="n">
        <v>1</v>
      </c>
      <c r="K37" s="0" t="n">
        <v>540</v>
      </c>
      <c r="L37" s="0" t="s">
        <v>44</v>
      </c>
      <c r="M37" s="0" t="s">
        <v>44</v>
      </c>
      <c r="N37" s="3" t="n">
        <v>1</v>
      </c>
      <c r="O37" s="0" t="n">
        <v>82</v>
      </c>
      <c r="P37" s="0" t="s">
        <v>44</v>
      </c>
      <c r="Q37" s="0" t="s">
        <v>44</v>
      </c>
      <c r="R37" s="3" t="n">
        <v>1</v>
      </c>
      <c r="S37" s="0" t="n">
        <v>180</v>
      </c>
      <c r="T37" s="0" t="s">
        <v>44</v>
      </c>
      <c r="U37" s="0" t="s">
        <v>44</v>
      </c>
      <c r="V37" s="3" t="n">
        <v>1</v>
      </c>
      <c r="W37" s="0" t="n">
        <v>80</v>
      </c>
      <c r="X37" s="0" t="s">
        <v>44</v>
      </c>
      <c r="Y37" s="0" t="s">
        <v>44</v>
      </c>
      <c r="Z37" s="3" t="n">
        <v>1</v>
      </c>
      <c r="AA37" s="0" t="n">
        <v>83</v>
      </c>
      <c r="AB37" s="0" t="s">
        <v>44</v>
      </c>
      <c r="AC37" s="0" t="s">
        <v>44</v>
      </c>
      <c r="AD37" s="3" t="n">
        <v>1</v>
      </c>
      <c r="AE37" s="0" t="n">
        <v>10</v>
      </c>
      <c r="AF37" s="0" t="s">
        <v>44</v>
      </c>
      <c r="AG37" s="0" t="s">
        <v>44</v>
      </c>
      <c r="AH37" s="3" t="n">
        <v>1</v>
      </c>
      <c r="AI37" s="0" t="n">
        <v>84</v>
      </c>
      <c r="AJ37" s="0" t="s">
        <v>44</v>
      </c>
      <c r="AK37" s="0" t="s">
        <v>44</v>
      </c>
      <c r="AL37" s="3" t="n">
        <v>1</v>
      </c>
      <c r="AM37" s="0" t="n">
        <v>75</v>
      </c>
      <c r="AN37" s="4" t="s">
        <v>44</v>
      </c>
      <c r="AO37" s="4" t="s">
        <v>44</v>
      </c>
      <c r="AP37" s="3" t="n">
        <v>1</v>
      </c>
      <c r="AQ37" s="0" t="n">
        <v>9</v>
      </c>
      <c r="AR37" s="4" t="s">
        <v>44</v>
      </c>
      <c r="AS37" s="4" t="s">
        <v>44</v>
      </c>
      <c r="AT37" s="3" t="n">
        <v>1</v>
      </c>
      <c r="AU37" s="0" t="n">
        <v>7</v>
      </c>
      <c r="AV37" s="4" t="s">
        <v>44</v>
      </c>
      <c r="AW37" s="4" t="s">
        <v>44</v>
      </c>
      <c r="AX37" s="3" t="n">
        <v>1</v>
      </c>
      <c r="AY37" s="0" t="n">
        <v>2</v>
      </c>
      <c r="AZ37" s="4" t="s">
        <v>44</v>
      </c>
      <c r="BA37" s="4" t="s">
        <v>44</v>
      </c>
      <c r="BB37" s="3" t="n">
        <v>1</v>
      </c>
      <c r="BC37" s="0" t="n">
        <v>1368</v>
      </c>
      <c r="BD37" s="4" t="s">
        <v>44</v>
      </c>
      <c r="BE37" s="4" t="s">
        <v>44</v>
      </c>
      <c r="BF37" s="3" t="n">
        <v>1</v>
      </c>
      <c r="BG37" s="0" t="n">
        <v>17</v>
      </c>
      <c r="BH37" s="0" t="s">
        <v>44</v>
      </c>
      <c r="BI37" s="0" t="s">
        <v>44</v>
      </c>
      <c r="BJ37" s="3" t="n">
        <v>1</v>
      </c>
      <c r="BL37" s="0" t="s">
        <v>11</v>
      </c>
      <c r="BM37" s="0" t="n">
        <f aca="false">IF(O37&lt;=0,$D$7,IF(W37&lt;=O37,$D$7,$D$7+$F$7*(W37-O37)))</f>
        <v>2.2</v>
      </c>
      <c r="BN37" s="0" t="n">
        <f aca="false">IF(CC37&lt;=0,$D$7,IF(CK37&lt;=CC37,$D$7,$D$7+$F$7*(CK37-CC37)))</f>
        <v>2.2</v>
      </c>
      <c r="BP37" s="0" t="n">
        <v>1</v>
      </c>
      <c r="BQ37" s="0" t="n">
        <f aca="false">IF(AND(C37&gt;=0),C37,-3)</f>
        <v>720</v>
      </c>
      <c r="BR37" s="0" t="s">
        <v>44</v>
      </c>
      <c r="BS37" s="0" t="s">
        <v>44</v>
      </c>
      <c r="BT37" s="3" t="n">
        <v>1</v>
      </c>
      <c r="BU37" s="0" t="n">
        <f aca="false">IF(AND(C37&gt;=0,G37&gt;=0),ROUND((C37*G37)/(C37),0),-3)</f>
        <v>82</v>
      </c>
      <c r="BV37" s="0" t="s">
        <v>44</v>
      </c>
      <c r="BW37" s="0" t="s">
        <v>44</v>
      </c>
      <c r="BX37" s="3" t="n">
        <v>1</v>
      </c>
      <c r="BY37" s="0" t="n">
        <f aca="false">IF(AND(K37&gt;=0),K37,-3)</f>
        <v>540</v>
      </c>
      <c r="BZ37" s="0" t="s">
        <v>44</v>
      </c>
      <c r="CA37" s="0" t="s">
        <v>44</v>
      </c>
      <c r="CB37" s="3" t="n">
        <v>1</v>
      </c>
      <c r="CC37" s="0" t="n">
        <f aca="false">IF(AND(K37&gt;=0,O37&gt;=0),ROUND((K37*O37)/(K37),0),-3)</f>
        <v>82</v>
      </c>
      <c r="CD37" s="0" t="s">
        <v>44</v>
      </c>
      <c r="CE37" s="0" t="s">
        <v>44</v>
      </c>
      <c r="CF37" s="3" t="n">
        <v>1</v>
      </c>
      <c r="CG37" s="0" t="n">
        <f aca="false">IF(AND(S37&gt;=0),S37,-3)</f>
        <v>180</v>
      </c>
      <c r="CH37" s="0" t="s">
        <v>44</v>
      </c>
      <c r="CI37" s="0" t="s">
        <v>44</v>
      </c>
      <c r="CJ37" s="3" t="n">
        <v>1</v>
      </c>
      <c r="CK37" s="0" t="n">
        <f aca="false">IF(AND(S37&gt;=0,W37&gt;=0),ROUND((S37*W37)/(S37),0),-3)</f>
        <v>80</v>
      </c>
      <c r="CL37" s="0" t="s">
        <v>44</v>
      </c>
      <c r="CM37" s="0" t="s">
        <v>44</v>
      </c>
      <c r="CN37" s="3" t="n">
        <v>1</v>
      </c>
      <c r="CO37" s="0" t="n">
        <f aca="false">IF(AND(AA37&gt;=0),ROUND((AA37)/1,0),-3)</f>
        <v>83</v>
      </c>
      <c r="CP37" s="0" t="s">
        <v>44</v>
      </c>
      <c r="CQ37" s="0" t="s">
        <v>44</v>
      </c>
      <c r="CR37" s="3" t="n">
        <v>1</v>
      </c>
      <c r="CS37" s="0" t="n">
        <f aca="false">IF(AND(AA37&gt;=0),MAX(AA37),-3)</f>
        <v>83</v>
      </c>
      <c r="CT37" s="4" t="s">
        <v>44</v>
      </c>
      <c r="CU37" s="4" t="s">
        <v>44</v>
      </c>
      <c r="CV37" s="3" t="n">
        <v>1</v>
      </c>
      <c r="CW37" s="0" t="n">
        <f aca="false">ROUND(SQRT((C37*AE37^2+C37*((G37-BU37)^2))/(C37-1)),0)</f>
        <v>10</v>
      </c>
      <c r="CX37" s="0" t="s">
        <v>44</v>
      </c>
      <c r="CY37" s="0" t="s">
        <v>44</v>
      </c>
      <c r="CZ37" s="3" t="n">
        <v>1</v>
      </c>
      <c r="DA37" s="0" t="n">
        <f aca="false">IF(AND(C37&gt;=0,AI37&gt;=0),ROUND((C37*AI37)/(C37),0),-3)</f>
        <v>84</v>
      </c>
      <c r="DB37" s="0" t="s">
        <v>44</v>
      </c>
      <c r="DC37" s="0" t="s">
        <v>44</v>
      </c>
      <c r="DD37" s="3" t="n">
        <v>1</v>
      </c>
      <c r="DE37" s="0" t="n">
        <f aca="false">IF(BY37=0,0,IF(OR(BQ37&gt;=0,BY37&gt;=0),ROUND(BY37/BQ37*100,0),BQ37))</f>
        <v>75</v>
      </c>
      <c r="DF37" s="0" t="s">
        <v>44</v>
      </c>
      <c r="DG37" s="0" t="s">
        <v>44</v>
      </c>
      <c r="DH37" s="3" t="n">
        <v>1</v>
      </c>
      <c r="DI37" s="0" t="n">
        <f aca="false">IF(OR(G37&lt;0),-3,ROUND(((C37)^2)/(C37*G37),0))</f>
        <v>9</v>
      </c>
      <c r="DJ37" s="0" t="s">
        <v>44</v>
      </c>
      <c r="DK37" s="0" t="s">
        <v>44</v>
      </c>
      <c r="DL37" s="3" t="n">
        <v>1</v>
      </c>
      <c r="DM37" s="0" t="n">
        <f aca="false">IF(OR(O37&lt;0),-3,ROUND(((K37)^2)/(K37*O37),0))</f>
        <v>7</v>
      </c>
      <c r="DN37" s="0" t="s">
        <v>44</v>
      </c>
      <c r="DO37" s="0" t="s">
        <v>44</v>
      </c>
      <c r="DP37" s="3" t="n">
        <v>1</v>
      </c>
      <c r="DQ37" s="0" t="n">
        <f aca="false">IF(OR(W37&lt;0),-3,ROUND(((S37)^2)/(S37*W37),0))</f>
        <v>2</v>
      </c>
      <c r="DR37" s="0" t="s">
        <v>44</v>
      </c>
      <c r="DS37" s="0" t="s">
        <v>44</v>
      </c>
      <c r="DT37" s="3" t="n">
        <v>1</v>
      </c>
      <c r="DU37" s="0" t="n">
        <f aca="false">IF(OR(CG37&lt;0,BY37&lt;0),-1,CG37+ROUND(BN37*BY37,0))</f>
        <v>1368</v>
      </c>
      <c r="DV37" s="0" t="s">
        <v>44</v>
      </c>
      <c r="DW37" s="0" t="s">
        <v>44</v>
      </c>
      <c r="DX37" s="3" t="n">
        <v>1</v>
      </c>
      <c r="DY37" s="0" t="n">
        <f aca="false">IF(OR(DU37&lt;0,BU37&lt;=0),-1,ROUND(DU37/BU37,0))</f>
        <v>17</v>
      </c>
      <c r="DZ37" s="0" t="s">
        <v>44</v>
      </c>
      <c r="EA37" s="0" t="s">
        <v>44</v>
      </c>
      <c r="EB37" s="3" t="n">
        <v>1</v>
      </c>
      <c r="EC37" s="0" t="n">
        <v>0</v>
      </c>
      <c r="ED37" s="0" t="s">
        <v>44</v>
      </c>
      <c r="EE37" s="0" t="s">
        <v>44</v>
      </c>
      <c r="EF37" s="3" t="n">
        <v>1</v>
      </c>
    </row>
  </sheetData>
  <conditionalFormatting sqref="D:E;H:I;L:M;P:Q;T:U;X:Y;AB:AC;AF:AG;AJ:AK;AN:AO;AR:AS;AV:AW;AZ:BA;BD:BE;BH:BI;BR:BS;BV:BW;BZ:CA;CD:CE;CH:CI;CL:CM;CP:CQ;CT:CU;CX:CY;DB:DC;DF:DG;DJ:DK;DN:DO;DR:DS;DV:DW;DZ:EA;ED:EE">
    <cfRule type="cellIs" priority="2" operator="equal" aboveAverage="0" equalAverage="0" bottom="0" percent="0" rank="0" text="" dxfId="0">
      <formula>"Ja"</formula>
    </cfRule>
  </conditionalFormatting>
  <conditionalFormatting sqref="C:C;G:G;K:K;O:O;S:S;W:W;AA:AA;AE:AE;AI:AI;AM:AM;AQ:AQ;AU:AU;AY:AY;BC:BC;BG:BG;BQ:BQ;BU:BU;BY:BY;CC:CC;CG:CG;CK:CK;CO:CO;CS:CS;CW:CW;DA:DA;DE:DE;DI:DI;DM:DM;DQ:DQ;DU:DU;DY:DY;EC:EC">
    <cfRule type="cellIs" priority="3" operator="equal" aboveAverage="0" equalAverage="0" bottom="0" percent="0" rank="0" text="" dxfId="1">
      <formula>-3</formula>
    </cfRule>
    <cfRule type="cellIs" priority="4" operator="equal" aboveAverage="0" equalAverage="0" bottom="0" percent="0" rank="0" text="" dxfId="2">
      <formula>-2</formula>
    </cfRule>
    <cfRule type="cellIs" priority="5" operator="equal" aboveAverage="0" equalAverage="0" bottom="0" percent="0" rank="0" text="" dxfId="3">
      <formula>-1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M26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0" topLeftCell="DF193" activePane="bottomRight" state="frozen"/>
      <selection pane="topLeft" activeCell="A1" activeCellId="0" sqref="A1"/>
      <selection pane="topRight" activeCell="DF1" activeCellId="0" sqref="DF1"/>
      <selection pane="bottomLeft" activeCell="A193" activeCellId="0" sqref="A193"/>
      <selection pane="bottomRight" activeCell="EL229" activeCellId="0" sqref="EL229"/>
    </sheetView>
  </sheetViews>
  <sheetFormatPr defaultRowHeight="12.75"/>
  <cols>
    <col collapsed="false" hidden="false" max="1" min="1" style="0" width="9.20408163265306"/>
    <col collapsed="false" hidden="false" max="5" min="2" style="0" width="5.96428571428571"/>
    <col collapsed="false" hidden="false" max="6" min="6" style="0" width="6.6530612244898"/>
    <col collapsed="false" hidden="false" max="9" min="7" style="0" width="5.96428571428571"/>
    <col collapsed="false" hidden="false" max="10" min="10" style="0" width="6.6530612244898"/>
    <col collapsed="false" hidden="false" max="13" min="11" style="0" width="5.96428571428571"/>
    <col collapsed="false" hidden="false" max="14" min="14" style="0" width="6.6530612244898"/>
    <col collapsed="false" hidden="false" max="17" min="15" style="0" width="5.96428571428571"/>
    <col collapsed="false" hidden="false" max="18" min="18" style="0" width="6.6530612244898"/>
    <col collapsed="false" hidden="false" max="21" min="19" style="0" width="5.96428571428571"/>
    <col collapsed="false" hidden="false" max="22" min="22" style="0" width="6.6530612244898"/>
    <col collapsed="false" hidden="false" max="25" min="23" style="0" width="5.96428571428571"/>
    <col collapsed="false" hidden="false" max="26" min="26" style="0" width="6.6530612244898"/>
    <col collapsed="false" hidden="false" max="29" min="27" style="0" width="5.96428571428571"/>
    <col collapsed="false" hidden="false" max="30" min="30" style="0" width="6.6530612244898"/>
    <col collapsed="false" hidden="false" max="33" min="31" style="0" width="5.96428571428571"/>
    <col collapsed="false" hidden="false" max="34" min="34" style="0" width="6.6530612244898"/>
    <col collapsed="false" hidden="false" max="37" min="35" style="0" width="5.96428571428571"/>
    <col collapsed="false" hidden="false" max="38" min="38" style="0" width="6.6530612244898"/>
    <col collapsed="false" hidden="false" max="41" min="39" style="0" width="5.96428571428571"/>
    <col collapsed="false" hidden="false" max="42" min="42" style="0" width="6.6530612244898"/>
    <col collapsed="false" hidden="false" max="45" min="43" style="0" width="5.96428571428571"/>
    <col collapsed="false" hidden="false" max="46" min="46" style="0" width="6.6530612244898"/>
    <col collapsed="false" hidden="false" max="49" min="47" style="0" width="5.96428571428571"/>
    <col collapsed="false" hidden="false" max="50" min="50" style="0" width="6.6530612244898"/>
    <col collapsed="false" hidden="false" max="53" min="51" style="0" width="5.96428571428571"/>
    <col collapsed="false" hidden="false" max="54" min="54" style="0" width="6.6530612244898"/>
    <col collapsed="false" hidden="false" max="57" min="55" style="0" width="5.96428571428571"/>
    <col collapsed="false" hidden="false" max="58" min="58" style="0" width="6.6530612244898"/>
    <col collapsed="false" hidden="false" max="61" min="59" style="0" width="5.96428571428571"/>
    <col collapsed="false" hidden="false" max="62" min="62" style="0" width="6.6530612244898"/>
    <col collapsed="false" hidden="false" max="65" min="63" style="0" width="5.96428571428571"/>
    <col collapsed="false" hidden="false" max="66" min="66" style="0" width="6.6530612244898"/>
    <col collapsed="false" hidden="false" max="69" min="67" style="0" width="5.96428571428571"/>
    <col collapsed="false" hidden="false" max="70" min="70" style="0" width="6.6530612244898"/>
    <col collapsed="false" hidden="false" max="71" min="71" style="0" width="2.72448979591837"/>
    <col collapsed="false" hidden="false" max="72" min="72" style="0" width="11.4183673469388"/>
    <col collapsed="false" hidden="false" max="73" min="73" style="0" width="5.96428571428571"/>
    <col collapsed="false" hidden="false" max="74" min="74" style="0" width="2.72448979591837"/>
    <col collapsed="false" hidden="false" max="78" min="75" style="0" width="5.96428571428571"/>
    <col collapsed="false" hidden="false" max="79" min="79" style="0" width="6.6530612244898"/>
    <col collapsed="false" hidden="false" max="82" min="80" style="0" width="5.96428571428571"/>
    <col collapsed="false" hidden="false" max="83" min="83" style="0" width="6.6530612244898"/>
    <col collapsed="false" hidden="false" max="86" min="84" style="0" width="5.96428571428571"/>
    <col collapsed="false" hidden="false" max="87" min="87" style="0" width="6.6530612244898"/>
    <col collapsed="false" hidden="false" max="90" min="88" style="0" width="5.96428571428571"/>
    <col collapsed="false" hidden="false" max="91" min="91" style="0" width="6.6530612244898"/>
    <col collapsed="false" hidden="false" max="94" min="92" style="0" width="5.96428571428571"/>
    <col collapsed="false" hidden="false" max="95" min="95" style="0" width="6.6530612244898"/>
    <col collapsed="false" hidden="false" max="98" min="96" style="0" width="5.96428571428571"/>
    <col collapsed="false" hidden="false" max="99" min="99" style="0" width="6.6530612244898"/>
    <col collapsed="false" hidden="false" max="102" min="100" style="0" width="5.96428571428571"/>
    <col collapsed="false" hidden="false" max="103" min="103" style="0" width="6.6530612244898"/>
    <col collapsed="false" hidden="false" max="106" min="104" style="0" width="5.96428571428571"/>
    <col collapsed="false" hidden="false" max="107" min="107" style="0" width="6.6530612244898"/>
    <col collapsed="false" hidden="false" max="110" min="108" style="0" width="5.96428571428571"/>
    <col collapsed="false" hidden="false" max="111" min="111" style="0" width="6.6530612244898"/>
    <col collapsed="false" hidden="false" max="114" min="112" style="0" width="5.96428571428571"/>
    <col collapsed="false" hidden="false" max="115" min="115" style="0" width="6.6530612244898"/>
    <col collapsed="false" hidden="false" max="118" min="116" style="0" width="5.96428571428571"/>
    <col collapsed="false" hidden="false" max="119" min="119" style="0" width="6.6530612244898"/>
    <col collapsed="false" hidden="false" max="122" min="120" style="0" width="5.96428571428571"/>
    <col collapsed="false" hidden="false" max="123" min="123" style="0" width="6.6530612244898"/>
    <col collapsed="false" hidden="false" max="126" min="124" style="0" width="5.96428571428571"/>
    <col collapsed="false" hidden="false" max="127" min="127" style="0" width="6.6530612244898"/>
    <col collapsed="false" hidden="false" max="130" min="128" style="0" width="5.96428571428571"/>
    <col collapsed="false" hidden="false" max="131" min="131" style="0" width="6.6530612244898"/>
    <col collapsed="false" hidden="false" max="134" min="132" style="0" width="5.96428571428571"/>
    <col collapsed="false" hidden="false" max="135" min="135" style="0" width="6.6530612244898"/>
    <col collapsed="false" hidden="false" max="138" min="136" style="0" width="5.96428571428571"/>
    <col collapsed="false" hidden="false" max="139" min="139" style="0" width="6.6530612244898"/>
    <col collapsed="false" hidden="false" max="142" min="140" style="0" width="5.96428571428571"/>
    <col collapsed="false" hidden="false" max="143" min="143" style="0" width="6.6530612244898"/>
    <col collapsed="false" hidden="false" max="1025" min="144" style="0" width="11.6020408163265"/>
  </cols>
  <sheetData>
    <row r="1" customFormat="false" ht="12.75" hidden="false" customHeight="false" outlineLevel="0" collapsed="false">
      <c r="B1" s="0" t="s">
        <v>93</v>
      </c>
    </row>
    <row r="2" customFormat="false" ht="12.75" hidden="false" customHeight="false" outlineLevel="0" collapsed="false">
      <c r="B2" s="0" t="s">
        <v>1</v>
      </c>
    </row>
    <row r="3" customFormat="false" ht="12.75" hidden="false" customHeight="false" outlineLevel="0" collapsed="false">
      <c r="B3" s="0" t="s">
        <v>58</v>
      </c>
      <c r="C3" s="0" t="s">
        <v>3</v>
      </c>
      <c r="D3" s="0" t="n">
        <v>48</v>
      </c>
      <c r="E3" s="0" t="s">
        <v>4</v>
      </c>
      <c r="F3" s="0" t="n">
        <v>68</v>
      </c>
      <c r="G3" s="0" t="s">
        <v>5</v>
      </c>
      <c r="J3" s="15"/>
    </row>
    <row r="4" customFormat="false" ht="12.75" hidden="false" customHeight="false" outlineLevel="0" collapsed="false">
      <c r="B4" s="0" t="s">
        <v>60</v>
      </c>
      <c r="C4" s="0" t="s">
        <v>3</v>
      </c>
      <c r="D4" s="0" t="n">
        <v>28</v>
      </c>
      <c r="E4" s="0" t="s">
        <v>4</v>
      </c>
      <c r="F4" s="0" t="n">
        <v>38</v>
      </c>
      <c r="G4" s="0" t="s">
        <v>5</v>
      </c>
      <c r="J4" s="15"/>
    </row>
    <row r="5" customFormat="false" ht="12.75" hidden="false" customHeight="false" outlineLevel="0" collapsed="false">
      <c r="B5" s="0" t="s">
        <v>62</v>
      </c>
      <c r="C5" s="0" t="s">
        <v>3</v>
      </c>
      <c r="D5" s="0" t="n">
        <v>48</v>
      </c>
      <c r="E5" s="0" t="s">
        <v>4</v>
      </c>
      <c r="F5" s="0" t="n">
        <v>68</v>
      </c>
      <c r="G5" s="0" t="s">
        <v>5</v>
      </c>
      <c r="J5" s="15"/>
    </row>
    <row r="6" customFormat="false" ht="12.75" hidden="false" customHeight="false" outlineLevel="0" collapsed="false">
      <c r="B6" s="0" t="s">
        <v>64</v>
      </c>
      <c r="C6" s="0" t="s">
        <v>3</v>
      </c>
      <c r="D6" s="0" t="n">
        <v>58</v>
      </c>
      <c r="E6" s="0" t="s">
        <v>4</v>
      </c>
      <c r="F6" s="0" t="n">
        <v>77</v>
      </c>
      <c r="G6" s="0" t="s">
        <v>9</v>
      </c>
    </row>
    <row r="7" customFormat="false" ht="12.75" hidden="false" customHeight="false" outlineLevel="0" collapsed="false">
      <c r="B7" s="0" t="s">
        <v>10</v>
      </c>
      <c r="C7" s="0" t="s">
        <v>11</v>
      </c>
      <c r="D7" s="0" t="n">
        <v>2.2</v>
      </c>
      <c r="E7" s="0" t="s">
        <v>12</v>
      </c>
      <c r="F7" s="0" t="n">
        <v>0.02</v>
      </c>
      <c r="H7" s="0" t="s">
        <v>65</v>
      </c>
      <c r="I7" s="13" t="n">
        <v>0.4</v>
      </c>
      <c r="J7" s="0" t="s">
        <v>66</v>
      </c>
      <c r="K7" s="13" t="n">
        <v>0.6</v>
      </c>
    </row>
    <row r="8" customFormat="false" ht="12.75" hidden="false" customHeight="false" outlineLevel="0" collapsed="false">
      <c r="A8" s="0" t="s">
        <v>13</v>
      </c>
      <c r="B8" s="1" t="s">
        <v>14</v>
      </c>
      <c r="BW8" s="1" t="s">
        <v>15</v>
      </c>
    </row>
    <row r="9" customFormat="false" ht="12.75" hidden="false" customHeight="false" outlineLevel="0" collapsed="false">
      <c r="B9" s="0" t="s">
        <v>16</v>
      </c>
      <c r="C9" s="2" t="s">
        <v>69</v>
      </c>
      <c r="D9" s="0" t="s">
        <v>18</v>
      </c>
      <c r="F9" s="0" t="s">
        <v>19</v>
      </c>
      <c r="G9" s="2" t="s">
        <v>70</v>
      </c>
      <c r="H9" s="0" t="s">
        <v>18</v>
      </c>
      <c r="J9" s="0" t="s">
        <v>19</v>
      </c>
      <c r="K9" s="2" t="s">
        <v>71</v>
      </c>
      <c r="L9" s="0" t="s">
        <v>18</v>
      </c>
      <c r="N9" s="0" t="s">
        <v>19</v>
      </c>
      <c r="O9" s="2" t="s">
        <v>72</v>
      </c>
      <c r="P9" s="0" t="s">
        <v>18</v>
      </c>
      <c r="R9" s="0" t="s">
        <v>19</v>
      </c>
      <c r="S9" s="2" t="s">
        <v>73</v>
      </c>
      <c r="T9" s="0" t="s">
        <v>18</v>
      </c>
      <c r="V9" s="0" t="s">
        <v>19</v>
      </c>
      <c r="W9" s="2" t="s">
        <v>74</v>
      </c>
      <c r="X9" s="0" t="s">
        <v>18</v>
      </c>
      <c r="Z9" s="0" t="s">
        <v>19</v>
      </c>
      <c r="AA9" s="2" t="s">
        <v>75</v>
      </c>
      <c r="AB9" s="0" t="s">
        <v>18</v>
      </c>
      <c r="AD9" s="0" t="s">
        <v>19</v>
      </c>
      <c r="AE9" s="2" t="s">
        <v>76</v>
      </c>
      <c r="AF9" s="0" t="s">
        <v>18</v>
      </c>
      <c r="AH9" s="0" t="s">
        <v>19</v>
      </c>
      <c r="AI9" s="2" t="s">
        <v>77</v>
      </c>
      <c r="AJ9" s="0" t="s">
        <v>18</v>
      </c>
      <c r="AL9" s="0" t="s">
        <v>19</v>
      </c>
      <c r="AM9" s="2" t="s">
        <v>78</v>
      </c>
      <c r="AN9" s="0" t="s">
        <v>18</v>
      </c>
      <c r="AP9" s="0" t="s">
        <v>19</v>
      </c>
      <c r="AQ9" s="2" t="s">
        <v>79</v>
      </c>
      <c r="AR9" s="0" t="s">
        <v>18</v>
      </c>
      <c r="AT9" s="0" t="s">
        <v>19</v>
      </c>
      <c r="AU9" s="2" t="s">
        <v>58</v>
      </c>
      <c r="AV9" s="0" t="s">
        <v>18</v>
      </c>
      <c r="AX9" s="0" t="s">
        <v>19</v>
      </c>
      <c r="AY9" s="2" t="s">
        <v>60</v>
      </c>
      <c r="AZ9" s="0" t="s">
        <v>18</v>
      </c>
      <c r="BB9" s="0" t="s">
        <v>19</v>
      </c>
      <c r="BC9" s="2" t="s">
        <v>62</v>
      </c>
      <c r="BD9" s="0" t="s">
        <v>18</v>
      </c>
      <c r="BF9" s="0" t="s">
        <v>19</v>
      </c>
      <c r="BG9" s="2" t="s">
        <v>80</v>
      </c>
      <c r="BH9" s="0" t="s">
        <v>18</v>
      </c>
      <c r="BJ9" s="0" t="s">
        <v>19</v>
      </c>
      <c r="BK9" s="2" t="s">
        <v>64</v>
      </c>
      <c r="BL9" s="0" t="s">
        <v>18</v>
      </c>
      <c r="BN9" s="0" t="s">
        <v>19</v>
      </c>
      <c r="BO9" s="2" t="s">
        <v>81</v>
      </c>
      <c r="BP9" s="0" t="s">
        <v>18</v>
      </c>
      <c r="BR9" s="0" t="s">
        <v>19</v>
      </c>
      <c r="BT9" s="0" t="s">
        <v>29</v>
      </c>
      <c r="BU9" s="0" t="s">
        <v>10</v>
      </c>
      <c r="BW9" s="0" t="s">
        <v>16</v>
      </c>
      <c r="BX9" s="2" t="s">
        <v>69</v>
      </c>
      <c r="BY9" s="0" t="s">
        <v>18</v>
      </c>
      <c r="CA9" s="0" t="s">
        <v>19</v>
      </c>
      <c r="CB9" s="2" t="s">
        <v>70</v>
      </c>
      <c r="CC9" s="0" t="s">
        <v>18</v>
      </c>
      <c r="CE9" s="0" t="s">
        <v>19</v>
      </c>
      <c r="CF9" s="2" t="s">
        <v>71</v>
      </c>
      <c r="CG9" s="0" t="s">
        <v>18</v>
      </c>
      <c r="CI9" s="0" t="s">
        <v>19</v>
      </c>
      <c r="CJ9" s="2" t="s">
        <v>72</v>
      </c>
      <c r="CK9" s="0" t="s">
        <v>18</v>
      </c>
      <c r="CM9" s="0" t="s">
        <v>19</v>
      </c>
      <c r="CN9" s="2" t="s">
        <v>73</v>
      </c>
      <c r="CO9" s="0" t="s">
        <v>18</v>
      </c>
      <c r="CQ9" s="0" t="s">
        <v>19</v>
      </c>
      <c r="CR9" s="2" t="s">
        <v>74</v>
      </c>
      <c r="CS9" s="0" t="s">
        <v>18</v>
      </c>
      <c r="CU9" s="0" t="s">
        <v>19</v>
      </c>
      <c r="CV9" s="2" t="s">
        <v>75</v>
      </c>
      <c r="CW9" s="0" t="s">
        <v>18</v>
      </c>
      <c r="CY9" s="0" t="s">
        <v>19</v>
      </c>
      <c r="CZ9" s="2" t="s">
        <v>76</v>
      </c>
      <c r="DA9" s="0" t="s">
        <v>18</v>
      </c>
      <c r="DC9" s="0" t="s">
        <v>19</v>
      </c>
      <c r="DD9" s="2" t="s">
        <v>77</v>
      </c>
      <c r="DE9" s="0" t="s">
        <v>18</v>
      </c>
      <c r="DG9" s="0" t="s">
        <v>19</v>
      </c>
      <c r="DH9" s="2" t="s">
        <v>78</v>
      </c>
      <c r="DI9" s="0" t="s">
        <v>18</v>
      </c>
      <c r="DK9" s="0" t="s">
        <v>19</v>
      </c>
      <c r="DL9" s="2" t="s">
        <v>79</v>
      </c>
      <c r="DM9" s="0" t="s">
        <v>18</v>
      </c>
      <c r="DO9" s="0" t="s">
        <v>19</v>
      </c>
      <c r="DP9" s="2" t="s">
        <v>58</v>
      </c>
      <c r="DQ9" s="0" t="s">
        <v>18</v>
      </c>
      <c r="DS9" s="0" t="s">
        <v>19</v>
      </c>
      <c r="DT9" s="2" t="s">
        <v>60</v>
      </c>
      <c r="DU9" s="0" t="s">
        <v>18</v>
      </c>
      <c r="DW9" s="0" t="s">
        <v>19</v>
      </c>
      <c r="DX9" s="2" t="s">
        <v>62</v>
      </c>
      <c r="DY9" s="0" t="s">
        <v>18</v>
      </c>
      <c r="EA9" s="0" t="s">
        <v>19</v>
      </c>
      <c r="EB9" s="2" t="s">
        <v>80</v>
      </c>
      <c r="EC9" s="0" t="s">
        <v>18</v>
      </c>
      <c r="EE9" s="0" t="s">
        <v>19</v>
      </c>
      <c r="EF9" s="2" t="s">
        <v>64</v>
      </c>
      <c r="EG9" s="0" t="s">
        <v>18</v>
      </c>
      <c r="EI9" s="0" t="s">
        <v>19</v>
      </c>
      <c r="EJ9" s="2" t="s">
        <v>81</v>
      </c>
      <c r="EK9" s="0" t="s">
        <v>18</v>
      </c>
      <c r="EM9" s="0" t="s">
        <v>19</v>
      </c>
    </row>
    <row r="10" customFormat="false" ht="12.75" hidden="false" customHeight="false" outlineLevel="0" collapsed="false">
      <c r="B10" s="0" t="s">
        <v>40</v>
      </c>
      <c r="C10" s="2" t="s">
        <v>34</v>
      </c>
      <c r="D10" s="0" t="s">
        <v>35</v>
      </c>
      <c r="E10" s="0" t="s">
        <v>36</v>
      </c>
      <c r="G10" s="2" t="s">
        <v>37</v>
      </c>
      <c r="H10" s="0" t="s">
        <v>35</v>
      </c>
      <c r="I10" s="0" t="s">
        <v>36</v>
      </c>
      <c r="K10" s="2" t="s">
        <v>34</v>
      </c>
      <c r="L10" s="0" t="s">
        <v>35</v>
      </c>
      <c r="M10" s="0" t="s">
        <v>36</v>
      </c>
      <c r="O10" s="2" t="s">
        <v>37</v>
      </c>
      <c r="P10" s="0" t="s">
        <v>35</v>
      </c>
      <c r="Q10" s="0" t="s">
        <v>36</v>
      </c>
      <c r="S10" s="2" t="s">
        <v>41</v>
      </c>
      <c r="T10" s="0" t="s">
        <v>35</v>
      </c>
      <c r="U10" s="0" t="s">
        <v>36</v>
      </c>
      <c r="W10" s="2" t="s">
        <v>37</v>
      </c>
      <c r="X10" s="0" t="s">
        <v>35</v>
      </c>
      <c r="Y10" s="0" t="s">
        <v>36</v>
      </c>
      <c r="AA10" s="2" t="s">
        <v>38</v>
      </c>
      <c r="AB10" s="0" t="s">
        <v>35</v>
      </c>
      <c r="AC10" s="0" t="s">
        <v>36</v>
      </c>
      <c r="AE10" s="2" t="s">
        <v>38</v>
      </c>
      <c r="AF10" s="0" t="s">
        <v>35</v>
      </c>
      <c r="AG10" s="0" t="s">
        <v>36</v>
      </c>
      <c r="AI10" s="2" t="s">
        <v>37</v>
      </c>
      <c r="AJ10" s="0" t="s">
        <v>35</v>
      </c>
      <c r="AK10" s="0" t="s">
        <v>36</v>
      </c>
      <c r="AM10" s="2" t="s">
        <v>37</v>
      </c>
      <c r="AN10" s="0" t="s">
        <v>35</v>
      </c>
      <c r="AO10" s="0" t="s">
        <v>36</v>
      </c>
      <c r="AQ10" s="2" t="s">
        <v>38</v>
      </c>
      <c r="AR10" s="0" t="s">
        <v>35</v>
      </c>
      <c r="AS10" s="0" t="s">
        <v>36</v>
      </c>
      <c r="AU10" s="2" t="s">
        <v>5</v>
      </c>
      <c r="AV10" s="0" t="s">
        <v>35</v>
      </c>
      <c r="AW10" s="0" t="s">
        <v>36</v>
      </c>
      <c r="AY10" s="2" t="s">
        <v>5</v>
      </c>
      <c r="AZ10" s="0" t="s">
        <v>35</v>
      </c>
      <c r="BA10" s="0" t="s">
        <v>36</v>
      </c>
      <c r="BC10" s="2" t="s">
        <v>5</v>
      </c>
      <c r="BD10" s="0" t="s">
        <v>35</v>
      </c>
      <c r="BE10" s="0" t="s">
        <v>36</v>
      </c>
      <c r="BG10" s="2" t="s">
        <v>42</v>
      </c>
      <c r="BH10" s="0" t="s">
        <v>35</v>
      </c>
      <c r="BI10" s="0" t="s">
        <v>36</v>
      </c>
      <c r="BK10" s="2" t="s">
        <v>43</v>
      </c>
      <c r="BL10" s="0" t="s">
        <v>35</v>
      </c>
      <c r="BM10" s="0" t="s">
        <v>36</v>
      </c>
      <c r="BO10" s="2" t="s">
        <v>37</v>
      </c>
      <c r="BP10" s="0" t="s">
        <v>35</v>
      </c>
      <c r="BQ10" s="0" t="s">
        <v>36</v>
      </c>
      <c r="BW10" s="0" t="s">
        <v>40</v>
      </c>
      <c r="BX10" s="2" t="s">
        <v>34</v>
      </c>
      <c r="BY10" s="0" t="s">
        <v>35</v>
      </c>
      <c r="BZ10" s="0" t="s">
        <v>36</v>
      </c>
      <c r="CB10" s="2" t="s">
        <v>37</v>
      </c>
      <c r="CC10" s="0" t="s">
        <v>35</v>
      </c>
      <c r="CD10" s="0" t="s">
        <v>36</v>
      </c>
      <c r="CF10" s="2" t="s">
        <v>34</v>
      </c>
      <c r="CG10" s="0" t="s">
        <v>35</v>
      </c>
      <c r="CH10" s="0" t="s">
        <v>36</v>
      </c>
      <c r="CJ10" s="2" t="s">
        <v>37</v>
      </c>
      <c r="CK10" s="0" t="s">
        <v>35</v>
      </c>
      <c r="CL10" s="0" t="s">
        <v>36</v>
      </c>
      <c r="CN10" s="2" t="s">
        <v>41</v>
      </c>
      <c r="CO10" s="0" t="s">
        <v>35</v>
      </c>
      <c r="CP10" s="0" t="s">
        <v>36</v>
      </c>
      <c r="CR10" s="2" t="s">
        <v>37</v>
      </c>
      <c r="CS10" s="0" t="s">
        <v>35</v>
      </c>
      <c r="CT10" s="0" t="s">
        <v>36</v>
      </c>
      <c r="CV10" s="2" t="s">
        <v>38</v>
      </c>
      <c r="CW10" s="0" t="s">
        <v>35</v>
      </c>
      <c r="CX10" s="0" t="s">
        <v>36</v>
      </c>
      <c r="CZ10" s="2" t="s">
        <v>38</v>
      </c>
      <c r="DA10" s="0" t="s">
        <v>35</v>
      </c>
      <c r="DB10" s="0" t="s">
        <v>36</v>
      </c>
      <c r="DD10" s="2" t="s">
        <v>37</v>
      </c>
      <c r="DE10" s="0" t="s">
        <v>35</v>
      </c>
      <c r="DF10" s="0" t="s">
        <v>36</v>
      </c>
      <c r="DH10" s="2" t="s">
        <v>37</v>
      </c>
      <c r="DI10" s="0" t="s">
        <v>35</v>
      </c>
      <c r="DJ10" s="0" t="s">
        <v>36</v>
      </c>
      <c r="DL10" s="2" t="s">
        <v>38</v>
      </c>
      <c r="DM10" s="0" t="s">
        <v>35</v>
      </c>
      <c r="DN10" s="0" t="s">
        <v>36</v>
      </c>
      <c r="DP10" s="2" t="s">
        <v>5</v>
      </c>
      <c r="DQ10" s="0" t="s">
        <v>35</v>
      </c>
      <c r="DR10" s="0" t="s">
        <v>36</v>
      </c>
      <c r="DT10" s="2" t="s">
        <v>5</v>
      </c>
      <c r="DU10" s="0" t="s">
        <v>35</v>
      </c>
      <c r="DV10" s="0" t="s">
        <v>36</v>
      </c>
      <c r="DX10" s="2" t="s">
        <v>5</v>
      </c>
      <c r="DY10" s="0" t="s">
        <v>35</v>
      </c>
      <c r="DZ10" s="0" t="s">
        <v>36</v>
      </c>
      <c r="EB10" s="2" t="s">
        <v>42</v>
      </c>
      <c r="EC10" s="0" t="s">
        <v>35</v>
      </c>
      <c r="ED10" s="0" t="s">
        <v>36</v>
      </c>
      <c r="EF10" s="2" t="s">
        <v>43</v>
      </c>
      <c r="EG10" s="0" t="s">
        <v>35</v>
      </c>
      <c r="EH10" s="0" t="s">
        <v>36</v>
      </c>
      <c r="EJ10" s="2" t="s">
        <v>37</v>
      </c>
      <c r="EK10" s="0" t="s">
        <v>35</v>
      </c>
      <c r="EL10" s="0" t="s">
        <v>36</v>
      </c>
    </row>
    <row r="11" customFormat="false" ht="12.75" hidden="false" customHeight="false" outlineLevel="0" collapsed="false">
      <c r="B11" s="1" t="s">
        <v>94</v>
      </c>
    </row>
    <row r="12" customFormat="false" ht="12.75" hidden="false" customHeight="false" outlineLevel="0" collapsed="false">
      <c r="A12" s="0" t="s">
        <v>95</v>
      </c>
      <c r="B12" s="0" t="n">
        <v>1</v>
      </c>
      <c r="C12" s="0" t="n">
        <v>1320</v>
      </c>
      <c r="D12" s="0" t="s">
        <v>44</v>
      </c>
      <c r="E12" s="0" t="s">
        <v>44</v>
      </c>
      <c r="F12" s="3" t="n">
        <v>1</v>
      </c>
      <c r="G12" s="0" t="n">
        <v>20</v>
      </c>
      <c r="H12" s="0" t="s">
        <v>44</v>
      </c>
      <c r="I12" s="0" t="s">
        <v>44</v>
      </c>
      <c r="J12" s="3" t="n">
        <v>1</v>
      </c>
      <c r="K12" s="0" t="n">
        <v>60</v>
      </c>
      <c r="L12" s="0" t="s">
        <v>44</v>
      </c>
      <c r="M12" s="0" t="s">
        <v>44</v>
      </c>
      <c r="N12" s="3" t="n">
        <v>1</v>
      </c>
      <c r="O12" s="0" t="n">
        <v>20</v>
      </c>
      <c r="P12" s="0" t="s">
        <v>44</v>
      </c>
      <c r="Q12" s="0" t="s">
        <v>44</v>
      </c>
      <c r="R12" s="3" t="n">
        <v>1</v>
      </c>
      <c r="S12" s="0" t="n">
        <v>1260</v>
      </c>
      <c r="T12" s="0" t="s">
        <v>44</v>
      </c>
      <c r="U12" s="0" t="s">
        <v>44</v>
      </c>
      <c r="V12" s="3" t="n">
        <v>1</v>
      </c>
      <c r="W12" s="0" t="n">
        <v>20</v>
      </c>
      <c r="X12" s="0" t="s">
        <v>44</v>
      </c>
      <c r="Y12" s="0" t="s">
        <v>44</v>
      </c>
      <c r="Z12" s="3" t="n">
        <v>1</v>
      </c>
      <c r="AA12" s="0" t="n">
        <v>92</v>
      </c>
      <c r="AB12" s="0" t="s">
        <v>44</v>
      </c>
      <c r="AC12" s="0" t="s">
        <v>44</v>
      </c>
      <c r="AD12" s="3" t="n">
        <v>1</v>
      </c>
      <c r="AE12" s="0" t="n">
        <v>92</v>
      </c>
      <c r="AF12" s="4" t="s">
        <v>44</v>
      </c>
      <c r="AG12" s="4" t="s">
        <v>44</v>
      </c>
      <c r="AH12" s="3" t="n">
        <v>1</v>
      </c>
      <c r="AI12" s="0" t="n">
        <v>2</v>
      </c>
      <c r="AJ12" s="0" t="s">
        <v>44</v>
      </c>
      <c r="AK12" s="0" t="s">
        <v>44</v>
      </c>
      <c r="AL12" s="3" t="n">
        <v>1</v>
      </c>
      <c r="AM12" s="0" t="n">
        <v>21</v>
      </c>
      <c r="AN12" s="0" t="s">
        <v>44</v>
      </c>
      <c r="AO12" s="0" t="s">
        <v>44</v>
      </c>
      <c r="AP12" s="3" t="n">
        <v>1</v>
      </c>
      <c r="AQ12" s="0" t="n">
        <v>5</v>
      </c>
      <c r="AR12" s="0" t="s">
        <v>44</v>
      </c>
      <c r="AS12" s="0" t="s">
        <v>44</v>
      </c>
      <c r="AT12" s="3" t="n">
        <v>1</v>
      </c>
      <c r="AU12" s="0" t="n">
        <v>66</v>
      </c>
      <c r="AV12" s="0" t="s">
        <v>44</v>
      </c>
      <c r="AW12" s="0" t="s">
        <v>44</v>
      </c>
      <c r="AX12" s="3" t="n">
        <v>1</v>
      </c>
      <c r="AY12" s="0" t="n">
        <v>3</v>
      </c>
      <c r="AZ12" s="0" t="s">
        <v>44</v>
      </c>
      <c r="BA12" s="0" t="s">
        <v>44</v>
      </c>
      <c r="BB12" s="3" t="n">
        <v>1</v>
      </c>
      <c r="BC12" s="0" t="n">
        <v>63</v>
      </c>
      <c r="BD12" s="0" t="s">
        <v>44</v>
      </c>
      <c r="BE12" s="0" t="s">
        <v>44</v>
      </c>
      <c r="BF12" s="3" t="n">
        <v>1</v>
      </c>
      <c r="BG12" s="0" t="n">
        <v>1392</v>
      </c>
      <c r="BH12" s="0" t="s">
        <v>44</v>
      </c>
      <c r="BI12" s="0" t="s">
        <v>44</v>
      </c>
      <c r="BJ12" s="3" t="n">
        <v>1</v>
      </c>
      <c r="BK12" s="0" t="n">
        <v>70</v>
      </c>
      <c r="BL12" s="0" t="s">
        <v>44</v>
      </c>
      <c r="BM12" s="0" t="s">
        <v>44</v>
      </c>
      <c r="BN12" s="3" t="n">
        <v>1</v>
      </c>
      <c r="BO12" s="0" t="n">
        <v>9</v>
      </c>
      <c r="BP12" s="0" t="s">
        <v>44</v>
      </c>
      <c r="BQ12" s="0" t="s">
        <v>44</v>
      </c>
      <c r="BR12" s="3" t="n">
        <v>1</v>
      </c>
      <c r="BU12" s="0" t="n">
        <f aca="false">IF(CJ12&lt;=0,$D$7,IF(CR12&lt;=CJ12,$D$7,$D$7+$F$7*(CR12-CJ12)))</f>
        <v>2.2</v>
      </c>
      <c r="BW12" s="0" t="n">
        <v>1</v>
      </c>
      <c r="BX12" s="0" t="n">
        <f aca="false">IF(AND(C12&gt;=0,C13&gt;=0),C12+C13,-1)</f>
        <v>2040</v>
      </c>
      <c r="BY12" s="0" t="s">
        <v>44</v>
      </c>
      <c r="BZ12" s="0" t="str">
        <f aca="false">IF(AND(E12="Nein",E13="Nein"),"Nein","Ja")</f>
        <v>Nein</v>
      </c>
      <c r="CA12" s="3" t="n">
        <f aca="false">ROUND((F12+F13)/2,2)</f>
        <v>1</v>
      </c>
      <c r="CB12" s="0" t="n">
        <f aca="false">G12</f>
        <v>20</v>
      </c>
      <c r="CC12" s="0" t="str">
        <f aca="false">H12</f>
        <v>Nein</v>
      </c>
      <c r="CD12" s="0" t="str">
        <f aca="false">I12</f>
        <v>Nein</v>
      </c>
      <c r="CE12" s="3" t="n">
        <f aca="false">J12</f>
        <v>1</v>
      </c>
      <c r="CF12" s="0" t="n">
        <f aca="false">IF(AND(K12&gt;=0,K13&gt;=0),K12+K13,-1)</f>
        <v>240</v>
      </c>
      <c r="CG12" s="0" t="s">
        <v>44</v>
      </c>
      <c r="CH12" s="0" t="str">
        <f aca="false">IF(AND(M12="Nein",M13="Nein"),"Nein","Ja")</f>
        <v>Nein</v>
      </c>
      <c r="CI12" s="3" t="n">
        <f aca="false">ROUND((N12+N13)/2,2)</f>
        <v>1</v>
      </c>
      <c r="CJ12" s="0" t="n">
        <f aca="false">O12</f>
        <v>20</v>
      </c>
      <c r="CK12" s="0" t="str">
        <f aca="false">P12</f>
        <v>Nein</v>
      </c>
      <c r="CL12" s="0" t="str">
        <f aca="false">Q12</f>
        <v>Nein</v>
      </c>
      <c r="CM12" s="3" t="n">
        <f aca="false">R12</f>
        <v>1</v>
      </c>
      <c r="CN12" s="0" t="n">
        <f aca="false">IF(AND(S12&gt;=0,S13&gt;=0),S12+S13,-1)</f>
        <v>1800</v>
      </c>
      <c r="CO12" s="0" t="s">
        <v>44</v>
      </c>
      <c r="CP12" s="0" t="str">
        <f aca="false">IF(AND(U12="Nein",U13="Nein"),"Nein","Ja")</f>
        <v>Nein</v>
      </c>
      <c r="CQ12" s="3" t="n">
        <f aca="false">ROUND((V12+V13)/2,2)</f>
        <v>1</v>
      </c>
      <c r="CR12" s="0" t="n">
        <f aca="false">W12</f>
        <v>20</v>
      </c>
      <c r="CS12" s="0" t="str">
        <f aca="false">X12</f>
        <v>Nein</v>
      </c>
      <c r="CT12" s="0" t="str">
        <f aca="false">Y12</f>
        <v>Nein</v>
      </c>
      <c r="CU12" s="3" t="n">
        <f aca="false">Z12</f>
        <v>1</v>
      </c>
      <c r="CV12" s="0" t="n">
        <f aca="false">AA12</f>
        <v>92</v>
      </c>
      <c r="CW12" s="0" t="str">
        <f aca="false">AB12</f>
        <v>Nein</v>
      </c>
      <c r="CX12" s="0" t="str">
        <f aca="false">AC12</f>
        <v>Nein</v>
      </c>
      <c r="CY12" s="3" t="n">
        <f aca="false">AD12</f>
        <v>1</v>
      </c>
      <c r="CZ12" s="0" t="n">
        <f aca="false">AE12</f>
        <v>92</v>
      </c>
      <c r="DA12" s="0" t="str">
        <f aca="false">AF12</f>
        <v>Nein</v>
      </c>
      <c r="DB12" s="0" t="str">
        <f aca="false">AG12</f>
        <v>Nein</v>
      </c>
      <c r="DC12" s="3" t="n">
        <f aca="false">AH12</f>
        <v>1</v>
      </c>
      <c r="DD12" s="0" t="n">
        <f aca="false">AI12</f>
        <v>2</v>
      </c>
      <c r="DE12" s="0" t="str">
        <f aca="false">AJ12</f>
        <v>Nein</v>
      </c>
      <c r="DF12" s="0" t="str">
        <f aca="false">AK12</f>
        <v>Nein</v>
      </c>
      <c r="DG12" s="3" t="n">
        <f aca="false">AL12</f>
        <v>1</v>
      </c>
      <c r="DH12" s="0" t="n">
        <f aca="false">AM12</f>
        <v>21</v>
      </c>
      <c r="DI12" s="0" t="str">
        <f aca="false">AN12</f>
        <v>Nein</v>
      </c>
      <c r="DJ12" s="0" t="str">
        <f aca="false">AO12</f>
        <v>Nein</v>
      </c>
      <c r="DK12" s="3" t="n">
        <f aca="false">AP12</f>
        <v>1</v>
      </c>
      <c r="DL12" s="0" t="n">
        <f aca="false">IF(CF12=0,0,IF(OR(BX12&gt;=0,CF12&gt;=0),ROUND(CF12/BX12*100,0),-1))</f>
        <v>12</v>
      </c>
      <c r="DM12" s="0" t="s">
        <v>44</v>
      </c>
      <c r="DN12" s="0" t="str">
        <f aca="false">IF(AND(CH12="Nein",BZ12="Nein"),"Nein","Ja")</f>
        <v>Nein</v>
      </c>
      <c r="DO12" s="3" t="n">
        <f aca="false">ROUND(CI12*CA12,2)</f>
        <v>1</v>
      </c>
      <c r="DP12" s="0" t="n">
        <f aca="false">IF(OR(BX12&lt;0,CB12&lt;=0),-1,ROUND(BX12/CB12,0))</f>
        <v>102</v>
      </c>
      <c r="DQ12" s="0" t="s">
        <v>44</v>
      </c>
      <c r="DR12" s="0" t="str">
        <f aca="false">IF(AND(BZ12="Nein",CD12="Nein"),"Nein","Ja")</f>
        <v>Nein</v>
      </c>
      <c r="DS12" s="3" t="n">
        <f aca="false">ROUND(CA12*CE12,2)</f>
        <v>1</v>
      </c>
      <c r="DT12" s="0" t="n">
        <f aca="false">IF(OR(CF12&lt;0,CJ12&lt;=0),-1,ROUND(CF12/CJ12,0))</f>
        <v>12</v>
      </c>
      <c r="DU12" s="0" t="s">
        <v>44</v>
      </c>
      <c r="DV12" s="0" t="str">
        <f aca="false">IF(AND(CH12="Nein",CL12="Nein"),"Nein","Ja")</f>
        <v>Nein</v>
      </c>
      <c r="DW12" s="3" t="n">
        <f aca="false">ROUND(CI12*CM12,2)</f>
        <v>1</v>
      </c>
      <c r="DX12" s="0" t="n">
        <f aca="false">IF(OR(CN12&lt;0,CR12&lt;=0),-1,ROUND(CN12/CR12,0))</f>
        <v>90</v>
      </c>
      <c r="DY12" s="0" t="s">
        <v>44</v>
      </c>
      <c r="DZ12" s="0" t="str">
        <f aca="false">IF(AND(CP12="Nein",CT12="Nein"),"Nein","Ja")</f>
        <v>Nein</v>
      </c>
      <c r="EA12" s="3" t="n">
        <f aca="false">ROUND(CQ12*CU12,2)</f>
        <v>1</v>
      </c>
      <c r="EB12" s="0" t="n">
        <f aca="false">IF(OR(CN12&lt;0,CF12&lt;0),-1,CN12+ROUND(BU12*CF12,0))</f>
        <v>2328</v>
      </c>
      <c r="EC12" s="0" t="s">
        <v>44</v>
      </c>
      <c r="ED12" s="0" t="str">
        <f aca="false">IF(AND(CP12="Nein",CH12="Nein"),"Nein","Ja")</f>
        <v>Nein</v>
      </c>
      <c r="EE12" s="3" t="n">
        <f aca="false">ROUND((CQ12+CI12)/2,2)</f>
        <v>1</v>
      </c>
      <c r="EF12" s="0" t="n">
        <f aca="false">IF(OR(EB12&lt;0,CB12&lt;=0),-1,ROUND(EB12/CB12,0))</f>
        <v>116</v>
      </c>
      <c r="EG12" s="0" t="s">
        <v>44</v>
      </c>
      <c r="EH12" s="0" t="str">
        <f aca="false">IF(AND(ED12="Nein",CD12="Nein"),"Nein","Ja")</f>
        <v>Nein</v>
      </c>
      <c r="EI12" s="3" t="n">
        <f aca="false">ROUND(EE12*CE12,2)</f>
        <v>1</v>
      </c>
      <c r="EJ12" s="0" t="n">
        <f aca="false">BO12</f>
        <v>9</v>
      </c>
      <c r="EK12" s="0" t="str">
        <f aca="false">BP12</f>
        <v>Nein</v>
      </c>
      <c r="EL12" s="0" t="str">
        <f aca="false">BQ12</f>
        <v>Nein</v>
      </c>
      <c r="EM12" s="3" t="n">
        <f aca="false">BR12</f>
        <v>1</v>
      </c>
    </row>
    <row r="13" customFormat="false" ht="12.75" hidden="false" customHeight="false" outlineLevel="0" collapsed="false">
      <c r="A13" s="0" t="s">
        <v>96</v>
      </c>
      <c r="B13" s="0" t="n">
        <v>1</v>
      </c>
      <c r="C13" s="0" t="n">
        <v>720</v>
      </c>
      <c r="D13" s="0" t="s">
        <v>44</v>
      </c>
      <c r="E13" s="0" t="s">
        <v>44</v>
      </c>
      <c r="F13" s="3" t="n">
        <v>1</v>
      </c>
      <c r="G13" s="0" t="n">
        <v>97</v>
      </c>
      <c r="H13" s="0" t="s">
        <v>44</v>
      </c>
      <c r="I13" s="0" t="s">
        <v>44</v>
      </c>
      <c r="J13" s="3" t="n">
        <v>1</v>
      </c>
      <c r="K13" s="0" t="n">
        <v>180</v>
      </c>
      <c r="L13" s="0" t="s">
        <v>44</v>
      </c>
      <c r="M13" s="0" t="s">
        <v>44</v>
      </c>
      <c r="N13" s="3" t="n">
        <v>1</v>
      </c>
      <c r="O13" s="0" t="n">
        <v>82</v>
      </c>
      <c r="P13" s="0" t="s">
        <v>44</v>
      </c>
      <c r="Q13" s="0" t="s">
        <v>44</v>
      </c>
      <c r="R13" s="3" t="n">
        <v>1</v>
      </c>
      <c r="S13" s="0" t="n">
        <v>540</v>
      </c>
      <c r="T13" s="0" t="s">
        <v>44</v>
      </c>
      <c r="U13" s="0" t="s">
        <v>44</v>
      </c>
      <c r="V13" s="3" t="n">
        <v>1</v>
      </c>
      <c r="W13" s="0" t="n">
        <v>102</v>
      </c>
      <c r="X13" s="0" t="s">
        <v>44</v>
      </c>
      <c r="Y13" s="0" t="s">
        <v>44</v>
      </c>
      <c r="Z13" s="3" t="n">
        <v>1</v>
      </c>
      <c r="AA13" s="0" t="n">
        <v>82</v>
      </c>
      <c r="AB13" s="0" t="s">
        <v>44</v>
      </c>
      <c r="AC13" s="0" t="s">
        <v>44</v>
      </c>
      <c r="AD13" s="3" t="n">
        <v>1</v>
      </c>
      <c r="AE13" s="0" t="n">
        <v>82</v>
      </c>
      <c r="AF13" s="4" t="s">
        <v>44</v>
      </c>
      <c r="AG13" s="4" t="s">
        <v>44</v>
      </c>
      <c r="AH13" s="3" t="n">
        <v>1</v>
      </c>
      <c r="AI13" s="0" t="n">
        <v>11</v>
      </c>
      <c r="AJ13" s="0" t="s">
        <v>44</v>
      </c>
      <c r="AK13" s="0" t="s">
        <v>44</v>
      </c>
      <c r="AL13" s="3" t="n">
        <v>1</v>
      </c>
      <c r="AM13" s="0" t="n">
        <v>98</v>
      </c>
      <c r="AN13" s="0" t="s">
        <v>44</v>
      </c>
      <c r="AO13" s="0" t="s">
        <v>44</v>
      </c>
      <c r="AP13" s="3" t="n">
        <v>1</v>
      </c>
      <c r="AQ13" s="0" t="n">
        <v>25</v>
      </c>
      <c r="AR13" s="0" t="s">
        <v>44</v>
      </c>
      <c r="AS13" s="0" t="s">
        <v>44</v>
      </c>
      <c r="AT13" s="3" t="n">
        <v>1</v>
      </c>
      <c r="AU13" s="0" t="n">
        <v>7</v>
      </c>
      <c r="AV13" s="0" t="s">
        <v>44</v>
      </c>
      <c r="AW13" s="0" t="s">
        <v>44</v>
      </c>
      <c r="AX13" s="3" t="n">
        <v>1</v>
      </c>
      <c r="AY13" s="0" t="n">
        <v>2</v>
      </c>
      <c r="AZ13" s="0" t="s">
        <v>44</v>
      </c>
      <c r="BA13" s="0" t="s">
        <v>44</v>
      </c>
      <c r="BB13" s="3" t="n">
        <v>1</v>
      </c>
      <c r="BC13" s="0" t="n">
        <v>5</v>
      </c>
      <c r="BD13" s="0" t="s">
        <v>44</v>
      </c>
      <c r="BE13" s="0" t="s">
        <v>44</v>
      </c>
      <c r="BF13" s="3" t="n">
        <v>1</v>
      </c>
      <c r="BG13" s="0" t="n">
        <v>1008</v>
      </c>
      <c r="BH13" s="0" t="s">
        <v>44</v>
      </c>
      <c r="BI13" s="0" t="s">
        <v>44</v>
      </c>
      <c r="BJ13" s="3" t="n">
        <v>1</v>
      </c>
      <c r="BK13" s="0" t="n">
        <v>10</v>
      </c>
      <c r="BL13" s="0" t="s">
        <v>44</v>
      </c>
      <c r="BM13" s="0" t="s">
        <v>44</v>
      </c>
      <c r="BN13" s="3" t="n">
        <v>1</v>
      </c>
      <c r="BO13" s="0" t="n">
        <v>7</v>
      </c>
      <c r="BP13" s="0" t="s">
        <v>44</v>
      </c>
      <c r="BQ13" s="0" t="s">
        <v>44</v>
      </c>
      <c r="BR13" s="3" t="n">
        <v>1</v>
      </c>
      <c r="CA13" s="3"/>
      <c r="CE13" s="3"/>
      <c r="CI13" s="3"/>
      <c r="CM13" s="3"/>
      <c r="CQ13" s="3"/>
      <c r="CU13" s="3"/>
      <c r="CY13" s="3"/>
      <c r="DC13" s="3"/>
      <c r="DG13" s="3"/>
      <c r="DK13" s="3"/>
      <c r="DO13" s="3"/>
      <c r="DS13" s="3"/>
      <c r="DW13" s="3"/>
      <c r="EA13" s="3"/>
      <c r="EE13" s="3"/>
      <c r="EI13" s="3"/>
      <c r="EM13" s="3"/>
    </row>
    <row r="14" customFormat="false" ht="12.75" hidden="false" customHeight="false" outlineLevel="0" collapsed="false">
      <c r="A14" s="0" t="n">
        <v>2</v>
      </c>
      <c r="B14" s="0" t="n">
        <v>1</v>
      </c>
      <c r="C14" s="0" t="n">
        <v>-3</v>
      </c>
      <c r="D14" s="0" t="s">
        <v>44</v>
      </c>
      <c r="E14" s="0" t="s">
        <v>44</v>
      </c>
      <c r="F14" s="3" t="n">
        <v>1</v>
      </c>
      <c r="G14" s="0" t="n">
        <v>-3</v>
      </c>
      <c r="H14" s="0" t="s">
        <v>44</v>
      </c>
      <c r="I14" s="0" t="s">
        <v>44</v>
      </c>
      <c r="J14" s="3" t="n">
        <v>1</v>
      </c>
      <c r="K14" s="0" t="n">
        <v>-3</v>
      </c>
      <c r="L14" s="0" t="s">
        <v>44</v>
      </c>
      <c r="M14" s="0" t="s">
        <v>44</v>
      </c>
      <c r="N14" s="3" t="n">
        <v>1</v>
      </c>
      <c r="O14" s="0" t="n">
        <v>-3</v>
      </c>
      <c r="P14" s="0" t="s">
        <v>44</v>
      </c>
      <c r="Q14" s="0" t="s">
        <v>44</v>
      </c>
      <c r="R14" s="3" t="n">
        <v>1</v>
      </c>
      <c r="S14" s="0" t="n">
        <v>-3</v>
      </c>
      <c r="T14" s="0" t="s">
        <v>44</v>
      </c>
      <c r="U14" s="0" t="s">
        <v>44</v>
      </c>
      <c r="V14" s="3" t="n">
        <v>1</v>
      </c>
      <c r="W14" s="0" t="n">
        <v>-3</v>
      </c>
      <c r="X14" s="0" t="s">
        <v>44</v>
      </c>
      <c r="Y14" s="0" t="s">
        <v>44</v>
      </c>
      <c r="Z14" s="3" t="n">
        <v>1</v>
      </c>
      <c r="AA14" s="0" t="n">
        <v>-3</v>
      </c>
      <c r="AB14" s="0" t="s">
        <v>44</v>
      </c>
      <c r="AC14" s="0" t="s">
        <v>44</v>
      </c>
      <c r="AD14" s="3" t="n">
        <v>1</v>
      </c>
      <c r="AE14" s="0" t="n">
        <v>-3</v>
      </c>
      <c r="AF14" s="4" t="s">
        <v>44</v>
      </c>
      <c r="AG14" s="4" t="s">
        <v>44</v>
      </c>
      <c r="AH14" s="3" t="n">
        <v>1</v>
      </c>
      <c r="AI14" s="0" t="n">
        <v>-3</v>
      </c>
      <c r="AJ14" s="0" t="s">
        <v>44</v>
      </c>
      <c r="AK14" s="0" t="s">
        <v>44</v>
      </c>
      <c r="AL14" s="3" t="n">
        <v>1</v>
      </c>
      <c r="AM14" s="0" t="n">
        <v>-3</v>
      </c>
      <c r="AN14" s="0" t="s">
        <v>44</v>
      </c>
      <c r="AO14" s="0" t="s">
        <v>44</v>
      </c>
      <c r="AP14" s="3" t="n">
        <v>1</v>
      </c>
      <c r="AQ14" s="0" t="n">
        <v>-3</v>
      </c>
      <c r="AR14" s="0" t="s">
        <v>44</v>
      </c>
      <c r="AS14" s="0" t="s">
        <v>44</v>
      </c>
      <c r="AT14" s="3" t="n">
        <v>1</v>
      </c>
      <c r="AU14" s="0" t="n">
        <v>-3</v>
      </c>
      <c r="AV14" s="0" t="s">
        <v>44</v>
      </c>
      <c r="AW14" s="0" t="s">
        <v>44</v>
      </c>
      <c r="AX14" s="3" t="n">
        <v>1</v>
      </c>
      <c r="AY14" s="0" t="n">
        <v>-3</v>
      </c>
      <c r="AZ14" s="0" t="s">
        <v>44</v>
      </c>
      <c r="BA14" s="0" t="s">
        <v>44</v>
      </c>
      <c r="BB14" s="3" t="n">
        <v>1</v>
      </c>
      <c r="BC14" s="0" t="n">
        <v>-3</v>
      </c>
      <c r="BD14" s="0" t="s">
        <v>44</v>
      </c>
      <c r="BE14" s="0" t="s">
        <v>44</v>
      </c>
      <c r="BF14" s="3" t="n">
        <v>1</v>
      </c>
      <c r="BG14" s="0" t="n">
        <v>-3</v>
      </c>
      <c r="BH14" s="0" t="s">
        <v>44</v>
      </c>
      <c r="BI14" s="0" t="s">
        <v>44</v>
      </c>
      <c r="BJ14" s="3" t="n">
        <v>1</v>
      </c>
      <c r="BK14" s="0" t="n">
        <v>-3</v>
      </c>
      <c r="BL14" s="0" t="s">
        <v>44</v>
      </c>
      <c r="BM14" s="0" t="s">
        <v>44</v>
      </c>
      <c r="BN14" s="3" t="n">
        <v>1</v>
      </c>
      <c r="BO14" s="0" t="n">
        <v>-3</v>
      </c>
      <c r="BP14" s="0" t="s">
        <v>44</v>
      </c>
      <c r="BQ14" s="0" t="s">
        <v>44</v>
      </c>
      <c r="BR14" s="3" t="n">
        <v>1</v>
      </c>
      <c r="BU14" s="0" t="n">
        <f aca="false">IF(CJ14&lt;=0,$D$7,IF(CR14&lt;=CJ14,$D$7,$D$7+$F$7*(CR14-CJ14)))</f>
        <v>2.2</v>
      </c>
      <c r="BW14" s="0" t="n">
        <v>1</v>
      </c>
      <c r="BX14" s="0" t="n">
        <v>-3</v>
      </c>
      <c r="BY14" s="0" t="s">
        <v>44</v>
      </c>
      <c r="BZ14" s="0" t="str">
        <f aca="false">IF(AND(E14="Nein",E15="Nein"),"Nein","Ja")</f>
        <v>Nein</v>
      </c>
      <c r="CA14" s="3" t="n">
        <f aca="false">ROUND((F14+F15)/2,2)</f>
        <v>1</v>
      </c>
      <c r="CB14" s="0" t="n">
        <f aca="false">G14</f>
        <v>-3</v>
      </c>
      <c r="CC14" s="0" t="str">
        <f aca="false">H14</f>
        <v>Nein</v>
      </c>
      <c r="CD14" s="0" t="str">
        <f aca="false">I14</f>
        <v>Nein</v>
      </c>
      <c r="CE14" s="3" t="n">
        <f aca="false">J14</f>
        <v>1</v>
      </c>
      <c r="CF14" s="0" t="n">
        <v>-3</v>
      </c>
      <c r="CG14" s="0" t="s">
        <v>44</v>
      </c>
      <c r="CH14" s="0" t="str">
        <f aca="false">IF(AND(M14="Nein",M15="Nein"),"Nein","Ja")</f>
        <v>Nein</v>
      </c>
      <c r="CI14" s="3" t="n">
        <f aca="false">ROUND((N14+N15)/2,2)</f>
        <v>1</v>
      </c>
      <c r="CJ14" s="0" t="n">
        <f aca="false">O14</f>
        <v>-3</v>
      </c>
      <c r="CK14" s="0" t="str">
        <f aca="false">P14</f>
        <v>Nein</v>
      </c>
      <c r="CL14" s="0" t="str">
        <f aca="false">Q14</f>
        <v>Nein</v>
      </c>
      <c r="CM14" s="3" t="n">
        <f aca="false">R14</f>
        <v>1</v>
      </c>
      <c r="CN14" s="0" t="n">
        <v>-3</v>
      </c>
      <c r="CO14" s="0" t="s">
        <v>44</v>
      </c>
      <c r="CP14" s="0" t="str">
        <f aca="false">IF(AND(U14="Nein",U15="Nein"),"Nein","Ja")</f>
        <v>Nein</v>
      </c>
      <c r="CQ14" s="3" t="n">
        <f aca="false">ROUND((V14+V15)/2,2)</f>
        <v>1</v>
      </c>
      <c r="CR14" s="0" t="n">
        <f aca="false">W14</f>
        <v>-3</v>
      </c>
      <c r="CS14" s="0" t="str">
        <f aca="false">X14</f>
        <v>Nein</v>
      </c>
      <c r="CT14" s="0" t="str">
        <f aca="false">Y14</f>
        <v>Nein</v>
      </c>
      <c r="CU14" s="3" t="n">
        <f aca="false">Z14</f>
        <v>1</v>
      </c>
      <c r="CV14" s="0" t="n">
        <f aca="false">AA14</f>
        <v>-3</v>
      </c>
      <c r="CW14" s="0" t="str">
        <f aca="false">AB14</f>
        <v>Nein</v>
      </c>
      <c r="CX14" s="0" t="str">
        <f aca="false">AC14</f>
        <v>Nein</v>
      </c>
      <c r="CY14" s="3" t="n">
        <f aca="false">AD14</f>
        <v>1</v>
      </c>
      <c r="CZ14" s="0" t="n">
        <f aca="false">AE14</f>
        <v>-3</v>
      </c>
      <c r="DA14" s="0" t="str">
        <f aca="false">AF14</f>
        <v>Nein</v>
      </c>
      <c r="DB14" s="0" t="str">
        <f aca="false">AG14</f>
        <v>Nein</v>
      </c>
      <c r="DC14" s="3" t="n">
        <f aca="false">AH14</f>
        <v>1</v>
      </c>
      <c r="DD14" s="0" t="n">
        <f aca="false">AI14</f>
        <v>-3</v>
      </c>
      <c r="DE14" s="0" t="str">
        <f aca="false">AJ14</f>
        <v>Nein</v>
      </c>
      <c r="DF14" s="0" t="str">
        <f aca="false">AK14</f>
        <v>Nein</v>
      </c>
      <c r="DG14" s="3" t="n">
        <f aca="false">AL14</f>
        <v>1</v>
      </c>
      <c r="DH14" s="0" t="n">
        <f aca="false">AM14</f>
        <v>-3</v>
      </c>
      <c r="DI14" s="0" t="str">
        <f aca="false">AN14</f>
        <v>Nein</v>
      </c>
      <c r="DJ14" s="0" t="str">
        <f aca="false">AO14</f>
        <v>Nein</v>
      </c>
      <c r="DK14" s="3" t="n">
        <f aca="false">AP14</f>
        <v>1</v>
      </c>
      <c r="DL14" s="0" t="n">
        <v>-3</v>
      </c>
      <c r="DM14" s="0" t="s">
        <v>44</v>
      </c>
      <c r="DN14" s="0" t="str">
        <f aca="false">IF(AND(CH14="Nein",BZ14="Nein"),"Nein","Ja")</f>
        <v>Nein</v>
      </c>
      <c r="DO14" s="3" t="n">
        <f aca="false">ROUND(CI14*CA14,2)</f>
        <v>1</v>
      </c>
      <c r="DP14" s="0" t="n">
        <v>-3</v>
      </c>
      <c r="DQ14" s="0" t="s">
        <v>44</v>
      </c>
      <c r="DR14" s="0" t="str">
        <f aca="false">IF(AND(BZ14="Nein",CD14="Nein"),"Nein","Ja")</f>
        <v>Nein</v>
      </c>
      <c r="DS14" s="3" t="n">
        <f aca="false">ROUND(CA14*CE14,2)</f>
        <v>1</v>
      </c>
      <c r="DT14" s="0" t="n">
        <v>-3</v>
      </c>
      <c r="DU14" s="0" t="s">
        <v>44</v>
      </c>
      <c r="DV14" s="0" t="str">
        <f aca="false">IF(AND(CH14="Nein",CL14="Nein"),"Nein","Ja")</f>
        <v>Nein</v>
      </c>
      <c r="DW14" s="3" t="n">
        <f aca="false">ROUND(CI14*CM14,2)</f>
        <v>1</v>
      </c>
      <c r="DX14" s="0" t="n">
        <v>-3</v>
      </c>
      <c r="DY14" s="0" t="s">
        <v>44</v>
      </c>
      <c r="DZ14" s="0" t="str">
        <f aca="false">IF(AND(CP14="Nein",CT14="Nein"),"Nein","Ja")</f>
        <v>Nein</v>
      </c>
      <c r="EA14" s="3" t="n">
        <f aca="false">ROUND(CQ14*CU14,2)</f>
        <v>1</v>
      </c>
      <c r="EB14" s="0" t="n">
        <v>-3</v>
      </c>
      <c r="EC14" s="0" t="s">
        <v>44</v>
      </c>
      <c r="ED14" s="0" t="str">
        <f aca="false">IF(AND(CP14="Nein",CH14="Nein"),"Nein","Ja")</f>
        <v>Nein</v>
      </c>
      <c r="EE14" s="3" t="n">
        <f aca="false">ROUND((CQ14+CI14)/2,2)</f>
        <v>1</v>
      </c>
      <c r="EF14" s="0" t="n">
        <v>-3</v>
      </c>
      <c r="EG14" s="0" t="s">
        <v>44</v>
      </c>
      <c r="EH14" s="0" t="str">
        <f aca="false">IF(AND(ED14="Nein",CD14="Nein"),"Nein","Ja")</f>
        <v>Nein</v>
      </c>
      <c r="EI14" s="3" t="n">
        <f aca="false">ROUND(EE14*CE14,2)</f>
        <v>1</v>
      </c>
      <c r="EJ14" s="0" t="n">
        <f aca="false">BO14</f>
        <v>-3</v>
      </c>
      <c r="EK14" s="0" t="str">
        <f aca="false">BP14</f>
        <v>Nein</v>
      </c>
      <c r="EL14" s="0" t="str">
        <f aca="false">BQ14</f>
        <v>Nein</v>
      </c>
      <c r="EM14" s="3" t="n">
        <f aca="false">BR14</f>
        <v>1</v>
      </c>
    </row>
    <row r="15" customFormat="false" ht="12.75" hidden="false" customHeight="false" outlineLevel="0" collapsed="false">
      <c r="B15" s="0" t="n">
        <v>1</v>
      </c>
      <c r="C15" s="0" t="n">
        <v>720</v>
      </c>
      <c r="D15" s="0" t="s">
        <v>44</v>
      </c>
      <c r="E15" s="0" t="s">
        <v>44</v>
      </c>
      <c r="F15" s="3" t="n">
        <v>1</v>
      </c>
      <c r="G15" s="0" t="n">
        <v>97</v>
      </c>
      <c r="H15" s="0" t="s">
        <v>44</v>
      </c>
      <c r="I15" s="0" t="s">
        <v>44</v>
      </c>
      <c r="J15" s="3" t="n">
        <v>1</v>
      </c>
      <c r="K15" s="0" t="n">
        <v>180</v>
      </c>
      <c r="L15" s="0" t="s">
        <v>44</v>
      </c>
      <c r="M15" s="0" t="s">
        <v>44</v>
      </c>
      <c r="N15" s="3" t="n">
        <v>1</v>
      </c>
      <c r="O15" s="0" t="n">
        <v>82</v>
      </c>
      <c r="P15" s="0" t="s">
        <v>44</v>
      </c>
      <c r="Q15" s="0" t="s">
        <v>44</v>
      </c>
      <c r="R15" s="3" t="n">
        <v>1</v>
      </c>
      <c r="S15" s="0" t="n">
        <v>540</v>
      </c>
      <c r="T15" s="0" t="s">
        <v>44</v>
      </c>
      <c r="U15" s="0" t="s">
        <v>44</v>
      </c>
      <c r="V15" s="3" t="n">
        <v>1</v>
      </c>
      <c r="W15" s="0" t="n">
        <v>102</v>
      </c>
      <c r="X15" s="0" t="s">
        <v>44</v>
      </c>
      <c r="Y15" s="0" t="s">
        <v>44</v>
      </c>
      <c r="Z15" s="3" t="n">
        <v>1</v>
      </c>
      <c r="AA15" s="0" t="n">
        <v>82</v>
      </c>
      <c r="AB15" s="0" t="s">
        <v>44</v>
      </c>
      <c r="AC15" s="0" t="s">
        <v>44</v>
      </c>
      <c r="AD15" s="3" t="n">
        <v>1</v>
      </c>
      <c r="AE15" s="0" t="n">
        <v>82</v>
      </c>
      <c r="AF15" s="4" t="s">
        <v>44</v>
      </c>
      <c r="AG15" s="4" t="s">
        <v>44</v>
      </c>
      <c r="AH15" s="3" t="n">
        <v>1</v>
      </c>
      <c r="AI15" s="0" t="n">
        <v>11</v>
      </c>
      <c r="AJ15" s="0" t="s">
        <v>44</v>
      </c>
      <c r="AK15" s="0" t="s">
        <v>44</v>
      </c>
      <c r="AL15" s="3" t="n">
        <v>1</v>
      </c>
      <c r="AM15" s="0" t="n">
        <v>98</v>
      </c>
      <c r="AN15" s="0" t="s">
        <v>44</v>
      </c>
      <c r="AO15" s="0" t="s">
        <v>44</v>
      </c>
      <c r="AP15" s="3" t="n">
        <v>1</v>
      </c>
      <c r="AQ15" s="0" t="n">
        <v>25</v>
      </c>
      <c r="AR15" s="0" t="s">
        <v>44</v>
      </c>
      <c r="AS15" s="0" t="s">
        <v>44</v>
      </c>
      <c r="AT15" s="3" t="n">
        <v>1</v>
      </c>
      <c r="AU15" s="0" t="n">
        <v>7</v>
      </c>
      <c r="AV15" s="0" t="s">
        <v>44</v>
      </c>
      <c r="AW15" s="0" t="s">
        <v>44</v>
      </c>
      <c r="AX15" s="3" t="n">
        <v>1</v>
      </c>
      <c r="AY15" s="0" t="n">
        <v>2</v>
      </c>
      <c r="AZ15" s="0" t="s">
        <v>44</v>
      </c>
      <c r="BA15" s="0" t="s">
        <v>44</v>
      </c>
      <c r="BB15" s="3" t="n">
        <v>1</v>
      </c>
      <c r="BC15" s="0" t="n">
        <v>5</v>
      </c>
      <c r="BD15" s="0" t="s">
        <v>44</v>
      </c>
      <c r="BE15" s="0" t="s">
        <v>44</v>
      </c>
      <c r="BF15" s="3" t="n">
        <v>1</v>
      </c>
      <c r="BG15" s="0" t="n">
        <v>1008</v>
      </c>
      <c r="BH15" s="0" t="s">
        <v>44</v>
      </c>
      <c r="BI15" s="0" t="s">
        <v>44</v>
      </c>
      <c r="BJ15" s="3" t="n">
        <v>1</v>
      </c>
      <c r="BK15" s="0" t="n">
        <v>10</v>
      </c>
      <c r="BL15" s="0" t="s">
        <v>44</v>
      </c>
      <c r="BM15" s="0" t="s">
        <v>44</v>
      </c>
      <c r="BN15" s="3" t="n">
        <v>1</v>
      </c>
      <c r="BO15" s="0" t="n">
        <v>7</v>
      </c>
      <c r="BP15" s="0" t="s">
        <v>44</v>
      </c>
      <c r="BQ15" s="0" t="s">
        <v>44</v>
      </c>
      <c r="BR15" s="3" t="n">
        <v>1</v>
      </c>
      <c r="CA15" s="3"/>
      <c r="CE15" s="3"/>
      <c r="CI15" s="3"/>
      <c r="CM15" s="3"/>
      <c r="CQ15" s="3"/>
      <c r="CU15" s="3"/>
      <c r="CY15" s="3"/>
      <c r="DC15" s="3"/>
      <c r="DG15" s="3"/>
      <c r="DK15" s="3"/>
      <c r="DO15" s="3"/>
      <c r="DS15" s="3"/>
      <c r="DW15" s="3"/>
      <c r="EA15" s="3"/>
      <c r="EE15" s="3"/>
      <c r="EI15" s="3"/>
      <c r="EM15" s="3"/>
    </row>
    <row r="16" customFormat="false" ht="12.75" hidden="false" customHeight="false" outlineLevel="0" collapsed="false">
      <c r="A16" s="0" t="n">
        <v>3</v>
      </c>
      <c r="B16" s="0" t="n">
        <v>1</v>
      </c>
      <c r="C16" s="5" t="n">
        <v>1320</v>
      </c>
      <c r="D16" s="0" t="s">
        <v>44</v>
      </c>
      <c r="E16" s="0" t="s">
        <v>44</v>
      </c>
      <c r="F16" s="3" t="n">
        <v>1</v>
      </c>
      <c r="G16" s="0" t="n">
        <v>20</v>
      </c>
      <c r="H16" s="0" t="s">
        <v>44</v>
      </c>
      <c r="I16" s="0" t="s">
        <v>44</v>
      </c>
      <c r="J16" s="3" t="n">
        <v>1</v>
      </c>
      <c r="K16" s="0" t="n">
        <v>60</v>
      </c>
      <c r="L16" s="0" t="s">
        <v>44</v>
      </c>
      <c r="M16" s="0" t="s">
        <v>44</v>
      </c>
      <c r="N16" s="3" t="n">
        <v>1</v>
      </c>
      <c r="O16" s="0" t="n">
        <v>20</v>
      </c>
      <c r="P16" s="0" t="s">
        <v>44</v>
      </c>
      <c r="Q16" s="0" t="s">
        <v>44</v>
      </c>
      <c r="R16" s="3" t="n">
        <v>1</v>
      </c>
      <c r="S16" s="0" t="n">
        <v>1260</v>
      </c>
      <c r="T16" s="0" t="s">
        <v>44</v>
      </c>
      <c r="U16" s="0" t="s">
        <v>44</v>
      </c>
      <c r="V16" s="3" t="n">
        <v>1</v>
      </c>
      <c r="W16" s="0" t="n">
        <v>20</v>
      </c>
      <c r="X16" s="0" t="s">
        <v>44</v>
      </c>
      <c r="Y16" s="0" t="s">
        <v>44</v>
      </c>
      <c r="Z16" s="3" t="n">
        <v>1</v>
      </c>
      <c r="AA16" s="0" t="n">
        <v>92</v>
      </c>
      <c r="AB16" s="0" t="s">
        <v>44</v>
      </c>
      <c r="AC16" s="0" t="s">
        <v>44</v>
      </c>
      <c r="AD16" s="3" t="n">
        <v>1</v>
      </c>
      <c r="AE16" s="0" t="n">
        <v>92</v>
      </c>
      <c r="AF16" s="4" t="s">
        <v>44</v>
      </c>
      <c r="AG16" s="4" t="s">
        <v>44</v>
      </c>
      <c r="AH16" s="3" t="n">
        <v>1</v>
      </c>
      <c r="AI16" s="0" t="n">
        <v>2</v>
      </c>
      <c r="AJ16" s="0" t="s">
        <v>44</v>
      </c>
      <c r="AK16" s="0" t="s">
        <v>44</v>
      </c>
      <c r="AL16" s="3" t="n">
        <v>1</v>
      </c>
      <c r="AM16" s="0" t="n">
        <v>21</v>
      </c>
      <c r="AN16" s="0" t="s">
        <v>44</v>
      </c>
      <c r="AO16" s="0" t="s">
        <v>44</v>
      </c>
      <c r="AP16" s="3" t="n">
        <v>1</v>
      </c>
      <c r="AQ16" s="0" t="n">
        <v>5</v>
      </c>
      <c r="AR16" s="0" t="s">
        <v>44</v>
      </c>
      <c r="AS16" s="0" t="s">
        <v>44</v>
      </c>
      <c r="AT16" s="3" t="n">
        <v>1</v>
      </c>
      <c r="AU16" s="0" t="n">
        <v>66</v>
      </c>
      <c r="AV16" s="0" t="s">
        <v>44</v>
      </c>
      <c r="AW16" s="0" t="s">
        <v>44</v>
      </c>
      <c r="AX16" s="3" t="n">
        <v>1</v>
      </c>
      <c r="AY16" s="0" t="n">
        <v>3</v>
      </c>
      <c r="AZ16" s="0" t="s">
        <v>44</v>
      </c>
      <c r="BA16" s="0" t="s">
        <v>44</v>
      </c>
      <c r="BB16" s="3" t="n">
        <v>1</v>
      </c>
      <c r="BC16" s="0" t="n">
        <v>63</v>
      </c>
      <c r="BD16" s="0" t="s">
        <v>44</v>
      </c>
      <c r="BE16" s="0" t="s">
        <v>44</v>
      </c>
      <c r="BF16" s="3" t="n">
        <v>1</v>
      </c>
      <c r="BG16" s="0" t="n">
        <v>1392</v>
      </c>
      <c r="BH16" s="0" t="s">
        <v>44</v>
      </c>
      <c r="BI16" s="0" t="s">
        <v>44</v>
      </c>
      <c r="BJ16" s="3" t="n">
        <v>1</v>
      </c>
      <c r="BK16" s="0" t="n">
        <v>70</v>
      </c>
      <c r="BL16" s="0" t="s">
        <v>44</v>
      </c>
      <c r="BM16" s="0" t="s">
        <v>44</v>
      </c>
      <c r="BN16" s="3" t="n">
        <v>1</v>
      </c>
      <c r="BO16" s="0" t="n">
        <v>9</v>
      </c>
      <c r="BP16" s="0" t="s">
        <v>44</v>
      </c>
      <c r="BQ16" s="0" t="s">
        <v>44</v>
      </c>
      <c r="BR16" s="3" t="n">
        <v>1</v>
      </c>
      <c r="BU16" s="0" t="n">
        <f aca="false">IF(CJ16&lt;=0,$D$7,IF(CR16&lt;=CJ16,$D$7,$D$7+$F$7*(CR16-CJ16)))</f>
        <v>2.2</v>
      </c>
      <c r="BW16" s="0" t="n">
        <v>1</v>
      </c>
      <c r="BX16" s="0" t="n">
        <v>-3</v>
      </c>
      <c r="BY16" s="0" t="s">
        <v>44</v>
      </c>
      <c r="BZ16" s="0" t="str">
        <f aca="false">IF(AND(E16="Nein",E17="Nein"),"Nein","Ja")</f>
        <v>Nein</v>
      </c>
      <c r="CA16" s="3" t="n">
        <f aca="false">ROUND((F16+F17)/2,2)</f>
        <v>1</v>
      </c>
      <c r="CB16" s="0" t="n">
        <f aca="false">G16</f>
        <v>20</v>
      </c>
      <c r="CC16" s="0" t="str">
        <f aca="false">H16</f>
        <v>Nein</v>
      </c>
      <c r="CD16" s="0" t="str">
        <f aca="false">I16</f>
        <v>Nein</v>
      </c>
      <c r="CE16" s="3" t="n">
        <f aca="false">J16</f>
        <v>1</v>
      </c>
      <c r="CF16" s="0" t="n">
        <v>-3</v>
      </c>
      <c r="CG16" s="0" t="s">
        <v>44</v>
      </c>
      <c r="CH16" s="0" t="str">
        <f aca="false">IF(AND(M16="Nein",M17="Nein"),"Nein","Ja")</f>
        <v>Nein</v>
      </c>
      <c r="CI16" s="3" t="n">
        <f aca="false">ROUND((N16+N17)/2,2)</f>
        <v>1</v>
      </c>
      <c r="CJ16" s="0" t="n">
        <f aca="false">O16</f>
        <v>20</v>
      </c>
      <c r="CK16" s="0" t="str">
        <f aca="false">P16</f>
        <v>Nein</v>
      </c>
      <c r="CL16" s="0" t="str">
        <f aca="false">Q16</f>
        <v>Nein</v>
      </c>
      <c r="CM16" s="3" t="n">
        <f aca="false">R16</f>
        <v>1</v>
      </c>
      <c r="CN16" s="0" t="n">
        <v>-3</v>
      </c>
      <c r="CO16" s="0" t="s">
        <v>44</v>
      </c>
      <c r="CP16" s="0" t="str">
        <f aca="false">IF(AND(U16="Nein",U17="Nein"),"Nein","Ja")</f>
        <v>Nein</v>
      </c>
      <c r="CQ16" s="3" t="n">
        <f aca="false">ROUND((V16+V17)/2,2)</f>
        <v>1</v>
      </c>
      <c r="CR16" s="0" t="n">
        <f aca="false">W16</f>
        <v>20</v>
      </c>
      <c r="CS16" s="0" t="str">
        <f aca="false">X16</f>
        <v>Nein</v>
      </c>
      <c r="CT16" s="0" t="str">
        <f aca="false">Y16</f>
        <v>Nein</v>
      </c>
      <c r="CU16" s="3" t="n">
        <f aca="false">Z16</f>
        <v>1</v>
      </c>
      <c r="CV16" s="0" t="n">
        <f aca="false">AA16</f>
        <v>92</v>
      </c>
      <c r="CW16" s="0" t="str">
        <f aca="false">AB16</f>
        <v>Nein</v>
      </c>
      <c r="CX16" s="0" t="str">
        <f aca="false">AC16</f>
        <v>Nein</v>
      </c>
      <c r="CY16" s="3" t="n">
        <f aca="false">AD16</f>
        <v>1</v>
      </c>
      <c r="CZ16" s="0" t="n">
        <f aca="false">AE16</f>
        <v>92</v>
      </c>
      <c r="DA16" s="0" t="str">
        <f aca="false">AF16</f>
        <v>Nein</v>
      </c>
      <c r="DB16" s="0" t="str">
        <f aca="false">AG16</f>
        <v>Nein</v>
      </c>
      <c r="DC16" s="3" t="n">
        <f aca="false">AH16</f>
        <v>1</v>
      </c>
      <c r="DD16" s="0" t="n">
        <f aca="false">AI16</f>
        <v>2</v>
      </c>
      <c r="DE16" s="0" t="str">
        <f aca="false">AJ16</f>
        <v>Nein</v>
      </c>
      <c r="DF16" s="0" t="str">
        <f aca="false">AK16</f>
        <v>Nein</v>
      </c>
      <c r="DG16" s="3" t="n">
        <f aca="false">AL16</f>
        <v>1</v>
      </c>
      <c r="DH16" s="0" t="n">
        <f aca="false">AM16</f>
        <v>21</v>
      </c>
      <c r="DI16" s="0" t="str">
        <f aca="false">AN16</f>
        <v>Nein</v>
      </c>
      <c r="DJ16" s="0" t="str">
        <f aca="false">AO16</f>
        <v>Nein</v>
      </c>
      <c r="DK16" s="3" t="n">
        <f aca="false">AP16</f>
        <v>1</v>
      </c>
      <c r="DL16" s="0" t="n">
        <v>-3</v>
      </c>
      <c r="DM16" s="0" t="s">
        <v>44</v>
      </c>
      <c r="DN16" s="0" t="str">
        <f aca="false">IF(AND(CH16="Nein",BZ16="Nein"),"Nein","Ja")</f>
        <v>Nein</v>
      </c>
      <c r="DO16" s="3" t="n">
        <f aca="false">ROUND(CI16*CA16,2)</f>
        <v>1</v>
      </c>
      <c r="DP16" s="0" t="n">
        <v>-3</v>
      </c>
      <c r="DQ16" s="0" t="s">
        <v>44</v>
      </c>
      <c r="DR16" s="0" t="str">
        <f aca="false">IF(AND(BZ16="Nein",CD16="Nein"),"Nein","Ja")</f>
        <v>Nein</v>
      </c>
      <c r="DS16" s="3" t="n">
        <f aca="false">ROUND(CA16*CE16,2)</f>
        <v>1</v>
      </c>
      <c r="DT16" s="0" t="n">
        <v>-3</v>
      </c>
      <c r="DU16" s="0" t="s">
        <v>44</v>
      </c>
      <c r="DV16" s="0" t="str">
        <f aca="false">IF(AND(CH16="Nein",CL16="Nein"),"Nein","Ja")</f>
        <v>Nein</v>
      </c>
      <c r="DW16" s="3" t="n">
        <f aca="false">ROUND(CI16*CM16,2)</f>
        <v>1</v>
      </c>
      <c r="DX16" s="0" t="n">
        <v>-3</v>
      </c>
      <c r="DY16" s="0" t="s">
        <v>44</v>
      </c>
      <c r="DZ16" s="0" t="str">
        <f aca="false">IF(AND(CP16="Nein",CT16="Nein"),"Nein","Ja")</f>
        <v>Nein</v>
      </c>
      <c r="EA16" s="3" t="n">
        <f aca="false">ROUND(CQ16*CU16,2)</f>
        <v>1</v>
      </c>
      <c r="EB16" s="0" t="n">
        <v>-3</v>
      </c>
      <c r="EC16" s="0" t="s">
        <v>44</v>
      </c>
      <c r="ED16" s="0" t="str">
        <f aca="false">IF(AND(CP16="Nein",CH16="Nein"),"Nein","Ja")</f>
        <v>Nein</v>
      </c>
      <c r="EE16" s="3" t="n">
        <f aca="false">ROUND((CQ16+CI16)/2,2)</f>
        <v>1</v>
      </c>
      <c r="EF16" s="0" t="n">
        <v>-3</v>
      </c>
      <c r="EG16" s="0" t="s">
        <v>44</v>
      </c>
      <c r="EH16" s="0" t="str">
        <f aca="false">IF(AND(ED16="Nein",CD16="Nein"),"Nein","Ja")</f>
        <v>Nein</v>
      </c>
      <c r="EI16" s="3" t="n">
        <f aca="false">ROUND(EE16*CE16,2)</f>
        <v>1</v>
      </c>
      <c r="EJ16" s="0" t="n">
        <f aca="false">BO16</f>
        <v>9</v>
      </c>
      <c r="EK16" s="0" t="str">
        <f aca="false">BP16</f>
        <v>Nein</v>
      </c>
      <c r="EL16" s="0" t="str">
        <f aca="false">BQ16</f>
        <v>Nein</v>
      </c>
      <c r="EM16" s="3" t="n">
        <f aca="false">BR16</f>
        <v>1</v>
      </c>
    </row>
    <row r="17" customFormat="false" ht="12.75" hidden="false" customHeight="false" outlineLevel="0" collapsed="false">
      <c r="B17" s="0" t="n">
        <v>1</v>
      </c>
      <c r="C17" s="0" t="n">
        <v>-3</v>
      </c>
      <c r="D17" s="0" t="s">
        <v>44</v>
      </c>
      <c r="E17" s="0" t="s">
        <v>44</v>
      </c>
      <c r="F17" s="3" t="n">
        <v>1</v>
      </c>
      <c r="G17" s="0" t="n">
        <v>-3</v>
      </c>
      <c r="H17" s="0" t="s">
        <v>44</v>
      </c>
      <c r="I17" s="0" t="s">
        <v>44</v>
      </c>
      <c r="J17" s="3" t="n">
        <v>1</v>
      </c>
      <c r="K17" s="0" t="n">
        <v>-3</v>
      </c>
      <c r="L17" s="0" t="s">
        <v>44</v>
      </c>
      <c r="M17" s="0" t="s">
        <v>44</v>
      </c>
      <c r="N17" s="3" t="n">
        <v>1</v>
      </c>
      <c r="O17" s="0" t="n">
        <v>-3</v>
      </c>
      <c r="P17" s="0" t="s">
        <v>44</v>
      </c>
      <c r="Q17" s="0" t="s">
        <v>44</v>
      </c>
      <c r="R17" s="3" t="n">
        <v>1</v>
      </c>
      <c r="S17" s="0" t="n">
        <v>-3</v>
      </c>
      <c r="T17" s="0" t="s">
        <v>44</v>
      </c>
      <c r="U17" s="0" t="s">
        <v>44</v>
      </c>
      <c r="V17" s="3" t="n">
        <v>1</v>
      </c>
      <c r="W17" s="0" t="n">
        <v>-3</v>
      </c>
      <c r="X17" s="0" t="s">
        <v>44</v>
      </c>
      <c r="Y17" s="0" t="s">
        <v>44</v>
      </c>
      <c r="Z17" s="3" t="n">
        <v>1</v>
      </c>
      <c r="AA17" s="0" t="n">
        <v>-3</v>
      </c>
      <c r="AB17" s="0" t="s">
        <v>44</v>
      </c>
      <c r="AC17" s="0" t="s">
        <v>44</v>
      </c>
      <c r="AD17" s="3" t="n">
        <v>1</v>
      </c>
      <c r="AE17" s="0" t="n">
        <v>-3</v>
      </c>
      <c r="AF17" s="4" t="s">
        <v>44</v>
      </c>
      <c r="AG17" s="4" t="s">
        <v>44</v>
      </c>
      <c r="AH17" s="3" t="n">
        <v>1</v>
      </c>
      <c r="AI17" s="0" t="n">
        <v>-3</v>
      </c>
      <c r="AJ17" s="0" t="s">
        <v>44</v>
      </c>
      <c r="AK17" s="0" t="s">
        <v>44</v>
      </c>
      <c r="AL17" s="3" t="n">
        <v>1</v>
      </c>
      <c r="AM17" s="0" t="n">
        <v>-3</v>
      </c>
      <c r="AN17" s="0" t="s">
        <v>44</v>
      </c>
      <c r="AO17" s="0" t="s">
        <v>44</v>
      </c>
      <c r="AP17" s="3" t="n">
        <v>1</v>
      </c>
      <c r="AQ17" s="0" t="n">
        <v>-3</v>
      </c>
      <c r="AR17" s="0" t="s">
        <v>44</v>
      </c>
      <c r="AS17" s="0" t="s">
        <v>44</v>
      </c>
      <c r="AT17" s="3" t="n">
        <v>1</v>
      </c>
      <c r="AU17" s="0" t="n">
        <v>-3</v>
      </c>
      <c r="AV17" s="0" t="s">
        <v>44</v>
      </c>
      <c r="AW17" s="0" t="s">
        <v>44</v>
      </c>
      <c r="AX17" s="3" t="n">
        <v>1</v>
      </c>
      <c r="AY17" s="0" t="n">
        <v>-3</v>
      </c>
      <c r="AZ17" s="0" t="s">
        <v>44</v>
      </c>
      <c r="BA17" s="0" t="s">
        <v>44</v>
      </c>
      <c r="BB17" s="3" t="n">
        <v>1</v>
      </c>
      <c r="BC17" s="0" t="n">
        <v>-3</v>
      </c>
      <c r="BD17" s="0" t="s">
        <v>44</v>
      </c>
      <c r="BE17" s="0" t="s">
        <v>44</v>
      </c>
      <c r="BF17" s="3" t="n">
        <v>1</v>
      </c>
      <c r="BG17" s="0" t="n">
        <v>-3</v>
      </c>
      <c r="BH17" s="0" t="s">
        <v>44</v>
      </c>
      <c r="BI17" s="0" t="s">
        <v>44</v>
      </c>
      <c r="BJ17" s="3" t="n">
        <v>1</v>
      </c>
      <c r="BK17" s="0" t="n">
        <v>-3</v>
      </c>
      <c r="BL17" s="0" t="s">
        <v>44</v>
      </c>
      <c r="BM17" s="0" t="s">
        <v>44</v>
      </c>
      <c r="BN17" s="3" t="n">
        <v>1</v>
      </c>
      <c r="BO17" s="0" t="n">
        <v>-3</v>
      </c>
      <c r="BP17" s="0" t="s">
        <v>44</v>
      </c>
      <c r="BQ17" s="0" t="s">
        <v>44</v>
      </c>
      <c r="BR17" s="3" t="n">
        <v>1</v>
      </c>
      <c r="CA17" s="3"/>
      <c r="CE17" s="3"/>
      <c r="CI17" s="3"/>
      <c r="CM17" s="3"/>
      <c r="CQ17" s="3"/>
      <c r="CU17" s="3"/>
      <c r="CY17" s="3"/>
      <c r="DC17" s="3"/>
      <c r="DG17" s="3"/>
      <c r="DK17" s="3"/>
      <c r="DO17" s="3"/>
      <c r="DS17" s="3"/>
      <c r="DW17" s="3"/>
      <c r="EA17" s="3"/>
      <c r="EE17" s="3"/>
      <c r="EI17" s="3"/>
      <c r="EM17" s="3"/>
    </row>
    <row r="18" customFormat="false" ht="12.75" hidden="false" customHeight="false" outlineLevel="0" collapsed="false">
      <c r="A18" s="0" t="n">
        <v>4</v>
      </c>
      <c r="B18" s="0" t="n">
        <v>1</v>
      </c>
      <c r="C18" s="0" t="n">
        <v>-3</v>
      </c>
      <c r="D18" s="0" t="s">
        <v>44</v>
      </c>
      <c r="E18" s="0" t="s">
        <v>44</v>
      </c>
      <c r="F18" s="3" t="n">
        <v>1</v>
      </c>
      <c r="G18" s="0" t="n">
        <v>-3</v>
      </c>
      <c r="H18" s="0" t="s">
        <v>44</v>
      </c>
      <c r="I18" s="0" t="s">
        <v>44</v>
      </c>
      <c r="J18" s="3" t="n">
        <v>1</v>
      </c>
      <c r="K18" s="0" t="n">
        <v>-3</v>
      </c>
      <c r="L18" s="0" t="s">
        <v>44</v>
      </c>
      <c r="M18" s="0" t="s">
        <v>44</v>
      </c>
      <c r="N18" s="3" t="n">
        <v>1</v>
      </c>
      <c r="O18" s="0" t="n">
        <v>-3</v>
      </c>
      <c r="P18" s="0" t="s">
        <v>44</v>
      </c>
      <c r="Q18" s="0" t="s">
        <v>44</v>
      </c>
      <c r="R18" s="3" t="n">
        <v>1</v>
      </c>
      <c r="S18" s="0" t="n">
        <v>-3</v>
      </c>
      <c r="T18" s="0" t="s">
        <v>44</v>
      </c>
      <c r="U18" s="0" t="s">
        <v>44</v>
      </c>
      <c r="V18" s="3" t="n">
        <v>1</v>
      </c>
      <c r="W18" s="0" t="n">
        <v>-3</v>
      </c>
      <c r="X18" s="0" t="s">
        <v>44</v>
      </c>
      <c r="Y18" s="0" t="s">
        <v>44</v>
      </c>
      <c r="Z18" s="3" t="n">
        <v>1</v>
      </c>
      <c r="AA18" s="0" t="n">
        <v>-3</v>
      </c>
      <c r="AB18" s="0" t="s">
        <v>44</v>
      </c>
      <c r="AC18" s="0" t="s">
        <v>44</v>
      </c>
      <c r="AD18" s="3" t="n">
        <v>1</v>
      </c>
      <c r="AE18" s="0" t="n">
        <v>-3</v>
      </c>
      <c r="AF18" s="4" t="s">
        <v>44</v>
      </c>
      <c r="AG18" s="4" t="s">
        <v>44</v>
      </c>
      <c r="AH18" s="3" t="n">
        <v>1</v>
      </c>
      <c r="AI18" s="0" t="n">
        <v>-3</v>
      </c>
      <c r="AJ18" s="0" t="s">
        <v>44</v>
      </c>
      <c r="AK18" s="0" t="s">
        <v>44</v>
      </c>
      <c r="AL18" s="3" t="n">
        <v>1</v>
      </c>
      <c r="AM18" s="0" t="n">
        <v>-3</v>
      </c>
      <c r="AN18" s="0" t="s">
        <v>44</v>
      </c>
      <c r="AO18" s="0" t="s">
        <v>44</v>
      </c>
      <c r="AP18" s="3" t="n">
        <v>1</v>
      </c>
      <c r="AQ18" s="0" t="n">
        <v>-3</v>
      </c>
      <c r="AR18" s="0" t="s">
        <v>44</v>
      </c>
      <c r="AS18" s="0" t="s">
        <v>44</v>
      </c>
      <c r="AT18" s="3" t="n">
        <v>1</v>
      </c>
      <c r="AU18" s="0" t="n">
        <v>-3</v>
      </c>
      <c r="AV18" s="0" t="s">
        <v>44</v>
      </c>
      <c r="AW18" s="0" t="s">
        <v>44</v>
      </c>
      <c r="AX18" s="3" t="n">
        <v>1</v>
      </c>
      <c r="AY18" s="0" t="n">
        <v>-3</v>
      </c>
      <c r="AZ18" s="0" t="s">
        <v>44</v>
      </c>
      <c r="BA18" s="0" t="s">
        <v>44</v>
      </c>
      <c r="BB18" s="3" t="n">
        <v>1</v>
      </c>
      <c r="BC18" s="0" t="n">
        <v>-3</v>
      </c>
      <c r="BD18" s="0" t="s">
        <v>44</v>
      </c>
      <c r="BE18" s="0" t="s">
        <v>44</v>
      </c>
      <c r="BF18" s="3" t="n">
        <v>1</v>
      </c>
      <c r="BG18" s="0" t="n">
        <v>-3</v>
      </c>
      <c r="BH18" s="0" t="s">
        <v>44</v>
      </c>
      <c r="BI18" s="0" t="s">
        <v>44</v>
      </c>
      <c r="BJ18" s="3" t="n">
        <v>1</v>
      </c>
      <c r="BK18" s="0" t="n">
        <v>-3</v>
      </c>
      <c r="BL18" s="0" t="s">
        <v>44</v>
      </c>
      <c r="BM18" s="0" t="s">
        <v>44</v>
      </c>
      <c r="BN18" s="3" t="n">
        <v>1</v>
      </c>
      <c r="BO18" s="0" t="n">
        <v>-3</v>
      </c>
      <c r="BP18" s="0" t="s">
        <v>44</v>
      </c>
      <c r="BQ18" s="0" t="s">
        <v>44</v>
      </c>
      <c r="BR18" s="3" t="n">
        <v>1</v>
      </c>
      <c r="BU18" s="0" t="n">
        <f aca="false">IF(CJ18&lt;=0,$D$7,IF(CR18&lt;=CJ18,$D$7,$D$7+$F$7*(CR18-CJ18)))</f>
        <v>2.2</v>
      </c>
      <c r="BW18" s="0" t="n">
        <v>1</v>
      </c>
      <c r="BX18" s="0" t="n">
        <v>-3</v>
      </c>
      <c r="BY18" s="0" t="s">
        <v>44</v>
      </c>
      <c r="BZ18" s="0" t="str">
        <f aca="false">IF(AND(E18="Nein",E19="Nein"),"Nein","Ja")</f>
        <v>Nein</v>
      </c>
      <c r="CA18" s="3" t="n">
        <f aca="false">ROUND((F18+F19)/2,2)</f>
        <v>1</v>
      </c>
      <c r="CB18" s="0" t="n">
        <f aca="false">G18</f>
        <v>-3</v>
      </c>
      <c r="CC18" s="0" t="str">
        <f aca="false">H18</f>
        <v>Nein</v>
      </c>
      <c r="CD18" s="0" t="str">
        <f aca="false">I18</f>
        <v>Nein</v>
      </c>
      <c r="CE18" s="3" t="n">
        <f aca="false">J18</f>
        <v>1</v>
      </c>
      <c r="CF18" s="0" t="n">
        <v>-3</v>
      </c>
      <c r="CG18" s="0" t="s">
        <v>44</v>
      </c>
      <c r="CH18" s="0" t="str">
        <f aca="false">IF(AND(M18="Nein",M19="Nein"),"Nein","Ja")</f>
        <v>Nein</v>
      </c>
      <c r="CI18" s="3" t="n">
        <f aca="false">ROUND((N18+N19)/2,2)</f>
        <v>1</v>
      </c>
      <c r="CJ18" s="0" t="n">
        <f aca="false">O18</f>
        <v>-3</v>
      </c>
      <c r="CK18" s="0" t="str">
        <f aca="false">P18</f>
        <v>Nein</v>
      </c>
      <c r="CL18" s="0" t="str">
        <f aca="false">Q18</f>
        <v>Nein</v>
      </c>
      <c r="CM18" s="3" t="n">
        <f aca="false">R18</f>
        <v>1</v>
      </c>
      <c r="CN18" s="0" t="n">
        <v>-3</v>
      </c>
      <c r="CO18" s="0" t="s">
        <v>44</v>
      </c>
      <c r="CP18" s="0" t="str">
        <f aca="false">IF(AND(U18="Nein",U19="Nein"),"Nein","Ja")</f>
        <v>Nein</v>
      </c>
      <c r="CQ18" s="3" t="n">
        <f aca="false">ROUND((V18+V19)/2,2)</f>
        <v>1</v>
      </c>
      <c r="CR18" s="0" t="n">
        <f aca="false">W18</f>
        <v>-3</v>
      </c>
      <c r="CS18" s="0" t="str">
        <f aca="false">X18</f>
        <v>Nein</v>
      </c>
      <c r="CT18" s="0" t="str">
        <f aca="false">Y18</f>
        <v>Nein</v>
      </c>
      <c r="CU18" s="3" t="n">
        <f aca="false">Z18</f>
        <v>1</v>
      </c>
      <c r="CV18" s="0" t="n">
        <f aca="false">AA18</f>
        <v>-3</v>
      </c>
      <c r="CW18" s="0" t="str">
        <f aca="false">AB18</f>
        <v>Nein</v>
      </c>
      <c r="CX18" s="0" t="str">
        <f aca="false">AC18</f>
        <v>Nein</v>
      </c>
      <c r="CY18" s="3" t="n">
        <f aca="false">AD18</f>
        <v>1</v>
      </c>
      <c r="CZ18" s="0" t="n">
        <f aca="false">AE18</f>
        <v>-3</v>
      </c>
      <c r="DA18" s="0" t="str">
        <f aca="false">AF18</f>
        <v>Nein</v>
      </c>
      <c r="DB18" s="0" t="str">
        <f aca="false">AG18</f>
        <v>Nein</v>
      </c>
      <c r="DC18" s="3" t="n">
        <f aca="false">AH18</f>
        <v>1</v>
      </c>
      <c r="DD18" s="0" t="n">
        <f aca="false">AI18</f>
        <v>-3</v>
      </c>
      <c r="DE18" s="0" t="str">
        <f aca="false">AJ18</f>
        <v>Nein</v>
      </c>
      <c r="DF18" s="0" t="str">
        <f aca="false">AK18</f>
        <v>Nein</v>
      </c>
      <c r="DG18" s="3" t="n">
        <f aca="false">AL18</f>
        <v>1</v>
      </c>
      <c r="DH18" s="0" t="n">
        <f aca="false">AM18</f>
        <v>-3</v>
      </c>
      <c r="DI18" s="0" t="str">
        <f aca="false">AN18</f>
        <v>Nein</v>
      </c>
      <c r="DJ18" s="0" t="str">
        <f aca="false">AO18</f>
        <v>Nein</v>
      </c>
      <c r="DK18" s="3" t="n">
        <f aca="false">AP18</f>
        <v>1</v>
      </c>
      <c r="DL18" s="0" t="n">
        <v>-3</v>
      </c>
      <c r="DM18" s="0" t="s">
        <v>44</v>
      </c>
      <c r="DN18" s="0" t="str">
        <f aca="false">IF(AND(CH18="Nein",BZ18="Nein"),"Nein","Ja")</f>
        <v>Nein</v>
      </c>
      <c r="DO18" s="3" t="n">
        <f aca="false">ROUND(CI18*CA18,2)</f>
        <v>1</v>
      </c>
      <c r="DP18" s="0" t="n">
        <v>-3</v>
      </c>
      <c r="DQ18" s="0" t="s">
        <v>44</v>
      </c>
      <c r="DR18" s="0" t="str">
        <f aca="false">IF(AND(BZ18="Nein",CD18="Nein"),"Nein","Ja")</f>
        <v>Nein</v>
      </c>
      <c r="DS18" s="3" t="n">
        <f aca="false">ROUND(CA18*CE18,2)</f>
        <v>1</v>
      </c>
      <c r="DT18" s="0" t="n">
        <v>-3</v>
      </c>
      <c r="DU18" s="0" t="s">
        <v>44</v>
      </c>
      <c r="DV18" s="0" t="str">
        <f aca="false">IF(AND(CH18="Nein",CL18="Nein"),"Nein","Ja")</f>
        <v>Nein</v>
      </c>
      <c r="DW18" s="3" t="n">
        <f aca="false">ROUND(CI18*CM18,2)</f>
        <v>1</v>
      </c>
      <c r="DX18" s="0" t="n">
        <v>-3</v>
      </c>
      <c r="DY18" s="0" t="s">
        <v>44</v>
      </c>
      <c r="DZ18" s="0" t="str">
        <f aca="false">IF(AND(CP18="Nein",CT18="Nein"),"Nein","Ja")</f>
        <v>Nein</v>
      </c>
      <c r="EA18" s="3" t="n">
        <f aca="false">ROUND(CQ18*CU18,2)</f>
        <v>1</v>
      </c>
      <c r="EB18" s="0" t="n">
        <v>-3</v>
      </c>
      <c r="EC18" s="0" t="s">
        <v>44</v>
      </c>
      <c r="ED18" s="0" t="str">
        <f aca="false">IF(AND(CP18="Nein",CH18="Nein"),"Nein","Ja")</f>
        <v>Nein</v>
      </c>
      <c r="EE18" s="3" t="n">
        <f aca="false">ROUND((CQ18+CI18)/2,2)</f>
        <v>1</v>
      </c>
      <c r="EF18" s="0" t="n">
        <v>-3</v>
      </c>
      <c r="EG18" s="0" t="s">
        <v>44</v>
      </c>
      <c r="EH18" s="0" t="str">
        <f aca="false">IF(AND(ED18="Nein",CD18="Nein"),"Nein","Ja")</f>
        <v>Nein</v>
      </c>
      <c r="EI18" s="3" t="n">
        <f aca="false">ROUND(EE18*CE18,2)</f>
        <v>1</v>
      </c>
      <c r="EJ18" s="0" t="n">
        <f aca="false">BO18</f>
        <v>-3</v>
      </c>
      <c r="EK18" s="0" t="str">
        <f aca="false">BP18</f>
        <v>Nein</v>
      </c>
      <c r="EL18" s="0" t="str">
        <f aca="false">BQ18</f>
        <v>Nein</v>
      </c>
      <c r="EM18" s="3" t="n">
        <f aca="false">BR18</f>
        <v>1</v>
      </c>
    </row>
    <row r="19" customFormat="false" ht="12.75" hidden="false" customHeight="false" outlineLevel="0" collapsed="false">
      <c r="B19" s="0" t="n">
        <v>1</v>
      </c>
      <c r="C19" s="0" t="n">
        <v>-3</v>
      </c>
      <c r="D19" s="0" t="s">
        <v>44</v>
      </c>
      <c r="E19" s="0" t="s">
        <v>44</v>
      </c>
      <c r="F19" s="3" t="n">
        <v>1</v>
      </c>
      <c r="G19" s="0" t="n">
        <v>-3</v>
      </c>
      <c r="H19" s="0" t="s">
        <v>44</v>
      </c>
      <c r="I19" s="0" t="s">
        <v>44</v>
      </c>
      <c r="J19" s="3" t="n">
        <v>1</v>
      </c>
      <c r="K19" s="0" t="n">
        <v>-3</v>
      </c>
      <c r="L19" s="0" t="s">
        <v>44</v>
      </c>
      <c r="M19" s="0" t="s">
        <v>44</v>
      </c>
      <c r="N19" s="3" t="n">
        <v>1</v>
      </c>
      <c r="O19" s="0" t="n">
        <v>-3</v>
      </c>
      <c r="P19" s="0" t="s">
        <v>44</v>
      </c>
      <c r="Q19" s="0" t="s">
        <v>44</v>
      </c>
      <c r="R19" s="3" t="n">
        <v>1</v>
      </c>
      <c r="S19" s="0" t="n">
        <v>-3</v>
      </c>
      <c r="T19" s="0" t="s">
        <v>44</v>
      </c>
      <c r="U19" s="0" t="s">
        <v>44</v>
      </c>
      <c r="V19" s="3" t="n">
        <v>1</v>
      </c>
      <c r="W19" s="0" t="n">
        <v>-3</v>
      </c>
      <c r="X19" s="0" t="s">
        <v>44</v>
      </c>
      <c r="Y19" s="0" t="s">
        <v>44</v>
      </c>
      <c r="Z19" s="3" t="n">
        <v>1</v>
      </c>
      <c r="AA19" s="0" t="n">
        <v>-3</v>
      </c>
      <c r="AB19" s="0" t="s">
        <v>44</v>
      </c>
      <c r="AC19" s="0" t="s">
        <v>44</v>
      </c>
      <c r="AD19" s="3" t="n">
        <v>1</v>
      </c>
      <c r="AE19" s="0" t="n">
        <v>-3</v>
      </c>
      <c r="AF19" s="4" t="s">
        <v>44</v>
      </c>
      <c r="AG19" s="4" t="s">
        <v>44</v>
      </c>
      <c r="AH19" s="3" t="n">
        <v>1</v>
      </c>
      <c r="AI19" s="0" t="n">
        <v>-3</v>
      </c>
      <c r="AJ19" s="0" t="s">
        <v>44</v>
      </c>
      <c r="AK19" s="0" t="s">
        <v>44</v>
      </c>
      <c r="AL19" s="3" t="n">
        <v>1</v>
      </c>
      <c r="AM19" s="0" t="n">
        <v>-3</v>
      </c>
      <c r="AN19" s="0" t="s">
        <v>44</v>
      </c>
      <c r="AO19" s="0" t="s">
        <v>44</v>
      </c>
      <c r="AP19" s="3" t="n">
        <v>1</v>
      </c>
      <c r="AQ19" s="0" t="n">
        <v>-3</v>
      </c>
      <c r="AR19" s="0" t="s">
        <v>44</v>
      </c>
      <c r="AS19" s="0" t="s">
        <v>44</v>
      </c>
      <c r="AT19" s="3" t="n">
        <v>1</v>
      </c>
      <c r="AU19" s="0" t="n">
        <v>-3</v>
      </c>
      <c r="AV19" s="0" t="s">
        <v>44</v>
      </c>
      <c r="AW19" s="0" t="s">
        <v>44</v>
      </c>
      <c r="AX19" s="3" t="n">
        <v>1</v>
      </c>
      <c r="AY19" s="0" t="n">
        <v>-3</v>
      </c>
      <c r="AZ19" s="0" t="s">
        <v>44</v>
      </c>
      <c r="BA19" s="0" t="s">
        <v>44</v>
      </c>
      <c r="BB19" s="3" t="n">
        <v>1</v>
      </c>
      <c r="BC19" s="0" t="n">
        <v>-3</v>
      </c>
      <c r="BD19" s="0" t="s">
        <v>44</v>
      </c>
      <c r="BE19" s="0" t="s">
        <v>44</v>
      </c>
      <c r="BF19" s="3" t="n">
        <v>1</v>
      </c>
      <c r="BG19" s="0" t="n">
        <v>-3</v>
      </c>
      <c r="BH19" s="0" t="s">
        <v>44</v>
      </c>
      <c r="BI19" s="0" t="s">
        <v>44</v>
      </c>
      <c r="BJ19" s="3" t="n">
        <v>1</v>
      </c>
      <c r="BK19" s="0" t="n">
        <v>-3</v>
      </c>
      <c r="BL19" s="0" t="s">
        <v>44</v>
      </c>
      <c r="BM19" s="0" t="s">
        <v>44</v>
      </c>
      <c r="BN19" s="3" t="n">
        <v>1</v>
      </c>
      <c r="BO19" s="0" t="n">
        <v>-3</v>
      </c>
      <c r="BP19" s="0" t="s">
        <v>44</v>
      </c>
      <c r="BQ19" s="0" t="s">
        <v>44</v>
      </c>
      <c r="BR19" s="3" t="n">
        <v>1</v>
      </c>
      <c r="CA19" s="3"/>
      <c r="CE19" s="3"/>
      <c r="CI19" s="3"/>
      <c r="CM19" s="3"/>
      <c r="CQ19" s="3"/>
      <c r="CU19" s="3"/>
      <c r="CY19" s="3"/>
      <c r="DC19" s="3"/>
      <c r="DG19" s="3"/>
      <c r="DK19" s="3"/>
      <c r="DO19" s="3"/>
      <c r="DS19" s="3"/>
      <c r="DW19" s="3"/>
      <c r="EA19" s="3"/>
      <c r="EE19" s="3"/>
      <c r="EI19" s="3"/>
      <c r="EM19" s="3"/>
    </row>
    <row r="20" customFormat="false" ht="12.75" hidden="false" customHeight="false" outlineLevel="0" collapsed="false">
      <c r="A20" s="0" t="n">
        <v>5</v>
      </c>
      <c r="B20" s="0" t="n">
        <v>1</v>
      </c>
      <c r="C20" s="0" t="n">
        <v>2760</v>
      </c>
      <c r="D20" s="0" t="s">
        <v>44</v>
      </c>
      <c r="E20" s="0" t="s">
        <v>44</v>
      </c>
      <c r="F20" s="3" t="n">
        <v>1</v>
      </c>
      <c r="G20" s="0" t="n">
        <v>-3</v>
      </c>
      <c r="H20" s="0" t="s">
        <v>44</v>
      </c>
      <c r="I20" s="0" t="s">
        <v>44</v>
      </c>
      <c r="J20" s="3" t="n">
        <v>1</v>
      </c>
      <c r="K20" s="0" t="n">
        <v>1020</v>
      </c>
      <c r="L20" s="0" t="s">
        <v>44</v>
      </c>
      <c r="M20" s="0" t="s">
        <v>44</v>
      </c>
      <c r="N20" s="3" t="n">
        <v>1</v>
      </c>
      <c r="O20" s="0" t="n">
        <v>-3</v>
      </c>
      <c r="P20" s="0" t="s">
        <v>44</v>
      </c>
      <c r="Q20" s="0" t="s">
        <v>44</v>
      </c>
      <c r="R20" s="3" t="n">
        <v>1</v>
      </c>
      <c r="S20" s="0" t="n">
        <v>1740</v>
      </c>
      <c r="T20" s="0" t="s">
        <v>44</v>
      </c>
      <c r="U20" s="0" t="s">
        <v>44</v>
      </c>
      <c r="V20" s="3" t="n">
        <v>1</v>
      </c>
      <c r="W20" s="0" t="n">
        <v>-3</v>
      </c>
      <c r="X20" s="0" t="s">
        <v>44</v>
      </c>
      <c r="Y20" s="0" t="s">
        <v>44</v>
      </c>
      <c r="Z20" s="3" t="n">
        <v>1</v>
      </c>
      <c r="AA20" s="0" t="n">
        <v>84</v>
      </c>
      <c r="AB20" s="0" t="s">
        <v>44</v>
      </c>
      <c r="AC20" s="0" t="s">
        <v>44</v>
      </c>
      <c r="AD20" s="3" t="n">
        <v>1</v>
      </c>
      <c r="AE20" s="0" t="n">
        <v>88</v>
      </c>
      <c r="AF20" s="4" t="s">
        <v>44</v>
      </c>
      <c r="AG20" s="4" t="s">
        <v>44</v>
      </c>
      <c r="AH20" s="3" t="n">
        <v>1</v>
      </c>
      <c r="AI20" s="0" t="n">
        <v>-3</v>
      </c>
      <c r="AJ20" s="0" t="s">
        <v>44</v>
      </c>
      <c r="AK20" s="0" t="s">
        <v>44</v>
      </c>
      <c r="AL20" s="3" t="n">
        <v>1</v>
      </c>
      <c r="AM20" s="0" t="n">
        <v>-3</v>
      </c>
      <c r="AN20" s="0" t="s">
        <v>44</v>
      </c>
      <c r="AO20" s="0" t="s">
        <v>44</v>
      </c>
      <c r="AP20" s="3" t="n">
        <v>1</v>
      </c>
      <c r="AQ20" s="0" t="n">
        <v>37</v>
      </c>
      <c r="AR20" s="0" t="s">
        <v>44</v>
      </c>
      <c r="AS20" s="0" t="s">
        <v>44</v>
      </c>
      <c r="AT20" s="3" t="n">
        <v>1</v>
      </c>
      <c r="AU20" s="0" t="n">
        <v>-3</v>
      </c>
      <c r="AV20" s="0" t="s">
        <v>44</v>
      </c>
      <c r="AW20" s="0" t="s">
        <v>44</v>
      </c>
      <c r="AX20" s="3" t="n">
        <v>1</v>
      </c>
      <c r="AY20" s="0" t="n">
        <v>-3</v>
      </c>
      <c r="AZ20" s="0" t="s">
        <v>44</v>
      </c>
      <c r="BA20" s="0" t="s">
        <v>44</v>
      </c>
      <c r="BB20" s="3" t="n">
        <v>1</v>
      </c>
      <c r="BC20" s="0" t="n">
        <v>-3</v>
      </c>
      <c r="BD20" s="0" t="s">
        <v>44</v>
      </c>
      <c r="BE20" s="0" t="s">
        <v>44</v>
      </c>
      <c r="BF20" s="3" t="n">
        <v>1</v>
      </c>
      <c r="BG20" s="0" t="n">
        <v>-3</v>
      </c>
      <c r="BH20" s="0" t="s">
        <v>44</v>
      </c>
      <c r="BI20" s="0" t="s">
        <v>44</v>
      </c>
      <c r="BJ20" s="3" t="n">
        <v>1</v>
      </c>
      <c r="BK20" s="0" t="n">
        <v>-3</v>
      </c>
      <c r="BL20" s="0" t="s">
        <v>44</v>
      </c>
      <c r="BM20" s="0" t="s">
        <v>44</v>
      </c>
      <c r="BN20" s="3" t="n">
        <v>1</v>
      </c>
      <c r="BO20" s="0" t="n">
        <v>-3</v>
      </c>
      <c r="BP20" s="0" t="s">
        <v>44</v>
      </c>
      <c r="BQ20" s="0" t="s">
        <v>44</v>
      </c>
      <c r="BR20" s="3" t="n">
        <v>1</v>
      </c>
      <c r="BU20" s="6" t="s">
        <v>46</v>
      </c>
      <c r="BW20" s="0" t="n">
        <v>1</v>
      </c>
      <c r="BX20" s="0" t="n">
        <f aca="false">IF(AND(C20&gt;=0,C21&gt;=0),C20+C21,-1)</f>
        <v>3480</v>
      </c>
      <c r="BY20" s="0" t="s">
        <v>44</v>
      </c>
      <c r="BZ20" s="0" t="str">
        <f aca="false">IF(AND(E20="Nein",E21="Nein"),"Nein","Ja")</f>
        <v>Nein</v>
      </c>
      <c r="CA20" s="3" t="n">
        <f aca="false">ROUND((F20+F21)/2,2)</f>
        <v>1</v>
      </c>
      <c r="CB20" s="0" t="n">
        <f aca="false">G20</f>
        <v>-3</v>
      </c>
      <c r="CC20" s="0" t="str">
        <f aca="false">H20</f>
        <v>Nein</v>
      </c>
      <c r="CD20" s="0" t="str">
        <f aca="false">I20</f>
        <v>Nein</v>
      </c>
      <c r="CE20" s="3" t="n">
        <f aca="false">J20</f>
        <v>1</v>
      </c>
      <c r="CF20" s="0" t="n">
        <f aca="false">IF(AND(K20&gt;=0,K21&gt;=0),K20+K21,-1)</f>
        <v>1200</v>
      </c>
      <c r="CG20" s="0" t="s">
        <v>44</v>
      </c>
      <c r="CH20" s="0" t="str">
        <f aca="false">IF(AND(M20="Nein",M21="Nein"),"Nein","Ja")</f>
        <v>Nein</v>
      </c>
      <c r="CI20" s="3" t="n">
        <f aca="false">ROUND((N20+N21)/2,2)</f>
        <v>1</v>
      </c>
      <c r="CJ20" s="0" t="n">
        <f aca="false">O20</f>
        <v>-3</v>
      </c>
      <c r="CK20" s="0" t="str">
        <f aca="false">P20</f>
        <v>Nein</v>
      </c>
      <c r="CL20" s="0" t="str">
        <f aca="false">Q20</f>
        <v>Nein</v>
      </c>
      <c r="CM20" s="3" t="n">
        <f aca="false">R20</f>
        <v>1</v>
      </c>
      <c r="CN20" s="0" t="n">
        <f aca="false">IF(AND(S20&gt;=0,S21&gt;=0),S20+S21,-1)</f>
        <v>2280</v>
      </c>
      <c r="CO20" s="0" t="s">
        <v>44</v>
      </c>
      <c r="CP20" s="0" t="str">
        <f aca="false">IF(AND(U20="Nein",U21="Nein"),"Nein","Ja")</f>
        <v>Nein</v>
      </c>
      <c r="CQ20" s="3" t="n">
        <f aca="false">ROUND((V20+V21)/2,2)</f>
        <v>1</v>
      </c>
      <c r="CR20" s="0" t="n">
        <f aca="false">W20</f>
        <v>-3</v>
      </c>
      <c r="CS20" s="0" t="str">
        <f aca="false">X20</f>
        <v>Nein</v>
      </c>
      <c r="CT20" s="0" t="str">
        <f aca="false">Y20</f>
        <v>Nein</v>
      </c>
      <c r="CU20" s="3" t="n">
        <f aca="false">Z20</f>
        <v>1</v>
      </c>
      <c r="CV20" s="0" t="n">
        <f aca="false">AA20</f>
        <v>84</v>
      </c>
      <c r="CW20" s="0" t="str">
        <f aca="false">AB20</f>
        <v>Nein</v>
      </c>
      <c r="CX20" s="0" t="str">
        <f aca="false">AC20</f>
        <v>Nein</v>
      </c>
      <c r="CY20" s="3" t="n">
        <f aca="false">AD20</f>
        <v>1</v>
      </c>
      <c r="CZ20" s="0" t="n">
        <f aca="false">AE20</f>
        <v>88</v>
      </c>
      <c r="DA20" s="0" t="str">
        <f aca="false">AF20</f>
        <v>Nein</v>
      </c>
      <c r="DB20" s="0" t="str">
        <f aca="false">AG20</f>
        <v>Nein</v>
      </c>
      <c r="DC20" s="3" t="n">
        <f aca="false">AH20</f>
        <v>1</v>
      </c>
      <c r="DD20" s="0" t="n">
        <f aca="false">AI20</f>
        <v>-3</v>
      </c>
      <c r="DE20" s="0" t="str">
        <f aca="false">AJ20</f>
        <v>Nein</v>
      </c>
      <c r="DF20" s="0" t="str">
        <f aca="false">AK20</f>
        <v>Nein</v>
      </c>
      <c r="DG20" s="3" t="n">
        <f aca="false">AL20</f>
        <v>1</v>
      </c>
      <c r="DH20" s="0" t="n">
        <f aca="false">AM20</f>
        <v>-3</v>
      </c>
      <c r="DI20" s="0" t="str">
        <f aca="false">AN20</f>
        <v>Nein</v>
      </c>
      <c r="DJ20" s="0" t="str">
        <f aca="false">AO20</f>
        <v>Nein</v>
      </c>
      <c r="DK20" s="3" t="n">
        <f aca="false">AP20</f>
        <v>1</v>
      </c>
      <c r="DL20" s="0" t="n">
        <f aca="false">IF(CF20=0,0,IF(OR(BX20&gt;=0,CF20&gt;=0),ROUND(CF20/BX20*100,0),-1))</f>
        <v>34</v>
      </c>
      <c r="DM20" s="0" t="s">
        <v>44</v>
      </c>
      <c r="DN20" s="0" t="str">
        <f aca="false">IF(AND(CH20="Nein",BZ20="Nein"),"Nein","Ja")</f>
        <v>Nein</v>
      </c>
      <c r="DO20" s="3" t="n">
        <f aca="false">ROUND(CI20*CA20,2)</f>
        <v>1</v>
      </c>
      <c r="DP20" s="0" t="n">
        <v>-3</v>
      </c>
      <c r="DQ20" s="0" t="s">
        <v>44</v>
      </c>
      <c r="DR20" s="0" t="str">
        <f aca="false">IF(AND(BZ20="Nein",CD20="Nein"),"Nein","Ja")</f>
        <v>Nein</v>
      </c>
      <c r="DS20" s="3" t="n">
        <f aca="false">ROUND(CA20*CE20,2)</f>
        <v>1</v>
      </c>
      <c r="DT20" s="0" t="n">
        <v>-3</v>
      </c>
      <c r="DU20" s="0" t="s">
        <v>44</v>
      </c>
      <c r="DV20" s="0" t="str">
        <f aca="false">IF(AND(CH20="Nein",CL20="Nein"),"Nein","Ja")</f>
        <v>Nein</v>
      </c>
      <c r="DW20" s="3" t="n">
        <f aca="false">ROUND(CI20*CM20,2)</f>
        <v>1</v>
      </c>
      <c r="DX20" s="0" t="n">
        <v>-3</v>
      </c>
      <c r="DY20" s="0" t="s">
        <v>44</v>
      </c>
      <c r="DZ20" s="0" t="str">
        <f aca="false">IF(AND(CP20="Nein",CT20="Nein"),"Nein","Ja")</f>
        <v>Nein</v>
      </c>
      <c r="EA20" s="3" t="n">
        <f aca="false">ROUND(CQ20*CU20,2)</f>
        <v>1</v>
      </c>
      <c r="EB20" s="0" t="n">
        <v>-3</v>
      </c>
      <c r="EC20" s="0" t="s">
        <v>44</v>
      </c>
      <c r="ED20" s="0" t="str">
        <f aca="false">IF(AND(CP20="Nein",CH20="Nein"),"Nein","Ja")</f>
        <v>Nein</v>
      </c>
      <c r="EE20" s="3" t="n">
        <f aca="false">ROUND((CQ20+CI20)/2,2)</f>
        <v>1</v>
      </c>
      <c r="EF20" s="0" t="n">
        <v>-3</v>
      </c>
      <c r="EG20" s="0" t="s">
        <v>44</v>
      </c>
      <c r="EH20" s="0" t="str">
        <f aca="false">IF(AND(ED20="Nein",CD20="Nein"),"Nein","Ja")</f>
        <v>Nein</v>
      </c>
      <c r="EI20" s="3" t="n">
        <f aca="false">ROUND(EE20*CE20,2)</f>
        <v>1</v>
      </c>
      <c r="EJ20" s="0" t="n">
        <f aca="false">BO20</f>
        <v>-3</v>
      </c>
      <c r="EK20" s="0" t="str">
        <f aca="false">BP20</f>
        <v>Nein</v>
      </c>
      <c r="EL20" s="0" t="str">
        <f aca="false">BQ20</f>
        <v>Nein</v>
      </c>
      <c r="EM20" s="3" t="n">
        <f aca="false">BR20</f>
        <v>1</v>
      </c>
    </row>
    <row r="21" customFormat="false" ht="12.75" hidden="false" customHeight="false" outlineLevel="0" collapsed="false">
      <c r="B21" s="0" t="n">
        <v>1</v>
      </c>
      <c r="C21" s="0" t="n">
        <v>720</v>
      </c>
      <c r="D21" s="0" t="s">
        <v>44</v>
      </c>
      <c r="E21" s="0" t="s">
        <v>44</v>
      </c>
      <c r="F21" s="3" t="n">
        <v>1</v>
      </c>
      <c r="G21" s="0" t="n">
        <v>97</v>
      </c>
      <c r="H21" s="0" t="s">
        <v>44</v>
      </c>
      <c r="I21" s="0" t="s">
        <v>44</v>
      </c>
      <c r="J21" s="3" t="n">
        <v>1</v>
      </c>
      <c r="K21" s="0" t="n">
        <v>180</v>
      </c>
      <c r="L21" s="0" t="s">
        <v>44</v>
      </c>
      <c r="M21" s="0" t="s">
        <v>44</v>
      </c>
      <c r="N21" s="3" t="n">
        <v>1</v>
      </c>
      <c r="O21" s="0" t="n">
        <v>82</v>
      </c>
      <c r="P21" s="0" t="s">
        <v>44</v>
      </c>
      <c r="Q21" s="0" t="s">
        <v>44</v>
      </c>
      <c r="R21" s="3" t="n">
        <v>1</v>
      </c>
      <c r="S21" s="0" t="n">
        <v>540</v>
      </c>
      <c r="T21" s="0" t="s">
        <v>44</v>
      </c>
      <c r="U21" s="0" t="s">
        <v>44</v>
      </c>
      <c r="V21" s="3" t="n">
        <v>1</v>
      </c>
      <c r="W21" s="0" t="n">
        <v>102</v>
      </c>
      <c r="X21" s="0" t="s">
        <v>44</v>
      </c>
      <c r="Y21" s="0" t="s">
        <v>44</v>
      </c>
      <c r="Z21" s="3" t="n">
        <v>1</v>
      </c>
      <c r="AA21" s="0" t="n">
        <v>82</v>
      </c>
      <c r="AB21" s="0" t="s">
        <v>44</v>
      </c>
      <c r="AC21" s="0" t="s">
        <v>44</v>
      </c>
      <c r="AD21" s="3" t="n">
        <v>1</v>
      </c>
      <c r="AE21" s="0" t="n">
        <v>82</v>
      </c>
      <c r="AF21" s="4" t="s">
        <v>44</v>
      </c>
      <c r="AG21" s="4" t="s">
        <v>44</v>
      </c>
      <c r="AH21" s="3" t="n">
        <v>1</v>
      </c>
      <c r="AI21" s="0" t="n">
        <v>11</v>
      </c>
      <c r="AJ21" s="0" t="s">
        <v>44</v>
      </c>
      <c r="AK21" s="0" t="s">
        <v>44</v>
      </c>
      <c r="AL21" s="3" t="n">
        <v>1</v>
      </c>
      <c r="AM21" s="0" t="n">
        <v>98</v>
      </c>
      <c r="AN21" s="0" t="s">
        <v>44</v>
      </c>
      <c r="AO21" s="0" t="s">
        <v>44</v>
      </c>
      <c r="AP21" s="3" t="n">
        <v>1</v>
      </c>
      <c r="AQ21" s="0" t="n">
        <v>25</v>
      </c>
      <c r="AR21" s="0" t="s">
        <v>44</v>
      </c>
      <c r="AS21" s="0" t="s">
        <v>44</v>
      </c>
      <c r="AT21" s="3" t="n">
        <v>1</v>
      </c>
      <c r="AU21" s="0" t="n">
        <v>7</v>
      </c>
      <c r="AV21" s="0" t="s">
        <v>44</v>
      </c>
      <c r="AW21" s="0" t="s">
        <v>44</v>
      </c>
      <c r="AX21" s="3" t="n">
        <v>1</v>
      </c>
      <c r="AY21" s="0" t="n">
        <v>2</v>
      </c>
      <c r="AZ21" s="0" t="s">
        <v>44</v>
      </c>
      <c r="BA21" s="0" t="s">
        <v>44</v>
      </c>
      <c r="BB21" s="3" t="n">
        <v>1</v>
      </c>
      <c r="BC21" s="0" t="n">
        <v>5</v>
      </c>
      <c r="BD21" s="0" t="s">
        <v>44</v>
      </c>
      <c r="BE21" s="0" t="s">
        <v>44</v>
      </c>
      <c r="BF21" s="3" t="n">
        <v>1</v>
      </c>
      <c r="BG21" s="0" t="n">
        <v>1008</v>
      </c>
      <c r="BH21" s="0" t="s">
        <v>44</v>
      </c>
      <c r="BI21" s="0" t="s">
        <v>44</v>
      </c>
      <c r="BJ21" s="3" t="n">
        <v>1</v>
      </c>
      <c r="BK21" s="0" t="n">
        <v>10</v>
      </c>
      <c r="BL21" s="0" t="s">
        <v>44</v>
      </c>
      <c r="BM21" s="0" t="s">
        <v>44</v>
      </c>
      <c r="BN21" s="3" t="n">
        <v>1</v>
      </c>
      <c r="BO21" s="0" t="n">
        <v>7</v>
      </c>
      <c r="BP21" s="0" t="s">
        <v>44</v>
      </c>
      <c r="BQ21" s="0" t="s">
        <v>44</v>
      </c>
      <c r="BR21" s="3" t="n">
        <v>1</v>
      </c>
      <c r="CA21" s="3"/>
      <c r="CE21" s="3"/>
      <c r="CI21" s="3"/>
      <c r="CM21" s="3"/>
      <c r="CQ21" s="3"/>
      <c r="CU21" s="3"/>
      <c r="CY21" s="3"/>
      <c r="DC21" s="3"/>
      <c r="DG21" s="3"/>
      <c r="DK21" s="3"/>
      <c r="DO21" s="3"/>
      <c r="DS21" s="3"/>
      <c r="DW21" s="3"/>
      <c r="EA21" s="3"/>
      <c r="EE21" s="3"/>
      <c r="EI21" s="3"/>
      <c r="EM21" s="3"/>
    </row>
    <row r="22" customFormat="false" ht="12.75" hidden="false" customHeight="false" outlineLevel="0" collapsed="false">
      <c r="A22" s="0" t="n">
        <v>6</v>
      </c>
      <c r="B22" s="0" t="n">
        <v>1</v>
      </c>
      <c r="C22" s="0" t="n">
        <v>1320</v>
      </c>
      <c r="D22" s="0" t="s">
        <v>44</v>
      </c>
      <c r="E22" s="0" t="s">
        <v>44</v>
      </c>
      <c r="F22" s="3" t="n">
        <v>1</v>
      </c>
      <c r="G22" s="0" t="n">
        <v>20</v>
      </c>
      <c r="H22" s="0" t="s">
        <v>44</v>
      </c>
      <c r="I22" s="0" t="s">
        <v>44</v>
      </c>
      <c r="J22" s="3" t="n">
        <v>1</v>
      </c>
      <c r="K22" s="0" t="n">
        <v>60</v>
      </c>
      <c r="L22" s="0" t="s">
        <v>44</v>
      </c>
      <c r="M22" s="0" t="s">
        <v>44</v>
      </c>
      <c r="N22" s="3" t="n">
        <v>1</v>
      </c>
      <c r="O22" s="0" t="n">
        <v>20</v>
      </c>
      <c r="P22" s="0" t="s">
        <v>44</v>
      </c>
      <c r="Q22" s="0" t="s">
        <v>44</v>
      </c>
      <c r="R22" s="3" t="n">
        <v>1</v>
      </c>
      <c r="S22" s="0" t="n">
        <v>1260</v>
      </c>
      <c r="T22" s="0" t="s">
        <v>44</v>
      </c>
      <c r="U22" s="0" t="s">
        <v>44</v>
      </c>
      <c r="V22" s="3" t="n">
        <v>1</v>
      </c>
      <c r="W22" s="0" t="n">
        <v>20</v>
      </c>
      <c r="X22" s="0" t="s">
        <v>44</v>
      </c>
      <c r="Y22" s="0" t="s">
        <v>44</v>
      </c>
      <c r="Z22" s="3" t="n">
        <v>1</v>
      </c>
      <c r="AA22" s="0" t="n">
        <v>92</v>
      </c>
      <c r="AB22" s="0" t="s">
        <v>44</v>
      </c>
      <c r="AC22" s="0" t="s">
        <v>44</v>
      </c>
      <c r="AD22" s="3" t="n">
        <v>1</v>
      </c>
      <c r="AE22" s="0" t="n">
        <v>92</v>
      </c>
      <c r="AF22" s="4" t="s">
        <v>44</v>
      </c>
      <c r="AG22" s="4" t="s">
        <v>44</v>
      </c>
      <c r="AH22" s="3" t="n">
        <v>1</v>
      </c>
      <c r="AI22" s="0" t="n">
        <v>2</v>
      </c>
      <c r="AJ22" s="0" t="s">
        <v>44</v>
      </c>
      <c r="AK22" s="0" t="s">
        <v>44</v>
      </c>
      <c r="AL22" s="3" t="n">
        <v>1</v>
      </c>
      <c r="AM22" s="0" t="n">
        <v>21</v>
      </c>
      <c r="AN22" s="0" t="s">
        <v>44</v>
      </c>
      <c r="AO22" s="0" t="s">
        <v>44</v>
      </c>
      <c r="AP22" s="3" t="n">
        <v>1</v>
      </c>
      <c r="AQ22" s="0" t="n">
        <v>5</v>
      </c>
      <c r="AR22" s="0" t="s">
        <v>44</v>
      </c>
      <c r="AS22" s="0" t="s">
        <v>44</v>
      </c>
      <c r="AT22" s="3" t="n">
        <v>1</v>
      </c>
      <c r="AU22" s="0" t="n">
        <v>66</v>
      </c>
      <c r="AV22" s="0" t="s">
        <v>44</v>
      </c>
      <c r="AW22" s="0" t="s">
        <v>44</v>
      </c>
      <c r="AX22" s="3" t="n">
        <v>1</v>
      </c>
      <c r="AY22" s="0" t="n">
        <v>3</v>
      </c>
      <c r="AZ22" s="0" t="s">
        <v>44</v>
      </c>
      <c r="BA22" s="0" t="s">
        <v>44</v>
      </c>
      <c r="BB22" s="3" t="n">
        <v>1</v>
      </c>
      <c r="BC22" s="0" t="n">
        <v>63</v>
      </c>
      <c r="BD22" s="0" t="s">
        <v>44</v>
      </c>
      <c r="BE22" s="0" t="s">
        <v>44</v>
      </c>
      <c r="BF22" s="3" t="n">
        <v>1</v>
      </c>
      <c r="BG22" s="0" t="n">
        <v>1392</v>
      </c>
      <c r="BH22" s="0" t="s">
        <v>44</v>
      </c>
      <c r="BI22" s="0" t="s">
        <v>44</v>
      </c>
      <c r="BJ22" s="3" t="n">
        <v>1</v>
      </c>
      <c r="BK22" s="0" t="n">
        <v>70</v>
      </c>
      <c r="BL22" s="0" t="s">
        <v>44</v>
      </c>
      <c r="BM22" s="0" t="s">
        <v>44</v>
      </c>
      <c r="BN22" s="3" t="n">
        <v>1</v>
      </c>
      <c r="BO22" s="0" t="n">
        <v>9</v>
      </c>
      <c r="BP22" s="0" t="s">
        <v>44</v>
      </c>
      <c r="BQ22" s="0" t="s">
        <v>44</v>
      </c>
      <c r="BR22" s="3" t="n">
        <v>1</v>
      </c>
      <c r="BU22" s="0" t="n">
        <f aca="false">IF(CJ22&lt;=0,$D$7,IF(CR22&lt;=CJ22,$D$7,$D$7+$F$7*(CR22-CJ22)))</f>
        <v>2.2</v>
      </c>
      <c r="BW22" s="0" t="n">
        <v>1</v>
      </c>
      <c r="BX22" s="0" t="n">
        <f aca="false">IF(AND(C22&gt;=0,C23&gt;=0),C22+C23,-1)</f>
        <v>2040</v>
      </c>
      <c r="BY22" s="0" t="s">
        <v>44</v>
      </c>
      <c r="BZ22" s="0" t="str">
        <f aca="false">IF(AND(E22="Nein",E23="Nein"),"Nein","Ja")</f>
        <v>Nein</v>
      </c>
      <c r="CA22" s="3" t="n">
        <f aca="false">ROUND((F22+F23)/2,2)</f>
        <v>1</v>
      </c>
      <c r="CB22" s="0" t="n">
        <f aca="false">G22</f>
        <v>20</v>
      </c>
      <c r="CC22" s="0" t="str">
        <f aca="false">H22</f>
        <v>Nein</v>
      </c>
      <c r="CD22" s="0" t="str">
        <f aca="false">I22</f>
        <v>Nein</v>
      </c>
      <c r="CE22" s="3" t="n">
        <f aca="false">J22</f>
        <v>1</v>
      </c>
      <c r="CF22" s="0" t="n">
        <f aca="false">IF(AND(K22&gt;=0,K23&gt;=0),K22+K23,-1)</f>
        <v>240</v>
      </c>
      <c r="CG22" s="0" t="s">
        <v>44</v>
      </c>
      <c r="CH22" s="0" t="str">
        <f aca="false">IF(AND(M22="Nein",M23="Nein"),"Nein","Ja")</f>
        <v>Nein</v>
      </c>
      <c r="CI22" s="3" t="n">
        <f aca="false">ROUND((N22+N23)/2,2)</f>
        <v>1</v>
      </c>
      <c r="CJ22" s="0" t="n">
        <f aca="false">O22</f>
        <v>20</v>
      </c>
      <c r="CK22" s="0" t="str">
        <f aca="false">P22</f>
        <v>Nein</v>
      </c>
      <c r="CL22" s="0" t="str">
        <f aca="false">Q22</f>
        <v>Nein</v>
      </c>
      <c r="CM22" s="3" t="n">
        <f aca="false">R22</f>
        <v>1</v>
      </c>
      <c r="CN22" s="0" t="n">
        <f aca="false">IF(AND(S22&gt;=0,S23&gt;=0),S22+S23,-1)</f>
        <v>1800</v>
      </c>
      <c r="CO22" s="0" t="s">
        <v>44</v>
      </c>
      <c r="CP22" s="0" t="str">
        <f aca="false">IF(AND(U22="Nein",U23="Nein"),"Nein","Ja")</f>
        <v>Nein</v>
      </c>
      <c r="CQ22" s="3" t="n">
        <f aca="false">ROUND((V22+V23)/2,2)</f>
        <v>1</v>
      </c>
      <c r="CR22" s="0" t="n">
        <f aca="false">W22</f>
        <v>20</v>
      </c>
      <c r="CS22" s="0" t="str">
        <f aca="false">X22</f>
        <v>Nein</v>
      </c>
      <c r="CT22" s="0" t="str">
        <f aca="false">Y22</f>
        <v>Nein</v>
      </c>
      <c r="CU22" s="3" t="n">
        <f aca="false">Z22</f>
        <v>1</v>
      </c>
      <c r="CV22" s="0" t="n">
        <f aca="false">AA22</f>
        <v>92</v>
      </c>
      <c r="CW22" s="0" t="str">
        <f aca="false">AB22</f>
        <v>Nein</v>
      </c>
      <c r="CX22" s="0" t="str">
        <f aca="false">AC22</f>
        <v>Nein</v>
      </c>
      <c r="CY22" s="3" t="n">
        <f aca="false">AD22</f>
        <v>1</v>
      </c>
      <c r="CZ22" s="0" t="n">
        <f aca="false">AE22</f>
        <v>92</v>
      </c>
      <c r="DA22" s="0" t="str">
        <f aca="false">AF22</f>
        <v>Nein</v>
      </c>
      <c r="DB22" s="0" t="str">
        <f aca="false">AG22</f>
        <v>Nein</v>
      </c>
      <c r="DC22" s="3" t="n">
        <f aca="false">AH22</f>
        <v>1</v>
      </c>
      <c r="DD22" s="0" t="n">
        <f aca="false">AI22</f>
        <v>2</v>
      </c>
      <c r="DE22" s="0" t="str">
        <f aca="false">AJ22</f>
        <v>Nein</v>
      </c>
      <c r="DF22" s="0" t="str">
        <f aca="false">AK22</f>
        <v>Nein</v>
      </c>
      <c r="DG22" s="3" t="n">
        <f aca="false">AL22</f>
        <v>1</v>
      </c>
      <c r="DH22" s="0" t="n">
        <f aca="false">AM22</f>
        <v>21</v>
      </c>
      <c r="DI22" s="0" t="str">
        <f aca="false">AN22</f>
        <v>Nein</v>
      </c>
      <c r="DJ22" s="0" t="str">
        <f aca="false">AO22</f>
        <v>Nein</v>
      </c>
      <c r="DK22" s="3" t="n">
        <f aca="false">AP22</f>
        <v>1</v>
      </c>
      <c r="DL22" s="0" t="n">
        <f aca="false">IF(CF22=0,0,IF(OR(BX22&gt;=0,CF22&gt;=0),ROUND(CF22/BX22*100,0),-1))</f>
        <v>12</v>
      </c>
      <c r="DM22" s="0" t="s">
        <v>44</v>
      </c>
      <c r="DN22" s="0" t="str">
        <f aca="false">IF(AND(CH22="Nein",BZ22="Nein"),"Nein","Ja")</f>
        <v>Nein</v>
      </c>
      <c r="DO22" s="3" t="n">
        <f aca="false">ROUND(CI22*CA22,2)</f>
        <v>1</v>
      </c>
      <c r="DP22" s="0" t="n">
        <f aca="false">IF(OR(BX22&lt;0,CB22&lt;=0),-1,ROUND(BX22/CB22,0))</f>
        <v>102</v>
      </c>
      <c r="DQ22" s="0" t="s">
        <v>44</v>
      </c>
      <c r="DR22" s="0" t="str">
        <f aca="false">IF(AND(BZ22="Nein",CD22="Nein"),"Nein","Ja")</f>
        <v>Nein</v>
      </c>
      <c r="DS22" s="3" t="n">
        <f aca="false">ROUND(CA22*CE22,2)</f>
        <v>1</v>
      </c>
      <c r="DT22" s="0" t="n">
        <f aca="false">IF(OR(CF22&lt;0,CJ22&lt;=0),-1,ROUND(CF22/CJ22,0))</f>
        <v>12</v>
      </c>
      <c r="DU22" s="0" t="s">
        <v>44</v>
      </c>
      <c r="DV22" s="0" t="str">
        <f aca="false">IF(AND(CH22="Nein",CL22="Nein"),"Nein","Ja")</f>
        <v>Nein</v>
      </c>
      <c r="DW22" s="3" t="n">
        <f aca="false">ROUND(CI22*CM22,2)</f>
        <v>1</v>
      </c>
      <c r="DX22" s="0" t="n">
        <f aca="false">IF(OR(CN22&lt;0,CR22&lt;=0),-1,ROUND(CN22/CR22,0))</f>
        <v>90</v>
      </c>
      <c r="DY22" s="0" t="s">
        <v>44</v>
      </c>
      <c r="DZ22" s="0" t="str">
        <f aca="false">IF(AND(CP22="Nein",CT22="Nein"),"Nein","Ja")</f>
        <v>Nein</v>
      </c>
      <c r="EA22" s="3" t="n">
        <f aca="false">ROUND(CQ22*CU22,2)</f>
        <v>1</v>
      </c>
      <c r="EB22" s="0" t="n">
        <f aca="false">IF(OR(CN22&lt;0,CF22&lt;0),-1,CN22+ROUND(BU22*CF22,0))</f>
        <v>2328</v>
      </c>
      <c r="EC22" s="0" t="s">
        <v>44</v>
      </c>
      <c r="ED22" s="0" t="str">
        <f aca="false">IF(AND(CP22="Nein",CH22="Nein"),"Nein","Ja")</f>
        <v>Nein</v>
      </c>
      <c r="EE22" s="3" t="n">
        <f aca="false">ROUND((CQ22+CI22)/2,2)</f>
        <v>1</v>
      </c>
      <c r="EF22" s="0" t="n">
        <f aca="false">IF(OR(EB22&lt;0,CB22&lt;=0),-1,ROUND(EB22/CB22,0))</f>
        <v>116</v>
      </c>
      <c r="EG22" s="0" t="s">
        <v>44</v>
      </c>
      <c r="EH22" s="0" t="str">
        <f aca="false">IF(AND(ED22="Nein",CD22="Nein"),"Nein","Ja")</f>
        <v>Nein</v>
      </c>
      <c r="EI22" s="3" t="n">
        <f aca="false">ROUND(EE22*CE22,2)</f>
        <v>1</v>
      </c>
      <c r="EJ22" s="0" t="n">
        <f aca="false">BO22</f>
        <v>9</v>
      </c>
      <c r="EK22" s="0" t="str">
        <f aca="false">BP22</f>
        <v>Nein</v>
      </c>
      <c r="EL22" s="0" t="str">
        <f aca="false">BQ22</f>
        <v>Nein</v>
      </c>
      <c r="EM22" s="3" t="n">
        <f aca="false">BR22</f>
        <v>1</v>
      </c>
    </row>
    <row r="23" customFormat="false" ht="12.75" hidden="false" customHeight="false" outlineLevel="0" collapsed="false">
      <c r="B23" s="0" t="n">
        <v>1</v>
      </c>
      <c r="C23" s="0" t="n">
        <v>720</v>
      </c>
      <c r="D23" s="0" t="s">
        <v>44</v>
      </c>
      <c r="E23" s="0" t="s">
        <v>44</v>
      </c>
      <c r="F23" s="3" t="n">
        <v>1</v>
      </c>
      <c r="G23" s="0" t="n">
        <v>-3</v>
      </c>
      <c r="H23" s="0" t="s">
        <v>44</v>
      </c>
      <c r="I23" s="0" t="s">
        <v>44</v>
      </c>
      <c r="J23" s="3" t="n">
        <v>1</v>
      </c>
      <c r="K23" s="0" t="n">
        <v>180</v>
      </c>
      <c r="L23" s="0" t="s">
        <v>44</v>
      </c>
      <c r="M23" s="0" t="s">
        <v>44</v>
      </c>
      <c r="N23" s="3" t="n">
        <v>1</v>
      </c>
      <c r="O23" s="0" t="n">
        <v>-3</v>
      </c>
      <c r="P23" s="0" t="s">
        <v>44</v>
      </c>
      <c r="Q23" s="0" t="s">
        <v>44</v>
      </c>
      <c r="R23" s="3" t="n">
        <v>1</v>
      </c>
      <c r="S23" s="0" t="n">
        <v>540</v>
      </c>
      <c r="T23" s="0" t="s">
        <v>44</v>
      </c>
      <c r="U23" s="0" t="s">
        <v>44</v>
      </c>
      <c r="V23" s="3" t="n">
        <v>1</v>
      </c>
      <c r="W23" s="0" t="n">
        <v>-3</v>
      </c>
      <c r="X23" s="0" t="s">
        <v>44</v>
      </c>
      <c r="Y23" s="0" t="s">
        <v>44</v>
      </c>
      <c r="Z23" s="3" t="n">
        <v>1</v>
      </c>
      <c r="AA23" s="0" t="n">
        <v>82</v>
      </c>
      <c r="AB23" s="0" t="s">
        <v>44</v>
      </c>
      <c r="AC23" s="0" t="s">
        <v>44</v>
      </c>
      <c r="AD23" s="3" t="n">
        <v>1</v>
      </c>
      <c r="AE23" s="0" t="n">
        <v>82</v>
      </c>
      <c r="AF23" s="4" t="s">
        <v>44</v>
      </c>
      <c r="AG23" s="4" t="s">
        <v>44</v>
      </c>
      <c r="AH23" s="3" t="n">
        <v>1</v>
      </c>
      <c r="AI23" s="0" t="n">
        <v>-3</v>
      </c>
      <c r="AJ23" s="0" t="s">
        <v>44</v>
      </c>
      <c r="AK23" s="0" t="s">
        <v>44</v>
      </c>
      <c r="AL23" s="3" t="n">
        <v>1</v>
      </c>
      <c r="AM23" s="0" t="n">
        <v>-3</v>
      </c>
      <c r="AN23" s="0" t="s">
        <v>44</v>
      </c>
      <c r="AO23" s="0" t="s">
        <v>44</v>
      </c>
      <c r="AP23" s="3" t="n">
        <v>1</v>
      </c>
      <c r="AQ23" s="0" t="n">
        <v>25</v>
      </c>
      <c r="AR23" s="0" t="s">
        <v>44</v>
      </c>
      <c r="AS23" s="0" t="s">
        <v>44</v>
      </c>
      <c r="AT23" s="3" t="n">
        <v>1</v>
      </c>
      <c r="AU23" s="0" t="n">
        <v>-3</v>
      </c>
      <c r="AV23" s="0" t="s">
        <v>44</v>
      </c>
      <c r="AW23" s="0" t="s">
        <v>44</v>
      </c>
      <c r="AX23" s="3" t="n">
        <v>1</v>
      </c>
      <c r="AY23" s="0" t="n">
        <v>-3</v>
      </c>
      <c r="AZ23" s="0" t="s">
        <v>44</v>
      </c>
      <c r="BA23" s="0" t="s">
        <v>44</v>
      </c>
      <c r="BB23" s="3" t="n">
        <v>1</v>
      </c>
      <c r="BC23" s="0" t="n">
        <v>-3</v>
      </c>
      <c r="BD23" s="0" t="s">
        <v>44</v>
      </c>
      <c r="BE23" s="0" t="s">
        <v>44</v>
      </c>
      <c r="BF23" s="3" t="n">
        <v>1</v>
      </c>
      <c r="BG23" s="0" t="n">
        <v>-3</v>
      </c>
      <c r="BH23" s="0" t="s">
        <v>44</v>
      </c>
      <c r="BI23" s="0" t="s">
        <v>44</v>
      </c>
      <c r="BJ23" s="3" t="n">
        <v>1</v>
      </c>
      <c r="BK23" s="0" t="n">
        <v>-3</v>
      </c>
      <c r="BL23" s="0" t="s">
        <v>44</v>
      </c>
      <c r="BM23" s="0" t="s">
        <v>44</v>
      </c>
      <c r="BN23" s="3" t="n">
        <v>1</v>
      </c>
      <c r="BO23" s="0" t="n">
        <v>-3</v>
      </c>
      <c r="BP23" s="0" t="s">
        <v>44</v>
      </c>
      <c r="BQ23" s="0" t="s">
        <v>44</v>
      </c>
      <c r="BR23" s="3" t="n">
        <v>1</v>
      </c>
      <c r="CA23" s="3"/>
      <c r="CE23" s="3"/>
      <c r="CI23" s="3"/>
      <c r="CM23" s="3"/>
      <c r="CQ23" s="3"/>
      <c r="CU23" s="3"/>
      <c r="CY23" s="3"/>
      <c r="DC23" s="3"/>
      <c r="DG23" s="3"/>
      <c r="DK23" s="3"/>
      <c r="DO23" s="3"/>
      <c r="DS23" s="3"/>
      <c r="DW23" s="3"/>
      <c r="EA23" s="3"/>
      <c r="EE23" s="3"/>
      <c r="EI23" s="3"/>
      <c r="EM23" s="3"/>
    </row>
    <row r="24" customFormat="false" ht="12.75" hidden="false" customHeight="false" outlineLevel="0" collapsed="false">
      <c r="A24" s="0" t="n">
        <v>7</v>
      </c>
      <c r="B24" s="0" t="n">
        <v>1</v>
      </c>
      <c r="C24" s="0" t="n">
        <v>2700</v>
      </c>
      <c r="D24" s="0" t="s">
        <v>44</v>
      </c>
      <c r="E24" s="0" t="s">
        <v>44</v>
      </c>
      <c r="F24" s="3" t="n">
        <v>1</v>
      </c>
      <c r="G24" s="0" t="n">
        <v>96</v>
      </c>
      <c r="H24" s="0" t="s">
        <v>44</v>
      </c>
      <c r="I24" s="0" t="s">
        <v>44</v>
      </c>
      <c r="J24" s="3" t="n">
        <v>1</v>
      </c>
      <c r="K24" s="0" t="n">
        <v>1260</v>
      </c>
      <c r="L24" s="0" t="s">
        <v>44</v>
      </c>
      <c r="M24" s="0" t="s">
        <v>44</v>
      </c>
      <c r="N24" s="3" t="n">
        <v>1</v>
      </c>
      <c r="O24" s="0" t="n">
        <v>83</v>
      </c>
      <c r="P24" s="0" t="s">
        <v>44</v>
      </c>
      <c r="Q24" s="0" t="s">
        <v>44</v>
      </c>
      <c r="R24" s="3" t="n">
        <v>1</v>
      </c>
      <c r="S24" s="0" t="n">
        <v>1440</v>
      </c>
      <c r="T24" s="0" t="s">
        <v>44</v>
      </c>
      <c r="U24" s="0" t="s">
        <v>44</v>
      </c>
      <c r="V24" s="3" t="n">
        <v>1</v>
      </c>
      <c r="W24" s="0" t="n">
        <v>108</v>
      </c>
      <c r="X24" s="0" t="s">
        <v>44</v>
      </c>
      <c r="Y24" s="0" t="s">
        <v>44</v>
      </c>
      <c r="Z24" s="3" t="n">
        <v>1</v>
      </c>
      <c r="AA24" s="0" t="n">
        <v>81</v>
      </c>
      <c r="AB24" s="0" t="s">
        <v>44</v>
      </c>
      <c r="AC24" s="0" t="s">
        <v>44</v>
      </c>
      <c r="AD24" s="3" t="n">
        <v>1</v>
      </c>
      <c r="AE24" s="0" t="n">
        <v>84</v>
      </c>
      <c r="AF24" s="4" t="s">
        <v>44</v>
      </c>
      <c r="AG24" s="4" t="s">
        <v>44</v>
      </c>
      <c r="AH24" s="3" t="n">
        <v>1</v>
      </c>
      <c r="AI24" s="0" t="n">
        <v>12</v>
      </c>
      <c r="AJ24" s="0" t="s">
        <v>44</v>
      </c>
      <c r="AK24" s="0" t="s">
        <v>44</v>
      </c>
      <c r="AL24" s="3" t="n">
        <v>1</v>
      </c>
      <c r="AM24" s="0" t="n">
        <v>101</v>
      </c>
      <c r="AN24" s="0" t="s">
        <v>44</v>
      </c>
      <c r="AO24" s="0" t="s">
        <v>44</v>
      </c>
      <c r="AP24" s="3" t="n">
        <v>1</v>
      </c>
      <c r="AQ24" s="0" t="n">
        <v>47</v>
      </c>
      <c r="AR24" s="0" t="s">
        <v>44</v>
      </c>
      <c r="AS24" s="0" t="s">
        <v>44</v>
      </c>
      <c r="AT24" s="3" t="n">
        <v>1</v>
      </c>
      <c r="AU24" s="0" t="n">
        <v>21</v>
      </c>
      <c r="AV24" s="0" t="s">
        <v>44</v>
      </c>
      <c r="AW24" s="0" t="s">
        <v>44</v>
      </c>
      <c r="AX24" s="3" t="n">
        <v>1</v>
      </c>
      <c r="AY24" s="0" t="n">
        <v>12</v>
      </c>
      <c r="AZ24" s="0" t="s">
        <v>44</v>
      </c>
      <c r="BA24" s="0" t="s">
        <v>44</v>
      </c>
      <c r="BB24" s="3" t="n">
        <v>1</v>
      </c>
      <c r="BC24" s="0" t="n">
        <v>9</v>
      </c>
      <c r="BD24" s="0" t="s">
        <v>44</v>
      </c>
      <c r="BE24" s="0" t="s">
        <v>44</v>
      </c>
      <c r="BF24" s="3" t="n">
        <v>1</v>
      </c>
      <c r="BG24" s="0" t="n">
        <v>4842</v>
      </c>
      <c r="BH24" s="0" t="s">
        <v>44</v>
      </c>
      <c r="BI24" s="0" t="s">
        <v>44</v>
      </c>
      <c r="BJ24" s="3" t="n">
        <v>1</v>
      </c>
      <c r="BK24" s="0" t="n">
        <v>50</v>
      </c>
      <c r="BL24" s="0" t="s">
        <v>44</v>
      </c>
      <c r="BM24" s="0" t="s">
        <v>44</v>
      </c>
      <c r="BN24" s="3" t="n">
        <v>1</v>
      </c>
      <c r="BO24" s="0" t="n">
        <v>-1</v>
      </c>
      <c r="BP24" s="0" t="s">
        <v>44</v>
      </c>
      <c r="BQ24" s="0" t="s">
        <v>44</v>
      </c>
      <c r="BR24" s="3" t="n">
        <v>1</v>
      </c>
      <c r="BU24" s="0" t="n">
        <f aca="false">IF(CJ24&lt;=0,$D$7,IF(CR24&lt;=CJ24,$D$7,$D$7+$F$7*(CR24-CJ24)))</f>
        <v>2.7</v>
      </c>
      <c r="BW24" s="0" t="n">
        <v>1</v>
      </c>
      <c r="BX24" s="0" t="n">
        <f aca="false">IF(AND(C24&gt;=0,C25&gt;=0),C24+C25,-1)</f>
        <v>3420</v>
      </c>
      <c r="BY24" s="0" t="s">
        <v>44</v>
      </c>
      <c r="BZ24" s="0" t="str">
        <f aca="false">IF(AND(E24="Nein",E25="Nein"),"Nein","Ja")</f>
        <v>Nein</v>
      </c>
      <c r="CA24" s="3" t="n">
        <f aca="false">ROUND((F24+F25)/2,2)</f>
        <v>1</v>
      </c>
      <c r="CB24" s="0" t="n">
        <f aca="false">G24</f>
        <v>96</v>
      </c>
      <c r="CC24" s="0" t="str">
        <f aca="false">H24</f>
        <v>Nein</v>
      </c>
      <c r="CD24" s="0" t="str">
        <f aca="false">I24</f>
        <v>Nein</v>
      </c>
      <c r="CE24" s="3" t="n">
        <f aca="false">J24</f>
        <v>1</v>
      </c>
      <c r="CF24" s="0" t="n">
        <f aca="false">IF(AND(K24&gt;=0,K25&gt;=0),K24+K25,-1)</f>
        <v>1440</v>
      </c>
      <c r="CG24" s="0" t="s">
        <v>44</v>
      </c>
      <c r="CH24" s="0" t="str">
        <f aca="false">IF(AND(M24="Nein",M25="Nein"),"Nein","Ja")</f>
        <v>Nein</v>
      </c>
      <c r="CI24" s="3" t="n">
        <f aca="false">ROUND((N24+N25)/2,2)</f>
        <v>1</v>
      </c>
      <c r="CJ24" s="0" t="n">
        <f aca="false">O24</f>
        <v>83</v>
      </c>
      <c r="CK24" s="0" t="str">
        <f aca="false">P24</f>
        <v>Nein</v>
      </c>
      <c r="CL24" s="0" t="str">
        <f aca="false">Q24</f>
        <v>Nein</v>
      </c>
      <c r="CM24" s="3" t="n">
        <f aca="false">R24</f>
        <v>1</v>
      </c>
      <c r="CN24" s="0" t="n">
        <f aca="false">IF(AND(S24&gt;=0,S25&gt;=0),S24+S25,-1)</f>
        <v>1980</v>
      </c>
      <c r="CO24" s="0" t="s">
        <v>44</v>
      </c>
      <c r="CP24" s="0" t="str">
        <f aca="false">IF(AND(U24="Nein",U25="Nein"),"Nein","Ja")</f>
        <v>Nein</v>
      </c>
      <c r="CQ24" s="3" t="n">
        <f aca="false">ROUND((V24+V25)/2,2)</f>
        <v>1</v>
      </c>
      <c r="CR24" s="0" t="n">
        <f aca="false">W24</f>
        <v>108</v>
      </c>
      <c r="CS24" s="0" t="str">
        <f aca="false">X24</f>
        <v>Nein</v>
      </c>
      <c r="CT24" s="0" t="str">
        <f aca="false">Y24</f>
        <v>Nein</v>
      </c>
      <c r="CU24" s="3" t="n">
        <f aca="false">Z24</f>
        <v>1</v>
      </c>
      <c r="CV24" s="0" t="n">
        <f aca="false">AA24</f>
        <v>81</v>
      </c>
      <c r="CW24" s="0" t="str">
        <f aca="false">AB24</f>
        <v>Nein</v>
      </c>
      <c r="CX24" s="0" t="str">
        <f aca="false">AC24</f>
        <v>Nein</v>
      </c>
      <c r="CY24" s="3" t="n">
        <f aca="false">AD24</f>
        <v>1</v>
      </c>
      <c r="CZ24" s="0" t="n">
        <f aca="false">AE24</f>
        <v>84</v>
      </c>
      <c r="DA24" s="0" t="str">
        <f aca="false">AF24</f>
        <v>Nein</v>
      </c>
      <c r="DB24" s="0" t="str">
        <f aca="false">AG24</f>
        <v>Nein</v>
      </c>
      <c r="DC24" s="3" t="n">
        <f aca="false">AH24</f>
        <v>1</v>
      </c>
      <c r="DD24" s="0" t="n">
        <f aca="false">AI24</f>
        <v>12</v>
      </c>
      <c r="DE24" s="0" t="str">
        <f aca="false">AJ24</f>
        <v>Nein</v>
      </c>
      <c r="DF24" s="0" t="str">
        <f aca="false">AK24</f>
        <v>Nein</v>
      </c>
      <c r="DG24" s="3" t="n">
        <f aca="false">AL24</f>
        <v>1</v>
      </c>
      <c r="DH24" s="0" t="n">
        <f aca="false">AM24</f>
        <v>101</v>
      </c>
      <c r="DI24" s="0" t="str">
        <f aca="false">AN24</f>
        <v>Nein</v>
      </c>
      <c r="DJ24" s="0" t="str">
        <f aca="false">AO24</f>
        <v>Nein</v>
      </c>
      <c r="DK24" s="3" t="n">
        <f aca="false">AP24</f>
        <v>1</v>
      </c>
      <c r="DL24" s="0" t="n">
        <f aca="false">IF(CF24=0,0,IF(OR(BX24&gt;=0,CF24&gt;=0),ROUND(CF24/BX24*100,0),-1))</f>
        <v>42</v>
      </c>
      <c r="DM24" s="0" t="s">
        <v>44</v>
      </c>
      <c r="DN24" s="0" t="str">
        <f aca="false">IF(AND(CH24="Nein",BZ24="Nein"),"Nein","Ja")</f>
        <v>Nein</v>
      </c>
      <c r="DO24" s="3" t="n">
        <f aca="false">ROUND(CI24*CA24,2)</f>
        <v>1</v>
      </c>
      <c r="DP24" s="0" t="n">
        <f aca="false">IF(OR(BX24&lt;0,CB24&lt;=0),-1,ROUND(BX24/CB24,0))</f>
        <v>36</v>
      </c>
      <c r="DQ24" s="0" t="s">
        <v>44</v>
      </c>
      <c r="DR24" s="0" t="str">
        <f aca="false">IF(AND(BZ24="Nein",CD24="Nein"),"Nein","Ja")</f>
        <v>Nein</v>
      </c>
      <c r="DS24" s="3" t="n">
        <f aca="false">ROUND(CA24*CE24,2)</f>
        <v>1</v>
      </c>
      <c r="DT24" s="0" t="n">
        <f aca="false">IF(OR(CF24&lt;0,CJ24&lt;=0),-1,ROUND(CF24/CJ24,0))</f>
        <v>17</v>
      </c>
      <c r="DU24" s="0" t="s">
        <v>44</v>
      </c>
      <c r="DV24" s="0" t="str">
        <f aca="false">IF(AND(CH24="Nein",CL24="Nein"),"Nein","Ja")</f>
        <v>Nein</v>
      </c>
      <c r="DW24" s="3" t="n">
        <f aca="false">ROUND(CI24*CM24,2)</f>
        <v>1</v>
      </c>
      <c r="DX24" s="0" t="n">
        <f aca="false">IF(OR(CN24&lt;0,CR24&lt;=0),-1,ROUND(CN24/CR24,0))</f>
        <v>18</v>
      </c>
      <c r="DY24" s="0" t="s">
        <v>44</v>
      </c>
      <c r="DZ24" s="0" t="str">
        <f aca="false">IF(AND(CP24="Nein",CT24="Nein"),"Nein","Ja")</f>
        <v>Nein</v>
      </c>
      <c r="EA24" s="3" t="n">
        <f aca="false">ROUND(CQ24*CU24,2)</f>
        <v>1</v>
      </c>
      <c r="EB24" s="0" t="n">
        <f aca="false">IF(OR(CN24&lt;0,CF24&lt;0),-1,CN24+ROUND(BU24*CF24,0))</f>
        <v>5868</v>
      </c>
      <c r="EC24" s="0" t="s">
        <v>44</v>
      </c>
      <c r="ED24" s="0" t="str">
        <f aca="false">IF(AND(CP24="Nein",CH24="Nein"),"Nein","Ja")</f>
        <v>Nein</v>
      </c>
      <c r="EE24" s="3" t="n">
        <f aca="false">ROUND((CQ24+CI24)/2,2)</f>
        <v>1</v>
      </c>
      <c r="EF24" s="0" t="n">
        <f aca="false">IF(OR(EB24&lt;0,CB24&lt;=0),-1,ROUND(EB24/CB24,0))</f>
        <v>61</v>
      </c>
      <c r="EG24" s="0" t="s">
        <v>44</v>
      </c>
      <c r="EH24" s="0" t="str">
        <f aca="false">IF(AND(ED24="Nein",CD24="Nein"),"Nein","Ja")</f>
        <v>Nein</v>
      </c>
      <c r="EI24" s="3" t="n">
        <f aca="false">ROUND(EE24*CE24,2)</f>
        <v>1</v>
      </c>
      <c r="EJ24" s="0" t="n">
        <f aca="false">BO24</f>
        <v>-1</v>
      </c>
      <c r="EK24" s="0" t="str">
        <f aca="false">BP24</f>
        <v>Nein</v>
      </c>
      <c r="EL24" s="0" t="str">
        <f aca="false">BQ24</f>
        <v>Nein</v>
      </c>
      <c r="EM24" s="3" t="n">
        <f aca="false">BR24</f>
        <v>1</v>
      </c>
    </row>
    <row r="25" customFormat="false" ht="12.75" hidden="false" customHeight="false" outlineLevel="0" collapsed="false">
      <c r="B25" s="0" t="n">
        <v>1</v>
      </c>
      <c r="C25" s="0" t="n">
        <v>720</v>
      </c>
      <c r="D25" s="0" t="s">
        <v>44</v>
      </c>
      <c r="E25" s="0" t="s">
        <v>44</v>
      </c>
      <c r="F25" s="3" t="n">
        <v>1</v>
      </c>
      <c r="G25" s="0" t="n">
        <v>97</v>
      </c>
      <c r="H25" s="0" t="s">
        <v>44</v>
      </c>
      <c r="I25" s="0" t="s">
        <v>44</v>
      </c>
      <c r="J25" s="3" t="n">
        <v>1</v>
      </c>
      <c r="K25" s="0" t="n">
        <v>180</v>
      </c>
      <c r="L25" s="0" t="s">
        <v>44</v>
      </c>
      <c r="M25" s="0" t="s">
        <v>44</v>
      </c>
      <c r="N25" s="3" t="n">
        <v>1</v>
      </c>
      <c r="O25" s="0" t="n">
        <v>82</v>
      </c>
      <c r="P25" s="0" t="s">
        <v>44</v>
      </c>
      <c r="Q25" s="0" t="s">
        <v>44</v>
      </c>
      <c r="R25" s="3" t="n">
        <v>1</v>
      </c>
      <c r="S25" s="0" t="n">
        <v>540</v>
      </c>
      <c r="T25" s="0" t="s">
        <v>44</v>
      </c>
      <c r="U25" s="0" t="s">
        <v>44</v>
      </c>
      <c r="V25" s="3" t="n">
        <v>1</v>
      </c>
      <c r="W25" s="0" t="n">
        <v>102</v>
      </c>
      <c r="X25" s="0" t="s">
        <v>44</v>
      </c>
      <c r="Y25" s="0" t="s">
        <v>44</v>
      </c>
      <c r="Z25" s="3" t="n">
        <v>1</v>
      </c>
      <c r="AA25" s="0" t="n">
        <v>82</v>
      </c>
      <c r="AB25" s="0" t="s">
        <v>44</v>
      </c>
      <c r="AC25" s="0" t="s">
        <v>44</v>
      </c>
      <c r="AD25" s="3" t="n">
        <v>1</v>
      </c>
      <c r="AE25" s="0" t="n">
        <v>82</v>
      </c>
      <c r="AF25" s="4" t="s">
        <v>44</v>
      </c>
      <c r="AG25" s="4" t="s">
        <v>44</v>
      </c>
      <c r="AH25" s="3" t="n">
        <v>1</v>
      </c>
      <c r="AI25" s="0" t="n">
        <v>11</v>
      </c>
      <c r="AJ25" s="0" t="s">
        <v>44</v>
      </c>
      <c r="AK25" s="0" t="s">
        <v>44</v>
      </c>
      <c r="AL25" s="3" t="n">
        <v>1</v>
      </c>
      <c r="AM25" s="0" t="n">
        <v>98</v>
      </c>
      <c r="AN25" s="0" t="s">
        <v>44</v>
      </c>
      <c r="AO25" s="0" t="s">
        <v>44</v>
      </c>
      <c r="AP25" s="3" t="n">
        <v>1</v>
      </c>
      <c r="AQ25" s="0" t="n">
        <v>25</v>
      </c>
      <c r="AR25" s="0" t="s">
        <v>44</v>
      </c>
      <c r="AS25" s="0" t="s">
        <v>44</v>
      </c>
      <c r="AT25" s="3" t="n">
        <v>1</v>
      </c>
      <c r="AU25" s="0" t="n">
        <v>7</v>
      </c>
      <c r="AV25" s="0" t="s">
        <v>44</v>
      </c>
      <c r="AW25" s="0" t="s">
        <v>44</v>
      </c>
      <c r="AX25" s="3" t="n">
        <v>1</v>
      </c>
      <c r="AY25" s="0" t="n">
        <v>2</v>
      </c>
      <c r="AZ25" s="0" t="s">
        <v>44</v>
      </c>
      <c r="BA25" s="0" t="s">
        <v>44</v>
      </c>
      <c r="BB25" s="3" t="n">
        <v>1</v>
      </c>
      <c r="BC25" s="0" t="n">
        <v>5</v>
      </c>
      <c r="BD25" s="0" t="s">
        <v>44</v>
      </c>
      <c r="BE25" s="0" t="s">
        <v>44</v>
      </c>
      <c r="BF25" s="3" t="n">
        <v>1</v>
      </c>
      <c r="BG25" s="0" t="n">
        <v>1008</v>
      </c>
      <c r="BH25" s="0" t="s">
        <v>44</v>
      </c>
      <c r="BI25" s="0" t="s">
        <v>44</v>
      </c>
      <c r="BJ25" s="3" t="n">
        <v>1</v>
      </c>
      <c r="BK25" s="0" t="n">
        <v>10</v>
      </c>
      <c r="BL25" s="0" t="s">
        <v>44</v>
      </c>
      <c r="BM25" s="0" t="s">
        <v>44</v>
      </c>
      <c r="BN25" s="3" t="n">
        <v>1</v>
      </c>
      <c r="BO25" s="0" t="n">
        <v>7</v>
      </c>
      <c r="BP25" s="0" t="s">
        <v>44</v>
      </c>
      <c r="BQ25" s="0" t="s">
        <v>44</v>
      </c>
      <c r="BR25" s="3" t="n">
        <v>1</v>
      </c>
      <c r="CA25" s="3"/>
      <c r="CE25" s="3"/>
      <c r="CI25" s="3"/>
      <c r="CM25" s="3"/>
      <c r="CQ25" s="3"/>
      <c r="CU25" s="3"/>
      <c r="CY25" s="3"/>
      <c r="DC25" s="3"/>
      <c r="DG25" s="3"/>
      <c r="DK25" s="3"/>
      <c r="DO25" s="3"/>
      <c r="DS25" s="3"/>
      <c r="DW25" s="3"/>
      <c r="EA25" s="3"/>
      <c r="EE25" s="3"/>
      <c r="EI25" s="3"/>
      <c r="EM25" s="3"/>
    </row>
    <row r="26" customFormat="false" ht="14.15" hidden="false" customHeight="false" outlineLevel="0" collapsed="false">
      <c r="A26" s="0" t="n">
        <v>8</v>
      </c>
      <c r="B26" s="0" t="n">
        <v>1</v>
      </c>
      <c r="C26" s="0" t="n">
        <v>2460</v>
      </c>
      <c r="D26" s="0" t="s">
        <v>44</v>
      </c>
      <c r="E26" s="0" t="s">
        <v>45</v>
      </c>
      <c r="F26" s="3" t="n">
        <v>0.97</v>
      </c>
      <c r="G26" s="0" t="n">
        <v>102</v>
      </c>
      <c r="H26" s="0" t="s">
        <v>44</v>
      </c>
      <c r="I26" s="0" t="s">
        <v>45</v>
      </c>
      <c r="J26" s="3" t="n">
        <v>0.94</v>
      </c>
      <c r="K26" s="0" t="n">
        <v>480</v>
      </c>
      <c r="L26" s="0" t="s">
        <v>44</v>
      </c>
      <c r="M26" s="0" t="s">
        <v>45</v>
      </c>
      <c r="N26" s="3" t="n">
        <v>0.97</v>
      </c>
      <c r="O26" s="0" t="n">
        <v>83</v>
      </c>
      <c r="P26" s="0" t="s">
        <v>44</v>
      </c>
      <c r="Q26" s="0" t="s">
        <v>45</v>
      </c>
      <c r="R26" s="3" t="n">
        <v>0.94</v>
      </c>
      <c r="S26" s="0" t="n">
        <v>1980</v>
      </c>
      <c r="T26" s="0" t="s">
        <v>44</v>
      </c>
      <c r="U26" s="0" t="s">
        <v>45</v>
      </c>
      <c r="V26" s="3" t="n">
        <v>0.97</v>
      </c>
      <c r="W26" s="0" t="n">
        <v>107</v>
      </c>
      <c r="X26" s="0" t="s">
        <v>44</v>
      </c>
      <c r="Y26" s="0" t="s">
        <v>45</v>
      </c>
      <c r="Z26" s="3" t="n">
        <v>0.94</v>
      </c>
      <c r="AA26" s="0" t="n">
        <v>81</v>
      </c>
      <c r="AB26" s="0" t="s">
        <v>44</v>
      </c>
      <c r="AC26" s="0" t="s">
        <v>44</v>
      </c>
      <c r="AD26" s="3" t="n">
        <v>1</v>
      </c>
      <c r="AE26" s="0" t="n">
        <v>83</v>
      </c>
      <c r="AF26" s="4" t="s">
        <v>44</v>
      </c>
      <c r="AG26" s="4" t="s">
        <v>44</v>
      </c>
      <c r="AH26" s="3" t="n">
        <v>1</v>
      </c>
      <c r="AI26" s="0" t="n">
        <v>11</v>
      </c>
      <c r="AJ26" s="0" t="s">
        <v>44</v>
      </c>
      <c r="AK26" s="0" t="s">
        <v>45</v>
      </c>
      <c r="AL26" s="3" t="n">
        <v>0.94</v>
      </c>
      <c r="AM26" s="0" t="n">
        <v>103</v>
      </c>
      <c r="AN26" s="0" t="s">
        <v>44</v>
      </c>
      <c r="AO26" s="0" t="s">
        <v>45</v>
      </c>
      <c r="AP26" s="3" t="n">
        <v>0.93</v>
      </c>
      <c r="AQ26" s="0" t="n">
        <v>20</v>
      </c>
      <c r="AR26" s="0" t="s">
        <v>44</v>
      </c>
      <c r="AS26" s="0" t="s">
        <v>45</v>
      </c>
      <c r="AT26" s="3" t="n">
        <v>0.94</v>
      </c>
      <c r="AU26" s="0" t="n">
        <v>24</v>
      </c>
      <c r="AV26" s="0" t="s">
        <v>44</v>
      </c>
      <c r="AW26" s="0" t="s">
        <v>45</v>
      </c>
      <c r="AX26" s="3" t="n">
        <v>0.9</v>
      </c>
      <c r="AY26" s="0" t="n">
        <v>6</v>
      </c>
      <c r="AZ26" s="0" t="s">
        <v>44</v>
      </c>
      <c r="BA26" s="0" t="s">
        <v>45</v>
      </c>
      <c r="BB26" s="3" t="n">
        <v>0.9</v>
      </c>
      <c r="BC26" s="0" t="n">
        <v>18</v>
      </c>
      <c r="BD26" s="0" t="s">
        <v>44</v>
      </c>
      <c r="BE26" s="0" t="s">
        <v>45</v>
      </c>
      <c r="BF26" s="3" t="n">
        <v>0.9</v>
      </c>
      <c r="BG26" s="0" t="n">
        <v>3266</v>
      </c>
      <c r="BH26" s="0" t="s">
        <v>44</v>
      </c>
      <c r="BI26" s="0" t="s">
        <v>45</v>
      </c>
      <c r="BJ26" s="3" t="n">
        <v>0.97</v>
      </c>
      <c r="BK26" s="0" t="n">
        <v>32</v>
      </c>
      <c r="BL26" s="0" t="s">
        <v>44</v>
      </c>
      <c r="BM26" s="0" t="s">
        <v>45</v>
      </c>
      <c r="BN26" s="3" t="n">
        <v>0.91</v>
      </c>
      <c r="BO26" s="0" t="n">
        <v>6</v>
      </c>
      <c r="BP26" s="0" t="s">
        <v>44</v>
      </c>
      <c r="BQ26" s="0" t="s">
        <v>44</v>
      </c>
      <c r="BR26" s="3" t="n">
        <v>0.96</v>
      </c>
      <c r="BT26" s="0" t="s">
        <v>19</v>
      </c>
      <c r="BU26" s="0" t="n">
        <f aca="false">IF(CJ26&lt;=0,$D$7,IF(CR26&lt;=CJ26,$D$7,$D$7+$F$7*(CR26-CJ26)))</f>
        <v>2.68</v>
      </c>
      <c r="BW26" s="0" t="n">
        <v>1</v>
      </c>
      <c r="BX26" s="0" t="n">
        <f aca="false">IF(AND(C26&gt;=0,C27&gt;=0),C26+C27,-1)</f>
        <v>3180</v>
      </c>
      <c r="BY26" s="0" t="s">
        <v>44</v>
      </c>
      <c r="BZ26" s="0" t="str">
        <f aca="false">IF(AND(E26="Nein",E27="Nein"),"Nein","Ja")</f>
        <v>Ja</v>
      </c>
      <c r="CA26" s="3" t="n">
        <f aca="false">ROUND((F26+F27)/2,2)</f>
        <v>0.93</v>
      </c>
      <c r="CB26" s="0" t="n">
        <f aca="false">G26</f>
        <v>102</v>
      </c>
      <c r="CC26" s="0" t="str">
        <f aca="false">H26</f>
        <v>Nein</v>
      </c>
      <c r="CD26" s="0" t="str">
        <f aca="false">I26</f>
        <v>Ja</v>
      </c>
      <c r="CE26" s="3" t="n">
        <f aca="false">J26</f>
        <v>0.94</v>
      </c>
      <c r="CF26" s="0" t="n">
        <f aca="false">IF(AND(K26&gt;=0,K27&gt;=0),K26+K27,-1)</f>
        <v>660</v>
      </c>
      <c r="CG26" s="0" t="s">
        <v>44</v>
      </c>
      <c r="CH26" s="0" t="str">
        <f aca="false">IF(AND(M26="Nein",M27="Nein"),"Nein","Ja")</f>
        <v>Ja</v>
      </c>
      <c r="CI26" s="3" t="n">
        <f aca="false">ROUND((N26+N27)/2,2)</f>
        <v>0.93</v>
      </c>
      <c r="CJ26" s="0" t="n">
        <f aca="false">O26</f>
        <v>83</v>
      </c>
      <c r="CK26" s="0" t="str">
        <f aca="false">P26</f>
        <v>Nein</v>
      </c>
      <c r="CL26" s="0" t="str">
        <f aca="false">Q26</f>
        <v>Ja</v>
      </c>
      <c r="CM26" s="3" t="n">
        <f aca="false">R26</f>
        <v>0.94</v>
      </c>
      <c r="CN26" s="0" t="n">
        <f aca="false">IF(AND(S26&gt;=0,S27&gt;=0),S26+S27,-1)</f>
        <v>2520</v>
      </c>
      <c r="CO26" s="0" t="s">
        <v>44</v>
      </c>
      <c r="CP26" s="0" t="str">
        <f aca="false">IF(AND(U26="Nein",U27="Nein"),"Nein","Ja")</f>
        <v>Ja</v>
      </c>
      <c r="CQ26" s="3" t="n">
        <f aca="false">ROUND((V26+V27)/2,2)</f>
        <v>0.93</v>
      </c>
      <c r="CR26" s="0" t="n">
        <f aca="false">W26</f>
        <v>107</v>
      </c>
      <c r="CS26" s="0" t="str">
        <f aca="false">X26</f>
        <v>Nein</v>
      </c>
      <c r="CT26" s="0" t="str">
        <f aca="false">Y26</f>
        <v>Ja</v>
      </c>
      <c r="CU26" s="3" t="n">
        <f aca="false">Z26</f>
        <v>0.94</v>
      </c>
      <c r="CV26" s="0" t="n">
        <f aca="false">AA26</f>
        <v>81</v>
      </c>
      <c r="CW26" s="0" t="str">
        <f aca="false">AB26</f>
        <v>Nein</v>
      </c>
      <c r="CX26" s="0" t="str">
        <f aca="false">AC26</f>
        <v>Nein</v>
      </c>
      <c r="CY26" s="3" t="n">
        <f aca="false">AD26</f>
        <v>1</v>
      </c>
      <c r="CZ26" s="0" t="n">
        <f aca="false">AE26</f>
        <v>83</v>
      </c>
      <c r="DA26" s="0" t="str">
        <f aca="false">AF26</f>
        <v>Nein</v>
      </c>
      <c r="DB26" s="0" t="str">
        <f aca="false">AG26</f>
        <v>Nein</v>
      </c>
      <c r="DC26" s="3" t="n">
        <f aca="false">AH26</f>
        <v>1</v>
      </c>
      <c r="DD26" s="0" t="n">
        <f aca="false">AI26</f>
        <v>11</v>
      </c>
      <c r="DE26" s="0" t="str">
        <f aca="false">AJ26</f>
        <v>Nein</v>
      </c>
      <c r="DF26" s="0" t="str">
        <f aca="false">AK26</f>
        <v>Ja</v>
      </c>
      <c r="DG26" s="3" t="n">
        <f aca="false">AL26</f>
        <v>0.94</v>
      </c>
      <c r="DH26" s="0" t="n">
        <f aca="false">AM26</f>
        <v>103</v>
      </c>
      <c r="DI26" s="0" t="str">
        <f aca="false">AN26</f>
        <v>Nein</v>
      </c>
      <c r="DJ26" s="0" t="str">
        <f aca="false">AO26</f>
        <v>Ja</v>
      </c>
      <c r="DK26" s="3" t="n">
        <f aca="false">AP26</f>
        <v>0.93</v>
      </c>
      <c r="DL26" s="0" t="n">
        <f aca="false">IF(CF26=0,0,IF(OR(BX26&gt;=0,CF26&gt;=0),ROUND(CF26/BX26*100,0),-1))</f>
        <v>21</v>
      </c>
      <c r="DM26" s="0" t="s">
        <v>44</v>
      </c>
      <c r="DN26" s="0" t="str">
        <f aca="false">IF(AND(CH26="Nein",BZ26="Nein"),"Nein","Ja")</f>
        <v>Ja</v>
      </c>
      <c r="DO26" s="3" t="n">
        <f aca="false">ROUND(CI26*CA26,2)</f>
        <v>0.86</v>
      </c>
      <c r="DP26" s="0" t="n">
        <f aca="false">IF(OR(BX26&lt;0,CB26&lt;=0),-1,ROUND(BX26/CB26,0))</f>
        <v>31</v>
      </c>
      <c r="DQ26" s="0" t="s">
        <v>44</v>
      </c>
      <c r="DR26" s="0" t="str">
        <f aca="false">IF(AND(BZ26="Nein",CD26="Nein"),"Nein","Ja")</f>
        <v>Ja</v>
      </c>
      <c r="DS26" s="3" t="n">
        <f aca="false">ROUND(CA26*CE26,2)</f>
        <v>0.87</v>
      </c>
      <c r="DT26" s="0" t="n">
        <f aca="false">IF(OR(CF26&lt;0,CJ26&lt;=0),-1,ROUND(CF26/CJ26,0))</f>
        <v>8</v>
      </c>
      <c r="DU26" s="0" t="s">
        <v>44</v>
      </c>
      <c r="DV26" s="0" t="str">
        <f aca="false">IF(AND(CH26="Nein",CL26="Nein"),"Nein","Ja")</f>
        <v>Ja</v>
      </c>
      <c r="DW26" s="3" t="n">
        <f aca="false">ROUND(CI26*CM26,2)</f>
        <v>0.87</v>
      </c>
      <c r="DX26" s="0" t="n">
        <f aca="false">IF(OR(CN26&lt;0,CR26&lt;=0),-1,ROUND(CN26/CR26,0))</f>
        <v>24</v>
      </c>
      <c r="DY26" s="0" t="s">
        <v>44</v>
      </c>
      <c r="DZ26" s="0" t="str">
        <f aca="false">IF(AND(CP26="Nein",CT26="Nein"),"Nein","Ja")</f>
        <v>Ja</v>
      </c>
      <c r="EA26" s="3" t="n">
        <f aca="false">ROUND(CQ26*CU26,2)</f>
        <v>0.87</v>
      </c>
      <c r="EB26" s="0" t="n">
        <f aca="false">IF(OR(CN26&lt;0,CF26&lt;0),-1,CN26+ROUND(BU26*CF26,0))</f>
        <v>4289</v>
      </c>
      <c r="EC26" s="0" t="s">
        <v>44</v>
      </c>
      <c r="ED26" s="0" t="str">
        <f aca="false">IF(AND(CP26="Nein",CH26="Nein"),"Nein","Ja")</f>
        <v>Ja</v>
      </c>
      <c r="EE26" s="3" t="n">
        <f aca="false">ROUND((CQ26+CI26)/2,2)</f>
        <v>0.93</v>
      </c>
      <c r="EF26" s="0" t="n">
        <f aca="false">IF(OR(EB26&lt;0,CB26&lt;=0),-1,ROUND(EB26/CB26,0))</f>
        <v>42</v>
      </c>
      <c r="EG26" s="0" t="s">
        <v>44</v>
      </c>
      <c r="EH26" s="0" t="str">
        <f aca="false">IF(AND(ED26="Nein",CD26="Nein"),"Nein","Ja")</f>
        <v>Ja</v>
      </c>
      <c r="EI26" s="3" t="n">
        <f aca="false">ROUND(EE26*CE26,2)</f>
        <v>0.87</v>
      </c>
      <c r="EJ26" s="0" t="n">
        <f aca="false">BO26</f>
        <v>6</v>
      </c>
      <c r="EK26" s="0" t="str">
        <f aca="false">BP26</f>
        <v>Nein</v>
      </c>
      <c r="EL26" s="9" t="s">
        <v>44</v>
      </c>
      <c r="EM26" s="3" t="n">
        <f aca="false">BR26</f>
        <v>0.96</v>
      </c>
    </row>
    <row r="27" customFormat="false" ht="12.75" hidden="false" customHeight="false" outlineLevel="0" collapsed="false">
      <c r="B27" s="0" t="n">
        <v>1</v>
      </c>
      <c r="C27" s="0" t="n">
        <v>720</v>
      </c>
      <c r="D27" s="0" t="s">
        <v>44</v>
      </c>
      <c r="E27" s="0" t="s">
        <v>45</v>
      </c>
      <c r="F27" s="3" t="n">
        <v>0.88</v>
      </c>
      <c r="G27" s="0" t="n">
        <v>97</v>
      </c>
      <c r="H27" s="0" t="s">
        <v>44</v>
      </c>
      <c r="I27" s="0" t="s">
        <v>44</v>
      </c>
      <c r="J27" s="3" t="n">
        <v>1</v>
      </c>
      <c r="K27" s="0" t="n">
        <v>180</v>
      </c>
      <c r="L27" s="0" t="s">
        <v>44</v>
      </c>
      <c r="M27" s="0" t="s">
        <v>45</v>
      </c>
      <c r="N27" s="3" t="n">
        <v>0.88</v>
      </c>
      <c r="O27" s="0" t="n">
        <v>82</v>
      </c>
      <c r="P27" s="0" t="s">
        <v>44</v>
      </c>
      <c r="Q27" s="0" t="s">
        <v>44</v>
      </c>
      <c r="R27" s="3" t="n">
        <v>1</v>
      </c>
      <c r="S27" s="0" t="n">
        <v>540</v>
      </c>
      <c r="T27" s="0" t="s">
        <v>44</v>
      </c>
      <c r="U27" s="0" t="s">
        <v>45</v>
      </c>
      <c r="V27" s="3" t="n">
        <v>0.88</v>
      </c>
      <c r="W27" s="0" t="n">
        <v>102</v>
      </c>
      <c r="X27" s="0" t="s">
        <v>44</v>
      </c>
      <c r="Y27" s="0" t="s">
        <v>44</v>
      </c>
      <c r="Z27" s="3" t="n">
        <v>1</v>
      </c>
      <c r="AA27" s="0" t="n">
        <v>82</v>
      </c>
      <c r="AB27" s="0" t="s">
        <v>44</v>
      </c>
      <c r="AC27" s="0" t="s">
        <v>44</v>
      </c>
      <c r="AD27" s="3" t="n">
        <v>1</v>
      </c>
      <c r="AE27" s="0" t="n">
        <v>82</v>
      </c>
      <c r="AF27" s="4" t="s">
        <v>44</v>
      </c>
      <c r="AG27" s="4" t="s">
        <v>44</v>
      </c>
      <c r="AH27" s="3" t="n">
        <v>1</v>
      </c>
      <c r="AI27" s="0" t="n">
        <v>11</v>
      </c>
      <c r="AJ27" s="0" t="s">
        <v>44</v>
      </c>
      <c r="AK27" s="0" t="s">
        <v>44</v>
      </c>
      <c r="AL27" s="3" t="n">
        <v>1</v>
      </c>
      <c r="AM27" s="0" t="n">
        <v>98</v>
      </c>
      <c r="AN27" s="0" t="s">
        <v>44</v>
      </c>
      <c r="AO27" s="0" t="s">
        <v>44</v>
      </c>
      <c r="AP27" s="3" t="n">
        <v>1</v>
      </c>
      <c r="AQ27" s="0" t="n">
        <v>25</v>
      </c>
      <c r="AR27" s="0" t="s">
        <v>44</v>
      </c>
      <c r="AS27" s="0" t="s">
        <v>44</v>
      </c>
      <c r="AT27" s="3" t="n">
        <v>1</v>
      </c>
      <c r="AU27" s="0" t="n">
        <v>7</v>
      </c>
      <c r="AV27" s="0" t="s">
        <v>44</v>
      </c>
      <c r="AW27" s="0" t="s">
        <v>44</v>
      </c>
      <c r="AX27" s="3" t="n">
        <v>1</v>
      </c>
      <c r="AY27" s="0" t="n">
        <v>2</v>
      </c>
      <c r="AZ27" s="0" t="s">
        <v>44</v>
      </c>
      <c r="BA27" s="0" t="s">
        <v>44</v>
      </c>
      <c r="BB27" s="3" t="n">
        <v>1</v>
      </c>
      <c r="BC27" s="0" t="n">
        <v>5</v>
      </c>
      <c r="BD27" s="0" t="s">
        <v>44</v>
      </c>
      <c r="BE27" s="0" t="s">
        <v>44</v>
      </c>
      <c r="BF27" s="3" t="n">
        <v>1</v>
      </c>
      <c r="BG27" s="0" t="n">
        <v>1008</v>
      </c>
      <c r="BH27" s="0" t="s">
        <v>44</v>
      </c>
      <c r="BI27" s="0" t="s">
        <v>44</v>
      </c>
      <c r="BJ27" s="3" t="n">
        <v>1</v>
      </c>
      <c r="BK27" s="0" t="n">
        <v>10</v>
      </c>
      <c r="BL27" s="0" t="s">
        <v>44</v>
      </c>
      <c r="BM27" s="0" t="s">
        <v>44</v>
      </c>
      <c r="BN27" s="3" t="n">
        <v>1</v>
      </c>
      <c r="BO27" s="0" t="n">
        <v>7</v>
      </c>
      <c r="BP27" s="0" t="s">
        <v>44</v>
      </c>
      <c r="BQ27" s="0" t="s">
        <v>44</v>
      </c>
      <c r="BR27" s="3" t="n">
        <v>1</v>
      </c>
      <c r="CA27" s="3"/>
      <c r="CE27" s="3"/>
      <c r="CI27" s="3"/>
      <c r="CM27" s="3"/>
      <c r="CQ27" s="3"/>
      <c r="CU27" s="3"/>
      <c r="CY27" s="3"/>
      <c r="DC27" s="3"/>
      <c r="DG27" s="3"/>
      <c r="DK27" s="3"/>
      <c r="DO27" s="3"/>
      <c r="DS27" s="3"/>
      <c r="DW27" s="3"/>
      <c r="EA27" s="3"/>
      <c r="EE27" s="3"/>
      <c r="EI27" s="3"/>
      <c r="EM27" s="3"/>
    </row>
    <row r="28" customFormat="false" ht="12.75" hidden="false" customHeight="false" outlineLevel="0" collapsed="false">
      <c r="A28" s="0" t="n">
        <v>9</v>
      </c>
      <c r="B28" s="0" t="n">
        <v>1</v>
      </c>
      <c r="C28" s="0" t="n">
        <v>2520</v>
      </c>
      <c r="D28" s="0" t="s">
        <v>44</v>
      </c>
      <c r="E28" s="0" t="s">
        <v>44</v>
      </c>
      <c r="F28" s="3" t="n">
        <v>1</v>
      </c>
      <c r="G28" s="0" t="n">
        <v>107</v>
      </c>
      <c r="H28" s="0" t="s">
        <v>44</v>
      </c>
      <c r="I28" s="0" t="s">
        <v>44</v>
      </c>
      <c r="J28" s="3" t="n">
        <v>1</v>
      </c>
      <c r="K28" s="0" t="n">
        <v>360</v>
      </c>
      <c r="L28" s="0" t="s">
        <v>44</v>
      </c>
      <c r="M28" s="0" t="s">
        <v>44</v>
      </c>
      <c r="N28" s="3" t="n">
        <v>1</v>
      </c>
      <c r="O28" s="0" t="n">
        <v>84</v>
      </c>
      <c r="P28" s="0" t="s">
        <v>44</v>
      </c>
      <c r="Q28" s="0" t="s">
        <v>44</v>
      </c>
      <c r="R28" s="3" t="n">
        <v>1</v>
      </c>
      <c r="S28" s="0" t="n">
        <v>2160</v>
      </c>
      <c r="T28" s="0" t="s">
        <v>44</v>
      </c>
      <c r="U28" s="0" t="s">
        <v>44</v>
      </c>
      <c r="V28" s="3" t="n">
        <v>1</v>
      </c>
      <c r="W28" s="0" t="n">
        <v>111</v>
      </c>
      <c r="X28" s="0" t="s">
        <v>44</v>
      </c>
      <c r="Y28" s="0" t="s">
        <v>44</v>
      </c>
      <c r="Z28" s="3" t="n">
        <v>1</v>
      </c>
      <c r="AA28" s="0" t="n">
        <v>-3</v>
      </c>
      <c r="AB28" s="0" t="s">
        <v>44</v>
      </c>
      <c r="AC28" s="0" t="s">
        <v>44</v>
      </c>
      <c r="AD28" s="3" t="n">
        <v>1</v>
      </c>
      <c r="AE28" s="0" t="n">
        <v>-3</v>
      </c>
      <c r="AF28" s="4" t="s">
        <v>44</v>
      </c>
      <c r="AG28" s="4" t="s">
        <v>44</v>
      </c>
      <c r="AH28" s="3" t="n">
        <v>1</v>
      </c>
      <c r="AI28" s="0" t="n">
        <v>14</v>
      </c>
      <c r="AJ28" s="0" t="s">
        <v>44</v>
      </c>
      <c r="AK28" s="0" t="s">
        <v>44</v>
      </c>
      <c r="AL28" s="3" t="n">
        <v>1</v>
      </c>
      <c r="AM28" s="0" t="n">
        <v>106</v>
      </c>
      <c r="AN28" s="0" t="s">
        <v>44</v>
      </c>
      <c r="AO28" s="0" t="s">
        <v>44</v>
      </c>
      <c r="AP28" s="3" t="n">
        <v>1</v>
      </c>
      <c r="AQ28" s="0" t="n">
        <v>14</v>
      </c>
      <c r="AR28" s="0" t="s">
        <v>44</v>
      </c>
      <c r="AS28" s="0" t="s">
        <v>44</v>
      </c>
      <c r="AT28" s="3" t="n">
        <v>1</v>
      </c>
      <c r="AU28" s="0" t="n">
        <v>24</v>
      </c>
      <c r="AV28" s="0" t="s">
        <v>44</v>
      </c>
      <c r="AW28" s="0" t="s">
        <v>44</v>
      </c>
      <c r="AX28" s="3" t="n">
        <v>1</v>
      </c>
      <c r="AY28" s="0" t="n">
        <v>4</v>
      </c>
      <c r="AZ28" s="0" t="s">
        <v>44</v>
      </c>
      <c r="BA28" s="0" t="s">
        <v>44</v>
      </c>
      <c r="BB28" s="3" t="n">
        <v>1</v>
      </c>
      <c r="BC28" s="0" t="n">
        <v>19</v>
      </c>
      <c r="BD28" s="0" t="s">
        <v>44</v>
      </c>
      <c r="BE28" s="0" t="s">
        <v>44</v>
      </c>
      <c r="BF28" s="3" t="n">
        <v>1</v>
      </c>
      <c r="BG28" s="0" t="n">
        <v>3146</v>
      </c>
      <c r="BH28" s="0" t="s">
        <v>44</v>
      </c>
      <c r="BI28" s="0" t="s">
        <v>44</v>
      </c>
      <c r="BJ28" s="3" t="n">
        <v>1</v>
      </c>
      <c r="BK28" s="0" t="n">
        <v>29</v>
      </c>
      <c r="BL28" s="0" t="s">
        <v>44</v>
      </c>
      <c r="BM28" s="0" t="s">
        <v>44</v>
      </c>
      <c r="BN28" s="3" t="n">
        <v>1</v>
      </c>
      <c r="BO28" s="0" t="n">
        <v>9</v>
      </c>
      <c r="BP28" s="0" t="s">
        <v>44</v>
      </c>
      <c r="BQ28" s="0" t="s">
        <v>44</v>
      </c>
      <c r="BR28" s="3" t="n">
        <v>1</v>
      </c>
      <c r="BU28" s="0" t="n">
        <f aca="false">IF(CJ28&lt;=0,$D$7,IF(CR28&lt;=CJ28,$D$7,$D$7+$F$7*(CR28-CJ28)))</f>
        <v>2.74</v>
      </c>
      <c r="BW28" s="0" t="n">
        <v>1</v>
      </c>
      <c r="BX28" s="0" t="n">
        <f aca="false">IF(AND(C28&gt;=0,C29&gt;=0),C28+C29,-1)</f>
        <v>3240</v>
      </c>
      <c r="BY28" s="0" t="s">
        <v>44</v>
      </c>
      <c r="BZ28" s="0" t="str">
        <f aca="false">IF(AND(E28="Nein",E29="Nein"),"Nein","Ja")</f>
        <v>Nein</v>
      </c>
      <c r="CA28" s="3" t="n">
        <f aca="false">ROUND((F28+F29)/2,2)</f>
        <v>1</v>
      </c>
      <c r="CB28" s="0" t="n">
        <f aca="false">G28</f>
        <v>107</v>
      </c>
      <c r="CC28" s="0" t="str">
        <f aca="false">H28</f>
        <v>Nein</v>
      </c>
      <c r="CD28" s="0" t="str">
        <f aca="false">I28</f>
        <v>Nein</v>
      </c>
      <c r="CE28" s="3" t="n">
        <f aca="false">J28</f>
        <v>1</v>
      </c>
      <c r="CF28" s="0" t="n">
        <f aca="false">IF(AND(K28&gt;=0,K29&gt;=0),K28+K29,-1)</f>
        <v>540</v>
      </c>
      <c r="CG28" s="0" t="s">
        <v>44</v>
      </c>
      <c r="CH28" s="0" t="str">
        <f aca="false">IF(AND(M28="Nein",M29="Nein"),"Nein","Ja")</f>
        <v>Nein</v>
      </c>
      <c r="CI28" s="3" t="n">
        <f aca="false">ROUND((N28+N29)/2,2)</f>
        <v>1</v>
      </c>
      <c r="CJ28" s="0" t="n">
        <f aca="false">O28</f>
        <v>84</v>
      </c>
      <c r="CK28" s="0" t="str">
        <f aca="false">P28</f>
        <v>Nein</v>
      </c>
      <c r="CL28" s="0" t="str">
        <f aca="false">Q28</f>
        <v>Nein</v>
      </c>
      <c r="CM28" s="3" t="n">
        <f aca="false">R28</f>
        <v>1</v>
      </c>
      <c r="CN28" s="0" t="n">
        <f aca="false">IF(AND(S28&gt;=0,S29&gt;=0),S28+S29,-1)</f>
        <v>2700</v>
      </c>
      <c r="CO28" s="0" t="s">
        <v>44</v>
      </c>
      <c r="CP28" s="0" t="str">
        <f aca="false">IF(AND(U28="Nein",U29="Nein"),"Nein","Ja")</f>
        <v>Nein</v>
      </c>
      <c r="CQ28" s="3" t="n">
        <f aca="false">ROUND((V28+V29)/2,2)</f>
        <v>1</v>
      </c>
      <c r="CR28" s="0" t="n">
        <f aca="false">W28</f>
        <v>111</v>
      </c>
      <c r="CS28" s="0" t="str">
        <f aca="false">X28</f>
        <v>Nein</v>
      </c>
      <c r="CT28" s="0" t="str">
        <f aca="false">Y28</f>
        <v>Nein</v>
      </c>
      <c r="CU28" s="3" t="n">
        <f aca="false">Z28</f>
        <v>1</v>
      </c>
      <c r="CV28" s="0" t="n">
        <f aca="false">AA28</f>
        <v>-3</v>
      </c>
      <c r="CW28" s="0" t="str">
        <f aca="false">AB28</f>
        <v>Nein</v>
      </c>
      <c r="CX28" s="0" t="str">
        <f aca="false">AC28</f>
        <v>Nein</v>
      </c>
      <c r="CY28" s="3" t="n">
        <f aca="false">AD28</f>
        <v>1</v>
      </c>
      <c r="CZ28" s="0" t="n">
        <f aca="false">AE28</f>
        <v>-3</v>
      </c>
      <c r="DA28" s="0" t="str">
        <f aca="false">AF28</f>
        <v>Nein</v>
      </c>
      <c r="DB28" s="0" t="str">
        <f aca="false">AG28</f>
        <v>Nein</v>
      </c>
      <c r="DC28" s="3" t="n">
        <f aca="false">AH28</f>
        <v>1</v>
      </c>
      <c r="DD28" s="0" t="n">
        <f aca="false">AI28</f>
        <v>14</v>
      </c>
      <c r="DE28" s="0" t="str">
        <f aca="false">AJ28</f>
        <v>Nein</v>
      </c>
      <c r="DF28" s="0" t="str">
        <f aca="false">AK28</f>
        <v>Nein</v>
      </c>
      <c r="DG28" s="3" t="n">
        <f aca="false">AL28</f>
        <v>1</v>
      </c>
      <c r="DH28" s="0" t="n">
        <f aca="false">AM28</f>
        <v>106</v>
      </c>
      <c r="DI28" s="0" t="str">
        <f aca="false">AN28</f>
        <v>Nein</v>
      </c>
      <c r="DJ28" s="0" t="str">
        <f aca="false">AO28</f>
        <v>Nein</v>
      </c>
      <c r="DK28" s="3" t="n">
        <f aca="false">AP28</f>
        <v>1</v>
      </c>
      <c r="DL28" s="0" t="n">
        <f aca="false">IF(CF28=0,0,IF(OR(BX28&gt;=0,CF28&gt;=0),ROUND(CF28/BX28*100,0),-1))</f>
        <v>17</v>
      </c>
      <c r="DM28" s="0" t="s">
        <v>44</v>
      </c>
      <c r="DN28" s="0" t="str">
        <f aca="false">IF(AND(CH28="Nein",BZ28="Nein"),"Nein","Ja")</f>
        <v>Nein</v>
      </c>
      <c r="DO28" s="3" t="n">
        <f aca="false">ROUND(CI28*CA28,2)</f>
        <v>1</v>
      </c>
      <c r="DP28" s="0" t="n">
        <f aca="false">IF(OR(BX28&lt;0,CB28&lt;=0),-1,ROUND(BX28/CB28,0))</f>
        <v>30</v>
      </c>
      <c r="DQ28" s="0" t="s">
        <v>44</v>
      </c>
      <c r="DR28" s="0" t="str">
        <f aca="false">IF(AND(BZ28="Nein",CD28="Nein"),"Nein","Ja")</f>
        <v>Nein</v>
      </c>
      <c r="DS28" s="3" t="n">
        <f aca="false">ROUND(CA28*CE28,2)</f>
        <v>1</v>
      </c>
      <c r="DT28" s="0" t="n">
        <f aca="false">IF(OR(CF28&lt;0,CJ28&lt;=0),-1,ROUND(CF28/CJ28,0))</f>
        <v>6</v>
      </c>
      <c r="DU28" s="0" t="s">
        <v>44</v>
      </c>
      <c r="DV28" s="0" t="str">
        <f aca="false">IF(AND(CH28="Nein",CL28="Nein"),"Nein","Ja")</f>
        <v>Nein</v>
      </c>
      <c r="DW28" s="3" t="n">
        <f aca="false">ROUND(CI28*CM28,2)</f>
        <v>1</v>
      </c>
      <c r="DX28" s="0" t="n">
        <f aca="false">IF(OR(CN28&lt;0,CR28&lt;=0),-1,ROUND(CN28/CR28,0))</f>
        <v>24</v>
      </c>
      <c r="DY28" s="0" t="s">
        <v>44</v>
      </c>
      <c r="DZ28" s="0" t="str">
        <f aca="false">IF(AND(CP28="Nein",CT28="Nein"),"Nein","Ja")</f>
        <v>Nein</v>
      </c>
      <c r="EA28" s="3" t="n">
        <f aca="false">ROUND(CQ28*CU28,2)</f>
        <v>1</v>
      </c>
      <c r="EB28" s="0" t="n">
        <f aca="false">IF(OR(CN28&lt;0,CF28&lt;0),-1,CN28+ROUND(BU28*CF28,0))</f>
        <v>4180</v>
      </c>
      <c r="EC28" s="0" t="s">
        <v>44</v>
      </c>
      <c r="ED28" s="0" t="str">
        <f aca="false">IF(AND(CP28="Nein",CH28="Nein"),"Nein","Ja")</f>
        <v>Nein</v>
      </c>
      <c r="EE28" s="3" t="n">
        <f aca="false">ROUND((CQ28+CI28)/2,2)</f>
        <v>1</v>
      </c>
      <c r="EF28" s="0" t="n">
        <f aca="false">IF(OR(EB28&lt;0,CB28&lt;=0),-1,ROUND(EB28/CB28,0))</f>
        <v>39</v>
      </c>
      <c r="EG28" s="0" t="s">
        <v>44</v>
      </c>
      <c r="EH28" s="0" t="str">
        <f aca="false">IF(AND(ED28="Nein",CD28="Nein"),"Nein","Ja")</f>
        <v>Nein</v>
      </c>
      <c r="EI28" s="3" t="n">
        <f aca="false">ROUND(EE28*CE28,2)</f>
        <v>1</v>
      </c>
      <c r="EJ28" s="0" t="n">
        <f aca="false">BO28</f>
        <v>9</v>
      </c>
      <c r="EK28" s="0" t="str">
        <f aca="false">BP28</f>
        <v>Nein</v>
      </c>
      <c r="EL28" s="0" t="str">
        <f aca="false">BQ28</f>
        <v>Nein</v>
      </c>
      <c r="EM28" s="3" t="n">
        <f aca="false">BR28</f>
        <v>1</v>
      </c>
    </row>
    <row r="29" customFormat="false" ht="12.75" hidden="false" customHeight="false" outlineLevel="0" collapsed="false">
      <c r="B29" s="0" t="n">
        <v>1</v>
      </c>
      <c r="C29" s="0" t="n">
        <v>720</v>
      </c>
      <c r="D29" s="0" t="s">
        <v>44</v>
      </c>
      <c r="E29" s="0" t="s">
        <v>44</v>
      </c>
      <c r="F29" s="3" t="n">
        <v>1</v>
      </c>
      <c r="G29" s="0" t="n">
        <v>97</v>
      </c>
      <c r="H29" s="0" t="s">
        <v>44</v>
      </c>
      <c r="I29" s="0" t="s">
        <v>44</v>
      </c>
      <c r="J29" s="3" t="n">
        <v>1</v>
      </c>
      <c r="K29" s="0" t="n">
        <v>180</v>
      </c>
      <c r="L29" s="0" t="s">
        <v>44</v>
      </c>
      <c r="M29" s="0" t="s">
        <v>44</v>
      </c>
      <c r="N29" s="3" t="n">
        <v>1</v>
      </c>
      <c r="O29" s="0" t="n">
        <v>82</v>
      </c>
      <c r="P29" s="0" t="s">
        <v>44</v>
      </c>
      <c r="Q29" s="0" t="s">
        <v>44</v>
      </c>
      <c r="R29" s="3" t="n">
        <v>1</v>
      </c>
      <c r="S29" s="0" t="n">
        <v>540</v>
      </c>
      <c r="T29" s="0" t="s">
        <v>44</v>
      </c>
      <c r="U29" s="0" t="s">
        <v>44</v>
      </c>
      <c r="V29" s="3" t="n">
        <v>1</v>
      </c>
      <c r="W29" s="0" t="n">
        <v>102</v>
      </c>
      <c r="X29" s="0" t="s">
        <v>44</v>
      </c>
      <c r="Y29" s="0" t="s">
        <v>44</v>
      </c>
      <c r="Z29" s="3" t="n">
        <v>1</v>
      </c>
      <c r="AA29" s="0" t="n">
        <v>82</v>
      </c>
      <c r="AB29" s="0" t="s">
        <v>44</v>
      </c>
      <c r="AC29" s="0" t="s">
        <v>44</v>
      </c>
      <c r="AD29" s="3" t="n">
        <v>1</v>
      </c>
      <c r="AE29" s="0" t="n">
        <v>82</v>
      </c>
      <c r="AF29" s="4" t="s">
        <v>44</v>
      </c>
      <c r="AG29" s="4" t="s">
        <v>44</v>
      </c>
      <c r="AH29" s="3" t="n">
        <v>1</v>
      </c>
      <c r="AI29" s="0" t="n">
        <v>11</v>
      </c>
      <c r="AJ29" s="0" t="s">
        <v>44</v>
      </c>
      <c r="AK29" s="0" t="s">
        <v>44</v>
      </c>
      <c r="AL29" s="3" t="n">
        <v>1</v>
      </c>
      <c r="AM29" s="0" t="n">
        <v>98</v>
      </c>
      <c r="AN29" s="0" t="s">
        <v>44</v>
      </c>
      <c r="AO29" s="0" t="s">
        <v>44</v>
      </c>
      <c r="AP29" s="3" t="n">
        <v>1</v>
      </c>
      <c r="AQ29" s="0" t="n">
        <v>25</v>
      </c>
      <c r="AR29" s="0" t="s">
        <v>44</v>
      </c>
      <c r="AS29" s="0" t="s">
        <v>44</v>
      </c>
      <c r="AT29" s="3" t="n">
        <v>1</v>
      </c>
      <c r="AU29" s="0" t="n">
        <v>7</v>
      </c>
      <c r="AV29" s="0" t="s">
        <v>44</v>
      </c>
      <c r="AW29" s="0" t="s">
        <v>44</v>
      </c>
      <c r="AX29" s="3" t="n">
        <v>1</v>
      </c>
      <c r="AY29" s="0" t="n">
        <v>2</v>
      </c>
      <c r="AZ29" s="0" t="s">
        <v>44</v>
      </c>
      <c r="BA29" s="0" t="s">
        <v>44</v>
      </c>
      <c r="BB29" s="3" t="n">
        <v>1</v>
      </c>
      <c r="BC29" s="0" t="n">
        <v>5</v>
      </c>
      <c r="BD29" s="0" t="s">
        <v>44</v>
      </c>
      <c r="BE29" s="0" t="s">
        <v>44</v>
      </c>
      <c r="BF29" s="3" t="n">
        <v>1</v>
      </c>
      <c r="BG29" s="0" t="n">
        <v>1008</v>
      </c>
      <c r="BH29" s="0" t="s">
        <v>44</v>
      </c>
      <c r="BI29" s="0" t="s">
        <v>44</v>
      </c>
      <c r="BJ29" s="3" t="n">
        <v>1</v>
      </c>
      <c r="BK29" s="0" t="n">
        <v>10</v>
      </c>
      <c r="BL29" s="0" t="s">
        <v>44</v>
      </c>
      <c r="BM29" s="0" t="s">
        <v>44</v>
      </c>
      <c r="BN29" s="3" t="n">
        <v>1</v>
      </c>
      <c r="BO29" s="0" t="n">
        <v>7</v>
      </c>
      <c r="BP29" s="0" t="s">
        <v>44</v>
      </c>
      <c r="BQ29" s="0" t="s">
        <v>44</v>
      </c>
      <c r="BR29" s="3" t="n">
        <v>1</v>
      </c>
      <c r="CA29" s="3"/>
      <c r="CE29" s="3"/>
      <c r="CI29" s="3"/>
      <c r="CM29" s="3"/>
      <c r="CQ29" s="3"/>
      <c r="CU29" s="3"/>
      <c r="CY29" s="3"/>
      <c r="DC29" s="3"/>
      <c r="DG29" s="3"/>
      <c r="DK29" s="3"/>
      <c r="DO29" s="3"/>
      <c r="DS29" s="3"/>
      <c r="DW29" s="3"/>
      <c r="EA29" s="3"/>
      <c r="EE29" s="3"/>
      <c r="EI29" s="3"/>
      <c r="EM29" s="3"/>
    </row>
    <row r="30" customFormat="false" ht="12.75" hidden="false" customHeight="false" outlineLevel="0" collapsed="false">
      <c r="A30" s="0" t="n">
        <v>10</v>
      </c>
      <c r="B30" s="0" t="n">
        <v>1</v>
      </c>
      <c r="C30" s="0" t="n">
        <v>2520</v>
      </c>
      <c r="D30" s="0" t="s">
        <v>44</v>
      </c>
      <c r="E30" s="0" t="s">
        <v>44</v>
      </c>
      <c r="F30" s="3" t="n">
        <v>1</v>
      </c>
      <c r="G30" s="0" t="n">
        <v>103</v>
      </c>
      <c r="H30" s="0" t="s">
        <v>44</v>
      </c>
      <c r="I30" s="0" t="s">
        <v>44</v>
      </c>
      <c r="J30" s="3" t="n">
        <v>1</v>
      </c>
      <c r="K30" s="0" t="n">
        <v>900</v>
      </c>
      <c r="L30" s="0" t="s">
        <v>44</v>
      </c>
      <c r="M30" s="0" t="s">
        <v>44</v>
      </c>
      <c r="N30" s="3" t="n">
        <v>1</v>
      </c>
      <c r="O30" s="0" t="n">
        <v>85</v>
      </c>
      <c r="P30" s="0" t="s">
        <v>44</v>
      </c>
      <c r="Q30" s="0" t="s">
        <v>44</v>
      </c>
      <c r="R30" s="3" t="n">
        <v>1</v>
      </c>
      <c r="S30" s="0" t="n">
        <v>1620</v>
      </c>
      <c r="T30" s="0" t="s">
        <v>44</v>
      </c>
      <c r="U30" s="0" t="s">
        <v>44</v>
      </c>
      <c r="V30" s="3" t="n">
        <v>1</v>
      </c>
      <c r="W30" s="0" t="n">
        <v>114</v>
      </c>
      <c r="X30" s="0" t="s">
        <v>44</v>
      </c>
      <c r="Y30" s="0" t="s">
        <v>44</v>
      </c>
      <c r="Z30" s="3" t="n">
        <v>1</v>
      </c>
      <c r="AA30" s="0" t="n">
        <v>82</v>
      </c>
      <c r="AB30" s="0" t="s">
        <v>44</v>
      </c>
      <c r="AC30" s="0" t="s">
        <v>44</v>
      </c>
      <c r="AD30" s="3" t="n">
        <v>1</v>
      </c>
      <c r="AE30" s="0" t="n">
        <v>88</v>
      </c>
      <c r="AF30" s="4" t="s">
        <v>44</v>
      </c>
      <c r="AG30" s="4" t="s">
        <v>44</v>
      </c>
      <c r="AH30" s="3" t="n">
        <v>1</v>
      </c>
      <c r="AI30" s="0" t="n">
        <v>-3</v>
      </c>
      <c r="AJ30" s="0" t="s">
        <v>44</v>
      </c>
      <c r="AK30" s="0" t="s">
        <v>44</v>
      </c>
      <c r="AL30" s="3" t="n">
        <v>1</v>
      </c>
      <c r="AM30" s="0" t="n">
        <v>103</v>
      </c>
      <c r="AN30" s="0" t="s">
        <v>44</v>
      </c>
      <c r="AO30" s="0" t="s">
        <v>44</v>
      </c>
      <c r="AP30" s="3" t="n">
        <v>1</v>
      </c>
      <c r="AQ30" s="0" t="n">
        <v>36</v>
      </c>
      <c r="AR30" s="0" t="s">
        <v>44</v>
      </c>
      <c r="AS30" s="0" t="s">
        <v>44</v>
      </c>
      <c r="AT30" s="3" t="n">
        <v>1</v>
      </c>
      <c r="AU30" s="0" t="n">
        <v>24</v>
      </c>
      <c r="AV30" s="0" t="s">
        <v>44</v>
      </c>
      <c r="AW30" s="0" t="s">
        <v>44</v>
      </c>
      <c r="AX30" s="3" t="n">
        <v>1</v>
      </c>
      <c r="AY30" s="0" t="n">
        <v>11</v>
      </c>
      <c r="AZ30" s="0" t="s">
        <v>44</v>
      </c>
      <c r="BA30" s="0" t="s">
        <v>44</v>
      </c>
      <c r="BB30" s="3" t="n">
        <v>1</v>
      </c>
      <c r="BC30" s="0" t="n">
        <v>14</v>
      </c>
      <c r="BD30" s="0" t="s">
        <v>44</v>
      </c>
      <c r="BE30" s="0" t="s">
        <v>44</v>
      </c>
      <c r="BF30" s="3" t="n">
        <v>1</v>
      </c>
      <c r="BG30" s="0" t="n">
        <v>4122</v>
      </c>
      <c r="BH30" s="0" t="s">
        <v>44</v>
      </c>
      <c r="BI30" s="0" t="s">
        <v>44</v>
      </c>
      <c r="BJ30" s="3" t="n">
        <v>1</v>
      </c>
      <c r="BK30" s="0" t="n">
        <v>40</v>
      </c>
      <c r="BL30" s="0" t="s">
        <v>44</v>
      </c>
      <c r="BM30" s="0" t="s">
        <v>44</v>
      </c>
      <c r="BN30" s="3" t="n">
        <v>1</v>
      </c>
      <c r="BO30" s="0" t="n">
        <v>19</v>
      </c>
      <c r="BP30" s="0" t="s">
        <v>44</v>
      </c>
      <c r="BQ30" s="0" t="s">
        <v>44</v>
      </c>
      <c r="BR30" s="3" t="n">
        <v>1</v>
      </c>
      <c r="BU30" s="0" t="n">
        <f aca="false">IF(CJ30&lt;=0,$D$7,IF(CR30&lt;=CJ30,$D$7,$D$7+$F$7*(CR30-CJ30)))</f>
        <v>2.78</v>
      </c>
      <c r="BW30" s="0" t="n">
        <v>1</v>
      </c>
      <c r="BX30" s="0" t="n">
        <f aca="false">IF(AND(C30&gt;=0,C31&gt;=0),C30+C31,-1)</f>
        <v>3240</v>
      </c>
      <c r="BY30" s="0" t="s">
        <v>44</v>
      </c>
      <c r="BZ30" s="0" t="str">
        <f aca="false">IF(AND(E30="Nein",E31="Nein"),"Nein","Ja")</f>
        <v>Nein</v>
      </c>
      <c r="CA30" s="3" t="n">
        <f aca="false">ROUND((F30+F31)/2,2)</f>
        <v>1</v>
      </c>
      <c r="CB30" s="0" t="n">
        <f aca="false">G30</f>
        <v>103</v>
      </c>
      <c r="CC30" s="0" t="str">
        <f aca="false">H30</f>
        <v>Nein</v>
      </c>
      <c r="CD30" s="0" t="str">
        <f aca="false">I30</f>
        <v>Nein</v>
      </c>
      <c r="CE30" s="3" t="n">
        <f aca="false">J30</f>
        <v>1</v>
      </c>
      <c r="CF30" s="0" t="n">
        <f aca="false">IF(AND(K30&gt;=0,K31&gt;=0),K30+K31,-1)</f>
        <v>1080</v>
      </c>
      <c r="CG30" s="0" t="s">
        <v>44</v>
      </c>
      <c r="CH30" s="0" t="str">
        <f aca="false">IF(AND(M30="Nein",M31="Nein"),"Nein","Ja")</f>
        <v>Nein</v>
      </c>
      <c r="CI30" s="3" t="n">
        <f aca="false">ROUND((N30+N31)/2,2)</f>
        <v>1</v>
      </c>
      <c r="CJ30" s="0" t="n">
        <f aca="false">O30</f>
        <v>85</v>
      </c>
      <c r="CK30" s="0" t="str">
        <f aca="false">P30</f>
        <v>Nein</v>
      </c>
      <c r="CL30" s="0" t="str">
        <f aca="false">Q30</f>
        <v>Nein</v>
      </c>
      <c r="CM30" s="3" t="n">
        <f aca="false">R30</f>
        <v>1</v>
      </c>
      <c r="CN30" s="0" t="n">
        <f aca="false">IF(AND(S30&gt;=0,S31&gt;=0),S30+S31,-1)</f>
        <v>2160</v>
      </c>
      <c r="CO30" s="0" t="s">
        <v>44</v>
      </c>
      <c r="CP30" s="0" t="str">
        <f aca="false">IF(AND(U30="Nein",U31="Nein"),"Nein","Ja")</f>
        <v>Nein</v>
      </c>
      <c r="CQ30" s="3" t="n">
        <f aca="false">ROUND((V30+V31)/2,2)</f>
        <v>1</v>
      </c>
      <c r="CR30" s="0" t="n">
        <f aca="false">W30</f>
        <v>114</v>
      </c>
      <c r="CS30" s="0" t="str">
        <f aca="false">X30</f>
        <v>Nein</v>
      </c>
      <c r="CT30" s="0" t="str">
        <f aca="false">Y30</f>
        <v>Nein</v>
      </c>
      <c r="CU30" s="3" t="n">
        <f aca="false">Z30</f>
        <v>1</v>
      </c>
      <c r="CV30" s="0" t="n">
        <f aca="false">AA30</f>
        <v>82</v>
      </c>
      <c r="CW30" s="0" t="str">
        <f aca="false">AB30</f>
        <v>Nein</v>
      </c>
      <c r="CX30" s="0" t="str">
        <f aca="false">AC30</f>
        <v>Nein</v>
      </c>
      <c r="CY30" s="3" t="n">
        <f aca="false">AD30</f>
        <v>1</v>
      </c>
      <c r="CZ30" s="0" t="n">
        <f aca="false">AE30</f>
        <v>88</v>
      </c>
      <c r="DA30" s="0" t="str">
        <f aca="false">AF30</f>
        <v>Nein</v>
      </c>
      <c r="DB30" s="0" t="str">
        <f aca="false">AG30</f>
        <v>Nein</v>
      </c>
      <c r="DC30" s="3" t="n">
        <f aca="false">AH30</f>
        <v>1</v>
      </c>
      <c r="DD30" s="0" t="n">
        <f aca="false">AI30</f>
        <v>-3</v>
      </c>
      <c r="DE30" s="0" t="str">
        <f aca="false">AJ30</f>
        <v>Nein</v>
      </c>
      <c r="DF30" s="0" t="str">
        <f aca="false">AK30</f>
        <v>Nein</v>
      </c>
      <c r="DG30" s="3" t="n">
        <f aca="false">AL30</f>
        <v>1</v>
      </c>
      <c r="DH30" s="0" t="n">
        <f aca="false">AM30</f>
        <v>103</v>
      </c>
      <c r="DI30" s="0" t="str">
        <f aca="false">AN30</f>
        <v>Nein</v>
      </c>
      <c r="DJ30" s="0" t="str">
        <f aca="false">AO30</f>
        <v>Nein</v>
      </c>
      <c r="DK30" s="3" t="n">
        <f aca="false">AP30</f>
        <v>1</v>
      </c>
      <c r="DL30" s="0" t="n">
        <f aca="false">IF(CF30=0,0,IF(OR(BX30&gt;=0,CF30&gt;=0),ROUND(CF30/BX30*100,0),-1))</f>
        <v>33</v>
      </c>
      <c r="DM30" s="0" t="s">
        <v>44</v>
      </c>
      <c r="DN30" s="0" t="str">
        <f aca="false">IF(AND(CH30="Nein",BZ30="Nein"),"Nein","Ja")</f>
        <v>Nein</v>
      </c>
      <c r="DO30" s="3" t="n">
        <f aca="false">ROUND(CI30*CA30,2)</f>
        <v>1</v>
      </c>
      <c r="DP30" s="0" t="n">
        <f aca="false">IF(OR(BX30&lt;0,CB30&lt;=0),-1,ROUND(BX30/CB30,0))</f>
        <v>31</v>
      </c>
      <c r="DQ30" s="0" t="s">
        <v>44</v>
      </c>
      <c r="DR30" s="0" t="str">
        <f aca="false">IF(AND(BZ30="Nein",CD30="Nein"),"Nein","Ja")</f>
        <v>Nein</v>
      </c>
      <c r="DS30" s="3" t="n">
        <f aca="false">ROUND(CA30*CE30,2)</f>
        <v>1</v>
      </c>
      <c r="DT30" s="0" t="n">
        <f aca="false">IF(OR(CF30&lt;0,CJ30&lt;=0),-1,ROUND(CF30/CJ30,0))</f>
        <v>13</v>
      </c>
      <c r="DU30" s="0" t="s">
        <v>44</v>
      </c>
      <c r="DV30" s="0" t="str">
        <f aca="false">IF(AND(CH30="Nein",CL30="Nein"),"Nein","Ja")</f>
        <v>Nein</v>
      </c>
      <c r="DW30" s="3" t="n">
        <f aca="false">ROUND(CI30*CM30,2)</f>
        <v>1</v>
      </c>
      <c r="DX30" s="0" t="n">
        <f aca="false">IF(OR(CN30&lt;0,CR30&lt;=0),-1,ROUND(CN30/CR30,0))</f>
        <v>19</v>
      </c>
      <c r="DY30" s="0" t="s">
        <v>44</v>
      </c>
      <c r="DZ30" s="0" t="str">
        <f aca="false">IF(AND(CP30="Nein",CT30="Nein"),"Nein","Ja")</f>
        <v>Nein</v>
      </c>
      <c r="EA30" s="3" t="n">
        <f aca="false">ROUND(CQ30*CU30,2)</f>
        <v>1</v>
      </c>
      <c r="EB30" s="0" t="n">
        <f aca="false">IF(OR(CN30&lt;0,CF30&lt;0),-1,CN30+ROUND(BU30*CF30,0))</f>
        <v>5162</v>
      </c>
      <c r="EC30" s="0" t="s">
        <v>44</v>
      </c>
      <c r="ED30" s="0" t="str">
        <f aca="false">IF(AND(CP30="Nein",CH30="Nein"),"Nein","Ja")</f>
        <v>Nein</v>
      </c>
      <c r="EE30" s="3" t="n">
        <f aca="false">ROUND((CQ30+CI30)/2,2)</f>
        <v>1</v>
      </c>
      <c r="EF30" s="0" t="n">
        <f aca="false">IF(OR(EB30&lt;0,CB30&lt;=0),-1,ROUND(EB30/CB30,0))</f>
        <v>50</v>
      </c>
      <c r="EG30" s="0" t="s">
        <v>44</v>
      </c>
      <c r="EH30" s="0" t="str">
        <f aca="false">IF(AND(ED30="Nein",CD30="Nein"),"Nein","Ja")</f>
        <v>Nein</v>
      </c>
      <c r="EI30" s="3" t="n">
        <f aca="false">ROUND(EE30*CE30,2)</f>
        <v>1</v>
      </c>
      <c r="EJ30" s="0" t="n">
        <f aca="false">BO30</f>
        <v>19</v>
      </c>
      <c r="EK30" s="0" t="str">
        <f aca="false">BP30</f>
        <v>Nein</v>
      </c>
      <c r="EL30" s="0" t="str">
        <f aca="false">BQ30</f>
        <v>Nein</v>
      </c>
      <c r="EM30" s="3" t="n">
        <f aca="false">BR30</f>
        <v>1</v>
      </c>
    </row>
    <row r="31" customFormat="false" ht="12.75" hidden="false" customHeight="false" outlineLevel="0" collapsed="false">
      <c r="B31" s="0" t="n">
        <v>1</v>
      </c>
      <c r="C31" s="0" t="n">
        <v>720</v>
      </c>
      <c r="D31" s="0" t="s">
        <v>44</v>
      </c>
      <c r="E31" s="0" t="s">
        <v>44</v>
      </c>
      <c r="F31" s="3" t="n">
        <v>1</v>
      </c>
      <c r="G31" s="0" t="n">
        <v>97</v>
      </c>
      <c r="H31" s="0" t="s">
        <v>44</v>
      </c>
      <c r="I31" s="0" t="s">
        <v>44</v>
      </c>
      <c r="J31" s="3" t="n">
        <v>1</v>
      </c>
      <c r="K31" s="0" t="n">
        <v>180</v>
      </c>
      <c r="L31" s="0" t="s">
        <v>44</v>
      </c>
      <c r="M31" s="0" t="s">
        <v>44</v>
      </c>
      <c r="N31" s="3" t="n">
        <v>1</v>
      </c>
      <c r="O31" s="0" t="n">
        <v>82</v>
      </c>
      <c r="P31" s="0" t="s">
        <v>44</v>
      </c>
      <c r="Q31" s="0" t="s">
        <v>44</v>
      </c>
      <c r="R31" s="3" t="n">
        <v>1</v>
      </c>
      <c r="S31" s="0" t="n">
        <v>540</v>
      </c>
      <c r="T31" s="0" t="s">
        <v>44</v>
      </c>
      <c r="U31" s="0" t="s">
        <v>44</v>
      </c>
      <c r="V31" s="3" t="n">
        <v>1</v>
      </c>
      <c r="W31" s="0" t="n">
        <v>102</v>
      </c>
      <c r="X31" s="0" t="s">
        <v>44</v>
      </c>
      <c r="Y31" s="0" t="s">
        <v>44</v>
      </c>
      <c r="Z31" s="3" t="n">
        <v>1</v>
      </c>
      <c r="AA31" s="0" t="n">
        <v>82</v>
      </c>
      <c r="AB31" s="0" t="s">
        <v>44</v>
      </c>
      <c r="AC31" s="0" t="s">
        <v>44</v>
      </c>
      <c r="AD31" s="3" t="n">
        <v>1</v>
      </c>
      <c r="AE31" s="0" t="n">
        <v>82</v>
      </c>
      <c r="AF31" s="4" t="s">
        <v>44</v>
      </c>
      <c r="AG31" s="4" t="s">
        <v>44</v>
      </c>
      <c r="AH31" s="3" t="n">
        <v>1</v>
      </c>
      <c r="AI31" s="0" t="n">
        <v>11</v>
      </c>
      <c r="AJ31" s="0" t="s">
        <v>44</v>
      </c>
      <c r="AK31" s="0" t="s">
        <v>44</v>
      </c>
      <c r="AL31" s="3" t="n">
        <v>1</v>
      </c>
      <c r="AM31" s="0" t="n">
        <v>98</v>
      </c>
      <c r="AN31" s="0" t="s">
        <v>44</v>
      </c>
      <c r="AO31" s="0" t="s">
        <v>44</v>
      </c>
      <c r="AP31" s="3" t="n">
        <v>1</v>
      </c>
      <c r="AQ31" s="0" t="n">
        <v>25</v>
      </c>
      <c r="AR31" s="0" t="s">
        <v>44</v>
      </c>
      <c r="AS31" s="0" t="s">
        <v>44</v>
      </c>
      <c r="AT31" s="3" t="n">
        <v>1</v>
      </c>
      <c r="AU31" s="0" t="n">
        <v>7</v>
      </c>
      <c r="AV31" s="0" t="s">
        <v>44</v>
      </c>
      <c r="AW31" s="0" t="s">
        <v>44</v>
      </c>
      <c r="AX31" s="3" t="n">
        <v>1</v>
      </c>
      <c r="AY31" s="0" t="n">
        <v>2</v>
      </c>
      <c r="AZ31" s="0" t="s">
        <v>44</v>
      </c>
      <c r="BA31" s="0" t="s">
        <v>44</v>
      </c>
      <c r="BB31" s="3" t="n">
        <v>1</v>
      </c>
      <c r="BC31" s="0" t="n">
        <v>5</v>
      </c>
      <c r="BD31" s="0" t="s">
        <v>44</v>
      </c>
      <c r="BE31" s="0" t="s">
        <v>44</v>
      </c>
      <c r="BF31" s="3" t="n">
        <v>1</v>
      </c>
      <c r="BG31" s="0" t="n">
        <v>1008</v>
      </c>
      <c r="BH31" s="0" t="s">
        <v>44</v>
      </c>
      <c r="BI31" s="0" t="s">
        <v>44</v>
      </c>
      <c r="BJ31" s="3" t="n">
        <v>1</v>
      </c>
      <c r="BK31" s="0" t="n">
        <v>10</v>
      </c>
      <c r="BL31" s="0" t="s">
        <v>44</v>
      </c>
      <c r="BM31" s="0" t="s">
        <v>44</v>
      </c>
      <c r="BN31" s="3" t="n">
        <v>1</v>
      </c>
      <c r="BO31" s="0" t="n">
        <v>7</v>
      </c>
      <c r="BP31" s="0" t="s">
        <v>44</v>
      </c>
      <c r="BQ31" s="0" t="s">
        <v>44</v>
      </c>
      <c r="BR31" s="3" t="n">
        <v>1</v>
      </c>
      <c r="CA31" s="3"/>
      <c r="CE31" s="3"/>
      <c r="CI31" s="3"/>
      <c r="CM31" s="3"/>
      <c r="CQ31" s="3"/>
      <c r="CU31" s="3"/>
      <c r="CY31" s="3"/>
      <c r="DC31" s="3"/>
      <c r="DG31" s="3"/>
      <c r="DK31" s="3"/>
      <c r="DO31" s="3"/>
      <c r="DS31" s="3"/>
      <c r="DW31" s="3"/>
      <c r="EA31" s="3"/>
      <c r="EE31" s="3"/>
      <c r="EI31" s="3"/>
      <c r="EM31" s="3"/>
    </row>
    <row r="32" customFormat="false" ht="12.75" hidden="false" customHeight="false" outlineLevel="0" collapsed="false">
      <c r="A32" s="0" t="n">
        <v>11</v>
      </c>
      <c r="B32" s="0" t="n">
        <v>1</v>
      </c>
      <c r="C32" s="0" t="n">
        <v>1320</v>
      </c>
      <c r="D32" s="0" t="s">
        <v>44</v>
      </c>
      <c r="E32" s="0" t="s">
        <v>44</v>
      </c>
      <c r="F32" s="3" t="n">
        <v>1</v>
      </c>
      <c r="G32" s="0" t="n">
        <v>20</v>
      </c>
      <c r="H32" s="0" t="s">
        <v>44</v>
      </c>
      <c r="I32" s="0" t="s">
        <v>44</v>
      </c>
      <c r="J32" s="3" t="n">
        <v>1</v>
      </c>
      <c r="K32" s="0" t="n">
        <v>60</v>
      </c>
      <c r="L32" s="0" t="s">
        <v>44</v>
      </c>
      <c r="M32" s="0" t="s">
        <v>44</v>
      </c>
      <c r="N32" s="3" t="n">
        <v>1</v>
      </c>
      <c r="O32" s="0" t="n">
        <v>20</v>
      </c>
      <c r="P32" s="0" t="s">
        <v>44</v>
      </c>
      <c r="Q32" s="0" t="s">
        <v>44</v>
      </c>
      <c r="R32" s="3" t="n">
        <v>1</v>
      </c>
      <c r="S32" s="0" t="n">
        <v>1260</v>
      </c>
      <c r="T32" s="0" t="s">
        <v>44</v>
      </c>
      <c r="U32" s="0" t="s">
        <v>44</v>
      </c>
      <c r="V32" s="3" t="n">
        <v>1</v>
      </c>
      <c r="W32" s="0" t="n">
        <v>20</v>
      </c>
      <c r="X32" s="0" t="s">
        <v>44</v>
      </c>
      <c r="Y32" s="0" t="s">
        <v>44</v>
      </c>
      <c r="Z32" s="3" t="n">
        <v>1</v>
      </c>
      <c r="AA32" s="0" t="n">
        <v>92</v>
      </c>
      <c r="AB32" s="0" t="s">
        <v>44</v>
      </c>
      <c r="AC32" s="0" t="s">
        <v>44</v>
      </c>
      <c r="AD32" s="3" t="n">
        <v>1</v>
      </c>
      <c r="AE32" s="0" t="n">
        <v>92</v>
      </c>
      <c r="AF32" s="4" t="s">
        <v>44</v>
      </c>
      <c r="AG32" s="4" t="s">
        <v>44</v>
      </c>
      <c r="AH32" s="3" t="n">
        <v>1</v>
      </c>
      <c r="AI32" s="0" t="n">
        <v>2</v>
      </c>
      <c r="AJ32" s="0" t="s">
        <v>44</v>
      </c>
      <c r="AK32" s="0" t="s">
        <v>44</v>
      </c>
      <c r="AL32" s="3" t="n">
        <v>1</v>
      </c>
      <c r="AM32" s="0" t="n">
        <v>21</v>
      </c>
      <c r="AN32" s="0" t="s">
        <v>44</v>
      </c>
      <c r="AO32" s="0" t="s">
        <v>44</v>
      </c>
      <c r="AP32" s="3" t="n">
        <v>1</v>
      </c>
      <c r="AQ32" s="0" t="n">
        <v>5</v>
      </c>
      <c r="AR32" s="0" t="s">
        <v>44</v>
      </c>
      <c r="AS32" s="0" t="s">
        <v>44</v>
      </c>
      <c r="AT32" s="3" t="n">
        <v>1</v>
      </c>
      <c r="AU32" s="0" t="n">
        <v>66</v>
      </c>
      <c r="AV32" s="0" t="s">
        <v>44</v>
      </c>
      <c r="AW32" s="0" t="s">
        <v>44</v>
      </c>
      <c r="AX32" s="3" t="n">
        <v>1</v>
      </c>
      <c r="AY32" s="0" t="n">
        <v>3</v>
      </c>
      <c r="AZ32" s="0" t="s">
        <v>44</v>
      </c>
      <c r="BA32" s="0" t="s">
        <v>44</v>
      </c>
      <c r="BB32" s="3" t="n">
        <v>1</v>
      </c>
      <c r="BC32" s="0" t="n">
        <v>63</v>
      </c>
      <c r="BD32" s="0" t="s">
        <v>44</v>
      </c>
      <c r="BE32" s="0" t="s">
        <v>44</v>
      </c>
      <c r="BF32" s="3" t="n">
        <v>1</v>
      </c>
      <c r="BG32" s="0" t="n">
        <v>1392</v>
      </c>
      <c r="BH32" s="0" t="s">
        <v>44</v>
      </c>
      <c r="BI32" s="0" t="s">
        <v>44</v>
      </c>
      <c r="BJ32" s="3" t="n">
        <v>1</v>
      </c>
      <c r="BK32" s="0" t="n">
        <v>70</v>
      </c>
      <c r="BL32" s="0" t="s">
        <v>44</v>
      </c>
      <c r="BM32" s="0" t="s">
        <v>44</v>
      </c>
      <c r="BN32" s="3" t="n">
        <v>1</v>
      </c>
      <c r="BO32" s="0" t="n">
        <v>9</v>
      </c>
      <c r="BP32" s="0" t="s">
        <v>44</v>
      </c>
      <c r="BQ32" s="0" t="s">
        <v>44</v>
      </c>
      <c r="BR32" s="3" t="n">
        <v>1</v>
      </c>
      <c r="BU32" s="0" t="n">
        <f aca="false">IF(CJ32&lt;=0,$D$7,IF(CR32&lt;=CJ32,$D$7,$D$7+$F$7*(CR32-CJ32)))</f>
        <v>2.2</v>
      </c>
      <c r="BW32" s="0" t="n">
        <v>1</v>
      </c>
      <c r="BX32" s="0" t="n">
        <f aca="false">IF(AND(C32&gt;=0,C33&gt;=0),C32+C33,-1)</f>
        <v>2040</v>
      </c>
      <c r="BY32" s="0" t="s">
        <v>44</v>
      </c>
      <c r="BZ32" s="0" t="str">
        <f aca="false">IF(AND(E32="Nein",E33="Nein"),"Nein","Ja")</f>
        <v>Nein</v>
      </c>
      <c r="CA32" s="3" t="n">
        <f aca="false">ROUND((F32+F33)/2,2)</f>
        <v>1</v>
      </c>
      <c r="CB32" s="0" t="n">
        <f aca="false">G32</f>
        <v>20</v>
      </c>
      <c r="CC32" s="0" t="str">
        <f aca="false">H32</f>
        <v>Nein</v>
      </c>
      <c r="CD32" s="0" t="str">
        <f aca="false">I32</f>
        <v>Nein</v>
      </c>
      <c r="CE32" s="3" t="n">
        <f aca="false">J32</f>
        <v>1</v>
      </c>
      <c r="CF32" s="0" t="n">
        <f aca="false">IF(AND(K32&gt;=0,K33&gt;=0),K32+K33,-1)</f>
        <v>240</v>
      </c>
      <c r="CG32" s="0" t="s">
        <v>44</v>
      </c>
      <c r="CH32" s="0" t="str">
        <f aca="false">IF(AND(M32="Nein",M33="Nein"),"Nein","Ja")</f>
        <v>Nein</v>
      </c>
      <c r="CI32" s="3" t="n">
        <f aca="false">ROUND((N32+N33)/2,2)</f>
        <v>1</v>
      </c>
      <c r="CJ32" s="0" t="n">
        <f aca="false">O32</f>
        <v>20</v>
      </c>
      <c r="CK32" s="0" t="str">
        <f aca="false">P32</f>
        <v>Nein</v>
      </c>
      <c r="CL32" s="0" t="str">
        <f aca="false">Q32</f>
        <v>Nein</v>
      </c>
      <c r="CM32" s="3" t="n">
        <f aca="false">R32</f>
        <v>1</v>
      </c>
      <c r="CN32" s="0" t="n">
        <f aca="false">IF(AND(S32&gt;=0,S33&gt;=0),S32+S33,-1)</f>
        <v>1800</v>
      </c>
      <c r="CO32" s="0" t="s">
        <v>44</v>
      </c>
      <c r="CP32" s="0" t="str">
        <f aca="false">IF(AND(U32="Nein",U33="Nein"),"Nein","Ja")</f>
        <v>Nein</v>
      </c>
      <c r="CQ32" s="3" t="n">
        <f aca="false">ROUND((V32+V33)/2,2)</f>
        <v>1</v>
      </c>
      <c r="CR32" s="0" t="n">
        <f aca="false">W32</f>
        <v>20</v>
      </c>
      <c r="CS32" s="0" t="str">
        <f aca="false">X32</f>
        <v>Nein</v>
      </c>
      <c r="CT32" s="0" t="str">
        <f aca="false">Y32</f>
        <v>Nein</v>
      </c>
      <c r="CU32" s="3" t="n">
        <f aca="false">Z32</f>
        <v>1</v>
      </c>
      <c r="CV32" s="0" t="n">
        <f aca="false">AA32</f>
        <v>92</v>
      </c>
      <c r="CW32" s="0" t="str">
        <f aca="false">AB32</f>
        <v>Nein</v>
      </c>
      <c r="CX32" s="0" t="str">
        <f aca="false">AC32</f>
        <v>Nein</v>
      </c>
      <c r="CY32" s="3" t="n">
        <f aca="false">AD32</f>
        <v>1</v>
      </c>
      <c r="CZ32" s="0" t="n">
        <f aca="false">AE32</f>
        <v>92</v>
      </c>
      <c r="DA32" s="0" t="str">
        <f aca="false">AF32</f>
        <v>Nein</v>
      </c>
      <c r="DB32" s="0" t="str">
        <f aca="false">AG32</f>
        <v>Nein</v>
      </c>
      <c r="DC32" s="3" t="n">
        <f aca="false">AH32</f>
        <v>1</v>
      </c>
      <c r="DD32" s="0" t="n">
        <f aca="false">AI32</f>
        <v>2</v>
      </c>
      <c r="DE32" s="0" t="str">
        <f aca="false">AJ32</f>
        <v>Nein</v>
      </c>
      <c r="DF32" s="0" t="str">
        <f aca="false">AK32</f>
        <v>Nein</v>
      </c>
      <c r="DG32" s="3" t="n">
        <f aca="false">AL32</f>
        <v>1</v>
      </c>
      <c r="DH32" s="0" t="n">
        <f aca="false">AM32</f>
        <v>21</v>
      </c>
      <c r="DI32" s="0" t="str">
        <f aca="false">AN32</f>
        <v>Nein</v>
      </c>
      <c r="DJ32" s="0" t="str">
        <f aca="false">AO32</f>
        <v>Nein</v>
      </c>
      <c r="DK32" s="3" t="n">
        <f aca="false">AP32</f>
        <v>1</v>
      </c>
      <c r="DL32" s="0" t="n">
        <f aca="false">IF(CF32=0,0,IF(OR(BX32&gt;=0,CF32&gt;=0),ROUND(CF32/BX32*100,0),-1))</f>
        <v>12</v>
      </c>
      <c r="DM32" s="0" t="s">
        <v>44</v>
      </c>
      <c r="DN32" s="0" t="str">
        <f aca="false">IF(AND(CH32="Nein",BZ32="Nein"),"Nein","Ja")</f>
        <v>Nein</v>
      </c>
      <c r="DO32" s="3" t="n">
        <f aca="false">ROUND(CI32*CA32,2)</f>
        <v>1</v>
      </c>
      <c r="DP32" s="0" t="n">
        <f aca="false">IF(OR(BX32&lt;0,CB32&lt;=0),-1,ROUND(BX32/CB32,0))</f>
        <v>102</v>
      </c>
      <c r="DQ32" s="0" t="s">
        <v>44</v>
      </c>
      <c r="DR32" s="0" t="str">
        <f aca="false">IF(AND(BZ32="Nein",CD32="Nein"),"Nein","Ja")</f>
        <v>Nein</v>
      </c>
      <c r="DS32" s="3" t="n">
        <f aca="false">ROUND(CA32*CE32,2)</f>
        <v>1</v>
      </c>
      <c r="DT32" s="0" t="n">
        <f aca="false">IF(OR(CF32&lt;0,CJ32&lt;=0),-1,ROUND(CF32/CJ32,0))</f>
        <v>12</v>
      </c>
      <c r="DU32" s="0" t="s">
        <v>44</v>
      </c>
      <c r="DV32" s="0" t="str">
        <f aca="false">IF(AND(CH32="Nein",CL32="Nein"),"Nein","Ja")</f>
        <v>Nein</v>
      </c>
      <c r="DW32" s="3" t="n">
        <f aca="false">ROUND(CI32*CM32,2)</f>
        <v>1</v>
      </c>
      <c r="DX32" s="0" t="n">
        <f aca="false">IF(OR(CN32&lt;0,CR32&lt;=0),-1,ROUND(CN32/CR32,0))</f>
        <v>90</v>
      </c>
      <c r="DY32" s="0" t="s">
        <v>44</v>
      </c>
      <c r="DZ32" s="0" t="str">
        <f aca="false">IF(AND(CP32="Nein",CT32="Nein"),"Nein","Ja")</f>
        <v>Nein</v>
      </c>
      <c r="EA32" s="3" t="n">
        <f aca="false">ROUND(CQ32*CU32,2)</f>
        <v>1</v>
      </c>
      <c r="EB32" s="0" t="n">
        <f aca="false">IF(OR(CN32&lt;0,CF32&lt;0),-1,CN32+ROUND(BU32*CF32,0))</f>
        <v>2328</v>
      </c>
      <c r="EC32" s="0" t="s">
        <v>44</v>
      </c>
      <c r="ED32" s="0" t="str">
        <f aca="false">IF(AND(CP32="Nein",CH32="Nein"),"Nein","Ja")</f>
        <v>Nein</v>
      </c>
      <c r="EE32" s="3" t="n">
        <f aca="false">ROUND((CQ32+CI32)/2,2)</f>
        <v>1</v>
      </c>
      <c r="EF32" s="0" t="n">
        <f aca="false">IF(OR(EB32&lt;0,CB32&lt;=0),-1,ROUND(EB32/CB32,0))</f>
        <v>116</v>
      </c>
      <c r="EG32" s="0" t="s">
        <v>44</v>
      </c>
      <c r="EH32" s="0" t="str">
        <f aca="false">IF(AND(ED32="Nein",CD32="Nein"),"Nein","Ja")</f>
        <v>Nein</v>
      </c>
      <c r="EI32" s="3" t="n">
        <f aca="false">ROUND(EE32*CE32,2)</f>
        <v>1</v>
      </c>
      <c r="EJ32" s="0" t="n">
        <f aca="false">BO32</f>
        <v>9</v>
      </c>
      <c r="EK32" s="0" t="str">
        <f aca="false">BP32</f>
        <v>Nein</v>
      </c>
      <c r="EL32" s="0" t="str">
        <f aca="false">BQ32</f>
        <v>Nein</v>
      </c>
      <c r="EM32" s="3" t="n">
        <f aca="false">BR32</f>
        <v>1</v>
      </c>
    </row>
    <row r="33" customFormat="false" ht="12.75" hidden="false" customHeight="false" outlineLevel="0" collapsed="false">
      <c r="B33" s="0" t="n">
        <v>1</v>
      </c>
      <c r="C33" s="0" t="n">
        <v>720</v>
      </c>
      <c r="D33" s="0" t="s">
        <v>44</v>
      </c>
      <c r="E33" s="0" t="s">
        <v>44</v>
      </c>
      <c r="F33" s="3" t="n">
        <v>1</v>
      </c>
      <c r="G33" s="0" t="n">
        <v>97</v>
      </c>
      <c r="H33" s="0" t="s">
        <v>44</v>
      </c>
      <c r="I33" s="0" t="s">
        <v>44</v>
      </c>
      <c r="J33" s="3" t="n">
        <v>1</v>
      </c>
      <c r="K33" s="0" t="n">
        <v>180</v>
      </c>
      <c r="L33" s="0" t="s">
        <v>44</v>
      </c>
      <c r="M33" s="0" t="s">
        <v>44</v>
      </c>
      <c r="N33" s="3" t="n">
        <v>1</v>
      </c>
      <c r="O33" s="0" t="n">
        <v>82</v>
      </c>
      <c r="P33" s="0" t="s">
        <v>44</v>
      </c>
      <c r="Q33" s="0" t="s">
        <v>44</v>
      </c>
      <c r="R33" s="3" t="n">
        <v>1</v>
      </c>
      <c r="S33" s="0" t="n">
        <v>540</v>
      </c>
      <c r="T33" s="0" t="s">
        <v>44</v>
      </c>
      <c r="U33" s="0" t="s">
        <v>44</v>
      </c>
      <c r="V33" s="3" t="n">
        <v>1</v>
      </c>
      <c r="W33" s="0" t="n">
        <v>102</v>
      </c>
      <c r="X33" s="0" t="s">
        <v>44</v>
      </c>
      <c r="Y33" s="0" t="s">
        <v>44</v>
      </c>
      <c r="Z33" s="3" t="n">
        <v>1</v>
      </c>
      <c r="AA33" s="0" t="n">
        <v>-3</v>
      </c>
      <c r="AB33" s="0" t="s">
        <v>44</v>
      </c>
      <c r="AC33" s="0" t="s">
        <v>44</v>
      </c>
      <c r="AD33" s="3" t="n">
        <v>1</v>
      </c>
      <c r="AE33" s="0" t="n">
        <v>-3</v>
      </c>
      <c r="AF33" s="4" t="s">
        <v>44</v>
      </c>
      <c r="AG33" s="4" t="s">
        <v>44</v>
      </c>
      <c r="AH33" s="3" t="n">
        <v>1</v>
      </c>
      <c r="AI33" s="0" t="n">
        <v>-3</v>
      </c>
      <c r="AJ33" s="0" t="s">
        <v>44</v>
      </c>
      <c r="AK33" s="0" t="s">
        <v>44</v>
      </c>
      <c r="AL33" s="3" t="n">
        <v>1</v>
      </c>
      <c r="AM33" s="0" t="n">
        <v>98</v>
      </c>
      <c r="AN33" s="0" t="s">
        <v>44</v>
      </c>
      <c r="AO33" s="0" t="s">
        <v>44</v>
      </c>
      <c r="AP33" s="3" t="n">
        <v>1</v>
      </c>
      <c r="AQ33" s="0" t="n">
        <v>25</v>
      </c>
      <c r="AR33" s="0" t="s">
        <v>44</v>
      </c>
      <c r="AS33" s="0" t="s">
        <v>44</v>
      </c>
      <c r="AT33" s="3" t="n">
        <v>1</v>
      </c>
      <c r="AU33" s="0" t="n">
        <v>7</v>
      </c>
      <c r="AV33" s="0" t="s">
        <v>44</v>
      </c>
      <c r="AW33" s="0" t="s">
        <v>44</v>
      </c>
      <c r="AX33" s="3" t="n">
        <v>1</v>
      </c>
      <c r="AY33" s="0" t="n">
        <v>2</v>
      </c>
      <c r="AZ33" s="0" t="s">
        <v>44</v>
      </c>
      <c r="BA33" s="0" t="s">
        <v>44</v>
      </c>
      <c r="BB33" s="3" t="n">
        <v>1</v>
      </c>
      <c r="BC33" s="0" t="n">
        <v>5</v>
      </c>
      <c r="BD33" s="0" t="s">
        <v>44</v>
      </c>
      <c r="BE33" s="0" t="s">
        <v>44</v>
      </c>
      <c r="BF33" s="3" t="n">
        <v>1</v>
      </c>
      <c r="BG33" s="0" t="n">
        <v>1008</v>
      </c>
      <c r="BH33" s="0" t="s">
        <v>44</v>
      </c>
      <c r="BI33" s="0" t="s">
        <v>44</v>
      </c>
      <c r="BJ33" s="3" t="n">
        <v>1</v>
      </c>
      <c r="BK33" s="0" t="n">
        <v>10</v>
      </c>
      <c r="BL33" s="0" t="s">
        <v>44</v>
      </c>
      <c r="BM33" s="0" t="s">
        <v>44</v>
      </c>
      <c r="BN33" s="3" t="n">
        <v>1</v>
      </c>
      <c r="BO33" s="0" t="n">
        <v>7</v>
      </c>
      <c r="BP33" s="0" t="s">
        <v>44</v>
      </c>
      <c r="BQ33" s="0" t="s">
        <v>44</v>
      </c>
      <c r="BR33" s="3" t="n">
        <v>1</v>
      </c>
      <c r="CA33" s="3"/>
      <c r="CE33" s="3"/>
      <c r="CI33" s="3"/>
      <c r="CM33" s="3"/>
      <c r="CQ33" s="3"/>
      <c r="CU33" s="3"/>
      <c r="CY33" s="3"/>
      <c r="DC33" s="3"/>
      <c r="DG33" s="3"/>
      <c r="DK33" s="3"/>
      <c r="DO33" s="3"/>
      <c r="DS33" s="3"/>
      <c r="DW33" s="3"/>
      <c r="EA33" s="3"/>
      <c r="EE33" s="3"/>
      <c r="EI33" s="3"/>
      <c r="EM33" s="3"/>
    </row>
    <row r="34" customFormat="false" ht="12.75" hidden="false" customHeight="false" outlineLevel="0" collapsed="false">
      <c r="A34" s="0" t="n">
        <v>12</v>
      </c>
      <c r="B34" s="0" t="n">
        <v>1</v>
      </c>
      <c r="C34" s="0" t="n">
        <v>2520</v>
      </c>
      <c r="D34" s="0" t="s">
        <v>44</v>
      </c>
      <c r="E34" s="0" t="s">
        <v>44</v>
      </c>
      <c r="F34" s="3" t="n">
        <v>1</v>
      </c>
      <c r="G34" s="0" t="n">
        <v>109</v>
      </c>
      <c r="H34" s="0" t="s">
        <v>44</v>
      </c>
      <c r="I34" s="0" t="s">
        <v>44</v>
      </c>
      <c r="J34" s="3" t="n">
        <v>1</v>
      </c>
      <c r="K34" s="0" t="n">
        <v>0</v>
      </c>
      <c r="L34" s="0" t="s">
        <v>44</v>
      </c>
      <c r="M34" s="0" t="s">
        <v>44</v>
      </c>
      <c r="N34" s="3" t="n">
        <v>1</v>
      </c>
      <c r="O34" s="0" t="n">
        <v>-1</v>
      </c>
      <c r="P34" s="0" t="s">
        <v>44</v>
      </c>
      <c r="Q34" s="0" t="s">
        <v>44</v>
      </c>
      <c r="R34" s="3" t="n">
        <v>1</v>
      </c>
      <c r="S34" s="0" t="n">
        <v>2520</v>
      </c>
      <c r="T34" s="0" t="s">
        <v>44</v>
      </c>
      <c r="U34" s="0" t="s">
        <v>44</v>
      </c>
      <c r="V34" s="3" t="n">
        <v>1</v>
      </c>
      <c r="W34" s="0" t="n">
        <v>109</v>
      </c>
      <c r="X34" s="0" t="s">
        <v>44</v>
      </c>
      <c r="Y34" s="0" t="s">
        <v>44</v>
      </c>
      <c r="Z34" s="3" t="n">
        <v>1</v>
      </c>
      <c r="AA34" s="0" t="n">
        <v>83</v>
      </c>
      <c r="AB34" s="0" t="s">
        <v>44</v>
      </c>
      <c r="AC34" s="0" t="s">
        <v>44</v>
      </c>
      <c r="AD34" s="3" t="n">
        <v>1</v>
      </c>
      <c r="AE34" s="0" t="n">
        <v>85</v>
      </c>
      <c r="AF34" s="4" t="s">
        <v>44</v>
      </c>
      <c r="AG34" s="4" t="s">
        <v>44</v>
      </c>
      <c r="AH34" s="3" t="n">
        <v>1</v>
      </c>
      <c r="AI34" s="0" t="n">
        <v>15</v>
      </c>
      <c r="AJ34" s="0" t="s">
        <v>44</v>
      </c>
      <c r="AK34" s="0" t="s">
        <v>44</v>
      </c>
      <c r="AL34" s="3" t="n">
        <v>1</v>
      </c>
      <c r="AM34" s="0" t="n">
        <v>103</v>
      </c>
      <c r="AN34" s="0" t="s">
        <v>44</v>
      </c>
      <c r="AO34" s="0" t="s">
        <v>44</v>
      </c>
      <c r="AP34" s="3" t="n">
        <v>1</v>
      </c>
      <c r="AQ34" s="0" t="n">
        <v>0</v>
      </c>
      <c r="AR34" s="0" t="s">
        <v>44</v>
      </c>
      <c r="AS34" s="0" t="s">
        <v>44</v>
      </c>
      <c r="AT34" s="3" t="n">
        <v>1</v>
      </c>
      <c r="AU34" s="0" t="n">
        <v>23</v>
      </c>
      <c r="AV34" s="0" t="s">
        <v>44</v>
      </c>
      <c r="AW34" s="0" t="s">
        <v>44</v>
      </c>
      <c r="AX34" s="3" t="n">
        <v>1</v>
      </c>
      <c r="AY34" s="0" t="n">
        <v>-1</v>
      </c>
      <c r="AZ34" s="0" t="s">
        <v>44</v>
      </c>
      <c r="BA34" s="0" t="s">
        <v>44</v>
      </c>
      <c r="BB34" s="3" t="n">
        <v>1</v>
      </c>
      <c r="BC34" s="0" t="n">
        <v>23</v>
      </c>
      <c r="BD34" s="0" t="s">
        <v>44</v>
      </c>
      <c r="BE34" s="0" t="s">
        <v>44</v>
      </c>
      <c r="BF34" s="3" t="n">
        <v>1</v>
      </c>
      <c r="BG34" s="0" t="n">
        <v>2520</v>
      </c>
      <c r="BH34" s="0" t="s">
        <v>44</v>
      </c>
      <c r="BI34" s="0" t="s">
        <v>44</v>
      </c>
      <c r="BJ34" s="3" t="n">
        <v>1</v>
      </c>
      <c r="BK34" s="0" t="n">
        <v>23</v>
      </c>
      <c r="BL34" s="0" t="s">
        <v>44</v>
      </c>
      <c r="BM34" s="0" t="s">
        <v>44</v>
      </c>
      <c r="BN34" s="3" t="n">
        <v>1</v>
      </c>
      <c r="BO34" s="0" t="n">
        <v>13</v>
      </c>
      <c r="BP34" s="0" t="s">
        <v>44</v>
      </c>
      <c r="BQ34" s="0" t="s">
        <v>44</v>
      </c>
      <c r="BR34" s="3" t="n">
        <v>1</v>
      </c>
      <c r="BU34" s="0" t="n">
        <f aca="false">IF(CJ34&lt;=0,$D$7,IF(CR34&lt;=CJ34,$D$7,$D$7+$F$7*(CR34-CJ34)))</f>
        <v>2.2</v>
      </c>
      <c r="BW34" s="0" t="n">
        <v>1</v>
      </c>
      <c r="BX34" s="0" t="n">
        <f aca="false">IF(AND(C34&gt;=0,C35&gt;=0),C34+C35,-1)</f>
        <v>3240</v>
      </c>
      <c r="BY34" s="0" t="s">
        <v>44</v>
      </c>
      <c r="BZ34" s="0" t="str">
        <f aca="false">IF(AND(E34="Nein",E35="Nein"),"Nein","Ja")</f>
        <v>Nein</v>
      </c>
      <c r="CA34" s="3" t="n">
        <f aca="false">ROUND((F34+F35)/2,2)</f>
        <v>1</v>
      </c>
      <c r="CB34" s="0" t="n">
        <f aca="false">G34</f>
        <v>109</v>
      </c>
      <c r="CC34" s="0" t="str">
        <f aca="false">H34</f>
        <v>Nein</v>
      </c>
      <c r="CD34" s="0" t="str">
        <f aca="false">I34</f>
        <v>Nein</v>
      </c>
      <c r="CE34" s="3" t="n">
        <f aca="false">J34</f>
        <v>1</v>
      </c>
      <c r="CF34" s="0" t="n">
        <f aca="false">IF(AND(K34&gt;=0,K35&gt;=0),K34+K35,-1)</f>
        <v>180</v>
      </c>
      <c r="CG34" s="0" t="s">
        <v>44</v>
      </c>
      <c r="CH34" s="0" t="str">
        <f aca="false">IF(AND(M34="Nein",M35="Nein"),"Nein","Ja")</f>
        <v>Nein</v>
      </c>
      <c r="CI34" s="3" t="n">
        <f aca="false">ROUND((N34+N35)/2,2)</f>
        <v>1</v>
      </c>
      <c r="CJ34" s="0" t="n">
        <f aca="false">O34</f>
        <v>-1</v>
      </c>
      <c r="CK34" s="0" t="str">
        <f aca="false">P34</f>
        <v>Nein</v>
      </c>
      <c r="CL34" s="0" t="str">
        <f aca="false">Q34</f>
        <v>Nein</v>
      </c>
      <c r="CM34" s="3" t="n">
        <f aca="false">R34</f>
        <v>1</v>
      </c>
      <c r="CN34" s="0" t="n">
        <f aca="false">IF(AND(S34&gt;=0,S35&gt;=0),S34+S35,-1)</f>
        <v>3060</v>
      </c>
      <c r="CO34" s="0" t="s">
        <v>44</v>
      </c>
      <c r="CP34" s="0" t="str">
        <f aca="false">IF(AND(U34="Nein",U35="Nein"),"Nein","Ja")</f>
        <v>Nein</v>
      </c>
      <c r="CQ34" s="3" t="n">
        <f aca="false">ROUND((V34+V35)/2,2)</f>
        <v>1</v>
      </c>
      <c r="CR34" s="0" t="n">
        <f aca="false">W34</f>
        <v>109</v>
      </c>
      <c r="CS34" s="0" t="str">
        <f aca="false">X34</f>
        <v>Nein</v>
      </c>
      <c r="CT34" s="0" t="str">
        <f aca="false">Y34</f>
        <v>Nein</v>
      </c>
      <c r="CU34" s="3" t="n">
        <f aca="false">Z34</f>
        <v>1</v>
      </c>
      <c r="CV34" s="0" t="n">
        <f aca="false">AA34</f>
        <v>83</v>
      </c>
      <c r="CW34" s="0" t="str">
        <f aca="false">AB34</f>
        <v>Nein</v>
      </c>
      <c r="CX34" s="0" t="str">
        <f aca="false">AC34</f>
        <v>Nein</v>
      </c>
      <c r="CY34" s="3" t="n">
        <f aca="false">AD34</f>
        <v>1</v>
      </c>
      <c r="CZ34" s="0" t="n">
        <f aca="false">AE34</f>
        <v>85</v>
      </c>
      <c r="DA34" s="0" t="str">
        <f aca="false">AF34</f>
        <v>Nein</v>
      </c>
      <c r="DB34" s="0" t="str">
        <f aca="false">AG34</f>
        <v>Nein</v>
      </c>
      <c r="DC34" s="3" t="n">
        <f aca="false">AH34</f>
        <v>1</v>
      </c>
      <c r="DD34" s="0" t="n">
        <f aca="false">AI34</f>
        <v>15</v>
      </c>
      <c r="DE34" s="0" t="str">
        <f aca="false">AJ34</f>
        <v>Nein</v>
      </c>
      <c r="DF34" s="0" t="str">
        <f aca="false">AK34</f>
        <v>Nein</v>
      </c>
      <c r="DG34" s="3" t="n">
        <f aca="false">AL34</f>
        <v>1</v>
      </c>
      <c r="DH34" s="0" t="n">
        <f aca="false">AM34</f>
        <v>103</v>
      </c>
      <c r="DI34" s="0" t="str">
        <f aca="false">AN34</f>
        <v>Nein</v>
      </c>
      <c r="DJ34" s="0" t="str">
        <f aca="false">AO34</f>
        <v>Nein</v>
      </c>
      <c r="DK34" s="3" t="n">
        <f aca="false">AP34</f>
        <v>1</v>
      </c>
      <c r="DL34" s="0" t="n">
        <f aca="false">IF(CF34=0,0,IF(OR(BX34&gt;=0,CF34&gt;=0),ROUND(CF34/BX34*100,0),-1))</f>
        <v>6</v>
      </c>
      <c r="DM34" s="0" t="s">
        <v>44</v>
      </c>
      <c r="DN34" s="0" t="str">
        <f aca="false">IF(AND(CH34="Nein",BZ34="Nein"),"Nein","Ja")</f>
        <v>Nein</v>
      </c>
      <c r="DO34" s="3" t="n">
        <f aca="false">ROUND(CI34*CA34,2)</f>
        <v>1</v>
      </c>
      <c r="DP34" s="0" t="n">
        <f aca="false">IF(OR(BX34&lt;0,CB34&lt;=0),-1,ROUND(BX34/CB34,0))</f>
        <v>30</v>
      </c>
      <c r="DQ34" s="0" t="s">
        <v>44</v>
      </c>
      <c r="DR34" s="0" t="str">
        <f aca="false">IF(AND(BZ34="Nein",CD34="Nein"),"Nein","Ja")</f>
        <v>Nein</v>
      </c>
      <c r="DS34" s="3" t="n">
        <f aca="false">ROUND(CA34*CE34,2)</f>
        <v>1</v>
      </c>
      <c r="DT34" s="0" t="n">
        <f aca="false">IF(OR(CF34&lt;0,CJ34&lt;=0),-1,ROUND(CF34/CJ34,0))</f>
        <v>-1</v>
      </c>
      <c r="DU34" s="0" t="s">
        <v>44</v>
      </c>
      <c r="DV34" s="0" t="str">
        <f aca="false">IF(AND(CH34="Nein",CL34="Nein"),"Nein","Ja")</f>
        <v>Nein</v>
      </c>
      <c r="DW34" s="3" t="n">
        <f aca="false">ROUND(CI34*CM34,2)</f>
        <v>1</v>
      </c>
      <c r="DX34" s="0" t="n">
        <f aca="false">IF(OR(CN34&lt;0,CR34&lt;=0),-1,ROUND(CN34/CR34,0))</f>
        <v>28</v>
      </c>
      <c r="DY34" s="0" t="s">
        <v>44</v>
      </c>
      <c r="DZ34" s="0" t="str">
        <f aca="false">IF(AND(CP34="Nein",CT34="Nein"),"Nein","Ja")</f>
        <v>Nein</v>
      </c>
      <c r="EA34" s="3" t="n">
        <f aca="false">ROUND(CQ34*CU34,2)</f>
        <v>1</v>
      </c>
      <c r="EB34" s="0" t="n">
        <f aca="false">IF(OR(CN34&lt;0,CF34&lt;0),-1,CN34+ROUND(BU34*CF34,0))</f>
        <v>3456</v>
      </c>
      <c r="EC34" s="0" t="s">
        <v>44</v>
      </c>
      <c r="ED34" s="0" t="str">
        <f aca="false">IF(AND(CP34="Nein",CH34="Nein"),"Nein","Ja")</f>
        <v>Nein</v>
      </c>
      <c r="EE34" s="3" t="n">
        <f aca="false">ROUND((CQ34+CI34)/2,2)</f>
        <v>1</v>
      </c>
      <c r="EF34" s="0" t="n">
        <f aca="false">IF(OR(EB34&lt;0,CB34&lt;=0),-1,ROUND(EB34/CB34,0))</f>
        <v>32</v>
      </c>
      <c r="EG34" s="0" t="s">
        <v>44</v>
      </c>
      <c r="EH34" s="0" t="str">
        <f aca="false">IF(AND(ED34="Nein",CD34="Nein"),"Nein","Ja")</f>
        <v>Nein</v>
      </c>
      <c r="EI34" s="3" t="n">
        <f aca="false">ROUND(EE34*CE34,2)</f>
        <v>1</v>
      </c>
      <c r="EJ34" s="0" t="n">
        <f aca="false">BO34</f>
        <v>13</v>
      </c>
      <c r="EK34" s="0" t="str">
        <f aca="false">BP34</f>
        <v>Nein</v>
      </c>
      <c r="EL34" s="0" t="str">
        <f aca="false">BQ34</f>
        <v>Nein</v>
      </c>
      <c r="EM34" s="3" t="n">
        <f aca="false">BR34</f>
        <v>1</v>
      </c>
    </row>
    <row r="35" customFormat="false" ht="12.75" hidden="false" customHeight="false" outlineLevel="0" collapsed="false">
      <c r="B35" s="0" t="n">
        <v>1</v>
      </c>
      <c r="C35" s="0" t="n">
        <v>720</v>
      </c>
      <c r="D35" s="0" t="s">
        <v>44</v>
      </c>
      <c r="E35" s="0" t="s">
        <v>44</v>
      </c>
      <c r="F35" s="3" t="n">
        <v>1</v>
      </c>
      <c r="G35" s="0" t="n">
        <v>97</v>
      </c>
      <c r="H35" s="0" t="s">
        <v>44</v>
      </c>
      <c r="I35" s="0" t="s">
        <v>44</v>
      </c>
      <c r="J35" s="3" t="n">
        <v>1</v>
      </c>
      <c r="K35" s="0" t="n">
        <v>180</v>
      </c>
      <c r="L35" s="0" t="s">
        <v>44</v>
      </c>
      <c r="M35" s="0" t="s">
        <v>44</v>
      </c>
      <c r="N35" s="3" t="n">
        <v>1</v>
      </c>
      <c r="O35" s="0" t="n">
        <v>82</v>
      </c>
      <c r="P35" s="0" t="s">
        <v>44</v>
      </c>
      <c r="Q35" s="0" t="s">
        <v>44</v>
      </c>
      <c r="R35" s="3" t="n">
        <v>1</v>
      </c>
      <c r="S35" s="0" t="n">
        <v>540</v>
      </c>
      <c r="T35" s="0" t="s">
        <v>44</v>
      </c>
      <c r="U35" s="0" t="s">
        <v>44</v>
      </c>
      <c r="V35" s="3" t="n">
        <v>1</v>
      </c>
      <c r="W35" s="0" t="n">
        <v>102</v>
      </c>
      <c r="X35" s="0" t="s">
        <v>44</v>
      </c>
      <c r="Y35" s="0" t="s">
        <v>44</v>
      </c>
      <c r="Z35" s="3" t="n">
        <v>1</v>
      </c>
      <c r="AA35" s="0" t="n">
        <v>82</v>
      </c>
      <c r="AB35" s="0" t="s">
        <v>44</v>
      </c>
      <c r="AC35" s="0" t="s">
        <v>44</v>
      </c>
      <c r="AD35" s="3" t="n">
        <v>1</v>
      </c>
      <c r="AE35" s="0" t="n">
        <v>82</v>
      </c>
      <c r="AF35" s="4" t="s">
        <v>44</v>
      </c>
      <c r="AG35" s="4" t="s">
        <v>44</v>
      </c>
      <c r="AH35" s="3" t="n">
        <v>1</v>
      </c>
      <c r="AI35" s="0" t="n">
        <v>11</v>
      </c>
      <c r="AJ35" s="0" t="s">
        <v>44</v>
      </c>
      <c r="AK35" s="0" t="s">
        <v>44</v>
      </c>
      <c r="AL35" s="3" t="n">
        <v>1</v>
      </c>
      <c r="AM35" s="0" t="n">
        <v>98</v>
      </c>
      <c r="AN35" s="0" t="s">
        <v>44</v>
      </c>
      <c r="AO35" s="0" t="s">
        <v>44</v>
      </c>
      <c r="AP35" s="3" t="n">
        <v>1</v>
      </c>
      <c r="AQ35" s="0" t="n">
        <v>25</v>
      </c>
      <c r="AR35" s="0" t="s">
        <v>44</v>
      </c>
      <c r="AS35" s="0" t="s">
        <v>44</v>
      </c>
      <c r="AT35" s="3" t="n">
        <v>1</v>
      </c>
      <c r="AU35" s="0" t="n">
        <v>7</v>
      </c>
      <c r="AV35" s="0" t="s">
        <v>44</v>
      </c>
      <c r="AW35" s="0" t="s">
        <v>44</v>
      </c>
      <c r="AX35" s="3" t="n">
        <v>1</v>
      </c>
      <c r="AY35" s="0" t="n">
        <v>2</v>
      </c>
      <c r="AZ35" s="0" t="s">
        <v>44</v>
      </c>
      <c r="BA35" s="0" t="s">
        <v>44</v>
      </c>
      <c r="BB35" s="3" t="n">
        <v>1</v>
      </c>
      <c r="BC35" s="0" t="n">
        <v>5</v>
      </c>
      <c r="BD35" s="0" t="s">
        <v>44</v>
      </c>
      <c r="BE35" s="0" t="s">
        <v>44</v>
      </c>
      <c r="BF35" s="3" t="n">
        <v>1</v>
      </c>
      <c r="BG35" s="0" t="n">
        <v>1008</v>
      </c>
      <c r="BH35" s="0" t="s">
        <v>44</v>
      </c>
      <c r="BI35" s="0" t="s">
        <v>44</v>
      </c>
      <c r="BJ35" s="3" t="n">
        <v>1</v>
      </c>
      <c r="BK35" s="0" t="n">
        <v>10</v>
      </c>
      <c r="BL35" s="0" t="s">
        <v>44</v>
      </c>
      <c r="BM35" s="0" t="s">
        <v>44</v>
      </c>
      <c r="BN35" s="3" t="n">
        <v>1</v>
      </c>
      <c r="BO35" s="0" t="n">
        <v>7</v>
      </c>
      <c r="BP35" s="0" t="s">
        <v>44</v>
      </c>
      <c r="BQ35" s="0" t="s">
        <v>44</v>
      </c>
      <c r="BR35" s="3" t="n">
        <v>1</v>
      </c>
      <c r="CA35" s="3"/>
      <c r="CE35" s="3"/>
      <c r="CI35" s="3"/>
      <c r="CM35" s="3"/>
      <c r="CQ35" s="3"/>
      <c r="CU35" s="3"/>
      <c r="CY35" s="3"/>
      <c r="DC35" s="3"/>
      <c r="DG35" s="3"/>
      <c r="DK35" s="3"/>
      <c r="DO35" s="3"/>
      <c r="DS35" s="3"/>
      <c r="DW35" s="3"/>
      <c r="EA35" s="3"/>
      <c r="EE35" s="3"/>
      <c r="EI35" s="3"/>
      <c r="EM35" s="3"/>
    </row>
    <row r="36" customFormat="false" ht="12.75" hidden="false" customHeight="false" outlineLevel="0" collapsed="false">
      <c r="A36" s="0" t="n">
        <v>13</v>
      </c>
      <c r="B36" s="0" t="n">
        <v>1</v>
      </c>
      <c r="C36" s="0" t="n">
        <v>1320</v>
      </c>
      <c r="D36" s="0" t="s">
        <v>44</v>
      </c>
      <c r="E36" s="0" t="s">
        <v>44</v>
      </c>
      <c r="F36" s="3" t="n">
        <v>1</v>
      </c>
      <c r="G36" s="0" t="n">
        <v>20</v>
      </c>
      <c r="H36" s="0" t="s">
        <v>44</v>
      </c>
      <c r="I36" s="0" t="s">
        <v>44</v>
      </c>
      <c r="J36" s="3" t="n">
        <v>1</v>
      </c>
      <c r="K36" s="0" t="n">
        <v>60</v>
      </c>
      <c r="L36" s="0" t="s">
        <v>44</v>
      </c>
      <c r="M36" s="0" t="s">
        <v>44</v>
      </c>
      <c r="N36" s="3" t="n">
        <v>1</v>
      </c>
      <c r="O36" s="0" t="n">
        <v>20</v>
      </c>
      <c r="P36" s="0" t="s">
        <v>44</v>
      </c>
      <c r="Q36" s="0" t="s">
        <v>44</v>
      </c>
      <c r="R36" s="3" t="n">
        <v>1</v>
      </c>
      <c r="S36" s="0" t="n">
        <v>1260</v>
      </c>
      <c r="T36" s="0" t="s">
        <v>44</v>
      </c>
      <c r="U36" s="0" t="s">
        <v>44</v>
      </c>
      <c r="V36" s="3" t="n">
        <v>1</v>
      </c>
      <c r="W36" s="0" t="n">
        <v>20</v>
      </c>
      <c r="X36" s="0" t="s">
        <v>44</v>
      </c>
      <c r="Y36" s="0" t="s">
        <v>44</v>
      </c>
      <c r="Z36" s="3" t="n">
        <v>1</v>
      </c>
      <c r="AA36" s="0" t="n">
        <v>92</v>
      </c>
      <c r="AB36" s="0" t="s">
        <v>44</v>
      </c>
      <c r="AC36" s="0" t="s">
        <v>44</v>
      </c>
      <c r="AD36" s="3" t="n">
        <v>1</v>
      </c>
      <c r="AE36" s="0" t="n">
        <v>92</v>
      </c>
      <c r="AF36" s="4" t="s">
        <v>44</v>
      </c>
      <c r="AG36" s="4" t="s">
        <v>44</v>
      </c>
      <c r="AH36" s="3" t="n">
        <v>1</v>
      </c>
      <c r="AI36" s="0" t="n">
        <v>2</v>
      </c>
      <c r="AJ36" s="0" t="s">
        <v>44</v>
      </c>
      <c r="AK36" s="0" t="s">
        <v>44</v>
      </c>
      <c r="AL36" s="3" t="n">
        <v>1</v>
      </c>
      <c r="AM36" s="0" t="n">
        <v>21</v>
      </c>
      <c r="AN36" s="0" t="s">
        <v>44</v>
      </c>
      <c r="AO36" s="0" t="s">
        <v>44</v>
      </c>
      <c r="AP36" s="3" t="n">
        <v>1</v>
      </c>
      <c r="AQ36" s="0" t="n">
        <v>5</v>
      </c>
      <c r="AR36" s="0" t="s">
        <v>44</v>
      </c>
      <c r="AS36" s="0" t="s">
        <v>44</v>
      </c>
      <c r="AT36" s="3" t="n">
        <v>1</v>
      </c>
      <c r="AU36" s="0" t="n">
        <v>66</v>
      </c>
      <c r="AV36" s="0" t="s">
        <v>44</v>
      </c>
      <c r="AW36" s="0" t="s">
        <v>44</v>
      </c>
      <c r="AX36" s="3" t="n">
        <v>1</v>
      </c>
      <c r="AY36" s="0" t="n">
        <v>3</v>
      </c>
      <c r="AZ36" s="0" t="s">
        <v>44</v>
      </c>
      <c r="BA36" s="0" t="s">
        <v>44</v>
      </c>
      <c r="BB36" s="3" t="n">
        <v>1</v>
      </c>
      <c r="BC36" s="0" t="n">
        <v>63</v>
      </c>
      <c r="BD36" s="0" t="s">
        <v>44</v>
      </c>
      <c r="BE36" s="0" t="s">
        <v>44</v>
      </c>
      <c r="BF36" s="3" t="n">
        <v>1</v>
      </c>
      <c r="BG36" s="0" t="n">
        <v>1392</v>
      </c>
      <c r="BH36" s="0" t="s">
        <v>44</v>
      </c>
      <c r="BI36" s="0" t="s">
        <v>44</v>
      </c>
      <c r="BJ36" s="3" t="n">
        <v>1</v>
      </c>
      <c r="BK36" s="0" t="n">
        <v>70</v>
      </c>
      <c r="BL36" s="0" t="s">
        <v>44</v>
      </c>
      <c r="BM36" s="0" t="s">
        <v>44</v>
      </c>
      <c r="BN36" s="3" t="n">
        <v>1</v>
      </c>
      <c r="BO36" s="0" t="n">
        <v>9</v>
      </c>
      <c r="BP36" s="0" t="s">
        <v>44</v>
      </c>
      <c r="BQ36" s="0" t="s">
        <v>44</v>
      </c>
      <c r="BR36" s="3" t="n">
        <v>1</v>
      </c>
      <c r="BU36" s="0" t="n">
        <f aca="false">IF(CJ36&lt;=0,$D$7,IF(CR36&lt;=CJ36,$D$7,$D$7+$F$7*(CR36-CJ36)))</f>
        <v>2.2</v>
      </c>
      <c r="BW36" s="0" t="n">
        <v>1</v>
      </c>
      <c r="BX36" s="0" t="n">
        <f aca="false">IF(AND(C36&gt;=0,C37&gt;=0),C36+C37,-1)</f>
        <v>2040</v>
      </c>
      <c r="BY36" s="0" t="s">
        <v>44</v>
      </c>
      <c r="BZ36" s="0" t="str">
        <f aca="false">IF(AND(E36="Nein",E37="Nein"),"Nein","Ja")</f>
        <v>Nein</v>
      </c>
      <c r="CA36" s="3" t="n">
        <f aca="false">ROUND((F36+F37)/2,2)</f>
        <v>1</v>
      </c>
      <c r="CB36" s="0" t="n">
        <f aca="false">G36</f>
        <v>20</v>
      </c>
      <c r="CC36" s="0" t="str">
        <f aca="false">H36</f>
        <v>Nein</v>
      </c>
      <c r="CD36" s="0" t="str">
        <f aca="false">I36</f>
        <v>Nein</v>
      </c>
      <c r="CE36" s="3" t="n">
        <f aca="false">J36</f>
        <v>1</v>
      </c>
      <c r="CF36" s="0" t="n">
        <f aca="false">IF(AND(K36&gt;=0,K37&gt;=0),K36+K37,-1)</f>
        <v>60</v>
      </c>
      <c r="CG36" s="0" t="s">
        <v>44</v>
      </c>
      <c r="CH36" s="0" t="str">
        <f aca="false">IF(AND(M36="Nein",M37="Nein"),"Nein","Ja")</f>
        <v>Nein</v>
      </c>
      <c r="CI36" s="3" t="n">
        <f aca="false">ROUND((N36+N37)/2,2)</f>
        <v>1</v>
      </c>
      <c r="CJ36" s="0" t="n">
        <f aca="false">O36</f>
        <v>20</v>
      </c>
      <c r="CK36" s="0" t="str">
        <f aca="false">P36</f>
        <v>Nein</v>
      </c>
      <c r="CL36" s="0" t="str">
        <f aca="false">Q36</f>
        <v>Nein</v>
      </c>
      <c r="CM36" s="3" t="n">
        <f aca="false">R36</f>
        <v>1</v>
      </c>
      <c r="CN36" s="0" t="n">
        <f aca="false">IF(AND(S36&gt;=0,S37&gt;=0),S36+S37,-1)</f>
        <v>1980</v>
      </c>
      <c r="CO36" s="0" t="s">
        <v>44</v>
      </c>
      <c r="CP36" s="0" t="str">
        <f aca="false">IF(AND(U36="Nein",U37="Nein"),"Nein","Ja")</f>
        <v>Nein</v>
      </c>
      <c r="CQ36" s="3" t="n">
        <f aca="false">ROUND((V36+V37)/2,2)</f>
        <v>1</v>
      </c>
      <c r="CR36" s="0" t="n">
        <f aca="false">W36</f>
        <v>20</v>
      </c>
      <c r="CS36" s="0" t="str">
        <f aca="false">X36</f>
        <v>Nein</v>
      </c>
      <c r="CT36" s="0" t="str">
        <f aca="false">Y36</f>
        <v>Nein</v>
      </c>
      <c r="CU36" s="3" t="n">
        <f aca="false">Z36</f>
        <v>1</v>
      </c>
      <c r="CV36" s="0" t="n">
        <f aca="false">AA36</f>
        <v>92</v>
      </c>
      <c r="CW36" s="0" t="str">
        <f aca="false">AB36</f>
        <v>Nein</v>
      </c>
      <c r="CX36" s="0" t="str">
        <f aca="false">AC36</f>
        <v>Nein</v>
      </c>
      <c r="CY36" s="3" t="n">
        <f aca="false">AD36</f>
        <v>1</v>
      </c>
      <c r="CZ36" s="0" t="n">
        <f aca="false">AE36</f>
        <v>92</v>
      </c>
      <c r="DA36" s="0" t="str">
        <f aca="false">AF36</f>
        <v>Nein</v>
      </c>
      <c r="DB36" s="0" t="str">
        <f aca="false">AG36</f>
        <v>Nein</v>
      </c>
      <c r="DC36" s="3" t="n">
        <f aca="false">AH36</f>
        <v>1</v>
      </c>
      <c r="DD36" s="0" t="n">
        <f aca="false">AI36</f>
        <v>2</v>
      </c>
      <c r="DE36" s="0" t="str">
        <f aca="false">AJ36</f>
        <v>Nein</v>
      </c>
      <c r="DF36" s="0" t="str">
        <f aca="false">AK36</f>
        <v>Nein</v>
      </c>
      <c r="DG36" s="3" t="n">
        <f aca="false">AL36</f>
        <v>1</v>
      </c>
      <c r="DH36" s="0" t="n">
        <f aca="false">AM36</f>
        <v>21</v>
      </c>
      <c r="DI36" s="0" t="str">
        <f aca="false">AN36</f>
        <v>Nein</v>
      </c>
      <c r="DJ36" s="0" t="str">
        <f aca="false">AO36</f>
        <v>Nein</v>
      </c>
      <c r="DK36" s="3" t="n">
        <f aca="false">AP36</f>
        <v>1</v>
      </c>
      <c r="DL36" s="0" t="n">
        <f aca="false">IF(CF36=0,0,IF(OR(BX36&gt;=0,CF36&gt;=0),ROUND(CF36/BX36*100,0),-1))</f>
        <v>3</v>
      </c>
      <c r="DM36" s="0" t="s">
        <v>44</v>
      </c>
      <c r="DN36" s="0" t="str">
        <f aca="false">IF(AND(CH36="Nein",BZ36="Nein"),"Nein","Ja")</f>
        <v>Nein</v>
      </c>
      <c r="DO36" s="3" t="n">
        <f aca="false">ROUND(CI36*CA36,2)</f>
        <v>1</v>
      </c>
      <c r="DP36" s="0" t="n">
        <f aca="false">IF(OR(BX36&lt;0,CB36&lt;=0),-1,ROUND(BX36/CB36,0))</f>
        <v>102</v>
      </c>
      <c r="DQ36" s="0" t="s">
        <v>44</v>
      </c>
      <c r="DR36" s="0" t="str">
        <f aca="false">IF(AND(BZ36="Nein",CD36="Nein"),"Nein","Ja")</f>
        <v>Nein</v>
      </c>
      <c r="DS36" s="3" t="n">
        <f aca="false">ROUND(CA36*CE36,2)</f>
        <v>1</v>
      </c>
      <c r="DT36" s="0" t="n">
        <f aca="false">IF(OR(CF36&lt;0,CJ36&lt;=0),-1,ROUND(CF36/CJ36,0))</f>
        <v>3</v>
      </c>
      <c r="DU36" s="0" t="s">
        <v>44</v>
      </c>
      <c r="DV36" s="0" t="str">
        <f aca="false">IF(AND(CH36="Nein",CL36="Nein"),"Nein","Ja")</f>
        <v>Nein</v>
      </c>
      <c r="DW36" s="3" t="n">
        <f aca="false">ROUND(CI36*CM36,2)</f>
        <v>1</v>
      </c>
      <c r="DX36" s="0" t="n">
        <f aca="false">IF(OR(CN36&lt;0,CR36&lt;=0),-1,ROUND(CN36/CR36,0))</f>
        <v>99</v>
      </c>
      <c r="DY36" s="0" t="s">
        <v>44</v>
      </c>
      <c r="DZ36" s="0" t="str">
        <f aca="false">IF(AND(CP36="Nein",CT36="Nein"),"Nein","Ja")</f>
        <v>Nein</v>
      </c>
      <c r="EA36" s="3" t="n">
        <f aca="false">ROUND(CQ36*CU36,2)</f>
        <v>1</v>
      </c>
      <c r="EB36" s="0" t="n">
        <f aca="false">IF(OR(CN36&lt;0,CF36&lt;0),-1,CN36+ROUND(BU36*CF36,0))</f>
        <v>2112</v>
      </c>
      <c r="EC36" s="0" t="s">
        <v>44</v>
      </c>
      <c r="ED36" s="0" t="str">
        <f aca="false">IF(AND(CP36="Nein",CH36="Nein"),"Nein","Ja")</f>
        <v>Nein</v>
      </c>
      <c r="EE36" s="3" t="n">
        <f aca="false">ROUND((CQ36+CI36)/2,2)</f>
        <v>1</v>
      </c>
      <c r="EF36" s="0" t="n">
        <f aca="false">IF(OR(EB36&lt;0,CB36&lt;=0),-1,ROUND(EB36/CB36,0))</f>
        <v>106</v>
      </c>
      <c r="EG36" s="0" t="s">
        <v>44</v>
      </c>
      <c r="EH36" s="0" t="str">
        <f aca="false">IF(AND(ED36="Nein",CD36="Nein"),"Nein","Ja")</f>
        <v>Nein</v>
      </c>
      <c r="EI36" s="3" t="n">
        <f aca="false">ROUND(EE36*CE36,2)</f>
        <v>1</v>
      </c>
      <c r="EJ36" s="0" t="n">
        <f aca="false">BO36</f>
        <v>9</v>
      </c>
      <c r="EK36" s="0" t="str">
        <f aca="false">BP36</f>
        <v>Nein</v>
      </c>
      <c r="EL36" s="0" t="str">
        <f aca="false">BQ36</f>
        <v>Nein</v>
      </c>
      <c r="EM36" s="3" t="n">
        <f aca="false">BR36</f>
        <v>1</v>
      </c>
    </row>
    <row r="37" customFormat="false" ht="12.75" hidden="false" customHeight="false" outlineLevel="0" collapsed="false">
      <c r="B37" s="0" t="n">
        <v>1</v>
      </c>
      <c r="C37" s="0" t="n">
        <v>720</v>
      </c>
      <c r="D37" s="0" t="s">
        <v>44</v>
      </c>
      <c r="E37" s="0" t="s">
        <v>44</v>
      </c>
      <c r="F37" s="3" t="n">
        <v>1</v>
      </c>
      <c r="G37" s="0" t="n">
        <v>97</v>
      </c>
      <c r="H37" s="0" t="s">
        <v>44</v>
      </c>
      <c r="I37" s="0" t="s">
        <v>44</v>
      </c>
      <c r="J37" s="3" t="n">
        <v>1</v>
      </c>
      <c r="K37" s="0" t="n">
        <v>0</v>
      </c>
      <c r="L37" s="0" t="s">
        <v>44</v>
      </c>
      <c r="M37" s="0" t="s">
        <v>44</v>
      </c>
      <c r="N37" s="3" t="n">
        <v>1</v>
      </c>
      <c r="O37" s="0" t="n">
        <v>-1</v>
      </c>
      <c r="P37" s="0" t="s">
        <v>44</v>
      </c>
      <c r="Q37" s="0" t="s">
        <v>44</v>
      </c>
      <c r="R37" s="3" t="n">
        <v>1</v>
      </c>
      <c r="S37" s="0" t="n">
        <v>720</v>
      </c>
      <c r="T37" s="0" t="s">
        <v>44</v>
      </c>
      <c r="U37" s="0" t="s">
        <v>44</v>
      </c>
      <c r="V37" s="3" t="n">
        <v>1</v>
      </c>
      <c r="W37" s="0" t="n">
        <v>97</v>
      </c>
      <c r="X37" s="0" t="s">
        <v>44</v>
      </c>
      <c r="Y37" s="0" t="s">
        <v>44</v>
      </c>
      <c r="Z37" s="3" t="n">
        <v>1</v>
      </c>
      <c r="AA37" s="0" t="n">
        <v>82</v>
      </c>
      <c r="AB37" s="0" t="s">
        <v>44</v>
      </c>
      <c r="AC37" s="0" t="s">
        <v>44</v>
      </c>
      <c r="AD37" s="3" t="n">
        <v>1</v>
      </c>
      <c r="AE37" s="0" t="n">
        <v>82</v>
      </c>
      <c r="AF37" s="4" t="s">
        <v>44</v>
      </c>
      <c r="AG37" s="4" t="s">
        <v>44</v>
      </c>
      <c r="AH37" s="3" t="n">
        <v>1</v>
      </c>
      <c r="AI37" s="0" t="n">
        <v>11</v>
      </c>
      <c r="AJ37" s="0" t="s">
        <v>44</v>
      </c>
      <c r="AK37" s="0" t="s">
        <v>44</v>
      </c>
      <c r="AL37" s="3" t="n">
        <v>1</v>
      </c>
      <c r="AM37" s="0" t="n">
        <v>98</v>
      </c>
      <c r="AN37" s="0" t="s">
        <v>44</v>
      </c>
      <c r="AO37" s="0" t="s">
        <v>44</v>
      </c>
      <c r="AP37" s="3" t="n">
        <v>1</v>
      </c>
      <c r="AQ37" s="0" t="n">
        <v>0</v>
      </c>
      <c r="AR37" s="0" t="s">
        <v>44</v>
      </c>
      <c r="AS37" s="0" t="s">
        <v>44</v>
      </c>
      <c r="AT37" s="3" t="n">
        <v>1</v>
      </c>
      <c r="AU37" s="0" t="n">
        <v>7</v>
      </c>
      <c r="AV37" s="0" t="s">
        <v>44</v>
      </c>
      <c r="AW37" s="0" t="s">
        <v>44</v>
      </c>
      <c r="AX37" s="3" t="n">
        <v>1</v>
      </c>
      <c r="AY37" s="0" t="n">
        <v>-1</v>
      </c>
      <c r="AZ37" s="0" t="s">
        <v>44</v>
      </c>
      <c r="BA37" s="0" t="s">
        <v>44</v>
      </c>
      <c r="BB37" s="3" t="n">
        <v>1</v>
      </c>
      <c r="BC37" s="0" t="n">
        <v>7</v>
      </c>
      <c r="BD37" s="0" t="s">
        <v>44</v>
      </c>
      <c r="BE37" s="0" t="s">
        <v>44</v>
      </c>
      <c r="BF37" s="3" t="n">
        <v>1</v>
      </c>
      <c r="BG37" s="0" t="n">
        <v>1008</v>
      </c>
      <c r="BH37" s="0" t="s">
        <v>44</v>
      </c>
      <c r="BI37" s="0" t="s">
        <v>44</v>
      </c>
      <c r="BJ37" s="3" t="n">
        <v>1</v>
      </c>
      <c r="BK37" s="0" t="n">
        <v>10</v>
      </c>
      <c r="BL37" s="0" t="s">
        <v>44</v>
      </c>
      <c r="BM37" s="0" t="s">
        <v>44</v>
      </c>
      <c r="BN37" s="3" t="n">
        <v>1</v>
      </c>
      <c r="BO37" s="0" t="n">
        <v>7</v>
      </c>
      <c r="BP37" s="0" t="s">
        <v>44</v>
      </c>
      <c r="BQ37" s="0" t="s">
        <v>44</v>
      </c>
      <c r="BR37" s="3" t="n">
        <v>1</v>
      </c>
      <c r="CA37" s="3"/>
      <c r="CE37" s="3"/>
      <c r="CI37" s="3"/>
      <c r="CM37" s="3"/>
      <c r="CQ37" s="3"/>
      <c r="CU37" s="3"/>
      <c r="CY37" s="3"/>
      <c r="DC37" s="3"/>
      <c r="DG37" s="3"/>
      <c r="DK37" s="3"/>
      <c r="DO37" s="3"/>
      <c r="DS37" s="3"/>
      <c r="DW37" s="3"/>
      <c r="EA37" s="3"/>
      <c r="EE37" s="3"/>
      <c r="EI37" s="3"/>
      <c r="EM37" s="3"/>
    </row>
    <row r="38" customFormat="false" ht="12.75" hidden="false" customHeight="false" outlineLevel="0" collapsed="false">
      <c r="A38" s="0" t="n">
        <v>14</v>
      </c>
      <c r="B38" s="0" t="n">
        <v>1</v>
      </c>
      <c r="C38" s="0" t="n">
        <v>0</v>
      </c>
      <c r="D38" s="0" t="s">
        <v>44</v>
      </c>
      <c r="E38" s="0" t="s">
        <v>44</v>
      </c>
      <c r="F38" s="3" t="n">
        <v>1</v>
      </c>
      <c r="G38" s="0" t="n">
        <v>-1</v>
      </c>
      <c r="H38" s="0" t="s">
        <v>44</v>
      </c>
      <c r="I38" s="0" t="s">
        <v>44</v>
      </c>
      <c r="J38" s="3" t="n">
        <v>1</v>
      </c>
      <c r="K38" s="0" t="n">
        <v>0</v>
      </c>
      <c r="L38" s="0" t="s">
        <v>44</v>
      </c>
      <c r="M38" s="0" t="s">
        <v>44</v>
      </c>
      <c r="N38" s="3" t="n">
        <v>1</v>
      </c>
      <c r="O38" s="0" t="n">
        <v>-1</v>
      </c>
      <c r="P38" s="0" t="s">
        <v>44</v>
      </c>
      <c r="Q38" s="0" t="s">
        <v>44</v>
      </c>
      <c r="R38" s="3" t="n">
        <v>1</v>
      </c>
      <c r="S38" s="0" t="n">
        <v>0</v>
      </c>
      <c r="T38" s="0" t="s">
        <v>44</v>
      </c>
      <c r="U38" s="0" t="s">
        <v>44</v>
      </c>
      <c r="V38" s="3" t="n">
        <v>1</v>
      </c>
      <c r="W38" s="0" t="n">
        <v>-1</v>
      </c>
      <c r="X38" s="0" t="s">
        <v>44</v>
      </c>
      <c r="Y38" s="0" t="s">
        <v>44</v>
      </c>
      <c r="Z38" s="3" t="n">
        <v>1</v>
      </c>
      <c r="AA38" s="0" t="n">
        <v>83</v>
      </c>
      <c r="AB38" s="0" t="s">
        <v>44</v>
      </c>
      <c r="AC38" s="0" t="s">
        <v>44</v>
      </c>
      <c r="AD38" s="3" t="n">
        <v>1</v>
      </c>
      <c r="AE38" s="0" t="n">
        <v>85</v>
      </c>
      <c r="AF38" s="4" t="s">
        <v>44</v>
      </c>
      <c r="AG38" s="4" t="s">
        <v>44</v>
      </c>
      <c r="AH38" s="3" t="n">
        <v>1</v>
      </c>
      <c r="AI38" s="0" t="n">
        <v>0</v>
      </c>
      <c r="AJ38" s="0" t="s">
        <v>44</v>
      </c>
      <c r="AK38" s="0" t="s">
        <v>44</v>
      </c>
      <c r="AL38" s="3" t="n">
        <v>1</v>
      </c>
      <c r="AM38" s="0" t="n">
        <v>-1</v>
      </c>
      <c r="AN38" s="0" t="s">
        <v>44</v>
      </c>
      <c r="AO38" s="0" t="s">
        <v>44</v>
      </c>
      <c r="AP38" s="3" t="n">
        <v>1</v>
      </c>
      <c r="AQ38" s="0" t="n">
        <v>0</v>
      </c>
      <c r="AR38" s="0" t="s">
        <v>44</v>
      </c>
      <c r="AS38" s="0" t="s">
        <v>44</v>
      </c>
      <c r="AT38" s="3" t="n">
        <v>1</v>
      </c>
      <c r="AU38" s="0" t="n">
        <v>-1</v>
      </c>
      <c r="AV38" s="0" t="s">
        <v>44</v>
      </c>
      <c r="AW38" s="0" t="s">
        <v>44</v>
      </c>
      <c r="AX38" s="3" t="n">
        <v>1</v>
      </c>
      <c r="AY38" s="0" t="n">
        <v>-1</v>
      </c>
      <c r="AZ38" s="0" t="s">
        <v>44</v>
      </c>
      <c r="BA38" s="0" t="s">
        <v>44</v>
      </c>
      <c r="BB38" s="3" t="n">
        <v>1</v>
      </c>
      <c r="BC38" s="0" t="n">
        <v>-1</v>
      </c>
      <c r="BD38" s="0" t="s">
        <v>44</v>
      </c>
      <c r="BE38" s="0" t="s">
        <v>44</v>
      </c>
      <c r="BF38" s="3" t="n">
        <v>1</v>
      </c>
      <c r="BG38" s="0" t="n">
        <v>0</v>
      </c>
      <c r="BH38" s="0" t="s">
        <v>44</v>
      </c>
      <c r="BI38" s="0" t="s">
        <v>44</v>
      </c>
      <c r="BJ38" s="3" t="n">
        <v>1</v>
      </c>
      <c r="BK38" s="0" t="n">
        <v>-1</v>
      </c>
      <c r="BL38" s="0" t="s">
        <v>44</v>
      </c>
      <c r="BM38" s="0" t="s">
        <v>44</v>
      </c>
      <c r="BN38" s="3" t="n">
        <v>1</v>
      </c>
      <c r="BO38" s="0" t="n">
        <v>-1</v>
      </c>
      <c r="BP38" s="0" t="s">
        <v>44</v>
      </c>
      <c r="BQ38" s="0" t="s">
        <v>44</v>
      </c>
      <c r="BR38" s="3" t="n">
        <v>1</v>
      </c>
      <c r="BU38" s="0" t="n">
        <f aca="false">IF(CJ38&lt;=0,$D$7,IF(CR38&lt;=CJ38,$D$7,$D$7+$F$7*(CR38-CJ38)))</f>
        <v>2.2</v>
      </c>
      <c r="BW38" s="0" t="n">
        <v>1</v>
      </c>
      <c r="BX38" s="0" t="n">
        <f aca="false">IF(AND(C38&gt;=0,C39&gt;=0),C38+C39,-1)</f>
        <v>720</v>
      </c>
      <c r="BY38" s="0" t="s">
        <v>44</v>
      </c>
      <c r="BZ38" s="0" t="str">
        <f aca="false">IF(AND(E38="Nein",E39="Nein"),"Nein","Ja")</f>
        <v>Nein</v>
      </c>
      <c r="CA38" s="3" t="n">
        <f aca="false">ROUND((F38+F39)/2,2)</f>
        <v>1</v>
      </c>
      <c r="CB38" s="0" t="n">
        <f aca="false">G38</f>
        <v>-1</v>
      </c>
      <c r="CC38" s="0" t="str">
        <f aca="false">H38</f>
        <v>Nein</v>
      </c>
      <c r="CD38" s="0" t="str">
        <f aca="false">I38</f>
        <v>Nein</v>
      </c>
      <c r="CE38" s="3" t="n">
        <f aca="false">J38</f>
        <v>1</v>
      </c>
      <c r="CF38" s="0" t="n">
        <f aca="false">IF(AND(K38&gt;=0,K39&gt;=0),K38+K39,-1)</f>
        <v>180</v>
      </c>
      <c r="CG38" s="0" t="s">
        <v>44</v>
      </c>
      <c r="CH38" s="0" t="str">
        <f aca="false">IF(AND(M38="Nein",M39="Nein"),"Nein","Ja")</f>
        <v>Nein</v>
      </c>
      <c r="CI38" s="3" t="n">
        <f aca="false">ROUND((N38+N39)/2,2)</f>
        <v>1</v>
      </c>
      <c r="CJ38" s="0" t="n">
        <f aca="false">O38</f>
        <v>-1</v>
      </c>
      <c r="CK38" s="0" t="str">
        <f aca="false">P38</f>
        <v>Nein</v>
      </c>
      <c r="CL38" s="0" t="str">
        <f aca="false">Q38</f>
        <v>Nein</v>
      </c>
      <c r="CM38" s="3" t="n">
        <f aca="false">R38</f>
        <v>1</v>
      </c>
      <c r="CN38" s="0" t="n">
        <f aca="false">IF(AND(S38&gt;=0,S39&gt;=0),S38+S39,-1)</f>
        <v>540</v>
      </c>
      <c r="CO38" s="0" t="s">
        <v>44</v>
      </c>
      <c r="CP38" s="0" t="str">
        <f aca="false">IF(AND(U38="Nein",U39="Nein"),"Nein","Ja")</f>
        <v>Nein</v>
      </c>
      <c r="CQ38" s="3" t="n">
        <f aca="false">ROUND((V38+V39)/2,2)</f>
        <v>1</v>
      </c>
      <c r="CR38" s="0" t="n">
        <f aca="false">W38</f>
        <v>-1</v>
      </c>
      <c r="CS38" s="0" t="str">
        <f aca="false">X38</f>
        <v>Nein</v>
      </c>
      <c r="CT38" s="0" t="str">
        <f aca="false">Y38</f>
        <v>Nein</v>
      </c>
      <c r="CU38" s="3" t="n">
        <f aca="false">Z38</f>
        <v>1</v>
      </c>
      <c r="CV38" s="0" t="n">
        <f aca="false">AA38</f>
        <v>83</v>
      </c>
      <c r="CW38" s="0" t="str">
        <f aca="false">AB38</f>
        <v>Nein</v>
      </c>
      <c r="CX38" s="0" t="str">
        <f aca="false">AC38</f>
        <v>Nein</v>
      </c>
      <c r="CY38" s="3" t="n">
        <f aca="false">AD38</f>
        <v>1</v>
      </c>
      <c r="CZ38" s="0" t="n">
        <f aca="false">AE38</f>
        <v>85</v>
      </c>
      <c r="DA38" s="0" t="str">
        <f aca="false">AF38</f>
        <v>Nein</v>
      </c>
      <c r="DB38" s="0" t="str">
        <f aca="false">AG38</f>
        <v>Nein</v>
      </c>
      <c r="DC38" s="3" t="n">
        <f aca="false">AH38</f>
        <v>1</v>
      </c>
      <c r="DD38" s="0" t="n">
        <f aca="false">AI38</f>
        <v>0</v>
      </c>
      <c r="DE38" s="0" t="str">
        <f aca="false">AJ38</f>
        <v>Nein</v>
      </c>
      <c r="DF38" s="0" t="str">
        <f aca="false">AK38</f>
        <v>Nein</v>
      </c>
      <c r="DG38" s="3" t="n">
        <f aca="false">AL38</f>
        <v>1</v>
      </c>
      <c r="DH38" s="0" t="n">
        <f aca="false">AM38</f>
        <v>-1</v>
      </c>
      <c r="DI38" s="0" t="str">
        <f aca="false">AN38</f>
        <v>Nein</v>
      </c>
      <c r="DJ38" s="0" t="str">
        <f aca="false">AO38</f>
        <v>Nein</v>
      </c>
      <c r="DK38" s="3" t="n">
        <f aca="false">AP38</f>
        <v>1</v>
      </c>
      <c r="DL38" s="0" t="n">
        <f aca="false">IF(CF38=0,0,IF(OR(BX38&gt;=0,CF38&gt;=0),ROUND(CF38/BX38*100,0),-1))</f>
        <v>25</v>
      </c>
      <c r="DM38" s="0" t="s">
        <v>44</v>
      </c>
      <c r="DN38" s="0" t="str">
        <f aca="false">IF(AND(CH38="Nein",BZ38="Nein"),"Nein","Ja")</f>
        <v>Nein</v>
      </c>
      <c r="DO38" s="3" t="n">
        <f aca="false">ROUND(CI38*CA38,2)</f>
        <v>1</v>
      </c>
      <c r="DP38" s="0" t="n">
        <f aca="false">IF(OR(BX38&lt;0,CB38&lt;=0),-1,ROUND(BX38/CB38,0))</f>
        <v>-1</v>
      </c>
      <c r="DQ38" s="0" t="s">
        <v>44</v>
      </c>
      <c r="DR38" s="0" t="str">
        <f aca="false">IF(AND(BZ38="Nein",CD38="Nein"),"Nein","Ja")</f>
        <v>Nein</v>
      </c>
      <c r="DS38" s="3" t="n">
        <f aca="false">ROUND(CA38*CE38,2)</f>
        <v>1</v>
      </c>
      <c r="DT38" s="0" t="n">
        <f aca="false">IF(OR(CF38&lt;0,CJ38&lt;=0),-1,ROUND(CF38/CJ38,0))</f>
        <v>-1</v>
      </c>
      <c r="DU38" s="0" t="s">
        <v>44</v>
      </c>
      <c r="DV38" s="0" t="str">
        <f aca="false">IF(AND(CH38="Nein",CL38="Nein"),"Nein","Ja")</f>
        <v>Nein</v>
      </c>
      <c r="DW38" s="3" t="n">
        <f aca="false">ROUND(CI38*CM38,2)</f>
        <v>1</v>
      </c>
      <c r="DX38" s="0" t="n">
        <f aca="false">IF(OR(CN38&lt;0,CR38&lt;=0),-1,ROUND(CN38/CR38,0))</f>
        <v>-1</v>
      </c>
      <c r="DY38" s="0" t="s">
        <v>44</v>
      </c>
      <c r="DZ38" s="0" t="str">
        <f aca="false">IF(AND(CP38="Nein",CT38="Nein"),"Nein","Ja")</f>
        <v>Nein</v>
      </c>
      <c r="EA38" s="3" t="n">
        <f aca="false">ROUND(CQ38*CU38,2)</f>
        <v>1</v>
      </c>
      <c r="EB38" s="0" t="n">
        <f aca="false">IF(OR(CN38&lt;0,CF38&lt;0),-1,CN38+ROUND(BU38*CF38,0))</f>
        <v>936</v>
      </c>
      <c r="EC38" s="0" t="s">
        <v>44</v>
      </c>
      <c r="ED38" s="0" t="str">
        <f aca="false">IF(AND(CP38="Nein",CH38="Nein"),"Nein","Ja")</f>
        <v>Nein</v>
      </c>
      <c r="EE38" s="3" t="n">
        <f aca="false">ROUND((CQ38+CI38)/2,2)</f>
        <v>1</v>
      </c>
      <c r="EF38" s="0" t="n">
        <f aca="false">IF(OR(EB38&lt;0,CB38&lt;=0),-1,ROUND(EB38/CB38,0))</f>
        <v>-1</v>
      </c>
      <c r="EG38" s="0" t="s">
        <v>44</v>
      </c>
      <c r="EH38" s="0" t="str">
        <f aca="false">IF(AND(ED38="Nein",CD38="Nein"),"Nein","Ja")</f>
        <v>Nein</v>
      </c>
      <c r="EI38" s="3" t="n">
        <f aca="false">ROUND(EE38*CE38,2)</f>
        <v>1</v>
      </c>
      <c r="EJ38" s="0" t="n">
        <f aca="false">BO38</f>
        <v>-1</v>
      </c>
      <c r="EK38" s="0" t="str">
        <f aca="false">BP38</f>
        <v>Nein</v>
      </c>
      <c r="EL38" s="0" t="str">
        <f aca="false">BQ38</f>
        <v>Nein</v>
      </c>
      <c r="EM38" s="3" t="n">
        <f aca="false">BR38</f>
        <v>1</v>
      </c>
    </row>
    <row r="39" customFormat="false" ht="12.75" hidden="false" customHeight="false" outlineLevel="0" collapsed="false">
      <c r="B39" s="0" t="n">
        <v>1</v>
      </c>
      <c r="C39" s="0" t="n">
        <v>720</v>
      </c>
      <c r="D39" s="0" t="s">
        <v>44</v>
      </c>
      <c r="E39" s="0" t="s">
        <v>44</v>
      </c>
      <c r="F39" s="3" t="n">
        <v>1</v>
      </c>
      <c r="G39" s="0" t="n">
        <v>97</v>
      </c>
      <c r="H39" s="0" t="s">
        <v>44</v>
      </c>
      <c r="I39" s="0" t="s">
        <v>44</v>
      </c>
      <c r="J39" s="3" t="n">
        <v>1</v>
      </c>
      <c r="K39" s="0" t="n">
        <v>180</v>
      </c>
      <c r="L39" s="0" t="s">
        <v>44</v>
      </c>
      <c r="M39" s="0" t="s">
        <v>44</v>
      </c>
      <c r="N39" s="3" t="n">
        <v>1</v>
      </c>
      <c r="O39" s="0" t="n">
        <v>82</v>
      </c>
      <c r="P39" s="0" t="s">
        <v>44</v>
      </c>
      <c r="Q39" s="0" t="s">
        <v>44</v>
      </c>
      <c r="R39" s="3" t="n">
        <v>1</v>
      </c>
      <c r="S39" s="0" t="n">
        <v>540</v>
      </c>
      <c r="T39" s="0" t="s">
        <v>44</v>
      </c>
      <c r="U39" s="0" t="s">
        <v>44</v>
      </c>
      <c r="V39" s="3" t="n">
        <v>1</v>
      </c>
      <c r="W39" s="0" t="n">
        <v>102</v>
      </c>
      <c r="X39" s="0" t="s">
        <v>44</v>
      </c>
      <c r="Y39" s="0" t="s">
        <v>44</v>
      </c>
      <c r="Z39" s="3" t="n">
        <v>1</v>
      </c>
      <c r="AA39" s="0" t="n">
        <v>82</v>
      </c>
      <c r="AB39" s="0" t="s">
        <v>44</v>
      </c>
      <c r="AC39" s="0" t="s">
        <v>44</v>
      </c>
      <c r="AD39" s="3" t="n">
        <v>1</v>
      </c>
      <c r="AE39" s="0" t="n">
        <v>82</v>
      </c>
      <c r="AF39" s="4" t="s">
        <v>44</v>
      </c>
      <c r="AG39" s="4" t="s">
        <v>44</v>
      </c>
      <c r="AH39" s="3" t="n">
        <v>1</v>
      </c>
      <c r="AI39" s="0" t="n">
        <v>11</v>
      </c>
      <c r="AJ39" s="0" t="s">
        <v>44</v>
      </c>
      <c r="AK39" s="0" t="s">
        <v>44</v>
      </c>
      <c r="AL39" s="3" t="n">
        <v>1</v>
      </c>
      <c r="AM39" s="0" t="n">
        <v>98</v>
      </c>
      <c r="AN39" s="0" t="s">
        <v>44</v>
      </c>
      <c r="AO39" s="0" t="s">
        <v>44</v>
      </c>
      <c r="AP39" s="3" t="n">
        <v>1</v>
      </c>
      <c r="AQ39" s="0" t="n">
        <v>25</v>
      </c>
      <c r="AR39" s="0" t="s">
        <v>44</v>
      </c>
      <c r="AS39" s="0" t="s">
        <v>44</v>
      </c>
      <c r="AT39" s="3" t="n">
        <v>1</v>
      </c>
      <c r="AU39" s="0" t="n">
        <v>7</v>
      </c>
      <c r="AV39" s="0" t="s">
        <v>44</v>
      </c>
      <c r="AW39" s="0" t="s">
        <v>44</v>
      </c>
      <c r="AX39" s="3" t="n">
        <v>1</v>
      </c>
      <c r="AY39" s="0" t="n">
        <v>2</v>
      </c>
      <c r="AZ39" s="0" t="s">
        <v>44</v>
      </c>
      <c r="BA39" s="0" t="s">
        <v>44</v>
      </c>
      <c r="BB39" s="3" t="n">
        <v>1</v>
      </c>
      <c r="BC39" s="0" t="n">
        <v>5</v>
      </c>
      <c r="BD39" s="0" t="s">
        <v>44</v>
      </c>
      <c r="BE39" s="0" t="s">
        <v>44</v>
      </c>
      <c r="BF39" s="3" t="n">
        <v>1</v>
      </c>
      <c r="BG39" s="0" t="n">
        <v>1008</v>
      </c>
      <c r="BH39" s="0" t="s">
        <v>44</v>
      </c>
      <c r="BI39" s="0" t="s">
        <v>44</v>
      </c>
      <c r="BJ39" s="3" t="n">
        <v>1</v>
      </c>
      <c r="BK39" s="0" t="n">
        <v>10</v>
      </c>
      <c r="BL39" s="0" t="s">
        <v>44</v>
      </c>
      <c r="BM39" s="0" t="s">
        <v>44</v>
      </c>
      <c r="BN39" s="3" t="n">
        <v>1</v>
      </c>
      <c r="BO39" s="0" t="n">
        <v>7</v>
      </c>
      <c r="BP39" s="0" t="s">
        <v>44</v>
      </c>
      <c r="BQ39" s="0" t="s">
        <v>44</v>
      </c>
      <c r="BR39" s="3" t="n">
        <v>1</v>
      </c>
      <c r="CA39" s="3"/>
      <c r="CE39" s="3"/>
      <c r="CI39" s="3"/>
      <c r="CM39" s="3"/>
      <c r="CQ39" s="3"/>
      <c r="CU39" s="3"/>
      <c r="CY39" s="3"/>
      <c r="DC39" s="3"/>
      <c r="DG39" s="3"/>
      <c r="DK39" s="3"/>
      <c r="DO39" s="3"/>
      <c r="DS39" s="3"/>
      <c r="DW39" s="3"/>
      <c r="EA39" s="3"/>
      <c r="EE39" s="3"/>
      <c r="EI39" s="3"/>
      <c r="EM39" s="3"/>
    </row>
    <row r="40" customFormat="false" ht="12.75" hidden="false" customHeight="false" outlineLevel="0" collapsed="false">
      <c r="A40" s="0" t="n">
        <v>15</v>
      </c>
      <c r="B40" s="0" t="n">
        <v>1</v>
      </c>
      <c r="C40" s="0" t="n">
        <v>1320</v>
      </c>
      <c r="D40" s="0" t="s">
        <v>44</v>
      </c>
      <c r="E40" s="0" t="s">
        <v>44</v>
      </c>
      <c r="F40" s="3" t="n">
        <v>1</v>
      </c>
      <c r="G40" s="0" t="n">
        <v>20</v>
      </c>
      <c r="H40" s="0" t="s">
        <v>44</v>
      </c>
      <c r="I40" s="0" t="s">
        <v>44</v>
      </c>
      <c r="J40" s="3" t="n">
        <v>1</v>
      </c>
      <c r="K40" s="0" t="n">
        <v>60</v>
      </c>
      <c r="L40" s="0" t="s">
        <v>44</v>
      </c>
      <c r="M40" s="0" t="s">
        <v>44</v>
      </c>
      <c r="N40" s="3" t="n">
        <v>1</v>
      </c>
      <c r="O40" s="0" t="n">
        <v>20</v>
      </c>
      <c r="P40" s="0" t="s">
        <v>44</v>
      </c>
      <c r="Q40" s="0" t="s">
        <v>44</v>
      </c>
      <c r="R40" s="3" t="n">
        <v>1</v>
      </c>
      <c r="S40" s="0" t="n">
        <v>1260</v>
      </c>
      <c r="T40" s="0" t="s">
        <v>44</v>
      </c>
      <c r="U40" s="0" t="s">
        <v>44</v>
      </c>
      <c r="V40" s="3" t="n">
        <v>1</v>
      </c>
      <c r="W40" s="0" t="n">
        <v>20</v>
      </c>
      <c r="X40" s="0" t="s">
        <v>44</v>
      </c>
      <c r="Y40" s="0" t="s">
        <v>44</v>
      </c>
      <c r="Z40" s="3" t="n">
        <v>1</v>
      </c>
      <c r="AA40" s="0" t="n">
        <v>92</v>
      </c>
      <c r="AB40" s="0" t="s">
        <v>44</v>
      </c>
      <c r="AC40" s="0" t="s">
        <v>44</v>
      </c>
      <c r="AD40" s="3" t="n">
        <v>1</v>
      </c>
      <c r="AE40" s="0" t="n">
        <v>92</v>
      </c>
      <c r="AF40" s="4" t="s">
        <v>44</v>
      </c>
      <c r="AG40" s="4" t="s">
        <v>44</v>
      </c>
      <c r="AH40" s="3" t="n">
        <v>1</v>
      </c>
      <c r="AI40" s="0" t="n">
        <v>2</v>
      </c>
      <c r="AJ40" s="0" t="s">
        <v>44</v>
      </c>
      <c r="AK40" s="0" t="s">
        <v>44</v>
      </c>
      <c r="AL40" s="3" t="n">
        <v>1</v>
      </c>
      <c r="AM40" s="0" t="n">
        <v>21</v>
      </c>
      <c r="AN40" s="0" t="s">
        <v>44</v>
      </c>
      <c r="AO40" s="0" t="s">
        <v>44</v>
      </c>
      <c r="AP40" s="3" t="n">
        <v>1</v>
      </c>
      <c r="AQ40" s="0" t="n">
        <v>5</v>
      </c>
      <c r="AR40" s="0" t="s">
        <v>44</v>
      </c>
      <c r="AS40" s="0" t="s">
        <v>44</v>
      </c>
      <c r="AT40" s="3" t="n">
        <v>1</v>
      </c>
      <c r="AU40" s="0" t="n">
        <v>66</v>
      </c>
      <c r="AV40" s="0" t="s">
        <v>44</v>
      </c>
      <c r="AW40" s="0" t="s">
        <v>44</v>
      </c>
      <c r="AX40" s="3" t="n">
        <v>1</v>
      </c>
      <c r="AY40" s="0" t="n">
        <v>3</v>
      </c>
      <c r="AZ40" s="0" t="s">
        <v>44</v>
      </c>
      <c r="BA40" s="0" t="s">
        <v>44</v>
      </c>
      <c r="BB40" s="3" t="n">
        <v>1</v>
      </c>
      <c r="BC40" s="0" t="n">
        <v>63</v>
      </c>
      <c r="BD40" s="0" t="s">
        <v>44</v>
      </c>
      <c r="BE40" s="0" t="s">
        <v>44</v>
      </c>
      <c r="BF40" s="3" t="n">
        <v>1</v>
      </c>
      <c r="BG40" s="0" t="n">
        <v>1392</v>
      </c>
      <c r="BH40" s="0" t="s">
        <v>44</v>
      </c>
      <c r="BI40" s="0" t="s">
        <v>44</v>
      </c>
      <c r="BJ40" s="3" t="n">
        <v>1</v>
      </c>
      <c r="BK40" s="0" t="n">
        <v>70</v>
      </c>
      <c r="BL40" s="0" t="s">
        <v>44</v>
      </c>
      <c r="BM40" s="0" t="s">
        <v>44</v>
      </c>
      <c r="BN40" s="3" t="n">
        <v>1</v>
      </c>
      <c r="BO40" s="0" t="n">
        <v>9</v>
      </c>
      <c r="BP40" s="0" t="s">
        <v>44</v>
      </c>
      <c r="BQ40" s="0" t="s">
        <v>44</v>
      </c>
      <c r="BR40" s="3" t="n">
        <v>1</v>
      </c>
      <c r="BU40" s="0" t="n">
        <f aca="false">IF(CJ40&lt;=0,$D$7,IF(CR40&lt;=CJ40,$D$7,$D$7+$F$7*(CR40-CJ40)))</f>
        <v>2.2</v>
      </c>
      <c r="BW40" s="0" t="n">
        <v>1</v>
      </c>
      <c r="BX40" s="0" t="n">
        <f aca="false">IF(AND(C40&gt;=0,C41&gt;=0),C40+C41,-1)</f>
        <v>1320</v>
      </c>
      <c r="BY40" s="0" t="s">
        <v>44</v>
      </c>
      <c r="BZ40" s="0" t="str">
        <f aca="false">IF(AND(E40="Nein",E41="Nein"),"Nein","Ja")</f>
        <v>Nein</v>
      </c>
      <c r="CA40" s="3" t="n">
        <f aca="false">ROUND((F40+F41)/2,2)</f>
        <v>1</v>
      </c>
      <c r="CB40" s="0" t="n">
        <f aca="false">G40</f>
        <v>20</v>
      </c>
      <c r="CC40" s="0" t="str">
        <f aca="false">H40</f>
        <v>Nein</v>
      </c>
      <c r="CD40" s="0" t="str">
        <f aca="false">I40</f>
        <v>Nein</v>
      </c>
      <c r="CE40" s="3" t="n">
        <f aca="false">J40</f>
        <v>1</v>
      </c>
      <c r="CF40" s="0" t="n">
        <f aca="false">IF(AND(K40&gt;=0,K41&gt;=0),K40+K41,-1)</f>
        <v>60</v>
      </c>
      <c r="CG40" s="0" t="s">
        <v>44</v>
      </c>
      <c r="CH40" s="0" t="str">
        <f aca="false">IF(AND(M40="Nein",M41="Nein"),"Nein","Ja")</f>
        <v>Nein</v>
      </c>
      <c r="CI40" s="3" t="n">
        <f aca="false">ROUND((N40+N41)/2,2)</f>
        <v>1</v>
      </c>
      <c r="CJ40" s="0" t="n">
        <f aca="false">O40</f>
        <v>20</v>
      </c>
      <c r="CK40" s="0" t="str">
        <f aca="false">P40</f>
        <v>Nein</v>
      </c>
      <c r="CL40" s="0" t="str">
        <f aca="false">Q40</f>
        <v>Nein</v>
      </c>
      <c r="CM40" s="3" t="n">
        <f aca="false">R40</f>
        <v>1</v>
      </c>
      <c r="CN40" s="0" t="n">
        <f aca="false">IF(AND(S40&gt;=0,S41&gt;=0),S40+S41,-1)</f>
        <v>1260</v>
      </c>
      <c r="CO40" s="0" t="s">
        <v>44</v>
      </c>
      <c r="CP40" s="0" t="str">
        <f aca="false">IF(AND(U40="Nein",U41="Nein"),"Nein","Ja")</f>
        <v>Nein</v>
      </c>
      <c r="CQ40" s="3" t="n">
        <f aca="false">ROUND((V40+V41)/2,2)</f>
        <v>1</v>
      </c>
      <c r="CR40" s="0" t="n">
        <f aca="false">W40</f>
        <v>20</v>
      </c>
      <c r="CS40" s="0" t="str">
        <f aca="false">X40</f>
        <v>Nein</v>
      </c>
      <c r="CT40" s="0" t="str">
        <f aca="false">Y40</f>
        <v>Nein</v>
      </c>
      <c r="CU40" s="3" t="n">
        <f aca="false">Z40</f>
        <v>1</v>
      </c>
      <c r="CV40" s="0" t="n">
        <f aca="false">AA40</f>
        <v>92</v>
      </c>
      <c r="CW40" s="0" t="str">
        <f aca="false">AB40</f>
        <v>Nein</v>
      </c>
      <c r="CX40" s="0" t="str">
        <f aca="false">AC40</f>
        <v>Nein</v>
      </c>
      <c r="CY40" s="3" t="n">
        <f aca="false">AD40</f>
        <v>1</v>
      </c>
      <c r="CZ40" s="0" t="n">
        <f aca="false">AE40</f>
        <v>92</v>
      </c>
      <c r="DA40" s="0" t="str">
        <f aca="false">AF40</f>
        <v>Nein</v>
      </c>
      <c r="DB40" s="0" t="str">
        <f aca="false">AG40</f>
        <v>Nein</v>
      </c>
      <c r="DC40" s="3" t="n">
        <f aca="false">AH40</f>
        <v>1</v>
      </c>
      <c r="DD40" s="0" t="n">
        <f aca="false">AI40</f>
        <v>2</v>
      </c>
      <c r="DE40" s="0" t="str">
        <f aca="false">AJ40</f>
        <v>Nein</v>
      </c>
      <c r="DF40" s="0" t="str">
        <f aca="false">AK40</f>
        <v>Nein</v>
      </c>
      <c r="DG40" s="3" t="n">
        <f aca="false">AL40</f>
        <v>1</v>
      </c>
      <c r="DH40" s="0" t="n">
        <f aca="false">AM40</f>
        <v>21</v>
      </c>
      <c r="DI40" s="0" t="str">
        <f aca="false">AN40</f>
        <v>Nein</v>
      </c>
      <c r="DJ40" s="0" t="str">
        <f aca="false">AO40</f>
        <v>Nein</v>
      </c>
      <c r="DK40" s="3" t="n">
        <f aca="false">AP40</f>
        <v>1</v>
      </c>
      <c r="DL40" s="0" t="n">
        <f aca="false">IF(CF40=0,0,IF(OR(BX40&gt;=0,CF40&gt;=0),ROUND(CF40/BX40*100,0),-1))</f>
        <v>5</v>
      </c>
      <c r="DM40" s="0" t="s">
        <v>44</v>
      </c>
      <c r="DN40" s="0" t="str">
        <f aca="false">IF(AND(CH40="Nein",BZ40="Nein"),"Nein","Ja")</f>
        <v>Nein</v>
      </c>
      <c r="DO40" s="3" t="n">
        <f aca="false">ROUND(CI40*CA40,2)</f>
        <v>1</v>
      </c>
      <c r="DP40" s="0" t="n">
        <f aca="false">IF(OR(BX40&lt;0,CB40&lt;=0),-1,ROUND(BX40/CB40,0))</f>
        <v>66</v>
      </c>
      <c r="DQ40" s="0" t="s">
        <v>44</v>
      </c>
      <c r="DR40" s="0" t="str">
        <f aca="false">IF(AND(BZ40="Nein",CD40="Nein"),"Nein","Ja")</f>
        <v>Nein</v>
      </c>
      <c r="DS40" s="3" t="n">
        <f aca="false">ROUND(CA40*CE40,2)</f>
        <v>1</v>
      </c>
      <c r="DT40" s="0" t="n">
        <f aca="false">IF(OR(CF40&lt;0,CJ40&lt;=0),-1,ROUND(CF40/CJ40,0))</f>
        <v>3</v>
      </c>
      <c r="DU40" s="0" t="s">
        <v>44</v>
      </c>
      <c r="DV40" s="0" t="str">
        <f aca="false">IF(AND(CH40="Nein",CL40="Nein"),"Nein","Ja")</f>
        <v>Nein</v>
      </c>
      <c r="DW40" s="3" t="n">
        <f aca="false">ROUND(CI40*CM40,2)</f>
        <v>1</v>
      </c>
      <c r="DX40" s="0" t="n">
        <f aca="false">IF(OR(CN40&lt;0,CR40&lt;=0),-1,ROUND(CN40/CR40,0))</f>
        <v>63</v>
      </c>
      <c r="DY40" s="0" t="s">
        <v>44</v>
      </c>
      <c r="DZ40" s="0" t="str">
        <f aca="false">IF(AND(CP40="Nein",CT40="Nein"),"Nein","Ja")</f>
        <v>Nein</v>
      </c>
      <c r="EA40" s="3" t="n">
        <f aca="false">ROUND(CQ40*CU40,2)</f>
        <v>1</v>
      </c>
      <c r="EB40" s="0" t="n">
        <f aca="false">IF(OR(CN40&lt;0,CF40&lt;0),-1,CN40+ROUND(BU40*CF40,0))</f>
        <v>1392</v>
      </c>
      <c r="EC40" s="0" t="s">
        <v>44</v>
      </c>
      <c r="ED40" s="0" t="str">
        <f aca="false">IF(AND(CP40="Nein",CH40="Nein"),"Nein","Ja")</f>
        <v>Nein</v>
      </c>
      <c r="EE40" s="3" t="n">
        <f aca="false">ROUND((CQ40+CI40)/2,2)</f>
        <v>1</v>
      </c>
      <c r="EF40" s="0" t="n">
        <f aca="false">IF(OR(EB40&lt;0,CB40&lt;=0),-1,ROUND(EB40/CB40,0))</f>
        <v>70</v>
      </c>
      <c r="EG40" s="0" t="s">
        <v>44</v>
      </c>
      <c r="EH40" s="0" t="str">
        <f aca="false">IF(AND(ED40="Nein",CD40="Nein"),"Nein","Ja")</f>
        <v>Nein</v>
      </c>
      <c r="EI40" s="3" t="n">
        <f aca="false">ROUND(EE40*CE40,2)</f>
        <v>1</v>
      </c>
      <c r="EJ40" s="0" t="n">
        <f aca="false">BO40</f>
        <v>9</v>
      </c>
      <c r="EK40" s="0" t="str">
        <f aca="false">BP40</f>
        <v>Nein</v>
      </c>
      <c r="EL40" s="0" t="str">
        <f aca="false">BQ40</f>
        <v>Nein</v>
      </c>
      <c r="EM40" s="3" t="n">
        <f aca="false">BR40</f>
        <v>1</v>
      </c>
    </row>
    <row r="41" customFormat="false" ht="12.75" hidden="false" customHeight="false" outlineLevel="0" collapsed="false">
      <c r="B41" s="0" t="n">
        <v>1</v>
      </c>
      <c r="C41" s="0" t="n">
        <v>0</v>
      </c>
      <c r="D41" s="0" t="s">
        <v>44</v>
      </c>
      <c r="E41" s="0" t="s">
        <v>44</v>
      </c>
      <c r="F41" s="3" t="n">
        <v>1</v>
      </c>
      <c r="G41" s="0" t="n">
        <v>-1</v>
      </c>
      <c r="H41" s="0" t="s">
        <v>44</v>
      </c>
      <c r="I41" s="0" t="s">
        <v>44</v>
      </c>
      <c r="J41" s="3" t="n">
        <v>1</v>
      </c>
      <c r="K41" s="0" t="n">
        <v>0</v>
      </c>
      <c r="L41" s="0" t="s">
        <v>44</v>
      </c>
      <c r="M41" s="0" t="s">
        <v>44</v>
      </c>
      <c r="N41" s="3" t="n">
        <v>1</v>
      </c>
      <c r="O41" s="0" t="n">
        <v>-1</v>
      </c>
      <c r="P41" s="0" t="s">
        <v>44</v>
      </c>
      <c r="Q41" s="0" t="s">
        <v>44</v>
      </c>
      <c r="R41" s="3" t="n">
        <v>1</v>
      </c>
      <c r="S41" s="0" t="n">
        <v>0</v>
      </c>
      <c r="T41" s="0" t="s">
        <v>44</v>
      </c>
      <c r="U41" s="0" t="s">
        <v>44</v>
      </c>
      <c r="V41" s="3" t="n">
        <v>1</v>
      </c>
      <c r="W41" s="0" t="n">
        <v>-1</v>
      </c>
      <c r="X41" s="0" t="s">
        <v>44</v>
      </c>
      <c r="Y41" s="0" t="s">
        <v>44</v>
      </c>
      <c r="Z41" s="3" t="n">
        <v>1</v>
      </c>
      <c r="AA41" s="0" t="n">
        <v>83</v>
      </c>
      <c r="AB41" s="0" t="s">
        <v>44</v>
      </c>
      <c r="AC41" s="0" t="s">
        <v>44</v>
      </c>
      <c r="AD41" s="3" t="n">
        <v>1</v>
      </c>
      <c r="AE41" s="0" t="n">
        <v>85</v>
      </c>
      <c r="AF41" s="4" t="s">
        <v>44</v>
      </c>
      <c r="AG41" s="4" t="s">
        <v>44</v>
      </c>
      <c r="AH41" s="3" t="n">
        <v>1</v>
      </c>
      <c r="AI41" s="0" t="n">
        <v>0</v>
      </c>
      <c r="AJ41" s="0" t="s">
        <v>44</v>
      </c>
      <c r="AK41" s="0" t="s">
        <v>44</v>
      </c>
      <c r="AL41" s="3" t="n">
        <v>1</v>
      </c>
      <c r="AM41" s="0" t="n">
        <v>-1</v>
      </c>
      <c r="AN41" s="0" t="s">
        <v>44</v>
      </c>
      <c r="AO41" s="0" t="s">
        <v>44</v>
      </c>
      <c r="AP41" s="3" t="n">
        <v>1</v>
      </c>
      <c r="AQ41" s="0" t="n">
        <v>0</v>
      </c>
      <c r="AR41" s="0" t="s">
        <v>44</v>
      </c>
      <c r="AS41" s="0" t="s">
        <v>44</v>
      </c>
      <c r="AT41" s="3" t="n">
        <v>1</v>
      </c>
      <c r="AU41" s="0" t="n">
        <v>-1</v>
      </c>
      <c r="AV41" s="0" t="s">
        <v>44</v>
      </c>
      <c r="AW41" s="0" t="s">
        <v>44</v>
      </c>
      <c r="AX41" s="3" t="n">
        <v>1</v>
      </c>
      <c r="AY41" s="0" t="n">
        <v>-1</v>
      </c>
      <c r="AZ41" s="0" t="s">
        <v>44</v>
      </c>
      <c r="BA41" s="0" t="s">
        <v>44</v>
      </c>
      <c r="BB41" s="3" t="n">
        <v>1</v>
      </c>
      <c r="BC41" s="0" t="n">
        <v>-1</v>
      </c>
      <c r="BD41" s="0" t="s">
        <v>44</v>
      </c>
      <c r="BE41" s="0" t="s">
        <v>44</v>
      </c>
      <c r="BF41" s="3" t="n">
        <v>1</v>
      </c>
      <c r="BG41" s="0" t="n">
        <v>0</v>
      </c>
      <c r="BH41" s="0" t="s">
        <v>44</v>
      </c>
      <c r="BI41" s="0" t="s">
        <v>44</v>
      </c>
      <c r="BJ41" s="3" t="n">
        <v>1</v>
      </c>
      <c r="BK41" s="0" t="n">
        <v>-1</v>
      </c>
      <c r="BL41" s="0" t="s">
        <v>44</v>
      </c>
      <c r="BM41" s="0" t="s">
        <v>44</v>
      </c>
      <c r="BN41" s="3" t="n">
        <v>1</v>
      </c>
      <c r="BO41" s="0" t="n">
        <v>-1</v>
      </c>
      <c r="BP41" s="0" t="s">
        <v>44</v>
      </c>
      <c r="BQ41" s="0" t="s">
        <v>44</v>
      </c>
      <c r="BR41" s="3" t="n">
        <v>1</v>
      </c>
      <c r="CA41" s="3"/>
      <c r="CE41" s="3"/>
      <c r="CI41" s="3"/>
      <c r="CM41" s="3"/>
      <c r="CQ41" s="3"/>
      <c r="CU41" s="3"/>
      <c r="CY41" s="3"/>
      <c r="DC41" s="3"/>
      <c r="DG41" s="3"/>
      <c r="DK41" s="3"/>
      <c r="DO41" s="3"/>
      <c r="DS41" s="3"/>
      <c r="DW41" s="3"/>
      <c r="EA41" s="3"/>
      <c r="EE41" s="3"/>
      <c r="EI41" s="3"/>
      <c r="EM41" s="3"/>
    </row>
    <row r="43" customFormat="false" ht="12.75" hidden="false" customHeight="false" outlineLevel="0" collapsed="false">
      <c r="B43" s="1" t="s">
        <v>97</v>
      </c>
    </row>
    <row r="44" customFormat="false" ht="12.75" hidden="false" customHeight="false" outlineLevel="0" collapsed="false">
      <c r="A44" s="0" t="s">
        <v>98</v>
      </c>
      <c r="B44" s="0" t="n">
        <v>1</v>
      </c>
      <c r="C44" s="0" t="n">
        <v>1320</v>
      </c>
      <c r="D44" s="0" t="s">
        <v>44</v>
      </c>
      <c r="E44" s="0" t="s">
        <v>44</v>
      </c>
      <c r="F44" s="3" t="n">
        <v>1</v>
      </c>
      <c r="G44" s="0" t="n">
        <v>20</v>
      </c>
      <c r="H44" s="0" t="s">
        <v>44</v>
      </c>
      <c r="I44" s="0" t="s">
        <v>44</v>
      </c>
      <c r="J44" s="3" t="n">
        <v>1</v>
      </c>
      <c r="K44" s="0" t="n">
        <v>60</v>
      </c>
      <c r="L44" s="0" t="s">
        <v>44</v>
      </c>
      <c r="M44" s="0" t="s">
        <v>44</v>
      </c>
      <c r="N44" s="3" t="n">
        <v>1</v>
      </c>
      <c r="O44" s="0" t="n">
        <v>20</v>
      </c>
      <c r="P44" s="0" t="s">
        <v>44</v>
      </c>
      <c r="Q44" s="0" t="s">
        <v>44</v>
      </c>
      <c r="R44" s="3" t="n">
        <v>1</v>
      </c>
      <c r="S44" s="0" t="n">
        <v>1260</v>
      </c>
      <c r="T44" s="0" t="s">
        <v>44</v>
      </c>
      <c r="U44" s="0" t="s">
        <v>44</v>
      </c>
      <c r="V44" s="3" t="n">
        <v>1</v>
      </c>
      <c r="W44" s="0" t="n">
        <v>20</v>
      </c>
      <c r="X44" s="0" t="s">
        <v>44</v>
      </c>
      <c r="Y44" s="0" t="s">
        <v>44</v>
      </c>
      <c r="Z44" s="3" t="n">
        <v>1</v>
      </c>
      <c r="AA44" s="0" t="n">
        <v>92</v>
      </c>
      <c r="AB44" s="0" t="s">
        <v>44</v>
      </c>
      <c r="AC44" s="0" t="s">
        <v>44</v>
      </c>
      <c r="AD44" s="3" t="n">
        <v>1</v>
      </c>
      <c r="AE44" s="0" t="n">
        <v>92</v>
      </c>
      <c r="AF44" s="4" t="s">
        <v>44</v>
      </c>
      <c r="AG44" s="4" t="s">
        <v>44</v>
      </c>
      <c r="AH44" s="3" t="n">
        <v>1</v>
      </c>
      <c r="AI44" s="0" t="n">
        <v>2</v>
      </c>
      <c r="AJ44" s="0" t="s">
        <v>44</v>
      </c>
      <c r="AK44" s="0" t="s">
        <v>44</v>
      </c>
      <c r="AL44" s="3" t="n">
        <v>1</v>
      </c>
      <c r="AM44" s="0" t="n">
        <v>21</v>
      </c>
      <c r="AN44" s="0" t="s">
        <v>44</v>
      </c>
      <c r="AO44" s="0" t="s">
        <v>44</v>
      </c>
      <c r="AP44" s="3" t="n">
        <v>1</v>
      </c>
      <c r="AQ44" s="0" t="n">
        <v>5</v>
      </c>
      <c r="AR44" s="0" t="s">
        <v>44</v>
      </c>
      <c r="AS44" s="0" t="s">
        <v>44</v>
      </c>
      <c r="AT44" s="3" t="n">
        <v>1</v>
      </c>
      <c r="AU44" s="0" t="n">
        <v>66</v>
      </c>
      <c r="AV44" s="0" t="s">
        <v>44</v>
      </c>
      <c r="AW44" s="0" t="s">
        <v>44</v>
      </c>
      <c r="AX44" s="3" t="n">
        <v>1</v>
      </c>
      <c r="AY44" s="0" t="n">
        <v>3</v>
      </c>
      <c r="AZ44" s="0" t="s">
        <v>44</v>
      </c>
      <c r="BA44" s="0" t="s">
        <v>44</v>
      </c>
      <c r="BB44" s="3" t="n">
        <v>1</v>
      </c>
      <c r="BC44" s="0" t="n">
        <v>63</v>
      </c>
      <c r="BD44" s="0" t="s">
        <v>44</v>
      </c>
      <c r="BE44" s="0" t="s">
        <v>44</v>
      </c>
      <c r="BF44" s="3" t="n">
        <v>1</v>
      </c>
      <c r="BG44" s="0" t="n">
        <v>1392</v>
      </c>
      <c r="BH44" s="0" t="s">
        <v>44</v>
      </c>
      <c r="BI44" s="0" t="s">
        <v>44</v>
      </c>
      <c r="BJ44" s="3" t="n">
        <v>1</v>
      </c>
      <c r="BK44" s="0" t="n">
        <v>70</v>
      </c>
      <c r="BL44" s="0" t="s">
        <v>44</v>
      </c>
      <c r="BM44" s="0" t="s">
        <v>44</v>
      </c>
      <c r="BN44" s="3" t="n">
        <v>1</v>
      </c>
      <c r="BO44" s="0" t="n">
        <v>9</v>
      </c>
      <c r="BP44" s="0" t="s">
        <v>44</v>
      </c>
      <c r="BQ44" s="0" t="s">
        <v>44</v>
      </c>
      <c r="BR44" s="3" t="n">
        <v>1</v>
      </c>
      <c r="BU44" s="0" t="n">
        <f aca="false">IF(CJ44&lt;=0,$D$7,IF(CR44&lt;=CJ44,$D$7,$D$7+$F$7*(CR44-CJ44)))</f>
        <v>2.2</v>
      </c>
      <c r="BW44" s="0" t="n">
        <v>1</v>
      </c>
      <c r="BX44" s="0" t="n">
        <f aca="false">IF(AND(C44&gt;=0,C45&gt;=0,C46&gt;=0),C44+C45-C46,-1)</f>
        <v>1440</v>
      </c>
      <c r="BY44" s="0" t="s">
        <v>44</v>
      </c>
      <c r="BZ44" s="0" t="str">
        <f aca="false">IF(AND(E44="Nein",E45="Nein",E46="Nein"),"Nein","Ja")</f>
        <v>Nein</v>
      </c>
      <c r="CA44" s="3" t="n">
        <f aca="false">ROUND((F44+F45+F46)/3,2)</f>
        <v>1</v>
      </c>
      <c r="CB44" s="0" t="n">
        <f aca="false">G44</f>
        <v>20</v>
      </c>
      <c r="CC44" s="0" t="str">
        <f aca="false">H44</f>
        <v>Nein</v>
      </c>
      <c r="CD44" s="0" t="str">
        <f aca="false">I44</f>
        <v>Nein</v>
      </c>
      <c r="CE44" s="3" t="n">
        <f aca="false">J44</f>
        <v>1</v>
      </c>
      <c r="CF44" s="0" t="n">
        <f aca="false">IF(AND(K44&gt;=0,K45&gt;=0,K46&gt;=0),K44+K45-K46,-1)</f>
        <v>120</v>
      </c>
      <c r="CG44" s="0" t="s">
        <v>44</v>
      </c>
      <c r="CH44" s="0" t="str">
        <f aca="false">IF(AND(M44="Nein",M45="Nein",M46="Nein"),"Nein","Ja")</f>
        <v>Nein</v>
      </c>
      <c r="CI44" s="3" t="n">
        <f aca="false">ROUND((N44+N45+N46)/3,2)</f>
        <v>1</v>
      </c>
      <c r="CJ44" s="0" t="n">
        <f aca="false">O44</f>
        <v>20</v>
      </c>
      <c r="CK44" s="0" t="str">
        <f aca="false">P44</f>
        <v>Nein</v>
      </c>
      <c r="CL44" s="0" t="str">
        <f aca="false">Q44</f>
        <v>Nein</v>
      </c>
      <c r="CM44" s="3" t="n">
        <f aca="false">R44</f>
        <v>1</v>
      </c>
      <c r="CN44" s="0" t="n">
        <f aca="false">IF(AND(S44&gt;=0,S45&gt;=0,S46&gt;=0),S44+S45-S46,-1)</f>
        <v>1320</v>
      </c>
      <c r="CO44" s="0" t="s">
        <v>44</v>
      </c>
      <c r="CP44" s="0" t="str">
        <f aca="false">IF(AND(U44="Nein",U45="Nein",U46="Nein"),"Nein","Ja")</f>
        <v>Nein</v>
      </c>
      <c r="CQ44" s="3" t="n">
        <f aca="false">ROUND((V44+V45+V46)/3,2)</f>
        <v>1</v>
      </c>
      <c r="CR44" s="0" t="n">
        <f aca="false">W44</f>
        <v>20</v>
      </c>
      <c r="CS44" s="0" t="str">
        <f aca="false">X44</f>
        <v>Nein</v>
      </c>
      <c r="CT44" s="0" t="str">
        <f aca="false">Y44</f>
        <v>Nein</v>
      </c>
      <c r="CU44" s="3" t="n">
        <f aca="false">Z44</f>
        <v>1</v>
      </c>
      <c r="CV44" s="0" t="n">
        <f aca="false">AA44</f>
        <v>92</v>
      </c>
      <c r="CW44" s="0" t="str">
        <f aca="false">AB44</f>
        <v>Nein</v>
      </c>
      <c r="CX44" s="0" t="str">
        <f aca="false">AC44</f>
        <v>Nein</v>
      </c>
      <c r="CY44" s="3" t="n">
        <f aca="false">AD44</f>
        <v>1</v>
      </c>
      <c r="CZ44" s="0" t="n">
        <f aca="false">AE44</f>
        <v>92</v>
      </c>
      <c r="DA44" s="0" t="str">
        <f aca="false">AF44</f>
        <v>Nein</v>
      </c>
      <c r="DB44" s="0" t="str">
        <f aca="false">AG44</f>
        <v>Nein</v>
      </c>
      <c r="DC44" s="3" t="n">
        <f aca="false">AH44</f>
        <v>1</v>
      </c>
      <c r="DD44" s="0" t="n">
        <f aca="false">AI44</f>
        <v>2</v>
      </c>
      <c r="DE44" s="0" t="str">
        <f aca="false">AJ44</f>
        <v>Nein</v>
      </c>
      <c r="DF44" s="0" t="str">
        <f aca="false">AK44</f>
        <v>Nein</v>
      </c>
      <c r="DG44" s="3" t="n">
        <f aca="false">AL44</f>
        <v>1</v>
      </c>
      <c r="DH44" s="0" t="n">
        <f aca="false">AM44</f>
        <v>21</v>
      </c>
      <c r="DI44" s="0" t="str">
        <f aca="false">AN44</f>
        <v>Nein</v>
      </c>
      <c r="DJ44" s="0" t="str">
        <f aca="false">AO44</f>
        <v>Nein</v>
      </c>
      <c r="DK44" s="3" t="n">
        <f aca="false">AP44</f>
        <v>1</v>
      </c>
      <c r="DL44" s="0" t="n">
        <f aca="false">IF(CF44=0,0,IF(OR(BX44&gt;=0,CF44&gt;=0),ROUND(CF44/BX44*100,0),-1))</f>
        <v>8</v>
      </c>
      <c r="DM44" s="0" t="s">
        <v>44</v>
      </c>
      <c r="DN44" s="0" t="str">
        <f aca="false">IF(AND(CH44="Nein",BZ44="Nein"),"Nein","Ja")</f>
        <v>Nein</v>
      </c>
      <c r="DO44" s="3" t="n">
        <f aca="false">ROUND(CI44*CA44,2)</f>
        <v>1</v>
      </c>
      <c r="DP44" s="0" t="n">
        <f aca="false">IF(OR(BX44&lt;0,CB44&lt;=0),-1,ROUND(BX44/CB44,0))</f>
        <v>72</v>
      </c>
      <c r="DQ44" s="0" t="s">
        <v>44</v>
      </c>
      <c r="DR44" s="0" t="str">
        <f aca="false">IF(AND(BZ44="Nein",CD44="Nein"),"Nein","Ja")</f>
        <v>Nein</v>
      </c>
      <c r="DS44" s="3" t="n">
        <f aca="false">ROUND(CA44*CE44,2)</f>
        <v>1</v>
      </c>
      <c r="DT44" s="0" t="n">
        <f aca="false">IF(OR(CF44&lt;0,CJ44&lt;=0),-1,ROUND(CF44/CJ44,0))</f>
        <v>6</v>
      </c>
      <c r="DU44" s="0" t="s">
        <v>44</v>
      </c>
      <c r="DV44" s="0" t="str">
        <f aca="false">IF(AND(CH44="Nein",CL44="Nein"),"Nein","Ja")</f>
        <v>Nein</v>
      </c>
      <c r="DW44" s="3" t="n">
        <f aca="false">ROUND(CI44*CM44,2)</f>
        <v>1</v>
      </c>
      <c r="DX44" s="0" t="n">
        <f aca="false">IF(OR(CN44&lt;0,CR44&lt;=0),-1,ROUND(CN44/CR44,0))</f>
        <v>66</v>
      </c>
      <c r="DY44" s="0" t="s">
        <v>44</v>
      </c>
      <c r="DZ44" s="0" t="str">
        <f aca="false">IF(AND(CP44="Nein",CT44="Nein"),"Nein","Ja")</f>
        <v>Nein</v>
      </c>
      <c r="EA44" s="3" t="n">
        <f aca="false">ROUND(CQ44*CU44,2)</f>
        <v>1</v>
      </c>
      <c r="EB44" s="0" t="n">
        <f aca="false">IF(OR(CN44&lt;0,CF44&lt;0),-1,CN44+ROUND(BU44*CF44,0))</f>
        <v>1584</v>
      </c>
      <c r="EC44" s="0" t="s">
        <v>44</v>
      </c>
      <c r="ED44" s="0" t="str">
        <f aca="false">IF(AND(CP44="Nein",CH44="Nein"),"Nein","Ja")</f>
        <v>Nein</v>
      </c>
      <c r="EE44" s="3" t="n">
        <f aca="false">ROUND((CQ44+CI44)/2,2)</f>
        <v>1</v>
      </c>
      <c r="EF44" s="0" t="n">
        <f aca="false">IF(OR(EB44&lt;0,CB44&lt;=0),-1,ROUND(EB44/CB44,0))</f>
        <v>79</v>
      </c>
      <c r="EG44" s="0" t="s">
        <v>44</v>
      </c>
      <c r="EH44" s="0" t="str">
        <f aca="false">IF(AND(ED44="Nein",CD44="Nein"),"Nein","Ja")</f>
        <v>Nein</v>
      </c>
      <c r="EI44" s="3" t="n">
        <f aca="false">ROUND(EE44*CE44,2)</f>
        <v>1</v>
      </c>
      <c r="EJ44" s="0" t="n">
        <f aca="false">BO44</f>
        <v>9</v>
      </c>
      <c r="EK44" s="0" t="str">
        <f aca="false">BP44</f>
        <v>Nein</v>
      </c>
      <c r="EL44" s="0" t="str">
        <f aca="false">BQ44</f>
        <v>Nein</v>
      </c>
      <c r="EM44" s="3" t="n">
        <f aca="false">BR44</f>
        <v>1</v>
      </c>
    </row>
    <row r="45" customFormat="false" ht="12.75" hidden="false" customHeight="false" outlineLevel="0" collapsed="false">
      <c r="A45" s="0" t="s">
        <v>96</v>
      </c>
      <c r="B45" s="0" t="n">
        <v>1</v>
      </c>
      <c r="C45" s="0" t="n">
        <v>720</v>
      </c>
      <c r="D45" s="0" t="s">
        <v>44</v>
      </c>
      <c r="E45" s="0" t="s">
        <v>44</v>
      </c>
      <c r="F45" s="3" t="n">
        <v>1</v>
      </c>
      <c r="G45" s="0" t="n">
        <v>97</v>
      </c>
      <c r="H45" s="0" t="s">
        <v>44</v>
      </c>
      <c r="I45" s="0" t="s">
        <v>44</v>
      </c>
      <c r="J45" s="3" t="n">
        <v>1</v>
      </c>
      <c r="K45" s="0" t="n">
        <v>180</v>
      </c>
      <c r="L45" s="0" t="s">
        <v>44</v>
      </c>
      <c r="M45" s="0" t="s">
        <v>44</v>
      </c>
      <c r="N45" s="3" t="n">
        <v>1</v>
      </c>
      <c r="O45" s="0" t="n">
        <v>82</v>
      </c>
      <c r="P45" s="0" t="s">
        <v>44</v>
      </c>
      <c r="Q45" s="0" t="s">
        <v>44</v>
      </c>
      <c r="R45" s="3" t="n">
        <v>1</v>
      </c>
      <c r="S45" s="0" t="n">
        <v>540</v>
      </c>
      <c r="T45" s="0" t="s">
        <v>44</v>
      </c>
      <c r="U45" s="0" t="s">
        <v>44</v>
      </c>
      <c r="V45" s="3" t="n">
        <v>1</v>
      </c>
      <c r="W45" s="0" t="n">
        <v>102</v>
      </c>
      <c r="X45" s="0" t="s">
        <v>44</v>
      </c>
      <c r="Y45" s="0" t="s">
        <v>44</v>
      </c>
      <c r="Z45" s="3" t="n">
        <v>1</v>
      </c>
      <c r="AA45" s="0" t="n">
        <v>82</v>
      </c>
      <c r="AB45" s="0" t="s">
        <v>44</v>
      </c>
      <c r="AC45" s="0" t="s">
        <v>44</v>
      </c>
      <c r="AD45" s="3" t="n">
        <v>1</v>
      </c>
      <c r="AE45" s="0" t="n">
        <v>82</v>
      </c>
      <c r="AF45" s="4" t="s">
        <v>44</v>
      </c>
      <c r="AG45" s="4" t="s">
        <v>44</v>
      </c>
      <c r="AH45" s="3" t="n">
        <v>1</v>
      </c>
      <c r="AI45" s="0" t="n">
        <v>11</v>
      </c>
      <c r="AJ45" s="0" t="s">
        <v>44</v>
      </c>
      <c r="AK45" s="0" t="s">
        <v>44</v>
      </c>
      <c r="AL45" s="3" t="n">
        <v>1</v>
      </c>
      <c r="AM45" s="0" t="n">
        <v>98</v>
      </c>
      <c r="AN45" s="0" t="s">
        <v>44</v>
      </c>
      <c r="AO45" s="0" t="s">
        <v>44</v>
      </c>
      <c r="AP45" s="3" t="n">
        <v>1</v>
      </c>
      <c r="AQ45" s="0" t="n">
        <v>25</v>
      </c>
      <c r="AR45" s="0" t="s">
        <v>44</v>
      </c>
      <c r="AS45" s="0" t="s">
        <v>44</v>
      </c>
      <c r="AT45" s="3" t="n">
        <v>1</v>
      </c>
      <c r="AU45" s="0" t="n">
        <v>7</v>
      </c>
      <c r="AV45" s="0" t="s">
        <v>44</v>
      </c>
      <c r="AW45" s="0" t="s">
        <v>44</v>
      </c>
      <c r="AX45" s="3" t="n">
        <v>1</v>
      </c>
      <c r="AY45" s="0" t="n">
        <v>2</v>
      </c>
      <c r="AZ45" s="0" t="s">
        <v>44</v>
      </c>
      <c r="BA45" s="0" t="s">
        <v>44</v>
      </c>
      <c r="BB45" s="3" t="n">
        <v>1</v>
      </c>
      <c r="BC45" s="0" t="n">
        <v>5</v>
      </c>
      <c r="BD45" s="0" t="s">
        <v>44</v>
      </c>
      <c r="BE45" s="0" t="s">
        <v>44</v>
      </c>
      <c r="BF45" s="3" t="n">
        <v>1</v>
      </c>
      <c r="BG45" s="0" t="n">
        <v>1008</v>
      </c>
      <c r="BH45" s="0" t="s">
        <v>44</v>
      </c>
      <c r="BI45" s="0" t="s">
        <v>44</v>
      </c>
      <c r="BJ45" s="3" t="n">
        <v>1</v>
      </c>
      <c r="BK45" s="0" t="n">
        <v>10</v>
      </c>
      <c r="BL45" s="0" t="s">
        <v>44</v>
      </c>
      <c r="BM45" s="0" t="s">
        <v>44</v>
      </c>
      <c r="BN45" s="3" t="n">
        <v>1</v>
      </c>
      <c r="BO45" s="0" t="n">
        <v>7</v>
      </c>
      <c r="BP45" s="0" t="s">
        <v>44</v>
      </c>
      <c r="BQ45" s="0" t="s">
        <v>44</v>
      </c>
      <c r="BR45" s="3" t="n">
        <v>1</v>
      </c>
      <c r="CA45" s="3"/>
      <c r="CE45" s="3"/>
      <c r="CI45" s="3"/>
      <c r="CM45" s="3"/>
      <c r="CQ45" s="3"/>
      <c r="CU45" s="3"/>
      <c r="CY45" s="3"/>
      <c r="DC45" s="3"/>
      <c r="DG45" s="3"/>
      <c r="DK45" s="3"/>
      <c r="DO45" s="3"/>
      <c r="DS45" s="3"/>
      <c r="DW45" s="3"/>
      <c r="EA45" s="3"/>
      <c r="EE45" s="3"/>
      <c r="EI45" s="3"/>
      <c r="EM45" s="3"/>
    </row>
    <row r="46" customFormat="false" ht="12.75" hidden="false" customHeight="false" outlineLevel="0" collapsed="false">
      <c r="A46" s="0" t="s">
        <v>99</v>
      </c>
      <c r="B46" s="0" t="n">
        <v>1</v>
      </c>
      <c r="C46" s="0" t="n">
        <v>600</v>
      </c>
      <c r="D46" s="0" t="s">
        <v>44</v>
      </c>
      <c r="E46" s="0" t="s">
        <v>44</v>
      </c>
      <c r="F46" s="3" t="n">
        <v>1</v>
      </c>
      <c r="G46" s="0" t="n">
        <v>105</v>
      </c>
      <c r="H46" s="0" t="s">
        <v>44</v>
      </c>
      <c r="I46" s="0" t="s">
        <v>44</v>
      </c>
      <c r="J46" s="3" t="n">
        <v>1</v>
      </c>
      <c r="K46" s="0" t="n">
        <v>120</v>
      </c>
      <c r="L46" s="0" t="s">
        <v>44</v>
      </c>
      <c r="M46" s="0" t="s">
        <v>44</v>
      </c>
      <c r="N46" s="3" t="n">
        <v>1</v>
      </c>
      <c r="O46" s="0" t="n">
        <v>85</v>
      </c>
      <c r="P46" s="0" t="s">
        <v>44</v>
      </c>
      <c r="Q46" s="0" t="s">
        <v>44</v>
      </c>
      <c r="R46" s="3" t="n">
        <v>1</v>
      </c>
      <c r="S46" s="0" t="n">
        <v>480</v>
      </c>
      <c r="T46" s="0" t="s">
        <v>44</v>
      </c>
      <c r="U46" s="0" t="s">
        <v>44</v>
      </c>
      <c r="V46" s="3" t="n">
        <v>1</v>
      </c>
      <c r="W46" s="0" t="n">
        <v>110</v>
      </c>
      <c r="X46" s="0" t="s">
        <v>44</v>
      </c>
      <c r="Y46" s="0" t="s">
        <v>44</v>
      </c>
      <c r="Z46" s="3" t="n">
        <v>1</v>
      </c>
      <c r="AA46" s="0" t="n">
        <v>77</v>
      </c>
      <c r="AB46" s="0" t="s">
        <v>44</v>
      </c>
      <c r="AC46" s="0" t="s">
        <v>44</v>
      </c>
      <c r="AD46" s="3" t="n">
        <v>1</v>
      </c>
      <c r="AE46" s="0" t="n">
        <v>77</v>
      </c>
      <c r="AF46" s="4" t="s">
        <v>44</v>
      </c>
      <c r="AG46" s="4" t="s">
        <v>44</v>
      </c>
      <c r="AH46" s="3" t="n">
        <v>1</v>
      </c>
      <c r="AI46" s="0" t="n">
        <v>14</v>
      </c>
      <c r="AJ46" s="0" t="s">
        <v>44</v>
      </c>
      <c r="AK46" s="0" t="s">
        <v>44</v>
      </c>
      <c r="AL46" s="3" t="n">
        <v>1</v>
      </c>
      <c r="AM46" s="0" t="n">
        <v>95</v>
      </c>
      <c r="AN46" s="0" t="s">
        <v>44</v>
      </c>
      <c r="AO46" s="0" t="s">
        <v>44</v>
      </c>
      <c r="AP46" s="3" t="n">
        <v>1</v>
      </c>
      <c r="AQ46" s="0" t="n">
        <v>20</v>
      </c>
      <c r="AR46" s="0" t="s">
        <v>44</v>
      </c>
      <c r="AS46" s="0" t="s">
        <v>44</v>
      </c>
      <c r="AT46" s="3" t="n">
        <v>1</v>
      </c>
      <c r="AU46" s="0" t="n">
        <v>6</v>
      </c>
      <c r="AV46" s="0" t="s">
        <v>44</v>
      </c>
      <c r="AW46" s="0" t="s">
        <v>44</v>
      </c>
      <c r="AX46" s="3" t="n">
        <v>1</v>
      </c>
      <c r="AY46" s="0" t="n">
        <v>1</v>
      </c>
      <c r="AZ46" s="0" t="s">
        <v>44</v>
      </c>
      <c r="BA46" s="0" t="s">
        <v>44</v>
      </c>
      <c r="BB46" s="3" t="n">
        <v>1</v>
      </c>
      <c r="BC46" s="0" t="n">
        <v>4</v>
      </c>
      <c r="BD46" s="0" t="s">
        <v>44</v>
      </c>
      <c r="BE46" s="0" t="s">
        <v>44</v>
      </c>
      <c r="BF46" s="3" t="n">
        <v>1</v>
      </c>
      <c r="BG46" s="0" t="n">
        <v>804</v>
      </c>
      <c r="BH46" s="0" t="s">
        <v>44</v>
      </c>
      <c r="BI46" s="0" t="s">
        <v>44</v>
      </c>
      <c r="BJ46" s="3" t="n">
        <v>1</v>
      </c>
      <c r="BK46" s="0" t="n">
        <v>8</v>
      </c>
      <c r="BL46" s="0" t="s">
        <v>44</v>
      </c>
      <c r="BM46" s="0" t="s">
        <v>44</v>
      </c>
      <c r="BN46" s="3" t="n">
        <v>1</v>
      </c>
      <c r="BO46" s="0" t="n">
        <v>0</v>
      </c>
      <c r="BP46" s="0" t="s">
        <v>44</v>
      </c>
      <c r="BQ46" s="0" t="s">
        <v>44</v>
      </c>
      <c r="BR46" s="3" t="n">
        <v>1</v>
      </c>
      <c r="CA46" s="3"/>
      <c r="CE46" s="3"/>
      <c r="CI46" s="3"/>
      <c r="CM46" s="3"/>
      <c r="CQ46" s="3"/>
      <c r="CU46" s="3"/>
      <c r="CY46" s="3"/>
      <c r="DC46" s="3"/>
      <c r="DG46" s="3"/>
      <c r="DK46" s="3"/>
      <c r="DO46" s="3"/>
      <c r="DS46" s="3"/>
      <c r="DW46" s="3"/>
      <c r="EA46" s="3"/>
      <c r="EE46" s="3"/>
      <c r="EI46" s="3"/>
      <c r="EM46" s="3"/>
    </row>
    <row r="47" customFormat="false" ht="12.75" hidden="false" customHeight="false" outlineLevel="0" collapsed="false">
      <c r="A47" s="0" t="n">
        <v>17</v>
      </c>
      <c r="B47" s="0" t="n">
        <v>1</v>
      </c>
      <c r="C47" s="0" t="n">
        <v>-3</v>
      </c>
      <c r="D47" s="0" t="s">
        <v>44</v>
      </c>
      <c r="E47" s="0" t="s">
        <v>44</v>
      </c>
      <c r="F47" s="3" t="n">
        <v>1</v>
      </c>
      <c r="G47" s="0" t="n">
        <v>-3</v>
      </c>
      <c r="H47" s="0" t="s">
        <v>44</v>
      </c>
      <c r="I47" s="0" t="s">
        <v>44</v>
      </c>
      <c r="J47" s="3" t="n">
        <v>1</v>
      </c>
      <c r="K47" s="0" t="n">
        <v>-3</v>
      </c>
      <c r="L47" s="0" t="s">
        <v>44</v>
      </c>
      <c r="M47" s="0" t="s">
        <v>44</v>
      </c>
      <c r="N47" s="3" t="n">
        <v>1</v>
      </c>
      <c r="O47" s="0" t="n">
        <v>-3</v>
      </c>
      <c r="P47" s="0" t="s">
        <v>44</v>
      </c>
      <c r="Q47" s="0" t="s">
        <v>44</v>
      </c>
      <c r="R47" s="3" t="n">
        <v>1</v>
      </c>
      <c r="S47" s="0" t="n">
        <v>-3</v>
      </c>
      <c r="T47" s="0" t="s">
        <v>44</v>
      </c>
      <c r="U47" s="0" t="s">
        <v>44</v>
      </c>
      <c r="V47" s="3" t="n">
        <v>1</v>
      </c>
      <c r="W47" s="0" t="n">
        <v>-3</v>
      </c>
      <c r="X47" s="0" t="s">
        <v>44</v>
      </c>
      <c r="Y47" s="0" t="s">
        <v>44</v>
      </c>
      <c r="Z47" s="3" t="n">
        <v>1</v>
      </c>
      <c r="AA47" s="0" t="n">
        <v>-3</v>
      </c>
      <c r="AB47" s="0" t="s">
        <v>44</v>
      </c>
      <c r="AC47" s="0" t="s">
        <v>44</v>
      </c>
      <c r="AD47" s="3" t="n">
        <v>1</v>
      </c>
      <c r="AE47" s="0" t="n">
        <v>-3</v>
      </c>
      <c r="AF47" s="4" t="s">
        <v>44</v>
      </c>
      <c r="AG47" s="4" t="s">
        <v>44</v>
      </c>
      <c r="AH47" s="3" t="n">
        <v>1</v>
      </c>
      <c r="AI47" s="0" t="n">
        <v>-3</v>
      </c>
      <c r="AJ47" s="0" t="s">
        <v>44</v>
      </c>
      <c r="AK47" s="0" t="s">
        <v>44</v>
      </c>
      <c r="AL47" s="3" t="n">
        <v>1</v>
      </c>
      <c r="AM47" s="0" t="n">
        <v>-3</v>
      </c>
      <c r="AN47" s="0" t="s">
        <v>44</v>
      </c>
      <c r="AO47" s="0" t="s">
        <v>44</v>
      </c>
      <c r="AP47" s="3" t="n">
        <v>1</v>
      </c>
      <c r="AQ47" s="0" t="n">
        <v>-3</v>
      </c>
      <c r="AR47" s="0" t="s">
        <v>44</v>
      </c>
      <c r="AS47" s="0" t="s">
        <v>44</v>
      </c>
      <c r="AT47" s="3" t="n">
        <v>1</v>
      </c>
      <c r="AU47" s="0" t="n">
        <v>-3</v>
      </c>
      <c r="AV47" s="0" t="s">
        <v>44</v>
      </c>
      <c r="AW47" s="0" t="s">
        <v>44</v>
      </c>
      <c r="AX47" s="3" t="n">
        <v>1</v>
      </c>
      <c r="AY47" s="0" t="n">
        <v>-3</v>
      </c>
      <c r="AZ47" s="0" t="s">
        <v>44</v>
      </c>
      <c r="BA47" s="0" t="s">
        <v>44</v>
      </c>
      <c r="BB47" s="3" t="n">
        <v>1</v>
      </c>
      <c r="BC47" s="0" t="n">
        <v>-3</v>
      </c>
      <c r="BD47" s="0" t="s">
        <v>44</v>
      </c>
      <c r="BE47" s="0" t="s">
        <v>44</v>
      </c>
      <c r="BF47" s="3" t="n">
        <v>1</v>
      </c>
      <c r="BG47" s="0" t="n">
        <v>-3</v>
      </c>
      <c r="BH47" s="0" t="s">
        <v>44</v>
      </c>
      <c r="BI47" s="0" t="s">
        <v>44</v>
      </c>
      <c r="BJ47" s="3" t="n">
        <v>1</v>
      </c>
      <c r="BK47" s="0" t="n">
        <v>-3</v>
      </c>
      <c r="BL47" s="0" t="s">
        <v>44</v>
      </c>
      <c r="BM47" s="0" t="s">
        <v>44</v>
      </c>
      <c r="BN47" s="3" t="n">
        <v>1</v>
      </c>
      <c r="BO47" s="0" t="n">
        <v>-3</v>
      </c>
      <c r="BP47" s="0" t="s">
        <v>44</v>
      </c>
      <c r="BQ47" s="0" t="s">
        <v>44</v>
      </c>
      <c r="BR47" s="3" t="n">
        <v>1</v>
      </c>
      <c r="BU47" s="0" t="n">
        <f aca="false">IF(CJ47&lt;=0,$D$7,IF(CR47&lt;=CJ47,$D$7,$D$7+$F$7*(CR47-CJ47)))</f>
        <v>2.2</v>
      </c>
      <c r="BW47" s="0" t="n">
        <v>1</v>
      </c>
      <c r="BX47" s="0" t="n">
        <v>-3</v>
      </c>
      <c r="BY47" s="0" t="s">
        <v>44</v>
      </c>
      <c r="BZ47" s="0" t="str">
        <f aca="false">IF(AND(E47="Nein",E48="Nein",E49="Nein"),"Nein","Ja")</f>
        <v>Nein</v>
      </c>
      <c r="CA47" s="3" t="n">
        <f aca="false">ROUND((F47+F48+F49)/3,2)</f>
        <v>1</v>
      </c>
      <c r="CB47" s="0" t="n">
        <f aca="false">G47</f>
        <v>-3</v>
      </c>
      <c r="CC47" s="0" t="str">
        <f aca="false">H47</f>
        <v>Nein</v>
      </c>
      <c r="CD47" s="0" t="str">
        <f aca="false">I47</f>
        <v>Nein</v>
      </c>
      <c r="CE47" s="3" t="n">
        <f aca="false">J47</f>
        <v>1</v>
      </c>
      <c r="CF47" s="0" t="n">
        <v>-3</v>
      </c>
      <c r="CG47" s="0" t="s">
        <v>44</v>
      </c>
      <c r="CH47" s="0" t="str">
        <f aca="false">IF(AND(M47="Nein",M48="Nein",M49="Nein"),"Nein","Ja")</f>
        <v>Nein</v>
      </c>
      <c r="CI47" s="3" t="n">
        <f aca="false">ROUND((N47+N48+N49)/3,2)</f>
        <v>1</v>
      </c>
      <c r="CJ47" s="0" t="n">
        <f aca="false">O47</f>
        <v>-3</v>
      </c>
      <c r="CK47" s="0" t="str">
        <f aca="false">P47</f>
        <v>Nein</v>
      </c>
      <c r="CL47" s="0" t="str">
        <f aca="false">Q47</f>
        <v>Nein</v>
      </c>
      <c r="CM47" s="3" t="n">
        <f aca="false">R47</f>
        <v>1</v>
      </c>
      <c r="CN47" s="0" t="n">
        <v>-3</v>
      </c>
      <c r="CO47" s="0" t="s">
        <v>44</v>
      </c>
      <c r="CP47" s="0" t="str">
        <f aca="false">IF(AND(U47="Nein",U48="Nein",U49="Nein"),"Nein","Ja")</f>
        <v>Nein</v>
      </c>
      <c r="CQ47" s="3" t="n">
        <f aca="false">ROUND((V47+V48+V49)/3,2)</f>
        <v>1</v>
      </c>
      <c r="CR47" s="0" t="n">
        <f aca="false">W47</f>
        <v>-3</v>
      </c>
      <c r="CS47" s="0" t="str">
        <f aca="false">X47</f>
        <v>Nein</v>
      </c>
      <c r="CT47" s="0" t="str">
        <f aca="false">Y47</f>
        <v>Nein</v>
      </c>
      <c r="CU47" s="3" t="n">
        <f aca="false">Z47</f>
        <v>1</v>
      </c>
      <c r="CV47" s="0" t="n">
        <f aca="false">AA47</f>
        <v>-3</v>
      </c>
      <c r="CW47" s="0" t="str">
        <f aca="false">AB47</f>
        <v>Nein</v>
      </c>
      <c r="CX47" s="0" t="str">
        <f aca="false">AC47</f>
        <v>Nein</v>
      </c>
      <c r="CY47" s="3" t="n">
        <f aca="false">AD47</f>
        <v>1</v>
      </c>
      <c r="CZ47" s="0" t="n">
        <f aca="false">AE47</f>
        <v>-3</v>
      </c>
      <c r="DA47" s="0" t="str">
        <f aca="false">AF47</f>
        <v>Nein</v>
      </c>
      <c r="DB47" s="0" t="str">
        <f aca="false">AG47</f>
        <v>Nein</v>
      </c>
      <c r="DC47" s="3" t="n">
        <f aca="false">AH47</f>
        <v>1</v>
      </c>
      <c r="DD47" s="0" t="n">
        <f aca="false">AI47</f>
        <v>-3</v>
      </c>
      <c r="DE47" s="0" t="str">
        <f aca="false">AJ47</f>
        <v>Nein</v>
      </c>
      <c r="DF47" s="0" t="str">
        <f aca="false">AK47</f>
        <v>Nein</v>
      </c>
      <c r="DG47" s="3" t="n">
        <f aca="false">AL47</f>
        <v>1</v>
      </c>
      <c r="DH47" s="0" t="n">
        <f aca="false">AM47</f>
        <v>-3</v>
      </c>
      <c r="DI47" s="0" t="str">
        <f aca="false">AN47</f>
        <v>Nein</v>
      </c>
      <c r="DJ47" s="0" t="str">
        <f aca="false">AO47</f>
        <v>Nein</v>
      </c>
      <c r="DK47" s="3" t="n">
        <f aca="false">AP47</f>
        <v>1</v>
      </c>
      <c r="DL47" s="0" t="n">
        <v>-3</v>
      </c>
      <c r="DM47" s="0" t="s">
        <v>44</v>
      </c>
      <c r="DN47" s="0" t="str">
        <f aca="false">IF(AND(CH47="Nein",BZ47="Nein"),"Nein","Ja")</f>
        <v>Nein</v>
      </c>
      <c r="DO47" s="3" t="n">
        <f aca="false">ROUND(CI47*CA47,2)</f>
        <v>1</v>
      </c>
      <c r="DP47" s="0" t="n">
        <v>-3</v>
      </c>
      <c r="DQ47" s="0" t="s">
        <v>44</v>
      </c>
      <c r="DR47" s="0" t="str">
        <f aca="false">IF(AND(BZ47="Nein",CD47="Nein"),"Nein","Ja")</f>
        <v>Nein</v>
      </c>
      <c r="DS47" s="3" t="n">
        <f aca="false">ROUND(CA47*CE47,2)</f>
        <v>1</v>
      </c>
      <c r="DT47" s="0" t="n">
        <v>-3</v>
      </c>
      <c r="DU47" s="0" t="s">
        <v>44</v>
      </c>
      <c r="DV47" s="0" t="str">
        <f aca="false">IF(AND(CH47="Nein",CL47="Nein"),"Nein","Ja")</f>
        <v>Nein</v>
      </c>
      <c r="DW47" s="3" t="n">
        <f aca="false">ROUND(CI47*CM47,2)</f>
        <v>1</v>
      </c>
      <c r="DX47" s="0" t="n">
        <v>-3</v>
      </c>
      <c r="DY47" s="0" t="s">
        <v>44</v>
      </c>
      <c r="DZ47" s="0" t="str">
        <f aca="false">IF(AND(CP47="Nein",CT47="Nein"),"Nein","Ja")</f>
        <v>Nein</v>
      </c>
      <c r="EA47" s="3" t="n">
        <f aca="false">ROUND(CQ47*CU47,2)</f>
        <v>1</v>
      </c>
      <c r="EB47" s="0" t="n">
        <v>-3</v>
      </c>
      <c r="EC47" s="0" t="s">
        <v>44</v>
      </c>
      <c r="ED47" s="0" t="str">
        <f aca="false">IF(AND(CP47="Nein",CH47="Nein"),"Nein","Ja")</f>
        <v>Nein</v>
      </c>
      <c r="EE47" s="3" t="n">
        <f aca="false">ROUND((CQ47+CI47)/2,2)</f>
        <v>1</v>
      </c>
      <c r="EF47" s="0" t="n">
        <v>-3</v>
      </c>
      <c r="EG47" s="0" t="s">
        <v>44</v>
      </c>
      <c r="EH47" s="0" t="str">
        <f aca="false">IF(AND(ED47="Nein",CD47="Nein"),"Nein","Ja")</f>
        <v>Nein</v>
      </c>
      <c r="EI47" s="3" t="n">
        <f aca="false">ROUND(EE47*CE47,2)</f>
        <v>1</v>
      </c>
      <c r="EJ47" s="0" t="n">
        <f aca="false">BO47</f>
        <v>-3</v>
      </c>
      <c r="EK47" s="0" t="str">
        <f aca="false">BP47</f>
        <v>Nein</v>
      </c>
      <c r="EL47" s="0" t="str">
        <f aca="false">BQ47</f>
        <v>Nein</v>
      </c>
      <c r="EM47" s="3" t="n">
        <f aca="false">BR47</f>
        <v>1</v>
      </c>
    </row>
    <row r="48" customFormat="false" ht="12.75" hidden="false" customHeight="false" outlineLevel="0" collapsed="false">
      <c r="B48" s="0" t="n">
        <v>1</v>
      </c>
      <c r="C48" s="0" t="n">
        <v>720</v>
      </c>
      <c r="D48" s="0" t="s">
        <v>44</v>
      </c>
      <c r="E48" s="0" t="s">
        <v>44</v>
      </c>
      <c r="F48" s="3" t="n">
        <v>1</v>
      </c>
      <c r="G48" s="0" t="n">
        <v>97</v>
      </c>
      <c r="H48" s="0" t="s">
        <v>44</v>
      </c>
      <c r="I48" s="0" t="s">
        <v>44</v>
      </c>
      <c r="J48" s="3" t="n">
        <v>1</v>
      </c>
      <c r="K48" s="0" t="n">
        <v>180</v>
      </c>
      <c r="L48" s="0" t="s">
        <v>44</v>
      </c>
      <c r="M48" s="0" t="s">
        <v>44</v>
      </c>
      <c r="N48" s="3" t="n">
        <v>1</v>
      </c>
      <c r="O48" s="0" t="n">
        <v>82</v>
      </c>
      <c r="P48" s="0" t="s">
        <v>44</v>
      </c>
      <c r="Q48" s="0" t="s">
        <v>44</v>
      </c>
      <c r="R48" s="3" t="n">
        <v>1</v>
      </c>
      <c r="S48" s="0" t="n">
        <v>540</v>
      </c>
      <c r="T48" s="0" t="s">
        <v>44</v>
      </c>
      <c r="U48" s="0" t="s">
        <v>44</v>
      </c>
      <c r="V48" s="3" t="n">
        <v>1</v>
      </c>
      <c r="W48" s="0" t="n">
        <v>102</v>
      </c>
      <c r="X48" s="0" t="s">
        <v>44</v>
      </c>
      <c r="Y48" s="0" t="s">
        <v>44</v>
      </c>
      <c r="Z48" s="3" t="n">
        <v>1</v>
      </c>
      <c r="AA48" s="0" t="n">
        <v>82</v>
      </c>
      <c r="AB48" s="0" t="s">
        <v>44</v>
      </c>
      <c r="AC48" s="0" t="s">
        <v>44</v>
      </c>
      <c r="AD48" s="3" t="n">
        <v>1</v>
      </c>
      <c r="AE48" s="0" t="n">
        <v>82</v>
      </c>
      <c r="AF48" s="4" t="s">
        <v>44</v>
      </c>
      <c r="AG48" s="4" t="s">
        <v>44</v>
      </c>
      <c r="AH48" s="3" t="n">
        <v>1</v>
      </c>
      <c r="AI48" s="0" t="n">
        <v>11</v>
      </c>
      <c r="AJ48" s="0" t="s">
        <v>44</v>
      </c>
      <c r="AK48" s="0" t="s">
        <v>44</v>
      </c>
      <c r="AL48" s="3" t="n">
        <v>1</v>
      </c>
      <c r="AM48" s="0" t="n">
        <v>98</v>
      </c>
      <c r="AN48" s="0" t="s">
        <v>44</v>
      </c>
      <c r="AO48" s="0" t="s">
        <v>44</v>
      </c>
      <c r="AP48" s="3" t="n">
        <v>1</v>
      </c>
      <c r="AQ48" s="0" t="n">
        <v>25</v>
      </c>
      <c r="AR48" s="0" t="s">
        <v>44</v>
      </c>
      <c r="AS48" s="0" t="s">
        <v>44</v>
      </c>
      <c r="AT48" s="3" t="n">
        <v>1</v>
      </c>
      <c r="AU48" s="0" t="n">
        <v>7</v>
      </c>
      <c r="AV48" s="0" t="s">
        <v>44</v>
      </c>
      <c r="AW48" s="0" t="s">
        <v>44</v>
      </c>
      <c r="AX48" s="3" t="n">
        <v>1</v>
      </c>
      <c r="AY48" s="0" t="n">
        <v>2</v>
      </c>
      <c r="AZ48" s="0" t="s">
        <v>44</v>
      </c>
      <c r="BA48" s="0" t="s">
        <v>44</v>
      </c>
      <c r="BB48" s="3" t="n">
        <v>1</v>
      </c>
      <c r="BC48" s="0" t="n">
        <v>5</v>
      </c>
      <c r="BD48" s="0" t="s">
        <v>44</v>
      </c>
      <c r="BE48" s="0" t="s">
        <v>44</v>
      </c>
      <c r="BF48" s="3" t="n">
        <v>1</v>
      </c>
      <c r="BG48" s="0" t="n">
        <v>1008</v>
      </c>
      <c r="BH48" s="0" t="s">
        <v>44</v>
      </c>
      <c r="BI48" s="0" t="s">
        <v>44</v>
      </c>
      <c r="BJ48" s="3" t="n">
        <v>1</v>
      </c>
      <c r="BK48" s="0" t="n">
        <v>10</v>
      </c>
      <c r="BL48" s="0" t="s">
        <v>44</v>
      </c>
      <c r="BM48" s="0" t="s">
        <v>44</v>
      </c>
      <c r="BN48" s="3" t="n">
        <v>1</v>
      </c>
      <c r="BO48" s="0" t="n">
        <v>7</v>
      </c>
      <c r="BP48" s="0" t="s">
        <v>44</v>
      </c>
      <c r="BQ48" s="0" t="s">
        <v>44</v>
      </c>
      <c r="BR48" s="3" t="n">
        <v>1</v>
      </c>
      <c r="CA48" s="3"/>
      <c r="CE48" s="3"/>
      <c r="CI48" s="3"/>
      <c r="CM48" s="3"/>
      <c r="CQ48" s="3"/>
      <c r="CU48" s="3"/>
      <c r="CY48" s="3"/>
      <c r="DC48" s="3"/>
      <c r="DG48" s="3"/>
      <c r="DK48" s="3"/>
      <c r="DO48" s="3"/>
      <c r="DS48" s="3"/>
      <c r="DW48" s="3"/>
      <c r="EA48" s="3"/>
      <c r="EE48" s="3"/>
      <c r="EI48" s="3"/>
      <c r="EM48" s="3"/>
    </row>
    <row r="49" customFormat="false" ht="12.75" hidden="false" customHeight="false" outlineLevel="0" collapsed="false">
      <c r="B49" s="0" t="n">
        <v>1</v>
      </c>
      <c r="C49" s="0" t="n">
        <v>600</v>
      </c>
      <c r="D49" s="0" t="s">
        <v>44</v>
      </c>
      <c r="E49" s="0" t="s">
        <v>44</v>
      </c>
      <c r="F49" s="3" t="n">
        <v>1</v>
      </c>
      <c r="G49" s="0" t="n">
        <v>105</v>
      </c>
      <c r="H49" s="0" t="s">
        <v>44</v>
      </c>
      <c r="I49" s="0" t="s">
        <v>44</v>
      </c>
      <c r="J49" s="3" t="n">
        <v>1</v>
      </c>
      <c r="K49" s="0" t="n">
        <v>120</v>
      </c>
      <c r="L49" s="0" t="s">
        <v>44</v>
      </c>
      <c r="M49" s="0" t="s">
        <v>44</v>
      </c>
      <c r="N49" s="3" t="n">
        <v>1</v>
      </c>
      <c r="O49" s="0" t="n">
        <v>85</v>
      </c>
      <c r="P49" s="0" t="s">
        <v>44</v>
      </c>
      <c r="Q49" s="0" t="s">
        <v>44</v>
      </c>
      <c r="R49" s="3" t="n">
        <v>1</v>
      </c>
      <c r="S49" s="0" t="n">
        <v>480</v>
      </c>
      <c r="T49" s="0" t="s">
        <v>44</v>
      </c>
      <c r="U49" s="0" t="s">
        <v>44</v>
      </c>
      <c r="V49" s="3" t="n">
        <v>1</v>
      </c>
      <c r="W49" s="0" t="n">
        <v>110</v>
      </c>
      <c r="X49" s="0" t="s">
        <v>44</v>
      </c>
      <c r="Y49" s="0" t="s">
        <v>44</v>
      </c>
      <c r="Z49" s="3" t="n">
        <v>1</v>
      </c>
      <c r="AA49" s="0" t="n">
        <v>77</v>
      </c>
      <c r="AB49" s="0" t="s">
        <v>44</v>
      </c>
      <c r="AC49" s="0" t="s">
        <v>44</v>
      </c>
      <c r="AD49" s="3" t="n">
        <v>1</v>
      </c>
      <c r="AE49" s="0" t="n">
        <v>77</v>
      </c>
      <c r="AF49" s="4" t="s">
        <v>44</v>
      </c>
      <c r="AG49" s="4" t="s">
        <v>44</v>
      </c>
      <c r="AH49" s="3" t="n">
        <v>1</v>
      </c>
      <c r="AI49" s="0" t="n">
        <v>14</v>
      </c>
      <c r="AJ49" s="0" t="s">
        <v>44</v>
      </c>
      <c r="AK49" s="0" t="s">
        <v>44</v>
      </c>
      <c r="AL49" s="3" t="n">
        <v>1</v>
      </c>
      <c r="AM49" s="0" t="n">
        <v>95</v>
      </c>
      <c r="AN49" s="0" t="s">
        <v>44</v>
      </c>
      <c r="AO49" s="0" t="s">
        <v>44</v>
      </c>
      <c r="AP49" s="3" t="n">
        <v>1</v>
      </c>
      <c r="AQ49" s="0" t="n">
        <v>20</v>
      </c>
      <c r="AR49" s="0" t="s">
        <v>44</v>
      </c>
      <c r="AS49" s="0" t="s">
        <v>44</v>
      </c>
      <c r="AT49" s="3" t="n">
        <v>1</v>
      </c>
      <c r="AU49" s="0" t="n">
        <v>6</v>
      </c>
      <c r="AV49" s="0" t="s">
        <v>44</v>
      </c>
      <c r="AW49" s="0" t="s">
        <v>44</v>
      </c>
      <c r="AX49" s="3" t="n">
        <v>1</v>
      </c>
      <c r="AY49" s="0" t="n">
        <v>1</v>
      </c>
      <c r="AZ49" s="0" t="s">
        <v>44</v>
      </c>
      <c r="BA49" s="0" t="s">
        <v>44</v>
      </c>
      <c r="BB49" s="3" t="n">
        <v>1</v>
      </c>
      <c r="BC49" s="0" t="n">
        <v>4</v>
      </c>
      <c r="BD49" s="0" t="s">
        <v>44</v>
      </c>
      <c r="BE49" s="0" t="s">
        <v>44</v>
      </c>
      <c r="BF49" s="3" t="n">
        <v>1</v>
      </c>
      <c r="BG49" s="0" t="n">
        <v>804</v>
      </c>
      <c r="BH49" s="0" t="s">
        <v>44</v>
      </c>
      <c r="BI49" s="0" t="s">
        <v>44</v>
      </c>
      <c r="BJ49" s="3" t="n">
        <v>1</v>
      </c>
      <c r="BK49" s="0" t="n">
        <v>8</v>
      </c>
      <c r="BL49" s="0" t="s">
        <v>44</v>
      </c>
      <c r="BM49" s="0" t="s">
        <v>44</v>
      </c>
      <c r="BN49" s="3" t="n">
        <v>1</v>
      </c>
      <c r="BO49" s="0" t="n">
        <v>0</v>
      </c>
      <c r="BP49" s="0" t="s">
        <v>44</v>
      </c>
      <c r="BQ49" s="0" t="s">
        <v>44</v>
      </c>
      <c r="BR49" s="3" t="n">
        <v>1</v>
      </c>
      <c r="CA49" s="3"/>
      <c r="CE49" s="3"/>
      <c r="CI49" s="3"/>
      <c r="CM49" s="3"/>
      <c r="CQ49" s="3"/>
      <c r="CU49" s="3"/>
      <c r="CY49" s="3"/>
      <c r="DC49" s="3"/>
      <c r="DG49" s="3"/>
      <c r="DK49" s="3"/>
      <c r="DO49" s="3"/>
      <c r="DS49" s="3"/>
      <c r="DW49" s="3"/>
      <c r="EA49" s="3"/>
      <c r="EE49" s="3"/>
      <c r="EI49" s="3"/>
      <c r="EM49" s="3"/>
    </row>
    <row r="50" customFormat="false" ht="12.75" hidden="false" customHeight="false" outlineLevel="0" collapsed="false">
      <c r="A50" s="0" t="n">
        <v>18</v>
      </c>
      <c r="B50" s="0" t="n">
        <v>1</v>
      </c>
      <c r="C50" s="0" t="n">
        <v>1320</v>
      </c>
      <c r="D50" s="0" t="s">
        <v>44</v>
      </c>
      <c r="E50" s="0" t="s">
        <v>44</v>
      </c>
      <c r="F50" s="3" t="n">
        <v>1</v>
      </c>
      <c r="G50" s="0" t="n">
        <v>20</v>
      </c>
      <c r="H50" s="0" t="s">
        <v>44</v>
      </c>
      <c r="I50" s="0" t="s">
        <v>44</v>
      </c>
      <c r="J50" s="3" t="n">
        <v>1</v>
      </c>
      <c r="K50" s="0" t="n">
        <v>60</v>
      </c>
      <c r="L50" s="0" t="s">
        <v>44</v>
      </c>
      <c r="M50" s="0" t="s">
        <v>44</v>
      </c>
      <c r="N50" s="3" t="n">
        <v>1</v>
      </c>
      <c r="O50" s="0" t="n">
        <v>20</v>
      </c>
      <c r="P50" s="0" t="s">
        <v>44</v>
      </c>
      <c r="Q50" s="0" t="s">
        <v>44</v>
      </c>
      <c r="R50" s="3" t="n">
        <v>1</v>
      </c>
      <c r="S50" s="0" t="n">
        <v>1260</v>
      </c>
      <c r="T50" s="0" t="s">
        <v>44</v>
      </c>
      <c r="U50" s="0" t="s">
        <v>44</v>
      </c>
      <c r="V50" s="3" t="n">
        <v>1</v>
      </c>
      <c r="W50" s="0" t="n">
        <v>20</v>
      </c>
      <c r="X50" s="0" t="s">
        <v>44</v>
      </c>
      <c r="Y50" s="0" t="s">
        <v>44</v>
      </c>
      <c r="Z50" s="3" t="n">
        <v>1</v>
      </c>
      <c r="AA50" s="0" t="n">
        <v>92</v>
      </c>
      <c r="AB50" s="0" t="s">
        <v>44</v>
      </c>
      <c r="AC50" s="0" t="s">
        <v>44</v>
      </c>
      <c r="AD50" s="3" t="n">
        <v>1</v>
      </c>
      <c r="AE50" s="0" t="n">
        <v>92</v>
      </c>
      <c r="AF50" s="4" t="s">
        <v>44</v>
      </c>
      <c r="AG50" s="4" t="s">
        <v>44</v>
      </c>
      <c r="AH50" s="3" t="n">
        <v>1</v>
      </c>
      <c r="AI50" s="0" t="n">
        <v>2</v>
      </c>
      <c r="AJ50" s="0" t="s">
        <v>44</v>
      </c>
      <c r="AK50" s="0" t="s">
        <v>44</v>
      </c>
      <c r="AL50" s="3" t="n">
        <v>1</v>
      </c>
      <c r="AM50" s="0" t="n">
        <v>21</v>
      </c>
      <c r="AN50" s="0" t="s">
        <v>44</v>
      </c>
      <c r="AO50" s="0" t="s">
        <v>44</v>
      </c>
      <c r="AP50" s="3" t="n">
        <v>1</v>
      </c>
      <c r="AQ50" s="0" t="n">
        <v>5</v>
      </c>
      <c r="AR50" s="0" t="s">
        <v>44</v>
      </c>
      <c r="AS50" s="0" t="s">
        <v>44</v>
      </c>
      <c r="AT50" s="3" t="n">
        <v>1</v>
      </c>
      <c r="AU50" s="0" t="n">
        <v>66</v>
      </c>
      <c r="AV50" s="0" t="s">
        <v>44</v>
      </c>
      <c r="AW50" s="0" t="s">
        <v>44</v>
      </c>
      <c r="AX50" s="3" t="n">
        <v>1</v>
      </c>
      <c r="AY50" s="0" t="n">
        <v>3</v>
      </c>
      <c r="AZ50" s="0" t="s">
        <v>44</v>
      </c>
      <c r="BA50" s="0" t="s">
        <v>44</v>
      </c>
      <c r="BB50" s="3" t="n">
        <v>1</v>
      </c>
      <c r="BC50" s="0" t="n">
        <v>63</v>
      </c>
      <c r="BD50" s="0" t="s">
        <v>44</v>
      </c>
      <c r="BE50" s="0" t="s">
        <v>44</v>
      </c>
      <c r="BF50" s="3" t="n">
        <v>1</v>
      </c>
      <c r="BG50" s="0" t="n">
        <v>1392</v>
      </c>
      <c r="BH50" s="0" t="s">
        <v>44</v>
      </c>
      <c r="BI50" s="0" t="s">
        <v>44</v>
      </c>
      <c r="BJ50" s="3" t="n">
        <v>1</v>
      </c>
      <c r="BK50" s="0" t="n">
        <v>70</v>
      </c>
      <c r="BL50" s="0" t="s">
        <v>44</v>
      </c>
      <c r="BM50" s="0" t="s">
        <v>44</v>
      </c>
      <c r="BN50" s="3" t="n">
        <v>1</v>
      </c>
      <c r="BO50" s="0" t="n">
        <v>9</v>
      </c>
      <c r="BP50" s="0" t="s">
        <v>44</v>
      </c>
      <c r="BQ50" s="0" t="s">
        <v>44</v>
      </c>
      <c r="BR50" s="3" t="n">
        <v>1</v>
      </c>
      <c r="BU50" s="0" t="n">
        <f aca="false">IF(CJ50&lt;=0,$D$7,IF(CR50&lt;=CJ50,$D$7,$D$7+$F$7*(CR50-CJ50)))</f>
        <v>2.2</v>
      </c>
      <c r="BW50" s="0" t="n">
        <v>1</v>
      </c>
      <c r="BX50" s="0" t="n">
        <v>-3</v>
      </c>
      <c r="BY50" s="0" t="s">
        <v>44</v>
      </c>
      <c r="BZ50" s="0" t="str">
        <f aca="false">IF(AND(E50="Nein",E51="Nein",E52="Nein"),"Nein","Ja")</f>
        <v>Nein</v>
      </c>
      <c r="CA50" s="3" t="n">
        <f aca="false">ROUND((F50+F51+F52)/3,2)</f>
        <v>1</v>
      </c>
      <c r="CB50" s="0" t="n">
        <f aca="false">G50</f>
        <v>20</v>
      </c>
      <c r="CC50" s="0" t="str">
        <f aca="false">H50</f>
        <v>Nein</v>
      </c>
      <c r="CD50" s="0" t="str">
        <f aca="false">I50</f>
        <v>Nein</v>
      </c>
      <c r="CE50" s="3" t="n">
        <f aca="false">J50</f>
        <v>1</v>
      </c>
      <c r="CF50" s="0" t="n">
        <v>-3</v>
      </c>
      <c r="CG50" s="0" t="s">
        <v>44</v>
      </c>
      <c r="CH50" s="0" t="str">
        <f aca="false">IF(AND(M50="Nein",M51="Nein",M52="Nein"),"Nein","Ja")</f>
        <v>Nein</v>
      </c>
      <c r="CI50" s="3" t="n">
        <f aca="false">ROUND((N50+N51+N52)/3,2)</f>
        <v>1</v>
      </c>
      <c r="CJ50" s="0" t="n">
        <f aca="false">O50</f>
        <v>20</v>
      </c>
      <c r="CK50" s="0" t="str">
        <f aca="false">P50</f>
        <v>Nein</v>
      </c>
      <c r="CL50" s="0" t="str">
        <f aca="false">Q50</f>
        <v>Nein</v>
      </c>
      <c r="CM50" s="3" t="n">
        <f aca="false">R50</f>
        <v>1</v>
      </c>
      <c r="CN50" s="0" t="n">
        <v>-3</v>
      </c>
      <c r="CO50" s="0" t="s">
        <v>44</v>
      </c>
      <c r="CP50" s="0" t="str">
        <f aca="false">IF(AND(U50="Nein",U51="Nein",U52="Nein"),"Nein","Ja")</f>
        <v>Nein</v>
      </c>
      <c r="CQ50" s="3" t="n">
        <f aca="false">ROUND((V50+V51+V52)/3,2)</f>
        <v>1</v>
      </c>
      <c r="CR50" s="0" t="n">
        <f aca="false">W50</f>
        <v>20</v>
      </c>
      <c r="CS50" s="0" t="str">
        <f aca="false">X50</f>
        <v>Nein</v>
      </c>
      <c r="CT50" s="0" t="str">
        <f aca="false">Y50</f>
        <v>Nein</v>
      </c>
      <c r="CU50" s="3" t="n">
        <f aca="false">Z50</f>
        <v>1</v>
      </c>
      <c r="CV50" s="0" t="n">
        <f aca="false">AA50</f>
        <v>92</v>
      </c>
      <c r="CW50" s="0" t="str">
        <f aca="false">AB50</f>
        <v>Nein</v>
      </c>
      <c r="CX50" s="0" t="str">
        <f aca="false">AC50</f>
        <v>Nein</v>
      </c>
      <c r="CY50" s="3" t="n">
        <f aca="false">AD50</f>
        <v>1</v>
      </c>
      <c r="CZ50" s="0" t="n">
        <f aca="false">AE50</f>
        <v>92</v>
      </c>
      <c r="DA50" s="0" t="str">
        <f aca="false">AF50</f>
        <v>Nein</v>
      </c>
      <c r="DB50" s="0" t="str">
        <f aca="false">AG50</f>
        <v>Nein</v>
      </c>
      <c r="DC50" s="3" t="n">
        <f aca="false">AH50</f>
        <v>1</v>
      </c>
      <c r="DD50" s="0" t="n">
        <f aca="false">AI50</f>
        <v>2</v>
      </c>
      <c r="DE50" s="0" t="str">
        <f aca="false">AJ50</f>
        <v>Nein</v>
      </c>
      <c r="DF50" s="0" t="str">
        <f aca="false">AK50</f>
        <v>Nein</v>
      </c>
      <c r="DG50" s="3" t="n">
        <f aca="false">AL50</f>
        <v>1</v>
      </c>
      <c r="DH50" s="0" t="n">
        <f aca="false">AM50</f>
        <v>21</v>
      </c>
      <c r="DI50" s="0" t="str">
        <f aca="false">AN50</f>
        <v>Nein</v>
      </c>
      <c r="DJ50" s="0" t="str">
        <f aca="false">AO50</f>
        <v>Nein</v>
      </c>
      <c r="DK50" s="3" t="n">
        <f aca="false">AP50</f>
        <v>1</v>
      </c>
      <c r="DL50" s="0" t="n">
        <v>-3</v>
      </c>
      <c r="DM50" s="0" t="s">
        <v>44</v>
      </c>
      <c r="DN50" s="0" t="str">
        <f aca="false">IF(AND(CH50="Nein",BZ50="Nein"),"Nein","Ja")</f>
        <v>Nein</v>
      </c>
      <c r="DO50" s="3" t="n">
        <f aca="false">ROUND(CI50*CA50,2)</f>
        <v>1</v>
      </c>
      <c r="DP50" s="0" t="n">
        <v>-3</v>
      </c>
      <c r="DQ50" s="0" t="s">
        <v>44</v>
      </c>
      <c r="DR50" s="0" t="str">
        <f aca="false">IF(AND(BZ50="Nein",CD50="Nein"),"Nein","Ja")</f>
        <v>Nein</v>
      </c>
      <c r="DS50" s="3" t="n">
        <f aca="false">ROUND(CA50*CE50,2)</f>
        <v>1</v>
      </c>
      <c r="DT50" s="0" t="n">
        <v>-3</v>
      </c>
      <c r="DU50" s="0" t="s">
        <v>44</v>
      </c>
      <c r="DV50" s="0" t="str">
        <f aca="false">IF(AND(CH50="Nein",CL50="Nein"),"Nein","Ja")</f>
        <v>Nein</v>
      </c>
      <c r="DW50" s="3" t="n">
        <f aca="false">ROUND(CI50*CM50,2)</f>
        <v>1</v>
      </c>
      <c r="DX50" s="0" t="n">
        <v>-3</v>
      </c>
      <c r="DY50" s="0" t="s">
        <v>44</v>
      </c>
      <c r="DZ50" s="0" t="str">
        <f aca="false">IF(AND(CP50="Nein",CT50="Nein"),"Nein","Ja")</f>
        <v>Nein</v>
      </c>
      <c r="EA50" s="3" t="n">
        <f aca="false">ROUND(CQ50*CU50,2)</f>
        <v>1</v>
      </c>
      <c r="EB50" s="0" t="n">
        <v>-3</v>
      </c>
      <c r="EC50" s="0" t="s">
        <v>44</v>
      </c>
      <c r="ED50" s="0" t="str">
        <f aca="false">IF(AND(CP50="Nein",CH50="Nein"),"Nein","Ja")</f>
        <v>Nein</v>
      </c>
      <c r="EE50" s="3" t="n">
        <f aca="false">ROUND((CQ50+CI50)/2,2)</f>
        <v>1</v>
      </c>
      <c r="EF50" s="0" t="n">
        <v>-3</v>
      </c>
      <c r="EG50" s="0" t="s">
        <v>44</v>
      </c>
      <c r="EH50" s="0" t="str">
        <f aca="false">IF(AND(ED50="Nein",CD50="Nein"),"Nein","Ja")</f>
        <v>Nein</v>
      </c>
      <c r="EI50" s="3" t="n">
        <f aca="false">ROUND(EE50*CE50,2)</f>
        <v>1</v>
      </c>
      <c r="EJ50" s="0" t="n">
        <f aca="false">BO50</f>
        <v>9</v>
      </c>
      <c r="EK50" s="0" t="str">
        <f aca="false">BP50</f>
        <v>Nein</v>
      </c>
      <c r="EL50" s="0" t="str">
        <f aca="false">BQ50</f>
        <v>Nein</v>
      </c>
      <c r="EM50" s="3" t="n">
        <f aca="false">BR50</f>
        <v>1</v>
      </c>
    </row>
    <row r="51" customFormat="false" ht="12.75" hidden="false" customHeight="false" outlineLevel="0" collapsed="false">
      <c r="B51" s="0" t="n">
        <v>1</v>
      </c>
      <c r="C51" s="0" t="n">
        <v>-3</v>
      </c>
      <c r="D51" s="0" t="s">
        <v>44</v>
      </c>
      <c r="E51" s="0" t="s">
        <v>44</v>
      </c>
      <c r="F51" s="3" t="n">
        <v>1</v>
      </c>
      <c r="G51" s="0" t="n">
        <v>-3</v>
      </c>
      <c r="H51" s="0" t="s">
        <v>44</v>
      </c>
      <c r="I51" s="0" t="s">
        <v>44</v>
      </c>
      <c r="J51" s="3" t="n">
        <v>1</v>
      </c>
      <c r="K51" s="0" t="n">
        <v>-3</v>
      </c>
      <c r="L51" s="0" t="s">
        <v>44</v>
      </c>
      <c r="M51" s="0" t="s">
        <v>44</v>
      </c>
      <c r="N51" s="3" t="n">
        <v>1</v>
      </c>
      <c r="O51" s="0" t="n">
        <v>-3</v>
      </c>
      <c r="P51" s="0" t="s">
        <v>44</v>
      </c>
      <c r="Q51" s="0" t="s">
        <v>44</v>
      </c>
      <c r="R51" s="3" t="n">
        <v>1</v>
      </c>
      <c r="S51" s="0" t="n">
        <v>-3</v>
      </c>
      <c r="T51" s="0" t="s">
        <v>44</v>
      </c>
      <c r="U51" s="0" t="s">
        <v>44</v>
      </c>
      <c r="V51" s="3" t="n">
        <v>1</v>
      </c>
      <c r="W51" s="0" t="n">
        <v>-3</v>
      </c>
      <c r="X51" s="0" t="s">
        <v>44</v>
      </c>
      <c r="Y51" s="0" t="s">
        <v>44</v>
      </c>
      <c r="Z51" s="3" t="n">
        <v>1</v>
      </c>
      <c r="AA51" s="0" t="n">
        <v>-3</v>
      </c>
      <c r="AB51" s="0" t="s">
        <v>44</v>
      </c>
      <c r="AC51" s="0" t="s">
        <v>44</v>
      </c>
      <c r="AD51" s="3" t="n">
        <v>1</v>
      </c>
      <c r="AE51" s="0" t="n">
        <v>-3</v>
      </c>
      <c r="AF51" s="4" t="s">
        <v>44</v>
      </c>
      <c r="AG51" s="4" t="s">
        <v>44</v>
      </c>
      <c r="AH51" s="3" t="n">
        <v>1</v>
      </c>
      <c r="AI51" s="0" t="n">
        <v>-3</v>
      </c>
      <c r="AJ51" s="0" t="s">
        <v>44</v>
      </c>
      <c r="AK51" s="0" t="s">
        <v>44</v>
      </c>
      <c r="AL51" s="3" t="n">
        <v>1</v>
      </c>
      <c r="AM51" s="0" t="n">
        <v>-3</v>
      </c>
      <c r="AN51" s="0" t="s">
        <v>44</v>
      </c>
      <c r="AO51" s="0" t="s">
        <v>44</v>
      </c>
      <c r="AP51" s="3" t="n">
        <v>1</v>
      </c>
      <c r="AQ51" s="0" t="n">
        <v>-3</v>
      </c>
      <c r="AR51" s="0" t="s">
        <v>44</v>
      </c>
      <c r="AS51" s="0" t="s">
        <v>44</v>
      </c>
      <c r="AT51" s="3" t="n">
        <v>1</v>
      </c>
      <c r="AU51" s="0" t="n">
        <v>-3</v>
      </c>
      <c r="AV51" s="0" t="s">
        <v>44</v>
      </c>
      <c r="AW51" s="0" t="s">
        <v>44</v>
      </c>
      <c r="AX51" s="3" t="n">
        <v>1</v>
      </c>
      <c r="AY51" s="0" t="n">
        <v>-3</v>
      </c>
      <c r="AZ51" s="0" t="s">
        <v>44</v>
      </c>
      <c r="BA51" s="0" t="s">
        <v>44</v>
      </c>
      <c r="BB51" s="3" t="n">
        <v>1</v>
      </c>
      <c r="BC51" s="0" t="n">
        <v>-3</v>
      </c>
      <c r="BD51" s="0" t="s">
        <v>44</v>
      </c>
      <c r="BE51" s="0" t="s">
        <v>44</v>
      </c>
      <c r="BF51" s="3" t="n">
        <v>1</v>
      </c>
      <c r="BG51" s="0" t="n">
        <v>-3</v>
      </c>
      <c r="BH51" s="0" t="s">
        <v>44</v>
      </c>
      <c r="BI51" s="0" t="s">
        <v>44</v>
      </c>
      <c r="BJ51" s="3" t="n">
        <v>1</v>
      </c>
      <c r="BK51" s="0" t="n">
        <v>-3</v>
      </c>
      <c r="BL51" s="0" t="s">
        <v>44</v>
      </c>
      <c r="BM51" s="0" t="s">
        <v>44</v>
      </c>
      <c r="BN51" s="3" t="n">
        <v>1</v>
      </c>
      <c r="BO51" s="0" t="n">
        <v>-3</v>
      </c>
      <c r="BP51" s="0" t="s">
        <v>44</v>
      </c>
      <c r="BQ51" s="0" t="s">
        <v>44</v>
      </c>
      <c r="BR51" s="3" t="n">
        <v>1</v>
      </c>
      <c r="CA51" s="3"/>
      <c r="CE51" s="3"/>
      <c r="CI51" s="3"/>
      <c r="CM51" s="3"/>
      <c r="CQ51" s="3"/>
      <c r="CU51" s="3"/>
      <c r="CY51" s="3"/>
      <c r="DC51" s="3"/>
      <c r="DG51" s="3"/>
      <c r="DK51" s="3"/>
      <c r="DO51" s="3"/>
      <c r="DS51" s="3"/>
      <c r="DW51" s="3"/>
      <c r="EA51" s="3"/>
      <c r="EE51" s="3"/>
      <c r="EI51" s="3"/>
      <c r="EM51" s="3"/>
    </row>
    <row r="52" customFormat="false" ht="12.75" hidden="false" customHeight="false" outlineLevel="0" collapsed="false">
      <c r="B52" s="0" t="n">
        <v>1</v>
      </c>
      <c r="C52" s="0" t="n">
        <v>600</v>
      </c>
      <c r="D52" s="0" t="s">
        <v>44</v>
      </c>
      <c r="E52" s="0" t="s">
        <v>44</v>
      </c>
      <c r="F52" s="3" t="n">
        <v>1</v>
      </c>
      <c r="G52" s="0" t="n">
        <v>105</v>
      </c>
      <c r="H52" s="0" t="s">
        <v>44</v>
      </c>
      <c r="I52" s="0" t="s">
        <v>44</v>
      </c>
      <c r="J52" s="3" t="n">
        <v>1</v>
      </c>
      <c r="K52" s="0" t="n">
        <v>120</v>
      </c>
      <c r="L52" s="0" t="s">
        <v>44</v>
      </c>
      <c r="M52" s="0" t="s">
        <v>44</v>
      </c>
      <c r="N52" s="3" t="n">
        <v>1</v>
      </c>
      <c r="O52" s="0" t="n">
        <v>85</v>
      </c>
      <c r="P52" s="0" t="s">
        <v>44</v>
      </c>
      <c r="Q52" s="0" t="s">
        <v>44</v>
      </c>
      <c r="R52" s="3" t="n">
        <v>1</v>
      </c>
      <c r="S52" s="0" t="n">
        <v>480</v>
      </c>
      <c r="T52" s="0" t="s">
        <v>44</v>
      </c>
      <c r="U52" s="0" t="s">
        <v>44</v>
      </c>
      <c r="V52" s="3" t="n">
        <v>1</v>
      </c>
      <c r="W52" s="0" t="n">
        <v>110</v>
      </c>
      <c r="X52" s="0" t="s">
        <v>44</v>
      </c>
      <c r="Y52" s="0" t="s">
        <v>44</v>
      </c>
      <c r="Z52" s="3" t="n">
        <v>1</v>
      </c>
      <c r="AA52" s="0" t="n">
        <v>77</v>
      </c>
      <c r="AB52" s="0" t="s">
        <v>44</v>
      </c>
      <c r="AC52" s="0" t="s">
        <v>44</v>
      </c>
      <c r="AD52" s="3" t="n">
        <v>1</v>
      </c>
      <c r="AE52" s="0" t="n">
        <v>77</v>
      </c>
      <c r="AF52" s="4" t="s">
        <v>44</v>
      </c>
      <c r="AG52" s="4" t="s">
        <v>44</v>
      </c>
      <c r="AH52" s="3" t="n">
        <v>1</v>
      </c>
      <c r="AI52" s="0" t="n">
        <v>14</v>
      </c>
      <c r="AJ52" s="0" t="s">
        <v>44</v>
      </c>
      <c r="AK52" s="0" t="s">
        <v>44</v>
      </c>
      <c r="AL52" s="3" t="n">
        <v>1</v>
      </c>
      <c r="AM52" s="0" t="n">
        <v>95</v>
      </c>
      <c r="AN52" s="0" t="s">
        <v>44</v>
      </c>
      <c r="AO52" s="0" t="s">
        <v>44</v>
      </c>
      <c r="AP52" s="3" t="n">
        <v>1</v>
      </c>
      <c r="AQ52" s="0" t="n">
        <v>20</v>
      </c>
      <c r="AR52" s="0" t="s">
        <v>44</v>
      </c>
      <c r="AS52" s="0" t="s">
        <v>44</v>
      </c>
      <c r="AT52" s="3" t="n">
        <v>1</v>
      </c>
      <c r="AU52" s="0" t="n">
        <v>6</v>
      </c>
      <c r="AV52" s="0" t="s">
        <v>44</v>
      </c>
      <c r="AW52" s="0" t="s">
        <v>44</v>
      </c>
      <c r="AX52" s="3" t="n">
        <v>1</v>
      </c>
      <c r="AY52" s="0" t="n">
        <v>1</v>
      </c>
      <c r="AZ52" s="0" t="s">
        <v>44</v>
      </c>
      <c r="BA52" s="0" t="s">
        <v>44</v>
      </c>
      <c r="BB52" s="3" t="n">
        <v>1</v>
      </c>
      <c r="BC52" s="0" t="n">
        <v>4</v>
      </c>
      <c r="BD52" s="0" t="s">
        <v>44</v>
      </c>
      <c r="BE52" s="0" t="s">
        <v>44</v>
      </c>
      <c r="BF52" s="3" t="n">
        <v>1</v>
      </c>
      <c r="BG52" s="0" t="n">
        <v>804</v>
      </c>
      <c r="BH52" s="0" t="s">
        <v>44</v>
      </c>
      <c r="BI52" s="0" t="s">
        <v>44</v>
      </c>
      <c r="BJ52" s="3" t="n">
        <v>1</v>
      </c>
      <c r="BK52" s="0" t="n">
        <v>8</v>
      </c>
      <c r="BL52" s="0" t="s">
        <v>44</v>
      </c>
      <c r="BM52" s="0" t="s">
        <v>44</v>
      </c>
      <c r="BN52" s="3" t="n">
        <v>1</v>
      </c>
      <c r="BO52" s="0" t="n">
        <v>0</v>
      </c>
      <c r="BP52" s="0" t="s">
        <v>44</v>
      </c>
      <c r="BQ52" s="0" t="s">
        <v>44</v>
      </c>
      <c r="BR52" s="3" t="n">
        <v>1</v>
      </c>
      <c r="CA52" s="3"/>
      <c r="CE52" s="3"/>
      <c r="CI52" s="3"/>
      <c r="CM52" s="3"/>
      <c r="CQ52" s="3"/>
      <c r="CU52" s="3"/>
      <c r="CY52" s="3"/>
      <c r="DC52" s="3"/>
      <c r="DG52" s="3"/>
      <c r="DK52" s="3"/>
      <c r="DO52" s="3"/>
      <c r="DS52" s="3"/>
      <c r="DW52" s="3"/>
      <c r="EA52" s="3"/>
      <c r="EE52" s="3"/>
      <c r="EI52" s="3"/>
      <c r="EM52" s="3"/>
    </row>
    <row r="53" customFormat="false" ht="12.75" hidden="false" customHeight="false" outlineLevel="0" collapsed="false">
      <c r="A53" s="0" t="n">
        <v>19</v>
      </c>
      <c r="B53" s="0" t="n">
        <v>1</v>
      </c>
      <c r="C53" s="0" t="n">
        <v>1320</v>
      </c>
      <c r="D53" s="0" t="s">
        <v>44</v>
      </c>
      <c r="E53" s="0" t="s">
        <v>44</v>
      </c>
      <c r="F53" s="3" t="n">
        <v>1</v>
      </c>
      <c r="G53" s="0" t="n">
        <v>20</v>
      </c>
      <c r="H53" s="0" t="s">
        <v>44</v>
      </c>
      <c r="I53" s="0" t="s">
        <v>44</v>
      </c>
      <c r="J53" s="3" t="n">
        <v>1</v>
      </c>
      <c r="K53" s="0" t="n">
        <v>60</v>
      </c>
      <c r="L53" s="0" t="s">
        <v>44</v>
      </c>
      <c r="M53" s="0" t="s">
        <v>44</v>
      </c>
      <c r="N53" s="3" t="n">
        <v>1</v>
      </c>
      <c r="O53" s="0" t="n">
        <v>20</v>
      </c>
      <c r="P53" s="0" t="s">
        <v>44</v>
      </c>
      <c r="Q53" s="0" t="s">
        <v>44</v>
      </c>
      <c r="R53" s="3" t="n">
        <v>1</v>
      </c>
      <c r="S53" s="0" t="n">
        <v>1260</v>
      </c>
      <c r="T53" s="0" t="s">
        <v>44</v>
      </c>
      <c r="U53" s="0" t="s">
        <v>44</v>
      </c>
      <c r="V53" s="3" t="n">
        <v>1</v>
      </c>
      <c r="W53" s="0" t="n">
        <v>20</v>
      </c>
      <c r="X53" s="0" t="s">
        <v>44</v>
      </c>
      <c r="Y53" s="0" t="s">
        <v>44</v>
      </c>
      <c r="Z53" s="3" t="n">
        <v>1</v>
      </c>
      <c r="AA53" s="0" t="n">
        <v>92</v>
      </c>
      <c r="AB53" s="0" t="s">
        <v>44</v>
      </c>
      <c r="AC53" s="0" t="s">
        <v>44</v>
      </c>
      <c r="AD53" s="3" t="n">
        <v>1</v>
      </c>
      <c r="AE53" s="0" t="n">
        <v>92</v>
      </c>
      <c r="AF53" s="4" t="s">
        <v>44</v>
      </c>
      <c r="AG53" s="4" t="s">
        <v>44</v>
      </c>
      <c r="AH53" s="3" t="n">
        <v>1</v>
      </c>
      <c r="AI53" s="0" t="n">
        <v>2</v>
      </c>
      <c r="AJ53" s="0" t="s">
        <v>44</v>
      </c>
      <c r="AK53" s="0" t="s">
        <v>44</v>
      </c>
      <c r="AL53" s="3" t="n">
        <v>1</v>
      </c>
      <c r="AM53" s="0" t="n">
        <v>21</v>
      </c>
      <c r="AN53" s="0" t="s">
        <v>44</v>
      </c>
      <c r="AO53" s="0" t="s">
        <v>44</v>
      </c>
      <c r="AP53" s="3" t="n">
        <v>1</v>
      </c>
      <c r="AQ53" s="0" t="n">
        <v>5</v>
      </c>
      <c r="AR53" s="0" t="s">
        <v>44</v>
      </c>
      <c r="AS53" s="0" t="s">
        <v>44</v>
      </c>
      <c r="AT53" s="3" t="n">
        <v>1</v>
      </c>
      <c r="AU53" s="0" t="n">
        <v>66</v>
      </c>
      <c r="AV53" s="0" t="s">
        <v>44</v>
      </c>
      <c r="AW53" s="0" t="s">
        <v>44</v>
      </c>
      <c r="AX53" s="3" t="n">
        <v>1</v>
      </c>
      <c r="AY53" s="0" t="n">
        <v>3</v>
      </c>
      <c r="AZ53" s="0" t="s">
        <v>44</v>
      </c>
      <c r="BA53" s="0" t="s">
        <v>44</v>
      </c>
      <c r="BB53" s="3" t="n">
        <v>1</v>
      </c>
      <c r="BC53" s="0" t="n">
        <v>63</v>
      </c>
      <c r="BD53" s="0" t="s">
        <v>44</v>
      </c>
      <c r="BE53" s="0" t="s">
        <v>44</v>
      </c>
      <c r="BF53" s="3" t="n">
        <v>1</v>
      </c>
      <c r="BG53" s="0" t="n">
        <v>1392</v>
      </c>
      <c r="BH53" s="0" t="s">
        <v>44</v>
      </c>
      <c r="BI53" s="0" t="s">
        <v>44</v>
      </c>
      <c r="BJ53" s="3" t="n">
        <v>1</v>
      </c>
      <c r="BK53" s="0" t="n">
        <v>70</v>
      </c>
      <c r="BL53" s="0" t="s">
        <v>44</v>
      </c>
      <c r="BM53" s="0" t="s">
        <v>44</v>
      </c>
      <c r="BN53" s="3" t="n">
        <v>1</v>
      </c>
      <c r="BO53" s="0" t="n">
        <v>9</v>
      </c>
      <c r="BP53" s="0" t="s">
        <v>44</v>
      </c>
      <c r="BQ53" s="0" t="s">
        <v>44</v>
      </c>
      <c r="BR53" s="3" t="n">
        <v>1</v>
      </c>
      <c r="BU53" s="0" t="n">
        <f aca="false">IF(CJ53&lt;=0,$D$7,IF(CR53&lt;=CJ53,$D$7,$D$7+$F$7*(CR53-CJ53)))</f>
        <v>2.2</v>
      </c>
      <c r="BW53" s="0" t="n">
        <v>1</v>
      </c>
      <c r="BX53" s="0" t="n">
        <v>-3</v>
      </c>
      <c r="BY53" s="0" t="s">
        <v>44</v>
      </c>
      <c r="BZ53" s="0" t="str">
        <f aca="false">IF(AND(E53="Nein",E54="Nein",E55="Nein"),"Nein","Ja")</f>
        <v>Nein</v>
      </c>
      <c r="CA53" s="3" t="n">
        <f aca="false">ROUND((F53+F54+F55)/3,2)</f>
        <v>1</v>
      </c>
      <c r="CB53" s="0" t="n">
        <f aca="false">G53</f>
        <v>20</v>
      </c>
      <c r="CC53" s="0" t="str">
        <f aca="false">H53</f>
        <v>Nein</v>
      </c>
      <c r="CD53" s="0" t="str">
        <f aca="false">I53</f>
        <v>Nein</v>
      </c>
      <c r="CE53" s="3" t="n">
        <f aca="false">J53</f>
        <v>1</v>
      </c>
      <c r="CF53" s="0" t="n">
        <v>-3</v>
      </c>
      <c r="CG53" s="0" t="s">
        <v>44</v>
      </c>
      <c r="CH53" s="0" t="str">
        <f aca="false">IF(AND(M53="Nein",M54="Nein",M55="Nein"),"Nein","Ja")</f>
        <v>Nein</v>
      </c>
      <c r="CI53" s="3" t="n">
        <f aca="false">ROUND((N53+N54+N55)/3,2)</f>
        <v>1</v>
      </c>
      <c r="CJ53" s="0" t="n">
        <f aca="false">O53</f>
        <v>20</v>
      </c>
      <c r="CK53" s="0" t="str">
        <f aca="false">P53</f>
        <v>Nein</v>
      </c>
      <c r="CL53" s="0" t="str">
        <f aca="false">Q53</f>
        <v>Nein</v>
      </c>
      <c r="CM53" s="3" t="n">
        <f aca="false">R53</f>
        <v>1</v>
      </c>
      <c r="CN53" s="0" t="n">
        <v>-3</v>
      </c>
      <c r="CO53" s="0" t="s">
        <v>44</v>
      </c>
      <c r="CP53" s="0" t="str">
        <f aca="false">IF(AND(U53="Nein",U54="Nein",U55="Nein"),"Nein","Ja")</f>
        <v>Nein</v>
      </c>
      <c r="CQ53" s="3" t="n">
        <f aca="false">ROUND((V53+V54+V55)/3,2)</f>
        <v>1</v>
      </c>
      <c r="CR53" s="0" t="n">
        <f aca="false">W53</f>
        <v>20</v>
      </c>
      <c r="CS53" s="0" t="str">
        <f aca="false">X53</f>
        <v>Nein</v>
      </c>
      <c r="CT53" s="0" t="str">
        <f aca="false">Y53</f>
        <v>Nein</v>
      </c>
      <c r="CU53" s="3" t="n">
        <f aca="false">Z53</f>
        <v>1</v>
      </c>
      <c r="CV53" s="0" t="n">
        <f aca="false">AA53</f>
        <v>92</v>
      </c>
      <c r="CW53" s="0" t="str">
        <f aca="false">AB53</f>
        <v>Nein</v>
      </c>
      <c r="CX53" s="0" t="str">
        <f aca="false">AC53</f>
        <v>Nein</v>
      </c>
      <c r="CY53" s="3" t="n">
        <f aca="false">AD53</f>
        <v>1</v>
      </c>
      <c r="CZ53" s="0" t="n">
        <f aca="false">AE53</f>
        <v>92</v>
      </c>
      <c r="DA53" s="0" t="str">
        <f aca="false">AF53</f>
        <v>Nein</v>
      </c>
      <c r="DB53" s="0" t="str">
        <f aca="false">AG53</f>
        <v>Nein</v>
      </c>
      <c r="DC53" s="3" t="n">
        <f aca="false">AH53</f>
        <v>1</v>
      </c>
      <c r="DD53" s="0" t="n">
        <f aca="false">AI53</f>
        <v>2</v>
      </c>
      <c r="DE53" s="0" t="str">
        <f aca="false">AJ53</f>
        <v>Nein</v>
      </c>
      <c r="DF53" s="0" t="str">
        <f aca="false">AK53</f>
        <v>Nein</v>
      </c>
      <c r="DG53" s="3" t="n">
        <f aca="false">AL53</f>
        <v>1</v>
      </c>
      <c r="DH53" s="0" t="n">
        <f aca="false">AM53</f>
        <v>21</v>
      </c>
      <c r="DI53" s="0" t="str">
        <f aca="false">AN53</f>
        <v>Nein</v>
      </c>
      <c r="DJ53" s="0" t="str">
        <f aca="false">AO53</f>
        <v>Nein</v>
      </c>
      <c r="DK53" s="3" t="n">
        <f aca="false">AP53</f>
        <v>1</v>
      </c>
      <c r="DL53" s="0" t="n">
        <v>-3</v>
      </c>
      <c r="DM53" s="0" t="s">
        <v>44</v>
      </c>
      <c r="DN53" s="0" t="str">
        <f aca="false">IF(AND(CH53="Nein",BZ53="Nein"),"Nein","Ja")</f>
        <v>Nein</v>
      </c>
      <c r="DO53" s="3" t="n">
        <f aca="false">ROUND(CI53*CA53,2)</f>
        <v>1</v>
      </c>
      <c r="DP53" s="0" t="n">
        <v>-3</v>
      </c>
      <c r="DQ53" s="0" t="s">
        <v>44</v>
      </c>
      <c r="DR53" s="0" t="str">
        <f aca="false">IF(AND(BZ53="Nein",CD53="Nein"),"Nein","Ja")</f>
        <v>Nein</v>
      </c>
      <c r="DS53" s="3" t="n">
        <f aca="false">ROUND(CA53*CE53,2)</f>
        <v>1</v>
      </c>
      <c r="DT53" s="0" t="n">
        <v>-3</v>
      </c>
      <c r="DU53" s="0" t="s">
        <v>44</v>
      </c>
      <c r="DV53" s="0" t="str">
        <f aca="false">IF(AND(CH53="Nein",CL53="Nein"),"Nein","Ja")</f>
        <v>Nein</v>
      </c>
      <c r="DW53" s="3" t="n">
        <f aca="false">ROUND(CI53*CM53,2)</f>
        <v>1</v>
      </c>
      <c r="DX53" s="0" t="n">
        <v>-3</v>
      </c>
      <c r="DY53" s="0" t="s">
        <v>44</v>
      </c>
      <c r="DZ53" s="0" t="str">
        <f aca="false">IF(AND(CP53="Nein",CT53="Nein"),"Nein","Ja")</f>
        <v>Nein</v>
      </c>
      <c r="EA53" s="3" t="n">
        <f aca="false">ROUND(CQ53*CU53,2)</f>
        <v>1</v>
      </c>
      <c r="EB53" s="0" t="n">
        <v>-3</v>
      </c>
      <c r="EC53" s="0" t="s">
        <v>44</v>
      </c>
      <c r="ED53" s="0" t="str">
        <f aca="false">IF(AND(CP53="Nein",CH53="Nein"),"Nein","Ja")</f>
        <v>Nein</v>
      </c>
      <c r="EE53" s="3" t="n">
        <f aca="false">ROUND((CQ53+CI53)/2,2)</f>
        <v>1</v>
      </c>
      <c r="EF53" s="0" t="n">
        <v>-3</v>
      </c>
      <c r="EG53" s="0" t="s">
        <v>44</v>
      </c>
      <c r="EH53" s="0" t="str">
        <f aca="false">IF(AND(ED53="Nein",CD53="Nein"),"Nein","Ja")</f>
        <v>Nein</v>
      </c>
      <c r="EI53" s="3" t="n">
        <f aca="false">ROUND(EE53*CE53,2)</f>
        <v>1</v>
      </c>
      <c r="EJ53" s="0" t="n">
        <f aca="false">BO53</f>
        <v>9</v>
      </c>
      <c r="EK53" s="0" t="str">
        <f aca="false">BP53</f>
        <v>Nein</v>
      </c>
      <c r="EL53" s="0" t="str">
        <f aca="false">BQ53</f>
        <v>Nein</v>
      </c>
      <c r="EM53" s="3" t="n">
        <f aca="false">BR53</f>
        <v>1</v>
      </c>
    </row>
    <row r="54" customFormat="false" ht="12.75" hidden="false" customHeight="false" outlineLevel="0" collapsed="false">
      <c r="B54" s="0" t="n">
        <v>1</v>
      </c>
      <c r="C54" s="0" t="n">
        <v>720</v>
      </c>
      <c r="D54" s="0" t="s">
        <v>44</v>
      </c>
      <c r="E54" s="0" t="s">
        <v>44</v>
      </c>
      <c r="F54" s="3" t="n">
        <v>1</v>
      </c>
      <c r="G54" s="0" t="n">
        <v>97</v>
      </c>
      <c r="H54" s="0" t="s">
        <v>44</v>
      </c>
      <c r="I54" s="0" t="s">
        <v>44</v>
      </c>
      <c r="J54" s="3" t="n">
        <v>1</v>
      </c>
      <c r="K54" s="0" t="n">
        <v>180</v>
      </c>
      <c r="L54" s="0" t="s">
        <v>44</v>
      </c>
      <c r="M54" s="0" t="s">
        <v>44</v>
      </c>
      <c r="N54" s="3" t="n">
        <v>1</v>
      </c>
      <c r="O54" s="0" t="n">
        <v>82</v>
      </c>
      <c r="P54" s="0" t="s">
        <v>44</v>
      </c>
      <c r="Q54" s="0" t="s">
        <v>44</v>
      </c>
      <c r="R54" s="3" t="n">
        <v>1</v>
      </c>
      <c r="S54" s="0" t="n">
        <v>540</v>
      </c>
      <c r="T54" s="0" t="s">
        <v>44</v>
      </c>
      <c r="U54" s="0" t="s">
        <v>44</v>
      </c>
      <c r="V54" s="3" t="n">
        <v>1</v>
      </c>
      <c r="W54" s="0" t="n">
        <v>102</v>
      </c>
      <c r="X54" s="0" t="s">
        <v>44</v>
      </c>
      <c r="Y54" s="0" t="s">
        <v>44</v>
      </c>
      <c r="Z54" s="3" t="n">
        <v>1</v>
      </c>
      <c r="AA54" s="0" t="n">
        <v>82</v>
      </c>
      <c r="AB54" s="0" t="s">
        <v>44</v>
      </c>
      <c r="AC54" s="0" t="s">
        <v>44</v>
      </c>
      <c r="AD54" s="3" t="n">
        <v>1</v>
      </c>
      <c r="AE54" s="0" t="n">
        <v>82</v>
      </c>
      <c r="AF54" s="4" t="s">
        <v>44</v>
      </c>
      <c r="AG54" s="4" t="s">
        <v>44</v>
      </c>
      <c r="AH54" s="3" t="n">
        <v>1</v>
      </c>
      <c r="AI54" s="0" t="n">
        <v>11</v>
      </c>
      <c r="AJ54" s="0" t="s">
        <v>44</v>
      </c>
      <c r="AK54" s="0" t="s">
        <v>44</v>
      </c>
      <c r="AL54" s="3" t="n">
        <v>1</v>
      </c>
      <c r="AM54" s="0" t="n">
        <v>98</v>
      </c>
      <c r="AN54" s="0" t="s">
        <v>44</v>
      </c>
      <c r="AO54" s="0" t="s">
        <v>44</v>
      </c>
      <c r="AP54" s="3" t="n">
        <v>1</v>
      </c>
      <c r="AQ54" s="0" t="n">
        <v>25</v>
      </c>
      <c r="AR54" s="0" t="s">
        <v>44</v>
      </c>
      <c r="AS54" s="0" t="s">
        <v>44</v>
      </c>
      <c r="AT54" s="3" t="n">
        <v>1</v>
      </c>
      <c r="AU54" s="0" t="n">
        <v>7</v>
      </c>
      <c r="AV54" s="0" t="s">
        <v>44</v>
      </c>
      <c r="AW54" s="0" t="s">
        <v>44</v>
      </c>
      <c r="AX54" s="3" t="n">
        <v>1</v>
      </c>
      <c r="AY54" s="0" t="n">
        <v>2</v>
      </c>
      <c r="AZ54" s="0" t="s">
        <v>44</v>
      </c>
      <c r="BA54" s="0" t="s">
        <v>44</v>
      </c>
      <c r="BB54" s="3" t="n">
        <v>1</v>
      </c>
      <c r="BC54" s="0" t="n">
        <v>5</v>
      </c>
      <c r="BD54" s="0" t="s">
        <v>44</v>
      </c>
      <c r="BE54" s="0" t="s">
        <v>44</v>
      </c>
      <c r="BF54" s="3" t="n">
        <v>1</v>
      </c>
      <c r="BG54" s="0" t="n">
        <v>1008</v>
      </c>
      <c r="BH54" s="0" t="s">
        <v>44</v>
      </c>
      <c r="BI54" s="0" t="s">
        <v>44</v>
      </c>
      <c r="BJ54" s="3" t="n">
        <v>1</v>
      </c>
      <c r="BK54" s="0" t="n">
        <v>10</v>
      </c>
      <c r="BL54" s="0" t="s">
        <v>44</v>
      </c>
      <c r="BM54" s="0" t="s">
        <v>44</v>
      </c>
      <c r="BN54" s="3" t="n">
        <v>1</v>
      </c>
      <c r="BO54" s="0" t="n">
        <v>7</v>
      </c>
      <c r="BP54" s="0" t="s">
        <v>44</v>
      </c>
      <c r="BQ54" s="0" t="s">
        <v>44</v>
      </c>
      <c r="BR54" s="3" t="n">
        <v>1</v>
      </c>
      <c r="CA54" s="3"/>
      <c r="CE54" s="3"/>
      <c r="CI54" s="3"/>
      <c r="CM54" s="3"/>
      <c r="CQ54" s="3"/>
      <c r="CU54" s="3"/>
      <c r="CY54" s="3"/>
      <c r="DC54" s="3"/>
      <c r="DG54" s="3"/>
      <c r="DK54" s="3"/>
      <c r="DO54" s="3"/>
      <c r="DS54" s="3"/>
      <c r="DW54" s="3"/>
      <c r="EA54" s="3"/>
      <c r="EE54" s="3"/>
      <c r="EI54" s="3"/>
      <c r="EM54" s="3"/>
    </row>
    <row r="55" customFormat="false" ht="12.75" hidden="false" customHeight="false" outlineLevel="0" collapsed="false">
      <c r="B55" s="0" t="n">
        <v>1</v>
      </c>
      <c r="C55" s="0" t="n">
        <v>-3</v>
      </c>
      <c r="D55" s="0" t="s">
        <v>44</v>
      </c>
      <c r="E55" s="0" t="s">
        <v>44</v>
      </c>
      <c r="F55" s="3" t="n">
        <v>1</v>
      </c>
      <c r="G55" s="0" t="n">
        <v>-3</v>
      </c>
      <c r="H55" s="0" t="s">
        <v>44</v>
      </c>
      <c r="I55" s="0" t="s">
        <v>44</v>
      </c>
      <c r="J55" s="3" t="n">
        <v>1</v>
      </c>
      <c r="K55" s="0" t="n">
        <v>-3</v>
      </c>
      <c r="L55" s="0" t="s">
        <v>44</v>
      </c>
      <c r="M55" s="0" t="s">
        <v>44</v>
      </c>
      <c r="N55" s="3" t="n">
        <v>1</v>
      </c>
      <c r="O55" s="0" t="n">
        <v>-3</v>
      </c>
      <c r="P55" s="0" t="s">
        <v>44</v>
      </c>
      <c r="Q55" s="0" t="s">
        <v>44</v>
      </c>
      <c r="R55" s="3" t="n">
        <v>1</v>
      </c>
      <c r="S55" s="0" t="n">
        <v>-3</v>
      </c>
      <c r="T55" s="0" t="s">
        <v>44</v>
      </c>
      <c r="U55" s="0" t="s">
        <v>44</v>
      </c>
      <c r="V55" s="3" t="n">
        <v>1</v>
      </c>
      <c r="W55" s="0" t="n">
        <v>-3</v>
      </c>
      <c r="X55" s="0" t="s">
        <v>44</v>
      </c>
      <c r="Y55" s="0" t="s">
        <v>44</v>
      </c>
      <c r="Z55" s="3" t="n">
        <v>1</v>
      </c>
      <c r="AA55" s="0" t="n">
        <v>-3</v>
      </c>
      <c r="AB55" s="0" t="s">
        <v>44</v>
      </c>
      <c r="AC55" s="0" t="s">
        <v>44</v>
      </c>
      <c r="AD55" s="3" t="n">
        <v>1</v>
      </c>
      <c r="AE55" s="0" t="n">
        <v>-3</v>
      </c>
      <c r="AF55" s="4" t="s">
        <v>44</v>
      </c>
      <c r="AG55" s="4" t="s">
        <v>44</v>
      </c>
      <c r="AH55" s="3" t="n">
        <v>1</v>
      </c>
      <c r="AI55" s="0" t="n">
        <v>-3</v>
      </c>
      <c r="AJ55" s="0" t="s">
        <v>44</v>
      </c>
      <c r="AK55" s="0" t="s">
        <v>44</v>
      </c>
      <c r="AL55" s="3" t="n">
        <v>1</v>
      </c>
      <c r="AM55" s="0" t="n">
        <v>-3</v>
      </c>
      <c r="AN55" s="0" t="s">
        <v>44</v>
      </c>
      <c r="AO55" s="0" t="s">
        <v>44</v>
      </c>
      <c r="AP55" s="3" t="n">
        <v>1</v>
      </c>
      <c r="AQ55" s="0" t="n">
        <v>-3</v>
      </c>
      <c r="AR55" s="0" t="s">
        <v>44</v>
      </c>
      <c r="AS55" s="0" t="s">
        <v>44</v>
      </c>
      <c r="AT55" s="3" t="n">
        <v>1</v>
      </c>
      <c r="AU55" s="0" t="n">
        <v>-3</v>
      </c>
      <c r="AV55" s="0" t="s">
        <v>44</v>
      </c>
      <c r="AW55" s="0" t="s">
        <v>44</v>
      </c>
      <c r="AX55" s="3" t="n">
        <v>1</v>
      </c>
      <c r="AY55" s="0" t="n">
        <v>-3</v>
      </c>
      <c r="AZ55" s="0" t="s">
        <v>44</v>
      </c>
      <c r="BA55" s="0" t="s">
        <v>44</v>
      </c>
      <c r="BB55" s="3" t="n">
        <v>1</v>
      </c>
      <c r="BC55" s="0" t="n">
        <v>-3</v>
      </c>
      <c r="BD55" s="0" t="s">
        <v>44</v>
      </c>
      <c r="BE55" s="0" t="s">
        <v>44</v>
      </c>
      <c r="BF55" s="3" t="n">
        <v>1</v>
      </c>
      <c r="BG55" s="0" t="n">
        <v>-3</v>
      </c>
      <c r="BH55" s="0" t="s">
        <v>44</v>
      </c>
      <c r="BI55" s="0" t="s">
        <v>44</v>
      </c>
      <c r="BJ55" s="3" t="n">
        <v>1</v>
      </c>
      <c r="BK55" s="0" t="n">
        <v>-3</v>
      </c>
      <c r="BL55" s="0" t="s">
        <v>44</v>
      </c>
      <c r="BM55" s="0" t="s">
        <v>44</v>
      </c>
      <c r="BN55" s="3" t="n">
        <v>1</v>
      </c>
      <c r="BO55" s="0" t="n">
        <v>-3</v>
      </c>
      <c r="BP55" s="0" t="s">
        <v>44</v>
      </c>
      <c r="BQ55" s="0" t="s">
        <v>44</v>
      </c>
      <c r="BR55" s="3" t="n">
        <v>1</v>
      </c>
      <c r="CA55" s="3"/>
      <c r="CE55" s="3"/>
      <c r="CI55" s="3"/>
      <c r="CM55" s="3"/>
      <c r="CQ55" s="3"/>
      <c r="CU55" s="3"/>
      <c r="CY55" s="3"/>
      <c r="DC55" s="3"/>
      <c r="DG55" s="3"/>
      <c r="DK55" s="3"/>
      <c r="DO55" s="3"/>
      <c r="DS55" s="3"/>
      <c r="DW55" s="3"/>
      <c r="EA55" s="3"/>
      <c r="EE55" s="3"/>
      <c r="EI55" s="3"/>
      <c r="EM55" s="3"/>
    </row>
    <row r="56" customFormat="false" ht="12.75" hidden="false" customHeight="false" outlineLevel="0" collapsed="false">
      <c r="A56" s="0" t="n">
        <v>20</v>
      </c>
      <c r="B56" s="0" t="n">
        <v>1</v>
      </c>
      <c r="C56" s="0" t="n">
        <v>-3</v>
      </c>
      <c r="D56" s="0" t="s">
        <v>44</v>
      </c>
      <c r="E56" s="0" t="s">
        <v>44</v>
      </c>
      <c r="F56" s="3" t="n">
        <v>1</v>
      </c>
      <c r="G56" s="0" t="n">
        <v>-3</v>
      </c>
      <c r="H56" s="0" t="s">
        <v>44</v>
      </c>
      <c r="I56" s="0" t="s">
        <v>44</v>
      </c>
      <c r="J56" s="3" t="n">
        <v>1</v>
      </c>
      <c r="K56" s="0" t="n">
        <v>-3</v>
      </c>
      <c r="L56" s="0" t="s">
        <v>44</v>
      </c>
      <c r="M56" s="0" t="s">
        <v>44</v>
      </c>
      <c r="N56" s="3" t="n">
        <v>1</v>
      </c>
      <c r="O56" s="0" t="n">
        <v>-3</v>
      </c>
      <c r="P56" s="0" t="s">
        <v>44</v>
      </c>
      <c r="Q56" s="0" t="s">
        <v>44</v>
      </c>
      <c r="R56" s="3" t="n">
        <v>1</v>
      </c>
      <c r="S56" s="0" t="n">
        <v>-3</v>
      </c>
      <c r="T56" s="0" t="s">
        <v>44</v>
      </c>
      <c r="U56" s="0" t="s">
        <v>44</v>
      </c>
      <c r="V56" s="3" t="n">
        <v>1</v>
      </c>
      <c r="W56" s="0" t="n">
        <v>-3</v>
      </c>
      <c r="X56" s="0" t="s">
        <v>44</v>
      </c>
      <c r="Y56" s="0" t="s">
        <v>44</v>
      </c>
      <c r="Z56" s="3" t="n">
        <v>1</v>
      </c>
      <c r="AA56" s="0" t="n">
        <v>-3</v>
      </c>
      <c r="AB56" s="0" t="s">
        <v>44</v>
      </c>
      <c r="AC56" s="0" t="s">
        <v>44</v>
      </c>
      <c r="AD56" s="3" t="n">
        <v>1</v>
      </c>
      <c r="AE56" s="0" t="n">
        <v>-3</v>
      </c>
      <c r="AF56" s="4" t="s">
        <v>44</v>
      </c>
      <c r="AG56" s="4" t="s">
        <v>44</v>
      </c>
      <c r="AH56" s="3" t="n">
        <v>1</v>
      </c>
      <c r="AI56" s="0" t="n">
        <v>-3</v>
      </c>
      <c r="AJ56" s="0" t="s">
        <v>44</v>
      </c>
      <c r="AK56" s="0" t="s">
        <v>44</v>
      </c>
      <c r="AL56" s="3" t="n">
        <v>1</v>
      </c>
      <c r="AM56" s="0" t="n">
        <v>-3</v>
      </c>
      <c r="AN56" s="0" t="s">
        <v>44</v>
      </c>
      <c r="AO56" s="0" t="s">
        <v>44</v>
      </c>
      <c r="AP56" s="3" t="n">
        <v>1</v>
      </c>
      <c r="AQ56" s="0" t="n">
        <v>-3</v>
      </c>
      <c r="AR56" s="0" t="s">
        <v>44</v>
      </c>
      <c r="AS56" s="0" t="s">
        <v>44</v>
      </c>
      <c r="AT56" s="3" t="n">
        <v>1</v>
      </c>
      <c r="AU56" s="0" t="n">
        <v>-3</v>
      </c>
      <c r="AV56" s="0" t="s">
        <v>44</v>
      </c>
      <c r="AW56" s="0" t="s">
        <v>44</v>
      </c>
      <c r="AX56" s="3" t="n">
        <v>1</v>
      </c>
      <c r="AY56" s="0" t="n">
        <v>-3</v>
      </c>
      <c r="AZ56" s="0" t="s">
        <v>44</v>
      </c>
      <c r="BA56" s="0" t="s">
        <v>44</v>
      </c>
      <c r="BB56" s="3" t="n">
        <v>1</v>
      </c>
      <c r="BC56" s="0" t="n">
        <v>-3</v>
      </c>
      <c r="BD56" s="0" t="s">
        <v>44</v>
      </c>
      <c r="BE56" s="0" t="s">
        <v>44</v>
      </c>
      <c r="BF56" s="3" t="n">
        <v>1</v>
      </c>
      <c r="BG56" s="0" t="n">
        <v>-3</v>
      </c>
      <c r="BH56" s="0" t="s">
        <v>44</v>
      </c>
      <c r="BI56" s="0" t="s">
        <v>44</v>
      </c>
      <c r="BJ56" s="3" t="n">
        <v>1</v>
      </c>
      <c r="BK56" s="0" t="n">
        <v>-3</v>
      </c>
      <c r="BL56" s="0" t="s">
        <v>44</v>
      </c>
      <c r="BM56" s="0" t="s">
        <v>44</v>
      </c>
      <c r="BN56" s="3" t="n">
        <v>1</v>
      </c>
      <c r="BO56" s="0" t="n">
        <v>-3</v>
      </c>
      <c r="BP56" s="0" t="s">
        <v>44</v>
      </c>
      <c r="BQ56" s="0" t="s">
        <v>44</v>
      </c>
      <c r="BR56" s="3" t="n">
        <v>1</v>
      </c>
      <c r="BU56" s="0" t="n">
        <f aca="false">IF(CJ56&lt;=0,$D$7,IF(CR56&lt;=CJ56,$D$7,$D$7+$F$7*(CR56-CJ56)))</f>
        <v>2.2</v>
      </c>
      <c r="BW56" s="0" t="n">
        <v>1</v>
      </c>
      <c r="BX56" s="0" t="n">
        <v>-3</v>
      </c>
      <c r="BY56" s="0" t="s">
        <v>44</v>
      </c>
      <c r="BZ56" s="0" t="str">
        <f aca="false">IF(AND(E56="Nein",E57="Nein",E58="Nein"),"Nein","Ja")</f>
        <v>Nein</v>
      </c>
      <c r="CA56" s="3" t="n">
        <f aca="false">ROUND((F56+F57+F58)/3,2)</f>
        <v>1</v>
      </c>
      <c r="CB56" s="0" t="n">
        <f aca="false">G56</f>
        <v>-3</v>
      </c>
      <c r="CC56" s="0" t="str">
        <f aca="false">H56</f>
        <v>Nein</v>
      </c>
      <c r="CD56" s="0" t="str">
        <f aca="false">I56</f>
        <v>Nein</v>
      </c>
      <c r="CE56" s="3" t="n">
        <f aca="false">J56</f>
        <v>1</v>
      </c>
      <c r="CF56" s="0" t="n">
        <v>-3</v>
      </c>
      <c r="CG56" s="0" t="s">
        <v>44</v>
      </c>
      <c r="CH56" s="0" t="str">
        <f aca="false">IF(AND(M56="Nein",M57="Nein",M58="Nein"),"Nein","Ja")</f>
        <v>Nein</v>
      </c>
      <c r="CI56" s="3" t="n">
        <f aca="false">ROUND((N56+N57+N58)/3,2)</f>
        <v>1</v>
      </c>
      <c r="CJ56" s="0" t="n">
        <f aca="false">O56</f>
        <v>-3</v>
      </c>
      <c r="CK56" s="0" t="str">
        <f aca="false">P56</f>
        <v>Nein</v>
      </c>
      <c r="CL56" s="0" t="str">
        <f aca="false">Q56</f>
        <v>Nein</v>
      </c>
      <c r="CM56" s="3" t="n">
        <f aca="false">R56</f>
        <v>1</v>
      </c>
      <c r="CN56" s="0" t="n">
        <v>-3</v>
      </c>
      <c r="CO56" s="0" t="s">
        <v>44</v>
      </c>
      <c r="CP56" s="0" t="str">
        <f aca="false">IF(AND(U56="Nein",U57="Nein",U58="Nein"),"Nein","Ja")</f>
        <v>Nein</v>
      </c>
      <c r="CQ56" s="3" t="n">
        <f aca="false">ROUND((V56+V57+V58)/3,2)</f>
        <v>1</v>
      </c>
      <c r="CR56" s="0" t="n">
        <f aca="false">W56</f>
        <v>-3</v>
      </c>
      <c r="CS56" s="0" t="str">
        <f aca="false">X56</f>
        <v>Nein</v>
      </c>
      <c r="CT56" s="0" t="str">
        <f aca="false">Y56</f>
        <v>Nein</v>
      </c>
      <c r="CU56" s="3" t="n">
        <f aca="false">Z56</f>
        <v>1</v>
      </c>
      <c r="CV56" s="0" t="n">
        <f aca="false">AA56</f>
        <v>-3</v>
      </c>
      <c r="CW56" s="0" t="str">
        <f aca="false">AB56</f>
        <v>Nein</v>
      </c>
      <c r="CX56" s="0" t="str">
        <f aca="false">AC56</f>
        <v>Nein</v>
      </c>
      <c r="CY56" s="3" t="n">
        <f aca="false">AD56</f>
        <v>1</v>
      </c>
      <c r="CZ56" s="0" t="n">
        <f aca="false">AE56</f>
        <v>-3</v>
      </c>
      <c r="DA56" s="0" t="str">
        <f aca="false">AF56</f>
        <v>Nein</v>
      </c>
      <c r="DB56" s="0" t="str">
        <f aca="false">AG56</f>
        <v>Nein</v>
      </c>
      <c r="DC56" s="3" t="n">
        <f aca="false">AH56</f>
        <v>1</v>
      </c>
      <c r="DD56" s="0" t="n">
        <f aca="false">AI56</f>
        <v>-3</v>
      </c>
      <c r="DE56" s="0" t="str">
        <f aca="false">AJ56</f>
        <v>Nein</v>
      </c>
      <c r="DF56" s="0" t="str">
        <f aca="false">AK56</f>
        <v>Nein</v>
      </c>
      <c r="DG56" s="3" t="n">
        <f aca="false">AL56</f>
        <v>1</v>
      </c>
      <c r="DH56" s="0" t="n">
        <f aca="false">AM56</f>
        <v>-3</v>
      </c>
      <c r="DI56" s="0" t="str">
        <f aca="false">AN56</f>
        <v>Nein</v>
      </c>
      <c r="DJ56" s="0" t="str">
        <f aca="false">AO56</f>
        <v>Nein</v>
      </c>
      <c r="DK56" s="3" t="n">
        <f aca="false">AP56</f>
        <v>1</v>
      </c>
      <c r="DL56" s="0" t="n">
        <v>-3</v>
      </c>
      <c r="DM56" s="0" t="s">
        <v>44</v>
      </c>
      <c r="DN56" s="0" t="str">
        <f aca="false">IF(AND(CH56="Nein",BZ56="Nein"),"Nein","Ja")</f>
        <v>Nein</v>
      </c>
      <c r="DO56" s="3" t="n">
        <f aca="false">ROUND(CI56*CA56,2)</f>
        <v>1</v>
      </c>
      <c r="DP56" s="0" t="n">
        <v>-3</v>
      </c>
      <c r="DQ56" s="0" t="s">
        <v>44</v>
      </c>
      <c r="DR56" s="0" t="str">
        <f aca="false">IF(AND(BZ56="Nein",CD56="Nein"),"Nein","Ja")</f>
        <v>Nein</v>
      </c>
      <c r="DS56" s="3" t="n">
        <f aca="false">ROUND(CA56*CE56,2)</f>
        <v>1</v>
      </c>
      <c r="DT56" s="0" t="n">
        <v>-3</v>
      </c>
      <c r="DU56" s="0" t="s">
        <v>44</v>
      </c>
      <c r="DV56" s="0" t="str">
        <f aca="false">IF(AND(CH56="Nein",CL56="Nein"),"Nein","Ja")</f>
        <v>Nein</v>
      </c>
      <c r="DW56" s="3" t="n">
        <f aca="false">ROUND(CI56*CM56,2)</f>
        <v>1</v>
      </c>
      <c r="DX56" s="0" t="n">
        <v>-3</v>
      </c>
      <c r="DY56" s="0" t="s">
        <v>44</v>
      </c>
      <c r="DZ56" s="0" t="str">
        <f aca="false">IF(AND(CP56="Nein",CT56="Nein"),"Nein","Ja")</f>
        <v>Nein</v>
      </c>
      <c r="EA56" s="3" t="n">
        <f aca="false">ROUND(CQ56*CU56,2)</f>
        <v>1</v>
      </c>
      <c r="EB56" s="0" t="n">
        <v>-3</v>
      </c>
      <c r="EC56" s="0" t="s">
        <v>44</v>
      </c>
      <c r="ED56" s="0" t="str">
        <f aca="false">IF(AND(CP56="Nein",CH56="Nein"),"Nein","Ja")</f>
        <v>Nein</v>
      </c>
      <c r="EE56" s="3" t="n">
        <f aca="false">ROUND((CQ56+CI56)/2,2)</f>
        <v>1</v>
      </c>
      <c r="EF56" s="0" t="n">
        <v>-3</v>
      </c>
      <c r="EG56" s="0" t="s">
        <v>44</v>
      </c>
      <c r="EH56" s="0" t="str">
        <f aca="false">IF(AND(ED56="Nein",CD56="Nein"),"Nein","Ja")</f>
        <v>Nein</v>
      </c>
      <c r="EI56" s="3" t="n">
        <f aca="false">ROUND(EE56*CE56,2)</f>
        <v>1</v>
      </c>
      <c r="EJ56" s="0" t="n">
        <f aca="false">BO56</f>
        <v>-3</v>
      </c>
      <c r="EK56" s="0" t="str">
        <f aca="false">BP56</f>
        <v>Nein</v>
      </c>
      <c r="EL56" s="0" t="str">
        <f aca="false">BQ56</f>
        <v>Nein</v>
      </c>
      <c r="EM56" s="3" t="n">
        <f aca="false">BR56</f>
        <v>1</v>
      </c>
    </row>
    <row r="57" customFormat="false" ht="12.75" hidden="false" customHeight="false" outlineLevel="0" collapsed="false">
      <c r="B57" s="0" t="n">
        <v>1</v>
      </c>
      <c r="C57" s="0" t="n">
        <v>-3</v>
      </c>
      <c r="D57" s="0" t="s">
        <v>44</v>
      </c>
      <c r="E57" s="0" t="s">
        <v>44</v>
      </c>
      <c r="F57" s="3" t="n">
        <v>1</v>
      </c>
      <c r="G57" s="0" t="n">
        <v>-3</v>
      </c>
      <c r="H57" s="0" t="s">
        <v>44</v>
      </c>
      <c r="I57" s="0" t="s">
        <v>44</v>
      </c>
      <c r="J57" s="3" t="n">
        <v>1</v>
      </c>
      <c r="K57" s="0" t="n">
        <v>-3</v>
      </c>
      <c r="L57" s="0" t="s">
        <v>44</v>
      </c>
      <c r="M57" s="0" t="s">
        <v>44</v>
      </c>
      <c r="N57" s="3" t="n">
        <v>1</v>
      </c>
      <c r="O57" s="0" t="n">
        <v>-3</v>
      </c>
      <c r="P57" s="0" t="s">
        <v>44</v>
      </c>
      <c r="Q57" s="0" t="s">
        <v>44</v>
      </c>
      <c r="R57" s="3" t="n">
        <v>1</v>
      </c>
      <c r="S57" s="0" t="n">
        <v>-3</v>
      </c>
      <c r="T57" s="0" t="s">
        <v>44</v>
      </c>
      <c r="U57" s="0" t="s">
        <v>44</v>
      </c>
      <c r="V57" s="3" t="n">
        <v>1</v>
      </c>
      <c r="W57" s="0" t="n">
        <v>-3</v>
      </c>
      <c r="X57" s="0" t="s">
        <v>44</v>
      </c>
      <c r="Y57" s="0" t="s">
        <v>44</v>
      </c>
      <c r="Z57" s="3" t="n">
        <v>1</v>
      </c>
      <c r="AA57" s="0" t="n">
        <v>-3</v>
      </c>
      <c r="AB57" s="0" t="s">
        <v>44</v>
      </c>
      <c r="AC57" s="0" t="s">
        <v>44</v>
      </c>
      <c r="AD57" s="3" t="n">
        <v>1</v>
      </c>
      <c r="AE57" s="0" t="n">
        <v>-3</v>
      </c>
      <c r="AF57" s="4" t="s">
        <v>44</v>
      </c>
      <c r="AG57" s="4" t="s">
        <v>44</v>
      </c>
      <c r="AH57" s="3" t="n">
        <v>1</v>
      </c>
      <c r="AI57" s="0" t="n">
        <v>-3</v>
      </c>
      <c r="AJ57" s="0" t="s">
        <v>44</v>
      </c>
      <c r="AK57" s="0" t="s">
        <v>44</v>
      </c>
      <c r="AL57" s="3" t="n">
        <v>1</v>
      </c>
      <c r="AM57" s="0" t="n">
        <v>-3</v>
      </c>
      <c r="AN57" s="0" t="s">
        <v>44</v>
      </c>
      <c r="AO57" s="0" t="s">
        <v>44</v>
      </c>
      <c r="AP57" s="3" t="n">
        <v>1</v>
      </c>
      <c r="AQ57" s="0" t="n">
        <v>-3</v>
      </c>
      <c r="AR57" s="0" t="s">
        <v>44</v>
      </c>
      <c r="AS57" s="0" t="s">
        <v>44</v>
      </c>
      <c r="AT57" s="3" t="n">
        <v>1</v>
      </c>
      <c r="AU57" s="0" t="n">
        <v>-3</v>
      </c>
      <c r="AV57" s="0" t="s">
        <v>44</v>
      </c>
      <c r="AW57" s="0" t="s">
        <v>44</v>
      </c>
      <c r="AX57" s="3" t="n">
        <v>1</v>
      </c>
      <c r="AY57" s="0" t="n">
        <v>-3</v>
      </c>
      <c r="AZ57" s="0" t="s">
        <v>44</v>
      </c>
      <c r="BA57" s="0" t="s">
        <v>44</v>
      </c>
      <c r="BB57" s="3" t="n">
        <v>1</v>
      </c>
      <c r="BC57" s="0" t="n">
        <v>-3</v>
      </c>
      <c r="BD57" s="0" t="s">
        <v>44</v>
      </c>
      <c r="BE57" s="0" t="s">
        <v>44</v>
      </c>
      <c r="BF57" s="3" t="n">
        <v>1</v>
      </c>
      <c r="BG57" s="0" t="n">
        <v>-3</v>
      </c>
      <c r="BH57" s="0" t="s">
        <v>44</v>
      </c>
      <c r="BI57" s="0" t="s">
        <v>44</v>
      </c>
      <c r="BJ57" s="3" t="n">
        <v>1</v>
      </c>
      <c r="BK57" s="0" t="n">
        <v>-3</v>
      </c>
      <c r="BL57" s="0" t="s">
        <v>44</v>
      </c>
      <c r="BM57" s="0" t="s">
        <v>44</v>
      </c>
      <c r="BN57" s="3" t="n">
        <v>1</v>
      </c>
      <c r="BO57" s="0" t="n">
        <v>-3</v>
      </c>
      <c r="BP57" s="0" t="s">
        <v>44</v>
      </c>
      <c r="BQ57" s="0" t="s">
        <v>44</v>
      </c>
      <c r="BR57" s="3" t="n">
        <v>1</v>
      </c>
      <c r="CA57" s="3"/>
      <c r="CE57" s="3"/>
      <c r="CI57" s="3"/>
      <c r="CM57" s="3"/>
      <c r="CQ57" s="3"/>
      <c r="CU57" s="3"/>
      <c r="CY57" s="3"/>
      <c r="DC57" s="3"/>
      <c r="DG57" s="3"/>
      <c r="DK57" s="3"/>
      <c r="DO57" s="3"/>
      <c r="DS57" s="3"/>
      <c r="DW57" s="3"/>
      <c r="EA57" s="3"/>
      <c r="EE57" s="3"/>
      <c r="EI57" s="3"/>
      <c r="EM57" s="3"/>
    </row>
    <row r="58" customFormat="false" ht="12.75" hidden="false" customHeight="false" outlineLevel="0" collapsed="false">
      <c r="B58" s="0" t="n">
        <v>1</v>
      </c>
      <c r="C58" s="0" t="n">
        <v>-3</v>
      </c>
      <c r="D58" s="0" t="s">
        <v>44</v>
      </c>
      <c r="E58" s="0" t="s">
        <v>44</v>
      </c>
      <c r="F58" s="3" t="n">
        <v>1</v>
      </c>
      <c r="G58" s="0" t="n">
        <v>-3</v>
      </c>
      <c r="H58" s="0" t="s">
        <v>44</v>
      </c>
      <c r="I58" s="0" t="s">
        <v>44</v>
      </c>
      <c r="J58" s="3" t="n">
        <v>1</v>
      </c>
      <c r="K58" s="0" t="n">
        <v>-3</v>
      </c>
      <c r="L58" s="0" t="s">
        <v>44</v>
      </c>
      <c r="M58" s="0" t="s">
        <v>44</v>
      </c>
      <c r="N58" s="3" t="n">
        <v>1</v>
      </c>
      <c r="O58" s="0" t="n">
        <v>-3</v>
      </c>
      <c r="P58" s="0" t="s">
        <v>44</v>
      </c>
      <c r="Q58" s="0" t="s">
        <v>44</v>
      </c>
      <c r="R58" s="3" t="n">
        <v>1</v>
      </c>
      <c r="S58" s="0" t="n">
        <v>-3</v>
      </c>
      <c r="T58" s="0" t="s">
        <v>44</v>
      </c>
      <c r="U58" s="0" t="s">
        <v>44</v>
      </c>
      <c r="V58" s="3" t="n">
        <v>1</v>
      </c>
      <c r="W58" s="0" t="n">
        <v>-3</v>
      </c>
      <c r="X58" s="0" t="s">
        <v>44</v>
      </c>
      <c r="Y58" s="0" t="s">
        <v>44</v>
      </c>
      <c r="Z58" s="3" t="n">
        <v>1</v>
      </c>
      <c r="AA58" s="0" t="n">
        <v>-3</v>
      </c>
      <c r="AB58" s="0" t="s">
        <v>44</v>
      </c>
      <c r="AC58" s="0" t="s">
        <v>44</v>
      </c>
      <c r="AD58" s="3" t="n">
        <v>1</v>
      </c>
      <c r="AE58" s="0" t="n">
        <v>-3</v>
      </c>
      <c r="AF58" s="4" t="s">
        <v>44</v>
      </c>
      <c r="AG58" s="4" t="s">
        <v>44</v>
      </c>
      <c r="AH58" s="3" t="n">
        <v>1</v>
      </c>
      <c r="AI58" s="0" t="n">
        <v>-3</v>
      </c>
      <c r="AJ58" s="0" t="s">
        <v>44</v>
      </c>
      <c r="AK58" s="0" t="s">
        <v>44</v>
      </c>
      <c r="AL58" s="3" t="n">
        <v>1</v>
      </c>
      <c r="AM58" s="0" t="n">
        <v>-3</v>
      </c>
      <c r="AN58" s="0" t="s">
        <v>44</v>
      </c>
      <c r="AO58" s="0" t="s">
        <v>44</v>
      </c>
      <c r="AP58" s="3" t="n">
        <v>1</v>
      </c>
      <c r="AQ58" s="0" t="n">
        <v>-3</v>
      </c>
      <c r="AR58" s="0" t="s">
        <v>44</v>
      </c>
      <c r="AS58" s="0" t="s">
        <v>44</v>
      </c>
      <c r="AT58" s="3" t="n">
        <v>1</v>
      </c>
      <c r="AU58" s="0" t="n">
        <v>-3</v>
      </c>
      <c r="AV58" s="0" t="s">
        <v>44</v>
      </c>
      <c r="AW58" s="0" t="s">
        <v>44</v>
      </c>
      <c r="AX58" s="3" t="n">
        <v>1</v>
      </c>
      <c r="AY58" s="0" t="n">
        <v>-3</v>
      </c>
      <c r="AZ58" s="0" t="s">
        <v>44</v>
      </c>
      <c r="BA58" s="0" t="s">
        <v>44</v>
      </c>
      <c r="BB58" s="3" t="n">
        <v>1</v>
      </c>
      <c r="BC58" s="0" t="n">
        <v>-3</v>
      </c>
      <c r="BD58" s="0" t="s">
        <v>44</v>
      </c>
      <c r="BE58" s="0" t="s">
        <v>44</v>
      </c>
      <c r="BF58" s="3" t="n">
        <v>1</v>
      </c>
      <c r="BG58" s="0" t="n">
        <v>-3</v>
      </c>
      <c r="BH58" s="0" t="s">
        <v>44</v>
      </c>
      <c r="BI58" s="0" t="s">
        <v>44</v>
      </c>
      <c r="BJ58" s="3" t="n">
        <v>1</v>
      </c>
      <c r="BK58" s="0" t="n">
        <v>-3</v>
      </c>
      <c r="BL58" s="0" t="s">
        <v>44</v>
      </c>
      <c r="BM58" s="0" t="s">
        <v>44</v>
      </c>
      <c r="BN58" s="3" t="n">
        <v>1</v>
      </c>
      <c r="BO58" s="0" t="n">
        <v>-3</v>
      </c>
      <c r="BP58" s="0" t="s">
        <v>44</v>
      </c>
      <c r="BQ58" s="0" t="s">
        <v>44</v>
      </c>
      <c r="BR58" s="3" t="n">
        <v>1</v>
      </c>
      <c r="CA58" s="3"/>
      <c r="CE58" s="3"/>
      <c r="CI58" s="3"/>
      <c r="CM58" s="3"/>
      <c r="CQ58" s="3"/>
      <c r="CU58" s="3"/>
      <c r="CY58" s="3"/>
      <c r="DC58" s="3"/>
      <c r="DG58" s="3"/>
      <c r="DK58" s="3"/>
      <c r="DO58" s="3"/>
      <c r="DS58" s="3"/>
      <c r="DW58" s="3"/>
      <c r="EA58" s="3"/>
      <c r="EE58" s="3"/>
      <c r="EI58" s="3"/>
      <c r="EM58" s="3"/>
    </row>
    <row r="59" customFormat="false" ht="12.75" hidden="false" customHeight="false" outlineLevel="0" collapsed="false">
      <c r="A59" s="0" t="n">
        <v>21</v>
      </c>
      <c r="B59" s="0" t="n">
        <v>1</v>
      </c>
      <c r="C59" s="0" t="n">
        <v>2760</v>
      </c>
      <c r="D59" s="0" t="s">
        <v>44</v>
      </c>
      <c r="E59" s="0" t="s">
        <v>44</v>
      </c>
      <c r="F59" s="3" t="n">
        <v>1</v>
      </c>
      <c r="G59" s="0" t="n">
        <v>-3</v>
      </c>
      <c r="H59" s="0" t="s">
        <v>44</v>
      </c>
      <c r="I59" s="0" t="s">
        <v>44</v>
      </c>
      <c r="J59" s="3" t="n">
        <v>1</v>
      </c>
      <c r="K59" s="0" t="n">
        <v>1020</v>
      </c>
      <c r="L59" s="0" t="s">
        <v>44</v>
      </c>
      <c r="M59" s="0" t="s">
        <v>44</v>
      </c>
      <c r="N59" s="3" t="n">
        <v>1</v>
      </c>
      <c r="O59" s="0" t="n">
        <v>-3</v>
      </c>
      <c r="P59" s="0" t="s">
        <v>44</v>
      </c>
      <c r="Q59" s="0" t="s">
        <v>44</v>
      </c>
      <c r="R59" s="3" t="n">
        <v>1</v>
      </c>
      <c r="S59" s="0" t="n">
        <v>1740</v>
      </c>
      <c r="T59" s="0" t="s">
        <v>44</v>
      </c>
      <c r="U59" s="0" t="s">
        <v>44</v>
      </c>
      <c r="V59" s="3" t="n">
        <v>1</v>
      </c>
      <c r="W59" s="0" t="n">
        <v>-3</v>
      </c>
      <c r="X59" s="0" t="s">
        <v>44</v>
      </c>
      <c r="Y59" s="0" t="s">
        <v>44</v>
      </c>
      <c r="Z59" s="3" t="n">
        <v>1</v>
      </c>
      <c r="AA59" s="0" t="n">
        <v>84</v>
      </c>
      <c r="AB59" s="0" t="s">
        <v>44</v>
      </c>
      <c r="AC59" s="0" t="s">
        <v>44</v>
      </c>
      <c r="AD59" s="3" t="n">
        <v>1</v>
      </c>
      <c r="AE59" s="0" t="n">
        <v>88</v>
      </c>
      <c r="AF59" s="4" t="s">
        <v>44</v>
      </c>
      <c r="AG59" s="4" t="s">
        <v>44</v>
      </c>
      <c r="AH59" s="3" t="n">
        <v>1</v>
      </c>
      <c r="AI59" s="0" t="n">
        <v>-3</v>
      </c>
      <c r="AJ59" s="0" t="s">
        <v>44</v>
      </c>
      <c r="AK59" s="0" t="s">
        <v>44</v>
      </c>
      <c r="AL59" s="3" t="n">
        <v>1</v>
      </c>
      <c r="AM59" s="0" t="n">
        <v>-3</v>
      </c>
      <c r="AN59" s="0" t="s">
        <v>44</v>
      </c>
      <c r="AO59" s="0" t="s">
        <v>44</v>
      </c>
      <c r="AP59" s="3" t="n">
        <v>1</v>
      </c>
      <c r="AQ59" s="0" t="n">
        <v>37</v>
      </c>
      <c r="AR59" s="0" t="s">
        <v>44</v>
      </c>
      <c r="AS59" s="0" t="s">
        <v>44</v>
      </c>
      <c r="AT59" s="3" t="n">
        <v>1</v>
      </c>
      <c r="AU59" s="0" t="n">
        <v>-3</v>
      </c>
      <c r="AV59" s="0" t="s">
        <v>44</v>
      </c>
      <c r="AW59" s="0" t="s">
        <v>44</v>
      </c>
      <c r="AX59" s="3" t="n">
        <v>1</v>
      </c>
      <c r="AY59" s="0" t="n">
        <v>-3</v>
      </c>
      <c r="AZ59" s="0" t="s">
        <v>44</v>
      </c>
      <c r="BA59" s="0" t="s">
        <v>44</v>
      </c>
      <c r="BB59" s="3" t="n">
        <v>1</v>
      </c>
      <c r="BC59" s="0" t="n">
        <v>-3</v>
      </c>
      <c r="BD59" s="0" t="s">
        <v>44</v>
      </c>
      <c r="BE59" s="0" t="s">
        <v>44</v>
      </c>
      <c r="BF59" s="3" t="n">
        <v>1</v>
      </c>
      <c r="BG59" s="0" t="n">
        <v>-3</v>
      </c>
      <c r="BH59" s="0" t="s">
        <v>44</v>
      </c>
      <c r="BI59" s="0" t="s">
        <v>44</v>
      </c>
      <c r="BJ59" s="3" t="n">
        <v>1</v>
      </c>
      <c r="BK59" s="0" t="n">
        <v>-3</v>
      </c>
      <c r="BL59" s="0" t="s">
        <v>44</v>
      </c>
      <c r="BM59" s="0" t="s">
        <v>44</v>
      </c>
      <c r="BN59" s="3" t="n">
        <v>1</v>
      </c>
      <c r="BO59" s="0" t="n">
        <v>-3</v>
      </c>
      <c r="BP59" s="0" t="s">
        <v>44</v>
      </c>
      <c r="BQ59" s="0" t="s">
        <v>44</v>
      </c>
      <c r="BR59" s="3" t="n">
        <v>1</v>
      </c>
      <c r="BU59" s="6" t="s">
        <v>46</v>
      </c>
      <c r="BW59" s="0" t="n">
        <v>1</v>
      </c>
      <c r="BX59" s="0" t="n">
        <f aca="false">IF(AND(C59&gt;=0,C60&gt;=0,C61&gt;=0),C59+C60-C61,-1)</f>
        <v>2880</v>
      </c>
      <c r="BY59" s="0" t="s">
        <v>44</v>
      </c>
      <c r="BZ59" s="0" t="str">
        <f aca="false">IF(AND(E59="Nein",E60="Nein",E61="Nein"),"Nein","Ja")</f>
        <v>Nein</v>
      </c>
      <c r="CA59" s="3" t="n">
        <f aca="false">ROUND((F59+F60+F61)/3,2)</f>
        <v>1</v>
      </c>
      <c r="CB59" s="0" t="n">
        <f aca="false">G59</f>
        <v>-3</v>
      </c>
      <c r="CC59" s="0" t="str">
        <f aca="false">H59</f>
        <v>Nein</v>
      </c>
      <c r="CD59" s="0" t="str">
        <f aca="false">I59</f>
        <v>Nein</v>
      </c>
      <c r="CE59" s="3" t="n">
        <f aca="false">J59</f>
        <v>1</v>
      </c>
      <c r="CF59" s="0" t="n">
        <f aca="false">IF(AND(K59&gt;=0,K60&gt;=0,K61&gt;=0),K59+K60-K61,-1)</f>
        <v>1080</v>
      </c>
      <c r="CG59" s="0" t="s">
        <v>44</v>
      </c>
      <c r="CH59" s="0" t="str">
        <f aca="false">IF(AND(M59="Nein",M60="Nein",M61="Nein"),"Nein","Ja")</f>
        <v>Nein</v>
      </c>
      <c r="CI59" s="3" t="n">
        <f aca="false">ROUND((N59+N60+N61)/3,2)</f>
        <v>1</v>
      </c>
      <c r="CJ59" s="0" t="n">
        <f aca="false">O59</f>
        <v>-3</v>
      </c>
      <c r="CK59" s="0" t="str">
        <f aca="false">P59</f>
        <v>Nein</v>
      </c>
      <c r="CL59" s="0" t="str">
        <f aca="false">Q59</f>
        <v>Nein</v>
      </c>
      <c r="CM59" s="3" t="n">
        <f aca="false">R59</f>
        <v>1</v>
      </c>
      <c r="CN59" s="0" t="n">
        <f aca="false">IF(AND(S59&gt;=0,S60&gt;=0,S61&gt;=0),S59+S60-S61,-1)</f>
        <v>1800</v>
      </c>
      <c r="CO59" s="0" t="s">
        <v>44</v>
      </c>
      <c r="CP59" s="0" t="str">
        <f aca="false">IF(AND(U59="Nein",U60="Nein",U61="Nein"),"Nein","Ja")</f>
        <v>Nein</v>
      </c>
      <c r="CQ59" s="3" t="n">
        <f aca="false">ROUND((V59+V60+V61)/3,2)</f>
        <v>1</v>
      </c>
      <c r="CR59" s="0" t="n">
        <f aca="false">W59</f>
        <v>-3</v>
      </c>
      <c r="CS59" s="0" t="str">
        <f aca="false">X59</f>
        <v>Nein</v>
      </c>
      <c r="CT59" s="0" t="str">
        <f aca="false">Y59</f>
        <v>Nein</v>
      </c>
      <c r="CU59" s="3" t="n">
        <f aca="false">Z59</f>
        <v>1</v>
      </c>
      <c r="CV59" s="0" t="n">
        <f aca="false">AA59</f>
        <v>84</v>
      </c>
      <c r="CW59" s="0" t="str">
        <f aca="false">AB59</f>
        <v>Nein</v>
      </c>
      <c r="CX59" s="0" t="str">
        <f aca="false">AC59</f>
        <v>Nein</v>
      </c>
      <c r="CY59" s="3" t="n">
        <f aca="false">AD59</f>
        <v>1</v>
      </c>
      <c r="CZ59" s="0" t="n">
        <f aca="false">AE59</f>
        <v>88</v>
      </c>
      <c r="DA59" s="0" t="str">
        <f aca="false">AF59</f>
        <v>Nein</v>
      </c>
      <c r="DB59" s="0" t="str">
        <f aca="false">AG59</f>
        <v>Nein</v>
      </c>
      <c r="DC59" s="3" t="n">
        <f aca="false">AH59</f>
        <v>1</v>
      </c>
      <c r="DD59" s="0" t="n">
        <f aca="false">AI59</f>
        <v>-3</v>
      </c>
      <c r="DE59" s="0" t="str">
        <f aca="false">AJ59</f>
        <v>Nein</v>
      </c>
      <c r="DF59" s="0" t="str">
        <f aca="false">AK59</f>
        <v>Nein</v>
      </c>
      <c r="DG59" s="3" t="n">
        <f aca="false">AL59</f>
        <v>1</v>
      </c>
      <c r="DH59" s="0" t="n">
        <f aca="false">AM59</f>
        <v>-3</v>
      </c>
      <c r="DI59" s="0" t="str">
        <f aca="false">AN59</f>
        <v>Nein</v>
      </c>
      <c r="DJ59" s="0" t="str">
        <f aca="false">AO59</f>
        <v>Nein</v>
      </c>
      <c r="DK59" s="3" t="n">
        <f aca="false">AP59</f>
        <v>1</v>
      </c>
      <c r="DL59" s="0" t="n">
        <f aca="false">IF(CF59=0,0,IF(OR(BX59&gt;=0,CF59&gt;=0),ROUND(CF59/BX59*100,0),-1))</f>
        <v>38</v>
      </c>
      <c r="DM59" s="0" t="s">
        <v>44</v>
      </c>
      <c r="DN59" s="0" t="str">
        <f aca="false">IF(AND(CH59="Nein",BZ59="Nein"),"Nein","Ja")</f>
        <v>Nein</v>
      </c>
      <c r="DO59" s="3" t="n">
        <f aca="false">ROUND(CI59*CA59,2)</f>
        <v>1</v>
      </c>
      <c r="DP59" s="0" t="n">
        <v>-3</v>
      </c>
      <c r="DQ59" s="0" t="s">
        <v>44</v>
      </c>
      <c r="DR59" s="0" t="str">
        <f aca="false">IF(AND(BZ59="Nein",CD59="Nein"),"Nein","Ja")</f>
        <v>Nein</v>
      </c>
      <c r="DS59" s="3" t="n">
        <f aca="false">ROUND(CA59*CE59,2)</f>
        <v>1</v>
      </c>
      <c r="DT59" s="0" t="n">
        <v>-3</v>
      </c>
      <c r="DU59" s="0" t="s">
        <v>44</v>
      </c>
      <c r="DV59" s="0" t="str">
        <f aca="false">IF(AND(CH59="Nein",CL59="Nein"),"Nein","Ja")</f>
        <v>Nein</v>
      </c>
      <c r="DW59" s="3" t="n">
        <f aca="false">ROUND(CI59*CM59,2)</f>
        <v>1</v>
      </c>
      <c r="DX59" s="0" t="n">
        <v>-3</v>
      </c>
      <c r="DY59" s="0" t="s">
        <v>44</v>
      </c>
      <c r="DZ59" s="0" t="str">
        <f aca="false">IF(AND(CP59="Nein",CT59="Nein"),"Nein","Ja")</f>
        <v>Nein</v>
      </c>
      <c r="EA59" s="3" t="n">
        <f aca="false">ROUND(CQ59*CU59,2)</f>
        <v>1</v>
      </c>
      <c r="EB59" s="0" t="n">
        <v>-3</v>
      </c>
      <c r="EC59" s="0" t="s">
        <v>44</v>
      </c>
      <c r="ED59" s="0" t="str">
        <f aca="false">IF(AND(CP59="Nein",CH59="Nein"),"Nein","Ja")</f>
        <v>Nein</v>
      </c>
      <c r="EE59" s="3" t="n">
        <f aca="false">ROUND((CQ59+CI59)/2,2)</f>
        <v>1</v>
      </c>
      <c r="EF59" s="0" t="n">
        <v>-3</v>
      </c>
      <c r="EG59" s="0" t="s">
        <v>44</v>
      </c>
      <c r="EH59" s="0" t="str">
        <f aca="false">IF(AND(ED59="Nein",CD59="Nein"),"Nein","Ja")</f>
        <v>Nein</v>
      </c>
      <c r="EI59" s="3" t="n">
        <f aca="false">ROUND(EE59*CE59,2)</f>
        <v>1</v>
      </c>
      <c r="EJ59" s="0" t="n">
        <f aca="false">BO59</f>
        <v>-3</v>
      </c>
      <c r="EK59" s="0" t="str">
        <f aca="false">BP59</f>
        <v>Nein</v>
      </c>
      <c r="EL59" s="0" t="str">
        <f aca="false">BQ59</f>
        <v>Nein</v>
      </c>
      <c r="EM59" s="3" t="n">
        <f aca="false">BR59</f>
        <v>1</v>
      </c>
    </row>
    <row r="60" customFormat="false" ht="12.75" hidden="false" customHeight="false" outlineLevel="0" collapsed="false">
      <c r="B60" s="0" t="n">
        <v>1</v>
      </c>
      <c r="C60" s="0" t="n">
        <v>720</v>
      </c>
      <c r="D60" s="0" t="s">
        <v>44</v>
      </c>
      <c r="E60" s="0" t="s">
        <v>44</v>
      </c>
      <c r="F60" s="3" t="n">
        <v>1</v>
      </c>
      <c r="G60" s="0" t="n">
        <v>97</v>
      </c>
      <c r="H60" s="0" t="s">
        <v>44</v>
      </c>
      <c r="I60" s="0" t="s">
        <v>44</v>
      </c>
      <c r="J60" s="3" t="n">
        <v>1</v>
      </c>
      <c r="K60" s="0" t="n">
        <v>180</v>
      </c>
      <c r="L60" s="0" t="s">
        <v>44</v>
      </c>
      <c r="M60" s="0" t="s">
        <v>44</v>
      </c>
      <c r="N60" s="3" t="n">
        <v>1</v>
      </c>
      <c r="O60" s="0" t="n">
        <v>82</v>
      </c>
      <c r="P60" s="0" t="s">
        <v>44</v>
      </c>
      <c r="Q60" s="0" t="s">
        <v>44</v>
      </c>
      <c r="R60" s="3" t="n">
        <v>1</v>
      </c>
      <c r="S60" s="0" t="n">
        <v>540</v>
      </c>
      <c r="T60" s="0" t="s">
        <v>44</v>
      </c>
      <c r="U60" s="0" t="s">
        <v>44</v>
      </c>
      <c r="V60" s="3" t="n">
        <v>1</v>
      </c>
      <c r="W60" s="0" t="n">
        <v>102</v>
      </c>
      <c r="X60" s="0" t="s">
        <v>44</v>
      </c>
      <c r="Y60" s="0" t="s">
        <v>44</v>
      </c>
      <c r="Z60" s="3" t="n">
        <v>1</v>
      </c>
      <c r="AA60" s="0" t="n">
        <v>82</v>
      </c>
      <c r="AB60" s="0" t="s">
        <v>44</v>
      </c>
      <c r="AC60" s="0" t="s">
        <v>44</v>
      </c>
      <c r="AD60" s="3" t="n">
        <v>1</v>
      </c>
      <c r="AE60" s="0" t="n">
        <v>82</v>
      </c>
      <c r="AF60" s="4" t="s">
        <v>44</v>
      </c>
      <c r="AG60" s="4" t="s">
        <v>44</v>
      </c>
      <c r="AH60" s="3" t="n">
        <v>1</v>
      </c>
      <c r="AI60" s="0" t="n">
        <v>11</v>
      </c>
      <c r="AJ60" s="0" t="s">
        <v>44</v>
      </c>
      <c r="AK60" s="0" t="s">
        <v>44</v>
      </c>
      <c r="AL60" s="3" t="n">
        <v>1</v>
      </c>
      <c r="AM60" s="0" t="n">
        <v>98</v>
      </c>
      <c r="AN60" s="0" t="s">
        <v>44</v>
      </c>
      <c r="AO60" s="0" t="s">
        <v>44</v>
      </c>
      <c r="AP60" s="3" t="n">
        <v>1</v>
      </c>
      <c r="AQ60" s="0" t="n">
        <v>25</v>
      </c>
      <c r="AR60" s="0" t="s">
        <v>44</v>
      </c>
      <c r="AS60" s="0" t="s">
        <v>44</v>
      </c>
      <c r="AT60" s="3" t="n">
        <v>1</v>
      </c>
      <c r="AU60" s="0" t="n">
        <v>7</v>
      </c>
      <c r="AV60" s="0" t="s">
        <v>44</v>
      </c>
      <c r="AW60" s="0" t="s">
        <v>44</v>
      </c>
      <c r="AX60" s="3" t="n">
        <v>1</v>
      </c>
      <c r="AY60" s="0" t="n">
        <v>2</v>
      </c>
      <c r="AZ60" s="0" t="s">
        <v>44</v>
      </c>
      <c r="BA60" s="0" t="s">
        <v>44</v>
      </c>
      <c r="BB60" s="3" t="n">
        <v>1</v>
      </c>
      <c r="BC60" s="0" t="n">
        <v>5</v>
      </c>
      <c r="BD60" s="0" t="s">
        <v>44</v>
      </c>
      <c r="BE60" s="0" t="s">
        <v>44</v>
      </c>
      <c r="BF60" s="3" t="n">
        <v>1</v>
      </c>
      <c r="BG60" s="0" t="n">
        <v>1008</v>
      </c>
      <c r="BH60" s="0" t="s">
        <v>44</v>
      </c>
      <c r="BI60" s="0" t="s">
        <v>44</v>
      </c>
      <c r="BJ60" s="3" t="n">
        <v>1</v>
      </c>
      <c r="BK60" s="0" t="n">
        <v>10</v>
      </c>
      <c r="BL60" s="0" t="s">
        <v>44</v>
      </c>
      <c r="BM60" s="0" t="s">
        <v>44</v>
      </c>
      <c r="BN60" s="3" t="n">
        <v>1</v>
      </c>
      <c r="BO60" s="0" t="n">
        <v>7</v>
      </c>
      <c r="BP60" s="0" t="s">
        <v>44</v>
      </c>
      <c r="BQ60" s="0" t="s">
        <v>44</v>
      </c>
      <c r="BR60" s="3" t="n">
        <v>1</v>
      </c>
      <c r="CA60" s="3"/>
      <c r="CE60" s="3"/>
      <c r="CI60" s="3"/>
      <c r="CM60" s="3"/>
      <c r="CQ60" s="3"/>
      <c r="CU60" s="3"/>
      <c r="CY60" s="3"/>
      <c r="DC60" s="3"/>
      <c r="DG60" s="3"/>
      <c r="DK60" s="3"/>
      <c r="DO60" s="3"/>
      <c r="DS60" s="3"/>
      <c r="DW60" s="3"/>
      <c r="EA60" s="3"/>
      <c r="EE60" s="3"/>
      <c r="EI60" s="3"/>
      <c r="EM60" s="3"/>
    </row>
    <row r="61" customFormat="false" ht="12.75" hidden="false" customHeight="false" outlineLevel="0" collapsed="false">
      <c r="B61" s="0" t="n">
        <v>1</v>
      </c>
      <c r="C61" s="0" t="n">
        <v>600</v>
      </c>
      <c r="D61" s="0" t="s">
        <v>44</v>
      </c>
      <c r="E61" s="0" t="s">
        <v>44</v>
      </c>
      <c r="F61" s="3" t="n">
        <v>1</v>
      </c>
      <c r="G61" s="0" t="n">
        <v>105</v>
      </c>
      <c r="H61" s="0" t="s">
        <v>44</v>
      </c>
      <c r="I61" s="0" t="s">
        <v>44</v>
      </c>
      <c r="J61" s="3" t="n">
        <v>1</v>
      </c>
      <c r="K61" s="0" t="n">
        <v>120</v>
      </c>
      <c r="L61" s="0" t="s">
        <v>44</v>
      </c>
      <c r="M61" s="0" t="s">
        <v>44</v>
      </c>
      <c r="N61" s="3" t="n">
        <v>1</v>
      </c>
      <c r="O61" s="0" t="n">
        <v>85</v>
      </c>
      <c r="P61" s="0" t="s">
        <v>44</v>
      </c>
      <c r="Q61" s="0" t="s">
        <v>44</v>
      </c>
      <c r="R61" s="3" t="n">
        <v>1</v>
      </c>
      <c r="S61" s="0" t="n">
        <v>480</v>
      </c>
      <c r="T61" s="0" t="s">
        <v>44</v>
      </c>
      <c r="U61" s="0" t="s">
        <v>44</v>
      </c>
      <c r="V61" s="3" t="n">
        <v>1</v>
      </c>
      <c r="W61" s="0" t="n">
        <v>110</v>
      </c>
      <c r="X61" s="0" t="s">
        <v>44</v>
      </c>
      <c r="Y61" s="0" t="s">
        <v>44</v>
      </c>
      <c r="Z61" s="3" t="n">
        <v>1</v>
      </c>
      <c r="AA61" s="0" t="n">
        <v>77</v>
      </c>
      <c r="AB61" s="0" t="s">
        <v>44</v>
      </c>
      <c r="AC61" s="0" t="s">
        <v>44</v>
      </c>
      <c r="AD61" s="3" t="n">
        <v>1</v>
      </c>
      <c r="AE61" s="0" t="n">
        <v>77</v>
      </c>
      <c r="AF61" s="4" t="s">
        <v>44</v>
      </c>
      <c r="AG61" s="4" t="s">
        <v>44</v>
      </c>
      <c r="AH61" s="3" t="n">
        <v>1</v>
      </c>
      <c r="AI61" s="0" t="n">
        <v>14</v>
      </c>
      <c r="AJ61" s="0" t="s">
        <v>44</v>
      </c>
      <c r="AK61" s="0" t="s">
        <v>44</v>
      </c>
      <c r="AL61" s="3" t="n">
        <v>1</v>
      </c>
      <c r="AM61" s="0" t="n">
        <v>95</v>
      </c>
      <c r="AN61" s="0" t="s">
        <v>44</v>
      </c>
      <c r="AO61" s="0" t="s">
        <v>44</v>
      </c>
      <c r="AP61" s="3" t="n">
        <v>1</v>
      </c>
      <c r="AQ61" s="0" t="n">
        <v>20</v>
      </c>
      <c r="AR61" s="0" t="s">
        <v>44</v>
      </c>
      <c r="AS61" s="0" t="s">
        <v>44</v>
      </c>
      <c r="AT61" s="3" t="n">
        <v>1</v>
      </c>
      <c r="AU61" s="0" t="n">
        <v>6</v>
      </c>
      <c r="AV61" s="0" t="s">
        <v>44</v>
      </c>
      <c r="AW61" s="0" t="s">
        <v>44</v>
      </c>
      <c r="AX61" s="3" t="n">
        <v>1</v>
      </c>
      <c r="AY61" s="0" t="n">
        <v>1</v>
      </c>
      <c r="AZ61" s="0" t="s">
        <v>44</v>
      </c>
      <c r="BA61" s="0" t="s">
        <v>44</v>
      </c>
      <c r="BB61" s="3" t="n">
        <v>1</v>
      </c>
      <c r="BC61" s="0" t="n">
        <v>4</v>
      </c>
      <c r="BD61" s="0" t="s">
        <v>44</v>
      </c>
      <c r="BE61" s="0" t="s">
        <v>44</v>
      </c>
      <c r="BF61" s="3" t="n">
        <v>1</v>
      </c>
      <c r="BG61" s="0" t="n">
        <v>804</v>
      </c>
      <c r="BH61" s="0" t="s">
        <v>44</v>
      </c>
      <c r="BI61" s="0" t="s">
        <v>44</v>
      </c>
      <c r="BJ61" s="3" t="n">
        <v>1</v>
      </c>
      <c r="BK61" s="0" t="n">
        <v>8</v>
      </c>
      <c r="BL61" s="0" t="s">
        <v>44</v>
      </c>
      <c r="BM61" s="0" t="s">
        <v>44</v>
      </c>
      <c r="BN61" s="3" t="n">
        <v>1</v>
      </c>
      <c r="BO61" s="0" t="n">
        <v>0</v>
      </c>
      <c r="BP61" s="0" t="s">
        <v>44</v>
      </c>
      <c r="BQ61" s="0" t="s">
        <v>44</v>
      </c>
      <c r="BR61" s="3" t="n">
        <v>1</v>
      </c>
      <c r="CA61" s="3"/>
      <c r="CE61" s="3"/>
      <c r="CI61" s="3"/>
      <c r="CM61" s="3"/>
      <c r="CQ61" s="3"/>
      <c r="CU61" s="3"/>
      <c r="CY61" s="3"/>
      <c r="DC61" s="3"/>
      <c r="DG61" s="3"/>
      <c r="DK61" s="3"/>
      <c r="DO61" s="3"/>
      <c r="DS61" s="3"/>
      <c r="DW61" s="3"/>
      <c r="EA61" s="3"/>
      <c r="EE61" s="3"/>
      <c r="EI61" s="3"/>
      <c r="EM61" s="3"/>
    </row>
    <row r="62" customFormat="false" ht="12.75" hidden="false" customHeight="false" outlineLevel="0" collapsed="false">
      <c r="A62" s="0" t="n">
        <v>22</v>
      </c>
      <c r="B62" s="0" t="n">
        <v>1</v>
      </c>
      <c r="C62" s="0" t="n">
        <v>1320</v>
      </c>
      <c r="D62" s="0" t="s">
        <v>44</v>
      </c>
      <c r="E62" s="0" t="s">
        <v>44</v>
      </c>
      <c r="F62" s="3" t="n">
        <v>1</v>
      </c>
      <c r="G62" s="0" t="n">
        <v>20</v>
      </c>
      <c r="H62" s="0" t="s">
        <v>44</v>
      </c>
      <c r="I62" s="0" t="s">
        <v>44</v>
      </c>
      <c r="J62" s="3" t="n">
        <v>1</v>
      </c>
      <c r="K62" s="0" t="n">
        <v>60</v>
      </c>
      <c r="L62" s="0" t="s">
        <v>44</v>
      </c>
      <c r="M62" s="0" t="s">
        <v>44</v>
      </c>
      <c r="N62" s="3" t="n">
        <v>1</v>
      </c>
      <c r="O62" s="0" t="n">
        <v>20</v>
      </c>
      <c r="P62" s="0" t="s">
        <v>44</v>
      </c>
      <c r="Q62" s="0" t="s">
        <v>44</v>
      </c>
      <c r="R62" s="3" t="n">
        <v>1</v>
      </c>
      <c r="S62" s="0" t="n">
        <v>1260</v>
      </c>
      <c r="T62" s="0" t="s">
        <v>44</v>
      </c>
      <c r="U62" s="0" t="s">
        <v>44</v>
      </c>
      <c r="V62" s="3" t="n">
        <v>1</v>
      </c>
      <c r="W62" s="0" t="n">
        <v>20</v>
      </c>
      <c r="X62" s="0" t="s">
        <v>44</v>
      </c>
      <c r="Y62" s="0" t="s">
        <v>44</v>
      </c>
      <c r="Z62" s="3" t="n">
        <v>1</v>
      </c>
      <c r="AA62" s="0" t="n">
        <v>92</v>
      </c>
      <c r="AB62" s="0" t="s">
        <v>44</v>
      </c>
      <c r="AC62" s="0" t="s">
        <v>44</v>
      </c>
      <c r="AD62" s="3" t="n">
        <v>1</v>
      </c>
      <c r="AE62" s="0" t="n">
        <v>92</v>
      </c>
      <c r="AF62" s="4" t="s">
        <v>44</v>
      </c>
      <c r="AG62" s="4" t="s">
        <v>44</v>
      </c>
      <c r="AH62" s="3" t="n">
        <v>1</v>
      </c>
      <c r="AI62" s="0" t="n">
        <v>2</v>
      </c>
      <c r="AJ62" s="0" t="s">
        <v>44</v>
      </c>
      <c r="AK62" s="0" t="s">
        <v>44</v>
      </c>
      <c r="AL62" s="3" t="n">
        <v>1</v>
      </c>
      <c r="AM62" s="0" t="n">
        <v>21</v>
      </c>
      <c r="AN62" s="0" t="s">
        <v>44</v>
      </c>
      <c r="AO62" s="0" t="s">
        <v>44</v>
      </c>
      <c r="AP62" s="3" t="n">
        <v>1</v>
      </c>
      <c r="AQ62" s="0" t="n">
        <v>5</v>
      </c>
      <c r="AR62" s="0" t="s">
        <v>44</v>
      </c>
      <c r="AS62" s="0" t="s">
        <v>44</v>
      </c>
      <c r="AT62" s="3" t="n">
        <v>1</v>
      </c>
      <c r="AU62" s="0" t="n">
        <v>66</v>
      </c>
      <c r="AV62" s="0" t="s">
        <v>44</v>
      </c>
      <c r="AW62" s="0" t="s">
        <v>44</v>
      </c>
      <c r="AX62" s="3" t="n">
        <v>1</v>
      </c>
      <c r="AY62" s="0" t="n">
        <v>3</v>
      </c>
      <c r="AZ62" s="0" t="s">
        <v>44</v>
      </c>
      <c r="BA62" s="0" t="s">
        <v>44</v>
      </c>
      <c r="BB62" s="3" t="n">
        <v>1</v>
      </c>
      <c r="BC62" s="0" t="n">
        <v>63</v>
      </c>
      <c r="BD62" s="0" t="s">
        <v>44</v>
      </c>
      <c r="BE62" s="0" t="s">
        <v>44</v>
      </c>
      <c r="BF62" s="3" t="n">
        <v>1</v>
      </c>
      <c r="BG62" s="0" t="n">
        <v>1392</v>
      </c>
      <c r="BH62" s="0" t="s">
        <v>44</v>
      </c>
      <c r="BI62" s="0" t="s">
        <v>44</v>
      </c>
      <c r="BJ62" s="3" t="n">
        <v>1</v>
      </c>
      <c r="BK62" s="0" t="n">
        <v>70</v>
      </c>
      <c r="BL62" s="0" t="s">
        <v>44</v>
      </c>
      <c r="BM62" s="0" t="s">
        <v>44</v>
      </c>
      <c r="BN62" s="3" t="n">
        <v>1</v>
      </c>
      <c r="BO62" s="0" t="n">
        <v>9</v>
      </c>
      <c r="BP62" s="0" t="s">
        <v>44</v>
      </c>
      <c r="BQ62" s="0" t="s">
        <v>44</v>
      </c>
      <c r="BR62" s="3" t="n">
        <v>1</v>
      </c>
      <c r="BU62" s="0" t="n">
        <f aca="false">IF(CJ62&lt;=0,$D$7,IF(CR62&lt;=CJ62,$D$7,$D$7+$F$7*(CR62-CJ62)))</f>
        <v>2.2</v>
      </c>
      <c r="BW62" s="0" t="n">
        <v>1</v>
      </c>
      <c r="BX62" s="0" t="n">
        <f aca="false">IF(AND(C62&gt;=0,C63&gt;=0,C64&gt;=0),C62+C63-C64,-1)</f>
        <v>1440</v>
      </c>
      <c r="BY62" s="0" t="s">
        <v>44</v>
      </c>
      <c r="BZ62" s="0" t="str">
        <f aca="false">IF(AND(E62="Nein",E63="Nein",E64="Nein"),"Nein","Ja")</f>
        <v>Nein</v>
      </c>
      <c r="CA62" s="3" t="n">
        <f aca="false">ROUND((F62+F63+F64)/3,2)</f>
        <v>1</v>
      </c>
      <c r="CB62" s="0" t="n">
        <f aca="false">G62</f>
        <v>20</v>
      </c>
      <c r="CC62" s="0" t="str">
        <f aca="false">H62</f>
        <v>Nein</v>
      </c>
      <c r="CD62" s="0" t="str">
        <f aca="false">I62</f>
        <v>Nein</v>
      </c>
      <c r="CE62" s="3" t="n">
        <f aca="false">J62</f>
        <v>1</v>
      </c>
      <c r="CF62" s="0" t="n">
        <f aca="false">IF(AND(K62&gt;=0,K63&gt;=0,K64&gt;=0),K62+K63-K64,-1)</f>
        <v>120</v>
      </c>
      <c r="CG62" s="0" t="s">
        <v>44</v>
      </c>
      <c r="CH62" s="0" t="str">
        <f aca="false">IF(AND(M62="Nein",M63="Nein",M64="Nein"),"Nein","Ja")</f>
        <v>Nein</v>
      </c>
      <c r="CI62" s="3" t="n">
        <f aca="false">ROUND((N62+N63+N64)/3,2)</f>
        <v>1</v>
      </c>
      <c r="CJ62" s="0" t="n">
        <f aca="false">O62</f>
        <v>20</v>
      </c>
      <c r="CK62" s="0" t="str">
        <f aca="false">P62</f>
        <v>Nein</v>
      </c>
      <c r="CL62" s="0" t="str">
        <f aca="false">Q62</f>
        <v>Nein</v>
      </c>
      <c r="CM62" s="3" t="n">
        <f aca="false">R62</f>
        <v>1</v>
      </c>
      <c r="CN62" s="0" t="n">
        <f aca="false">IF(AND(S62&gt;=0,S63&gt;=0,S64&gt;=0),S62+S63-S64,-1)</f>
        <v>1320</v>
      </c>
      <c r="CO62" s="0" t="s">
        <v>44</v>
      </c>
      <c r="CP62" s="0" t="str">
        <f aca="false">IF(AND(U62="Nein",U63="Nein",U64="Nein"),"Nein","Ja")</f>
        <v>Nein</v>
      </c>
      <c r="CQ62" s="3" t="n">
        <f aca="false">ROUND((V62+V63+V64)/3,2)</f>
        <v>1</v>
      </c>
      <c r="CR62" s="0" t="n">
        <f aca="false">W62</f>
        <v>20</v>
      </c>
      <c r="CS62" s="0" t="str">
        <f aca="false">X62</f>
        <v>Nein</v>
      </c>
      <c r="CT62" s="0" t="str">
        <f aca="false">Y62</f>
        <v>Nein</v>
      </c>
      <c r="CU62" s="3" t="n">
        <f aca="false">Z62</f>
        <v>1</v>
      </c>
      <c r="CV62" s="0" t="n">
        <f aca="false">AA62</f>
        <v>92</v>
      </c>
      <c r="CW62" s="0" t="str">
        <f aca="false">AB62</f>
        <v>Nein</v>
      </c>
      <c r="CX62" s="0" t="str">
        <f aca="false">AC62</f>
        <v>Nein</v>
      </c>
      <c r="CY62" s="3" t="n">
        <f aca="false">AD62</f>
        <v>1</v>
      </c>
      <c r="CZ62" s="0" t="n">
        <f aca="false">AE62</f>
        <v>92</v>
      </c>
      <c r="DA62" s="0" t="str">
        <f aca="false">AF62</f>
        <v>Nein</v>
      </c>
      <c r="DB62" s="0" t="str">
        <f aca="false">AG62</f>
        <v>Nein</v>
      </c>
      <c r="DC62" s="3" t="n">
        <f aca="false">AH62</f>
        <v>1</v>
      </c>
      <c r="DD62" s="0" t="n">
        <f aca="false">AI62</f>
        <v>2</v>
      </c>
      <c r="DE62" s="0" t="str">
        <f aca="false">AJ62</f>
        <v>Nein</v>
      </c>
      <c r="DF62" s="0" t="str">
        <f aca="false">AK62</f>
        <v>Nein</v>
      </c>
      <c r="DG62" s="3" t="n">
        <f aca="false">AL62</f>
        <v>1</v>
      </c>
      <c r="DH62" s="0" t="n">
        <f aca="false">AM62</f>
        <v>21</v>
      </c>
      <c r="DI62" s="0" t="str">
        <f aca="false">AN62</f>
        <v>Nein</v>
      </c>
      <c r="DJ62" s="0" t="str">
        <f aca="false">AO62</f>
        <v>Nein</v>
      </c>
      <c r="DK62" s="3" t="n">
        <f aca="false">AP62</f>
        <v>1</v>
      </c>
      <c r="DL62" s="0" t="n">
        <f aca="false">IF(CF62=0,0,IF(OR(BX62&gt;=0,CF62&gt;=0),ROUND(CF62/BX62*100,0),-1))</f>
        <v>8</v>
      </c>
      <c r="DM62" s="0" t="s">
        <v>44</v>
      </c>
      <c r="DN62" s="0" t="str">
        <f aca="false">IF(AND(CH62="Nein",BZ62="Nein"),"Nein","Ja")</f>
        <v>Nein</v>
      </c>
      <c r="DO62" s="3" t="n">
        <f aca="false">ROUND(CI62*CA62,2)</f>
        <v>1</v>
      </c>
      <c r="DP62" s="0" t="n">
        <f aca="false">IF(OR(BX62&lt;0,CB62&lt;=0),-1,ROUND(BX62/CB62,0))</f>
        <v>72</v>
      </c>
      <c r="DQ62" s="0" t="s">
        <v>44</v>
      </c>
      <c r="DR62" s="0" t="str">
        <f aca="false">IF(AND(BZ62="Nein",CD62="Nein"),"Nein","Ja")</f>
        <v>Nein</v>
      </c>
      <c r="DS62" s="3" t="n">
        <f aca="false">ROUND(CA62*CE62,2)</f>
        <v>1</v>
      </c>
      <c r="DT62" s="0" t="n">
        <f aca="false">IF(OR(CF62&lt;0,CJ62&lt;=0),-1,ROUND(CF62/CJ62,0))</f>
        <v>6</v>
      </c>
      <c r="DU62" s="0" t="s">
        <v>44</v>
      </c>
      <c r="DV62" s="0" t="str">
        <f aca="false">IF(AND(CH62="Nein",CL62="Nein"),"Nein","Ja")</f>
        <v>Nein</v>
      </c>
      <c r="DW62" s="3" t="n">
        <f aca="false">ROUND(CI62*CM62,2)</f>
        <v>1</v>
      </c>
      <c r="DX62" s="0" t="n">
        <f aca="false">IF(OR(CN62&lt;0,CR62&lt;=0),-1,ROUND(CN62/CR62,0))</f>
        <v>66</v>
      </c>
      <c r="DY62" s="0" t="s">
        <v>44</v>
      </c>
      <c r="DZ62" s="0" t="str">
        <f aca="false">IF(AND(CP62="Nein",CT62="Nein"),"Nein","Ja")</f>
        <v>Nein</v>
      </c>
      <c r="EA62" s="3" t="n">
        <f aca="false">ROUND(CQ62*CU62,2)</f>
        <v>1</v>
      </c>
      <c r="EB62" s="0" t="n">
        <f aca="false">IF(OR(CN62&lt;0,CF62&lt;0),-1,CN62+ROUND(BU62*CF62,0))</f>
        <v>1584</v>
      </c>
      <c r="EC62" s="0" t="s">
        <v>44</v>
      </c>
      <c r="ED62" s="0" t="str">
        <f aca="false">IF(AND(CP62="Nein",CH62="Nein"),"Nein","Ja")</f>
        <v>Nein</v>
      </c>
      <c r="EE62" s="3" t="n">
        <f aca="false">ROUND((CQ62+CI62)/2,2)</f>
        <v>1</v>
      </c>
      <c r="EF62" s="0" t="n">
        <f aca="false">IF(OR(EB62&lt;0,CB62&lt;=0),-1,ROUND(EB62/CB62,0))</f>
        <v>79</v>
      </c>
      <c r="EG62" s="0" t="s">
        <v>44</v>
      </c>
      <c r="EH62" s="0" t="str">
        <f aca="false">IF(AND(ED62="Nein",CD62="Nein"),"Nein","Ja")</f>
        <v>Nein</v>
      </c>
      <c r="EI62" s="3" t="n">
        <f aca="false">ROUND(EE62*CE62,2)</f>
        <v>1</v>
      </c>
      <c r="EJ62" s="0" t="n">
        <f aca="false">BO62</f>
        <v>9</v>
      </c>
      <c r="EK62" s="0" t="str">
        <f aca="false">BP62</f>
        <v>Nein</v>
      </c>
      <c r="EL62" s="0" t="str">
        <f aca="false">BQ62</f>
        <v>Nein</v>
      </c>
      <c r="EM62" s="3" t="n">
        <f aca="false">BR62</f>
        <v>1</v>
      </c>
    </row>
    <row r="63" customFormat="false" ht="12.75" hidden="false" customHeight="false" outlineLevel="0" collapsed="false">
      <c r="B63" s="0" t="n">
        <v>1</v>
      </c>
      <c r="C63" s="0" t="n">
        <v>720</v>
      </c>
      <c r="D63" s="0" t="s">
        <v>44</v>
      </c>
      <c r="E63" s="0" t="s">
        <v>44</v>
      </c>
      <c r="F63" s="3" t="n">
        <v>1</v>
      </c>
      <c r="G63" s="0" t="n">
        <v>-3</v>
      </c>
      <c r="H63" s="0" t="s">
        <v>44</v>
      </c>
      <c r="I63" s="0" t="s">
        <v>44</v>
      </c>
      <c r="J63" s="3" t="n">
        <v>1</v>
      </c>
      <c r="K63" s="0" t="n">
        <v>180</v>
      </c>
      <c r="L63" s="0" t="s">
        <v>44</v>
      </c>
      <c r="M63" s="0" t="s">
        <v>44</v>
      </c>
      <c r="N63" s="3" t="n">
        <v>1</v>
      </c>
      <c r="O63" s="0" t="n">
        <v>-3</v>
      </c>
      <c r="P63" s="0" t="s">
        <v>44</v>
      </c>
      <c r="Q63" s="0" t="s">
        <v>44</v>
      </c>
      <c r="R63" s="3" t="n">
        <v>1</v>
      </c>
      <c r="S63" s="0" t="n">
        <v>540</v>
      </c>
      <c r="T63" s="0" t="s">
        <v>44</v>
      </c>
      <c r="U63" s="0" t="s">
        <v>44</v>
      </c>
      <c r="V63" s="3" t="n">
        <v>1</v>
      </c>
      <c r="W63" s="0" t="n">
        <v>-3</v>
      </c>
      <c r="X63" s="0" t="s">
        <v>44</v>
      </c>
      <c r="Y63" s="0" t="s">
        <v>44</v>
      </c>
      <c r="Z63" s="3" t="n">
        <v>1</v>
      </c>
      <c r="AA63" s="0" t="n">
        <v>82</v>
      </c>
      <c r="AB63" s="0" t="s">
        <v>44</v>
      </c>
      <c r="AC63" s="0" t="s">
        <v>44</v>
      </c>
      <c r="AD63" s="3" t="n">
        <v>1</v>
      </c>
      <c r="AE63" s="0" t="n">
        <v>82</v>
      </c>
      <c r="AF63" s="4" t="s">
        <v>44</v>
      </c>
      <c r="AG63" s="4" t="s">
        <v>44</v>
      </c>
      <c r="AH63" s="3" t="n">
        <v>1</v>
      </c>
      <c r="AI63" s="0" t="n">
        <v>-3</v>
      </c>
      <c r="AJ63" s="0" t="s">
        <v>44</v>
      </c>
      <c r="AK63" s="0" t="s">
        <v>44</v>
      </c>
      <c r="AL63" s="3" t="n">
        <v>1</v>
      </c>
      <c r="AM63" s="0" t="n">
        <v>-3</v>
      </c>
      <c r="AN63" s="0" t="s">
        <v>44</v>
      </c>
      <c r="AO63" s="0" t="s">
        <v>44</v>
      </c>
      <c r="AP63" s="3" t="n">
        <v>1</v>
      </c>
      <c r="AQ63" s="0" t="n">
        <v>25</v>
      </c>
      <c r="AR63" s="0" t="s">
        <v>44</v>
      </c>
      <c r="AS63" s="0" t="s">
        <v>44</v>
      </c>
      <c r="AT63" s="3" t="n">
        <v>1</v>
      </c>
      <c r="AU63" s="0" t="n">
        <v>-3</v>
      </c>
      <c r="AV63" s="0" t="s">
        <v>44</v>
      </c>
      <c r="AW63" s="0" t="s">
        <v>44</v>
      </c>
      <c r="AX63" s="3" t="n">
        <v>1</v>
      </c>
      <c r="AY63" s="0" t="n">
        <v>-3</v>
      </c>
      <c r="AZ63" s="0" t="s">
        <v>44</v>
      </c>
      <c r="BA63" s="0" t="s">
        <v>44</v>
      </c>
      <c r="BB63" s="3" t="n">
        <v>1</v>
      </c>
      <c r="BC63" s="0" t="n">
        <v>-3</v>
      </c>
      <c r="BD63" s="0" t="s">
        <v>44</v>
      </c>
      <c r="BE63" s="0" t="s">
        <v>44</v>
      </c>
      <c r="BF63" s="3" t="n">
        <v>1</v>
      </c>
      <c r="BG63" s="0" t="n">
        <v>-3</v>
      </c>
      <c r="BH63" s="0" t="s">
        <v>44</v>
      </c>
      <c r="BI63" s="0" t="s">
        <v>44</v>
      </c>
      <c r="BJ63" s="3" t="n">
        <v>1</v>
      </c>
      <c r="BK63" s="0" t="n">
        <v>-3</v>
      </c>
      <c r="BL63" s="0" t="s">
        <v>44</v>
      </c>
      <c r="BM63" s="0" t="s">
        <v>44</v>
      </c>
      <c r="BN63" s="3" t="n">
        <v>1</v>
      </c>
      <c r="BO63" s="0" t="n">
        <v>-3</v>
      </c>
      <c r="BP63" s="0" t="s">
        <v>44</v>
      </c>
      <c r="BQ63" s="0" t="s">
        <v>44</v>
      </c>
      <c r="BR63" s="3" t="n">
        <v>1</v>
      </c>
      <c r="CA63" s="3"/>
      <c r="CE63" s="3"/>
      <c r="CI63" s="3"/>
      <c r="CM63" s="3"/>
      <c r="CQ63" s="3"/>
      <c r="CU63" s="3"/>
      <c r="CY63" s="3"/>
      <c r="DC63" s="3"/>
      <c r="DG63" s="3"/>
      <c r="DK63" s="3"/>
      <c r="DO63" s="3"/>
      <c r="DS63" s="3"/>
      <c r="DW63" s="3"/>
      <c r="EA63" s="3"/>
      <c r="EE63" s="3"/>
      <c r="EI63" s="3"/>
      <c r="EM63" s="3"/>
    </row>
    <row r="64" customFormat="false" ht="12.75" hidden="false" customHeight="false" outlineLevel="0" collapsed="false">
      <c r="B64" s="0" t="n">
        <v>1</v>
      </c>
      <c r="C64" s="0" t="n">
        <v>600</v>
      </c>
      <c r="D64" s="0" t="s">
        <v>44</v>
      </c>
      <c r="E64" s="0" t="s">
        <v>44</v>
      </c>
      <c r="F64" s="3" t="n">
        <v>1</v>
      </c>
      <c r="G64" s="0" t="n">
        <v>105</v>
      </c>
      <c r="H64" s="0" t="s">
        <v>44</v>
      </c>
      <c r="I64" s="0" t="s">
        <v>44</v>
      </c>
      <c r="J64" s="3" t="n">
        <v>1</v>
      </c>
      <c r="K64" s="0" t="n">
        <v>120</v>
      </c>
      <c r="L64" s="0" t="s">
        <v>44</v>
      </c>
      <c r="M64" s="0" t="s">
        <v>44</v>
      </c>
      <c r="N64" s="3" t="n">
        <v>1</v>
      </c>
      <c r="O64" s="0" t="n">
        <v>85</v>
      </c>
      <c r="P64" s="0" t="s">
        <v>44</v>
      </c>
      <c r="Q64" s="0" t="s">
        <v>44</v>
      </c>
      <c r="R64" s="3" t="n">
        <v>1</v>
      </c>
      <c r="S64" s="0" t="n">
        <v>480</v>
      </c>
      <c r="T64" s="0" t="s">
        <v>44</v>
      </c>
      <c r="U64" s="0" t="s">
        <v>44</v>
      </c>
      <c r="V64" s="3" t="n">
        <v>1</v>
      </c>
      <c r="W64" s="0" t="n">
        <v>110</v>
      </c>
      <c r="X64" s="0" t="s">
        <v>44</v>
      </c>
      <c r="Y64" s="0" t="s">
        <v>44</v>
      </c>
      <c r="Z64" s="3" t="n">
        <v>1</v>
      </c>
      <c r="AA64" s="0" t="n">
        <v>77</v>
      </c>
      <c r="AB64" s="0" t="s">
        <v>44</v>
      </c>
      <c r="AC64" s="0" t="s">
        <v>44</v>
      </c>
      <c r="AD64" s="3" t="n">
        <v>1</v>
      </c>
      <c r="AE64" s="0" t="n">
        <v>77</v>
      </c>
      <c r="AF64" s="4" t="s">
        <v>44</v>
      </c>
      <c r="AG64" s="4" t="s">
        <v>44</v>
      </c>
      <c r="AH64" s="3" t="n">
        <v>1</v>
      </c>
      <c r="AI64" s="0" t="n">
        <v>14</v>
      </c>
      <c r="AJ64" s="0" t="s">
        <v>44</v>
      </c>
      <c r="AK64" s="0" t="s">
        <v>44</v>
      </c>
      <c r="AL64" s="3" t="n">
        <v>1</v>
      </c>
      <c r="AM64" s="0" t="n">
        <v>95</v>
      </c>
      <c r="AN64" s="0" t="s">
        <v>44</v>
      </c>
      <c r="AO64" s="0" t="s">
        <v>44</v>
      </c>
      <c r="AP64" s="3" t="n">
        <v>1</v>
      </c>
      <c r="AQ64" s="0" t="n">
        <v>20</v>
      </c>
      <c r="AR64" s="0" t="s">
        <v>44</v>
      </c>
      <c r="AS64" s="0" t="s">
        <v>44</v>
      </c>
      <c r="AT64" s="3" t="n">
        <v>1</v>
      </c>
      <c r="AU64" s="0" t="n">
        <v>6</v>
      </c>
      <c r="AV64" s="0" t="s">
        <v>44</v>
      </c>
      <c r="AW64" s="0" t="s">
        <v>44</v>
      </c>
      <c r="AX64" s="3" t="n">
        <v>1</v>
      </c>
      <c r="AY64" s="0" t="n">
        <v>1</v>
      </c>
      <c r="AZ64" s="0" t="s">
        <v>44</v>
      </c>
      <c r="BA64" s="0" t="s">
        <v>44</v>
      </c>
      <c r="BB64" s="3" t="n">
        <v>1</v>
      </c>
      <c r="BC64" s="0" t="n">
        <v>4</v>
      </c>
      <c r="BD64" s="0" t="s">
        <v>44</v>
      </c>
      <c r="BE64" s="0" t="s">
        <v>44</v>
      </c>
      <c r="BF64" s="3" t="n">
        <v>1</v>
      </c>
      <c r="BG64" s="0" t="n">
        <v>804</v>
      </c>
      <c r="BH64" s="0" t="s">
        <v>44</v>
      </c>
      <c r="BI64" s="0" t="s">
        <v>44</v>
      </c>
      <c r="BJ64" s="3" t="n">
        <v>1</v>
      </c>
      <c r="BK64" s="0" t="n">
        <v>8</v>
      </c>
      <c r="BL64" s="0" t="s">
        <v>44</v>
      </c>
      <c r="BM64" s="0" t="s">
        <v>44</v>
      </c>
      <c r="BN64" s="3" t="n">
        <v>1</v>
      </c>
      <c r="BO64" s="0" t="n">
        <v>0</v>
      </c>
      <c r="BP64" s="0" t="s">
        <v>44</v>
      </c>
      <c r="BQ64" s="0" t="s">
        <v>44</v>
      </c>
      <c r="BR64" s="3" t="n">
        <v>1</v>
      </c>
      <c r="CA64" s="3"/>
      <c r="CE64" s="3"/>
      <c r="CI64" s="3"/>
      <c r="CM64" s="3"/>
      <c r="CQ64" s="3"/>
      <c r="CU64" s="3"/>
      <c r="CY64" s="3"/>
      <c r="DC64" s="3"/>
      <c r="DG64" s="3"/>
      <c r="DK64" s="3"/>
      <c r="DO64" s="3"/>
      <c r="DS64" s="3"/>
      <c r="DW64" s="3"/>
      <c r="EA64" s="3"/>
      <c r="EE64" s="3"/>
      <c r="EI64" s="3"/>
      <c r="EM64" s="3"/>
    </row>
    <row r="65" customFormat="false" ht="12.75" hidden="false" customHeight="false" outlineLevel="0" collapsed="false">
      <c r="A65" s="0" t="n">
        <v>23</v>
      </c>
      <c r="B65" s="0" t="n">
        <v>1</v>
      </c>
      <c r="C65" s="0" t="n">
        <v>1320</v>
      </c>
      <c r="D65" s="0" t="s">
        <v>44</v>
      </c>
      <c r="E65" s="0" t="s">
        <v>44</v>
      </c>
      <c r="F65" s="3" t="n">
        <v>1</v>
      </c>
      <c r="G65" s="0" t="n">
        <v>20</v>
      </c>
      <c r="H65" s="0" t="s">
        <v>44</v>
      </c>
      <c r="I65" s="0" t="s">
        <v>44</v>
      </c>
      <c r="J65" s="3" t="n">
        <v>1</v>
      </c>
      <c r="K65" s="0" t="n">
        <v>60</v>
      </c>
      <c r="L65" s="0" t="s">
        <v>44</v>
      </c>
      <c r="M65" s="0" t="s">
        <v>44</v>
      </c>
      <c r="N65" s="3" t="n">
        <v>1</v>
      </c>
      <c r="O65" s="0" t="n">
        <v>20</v>
      </c>
      <c r="P65" s="0" t="s">
        <v>44</v>
      </c>
      <c r="Q65" s="0" t="s">
        <v>44</v>
      </c>
      <c r="R65" s="3" t="n">
        <v>1</v>
      </c>
      <c r="S65" s="0" t="n">
        <v>1260</v>
      </c>
      <c r="T65" s="0" t="s">
        <v>44</v>
      </c>
      <c r="U65" s="0" t="s">
        <v>44</v>
      </c>
      <c r="V65" s="3" t="n">
        <v>1</v>
      </c>
      <c r="W65" s="0" t="n">
        <v>20</v>
      </c>
      <c r="X65" s="0" t="s">
        <v>44</v>
      </c>
      <c r="Y65" s="0" t="s">
        <v>44</v>
      </c>
      <c r="Z65" s="3" t="n">
        <v>1</v>
      </c>
      <c r="AA65" s="0" t="n">
        <v>92</v>
      </c>
      <c r="AB65" s="0" t="s">
        <v>44</v>
      </c>
      <c r="AC65" s="0" t="s">
        <v>44</v>
      </c>
      <c r="AD65" s="3" t="n">
        <v>1</v>
      </c>
      <c r="AE65" s="0" t="n">
        <v>92</v>
      </c>
      <c r="AF65" s="4" t="s">
        <v>44</v>
      </c>
      <c r="AG65" s="4" t="s">
        <v>44</v>
      </c>
      <c r="AH65" s="3" t="n">
        <v>1</v>
      </c>
      <c r="AI65" s="0" t="n">
        <v>2</v>
      </c>
      <c r="AJ65" s="0" t="s">
        <v>44</v>
      </c>
      <c r="AK65" s="0" t="s">
        <v>44</v>
      </c>
      <c r="AL65" s="3" t="n">
        <v>1</v>
      </c>
      <c r="AM65" s="0" t="n">
        <v>21</v>
      </c>
      <c r="AN65" s="0" t="s">
        <v>44</v>
      </c>
      <c r="AO65" s="0" t="s">
        <v>44</v>
      </c>
      <c r="AP65" s="3" t="n">
        <v>1</v>
      </c>
      <c r="AQ65" s="0" t="n">
        <v>5</v>
      </c>
      <c r="AR65" s="0" t="s">
        <v>44</v>
      </c>
      <c r="AS65" s="0" t="s">
        <v>44</v>
      </c>
      <c r="AT65" s="3" t="n">
        <v>1</v>
      </c>
      <c r="AU65" s="0" t="n">
        <v>66</v>
      </c>
      <c r="AV65" s="0" t="s">
        <v>44</v>
      </c>
      <c r="AW65" s="0" t="s">
        <v>44</v>
      </c>
      <c r="AX65" s="3" t="n">
        <v>1</v>
      </c>
      <c r="AY65" s="0" t="n">
        <v>3</v>
      </c>
      <c r="AZ65" s="0" t="s">
        <v>44</v>
      </c>
      <c r="BA65" s="0" t="s">
        <v>44</v>
      </c>
      <c r="BB65" s="3" t="n">
        <v>1</v>
      </c>
      <c r="BC65" s="0" t="n">
        <v>63</v>
      </c>
      <c r="BD65" s="0" t="s">
        <v>44</v>
      </c>
      <c r="BE65" s="0" t="s">
        <v>44</v>
      </c>
      <c r="BF65" s="3" t="n">
        <v>1</v>
      </c>
      <c r="BG65" s="0" t="n">
        <v>1392</v>
      </c>
      <c r="BH65" s="0" t="s">
        <v>44</v>
      </c>
      <c r="BI65" s="0" t="s">
        <v>44</v>
      </c>
      <c r="BJ65" s="3" t="n">
        <v>1</v>
      </c>
      <c r="BK65" s="0" t="n">
        <v>70</v>
      </c>
      <c r="BL65" s="0" t="s">
        <v>44</v>
      </c>
      <c r="BM65" s="0" t="s">
        <v>44</v>
      </c>
      <c r="BN65" s="3" t="n">
        <v>1</v>
      </c>
      <c r="BO65" s="0" t="n">
        <v>9</v>
      </c>
      <c r="BP65" s="0" t="s">
        <v>44</v>
      </c>
      <c r="BQ65" s="0" t="s">
        <v>44</v>
      </c>
      <c r="BR65" s="3" t="n">
        <v>1</v>
      </c>
      <c r="BU65" s="0" t="n">
        <f aca="false">IF(CJ65&lt;=0,$D$7,IF(CR65&lt;=CJ65,$D$7,$D$7+$F$7*(CR65-CJ65)))</f>
        <v>2.2</v>
      </c>
      <c r="BW65" s="0" t="n">
        <v>1</v>
      </c>
      <c r="BX65" s="0" t="n">
        <f aca="false">IF(AND(C65&gt;=0,C66&gt;=0,C67&gt;=0),C65+C66-C67,-1)</f>
        <v>1440</v>
      </c>
      <c r="BY65" s="0" t="s">
        <v>44</v>
      </c>
      <c r="BZ65" s="0" t="str">
        <f aca="false">IF(AND(E65="Nein",E66="Nein",E67="Nein"),"Nein","Ja")</f>
        <v>Nein</v>
      </c>
      <c r="CA65" s="3" t="n">
        <f aca="false">ROUND((F65+F66+F67)/3,2)</f>
        <v>1</v>
      </c>
      <c r="CB65" s="0" t="n">
        <f aca="false">G65</f>
        <v>20</v>
      </c>
      <c r="CC65" s="0" t="str">
        <f aca="false">H65</f>
        <v>Nein</v>
      </c>
      <c r="CD65" s="0" t="str">
        <f aca="false">I65</f>
        <v>Nein</v>
      </c>
      <c r="CE65" s="3" t="n">
        <f aca="false">J65</f>
        <v>1</v>
      </c>
      <c r="CF65" s="0" t="n">
        <f aca="false">IF(AND(K65&gt;=0,K66&gt;=0,K67&gt;=0),K65+K66-K67,-1)</f>
        <v>120</v>
      </c>
      <c r="CG65" s="0" t="s">
        <v>44</v>
      </c>
      <c r="CH65" s="0" t="str">
        <f aca="false">IF(AND(M65="Nein",M66="Nein",M67="Nein"),"Nein","Ja")</f>
        <v>Nein</v>
      </c>
      <c r="CI65" s="3" t="n">
        <f aca="false">ROUND((N65+N66+N67)/3,2)</f>
        <v>1</v>
      </c>
      <c r="CJ65" s="0" t="n">
        <f aca="false">O65</f>
        <v>20</v>
      </c>
      <c r="CK65" s="0" t="str">
        <f aca="false">P65</f>
        <v>Nein</v>
      </c>
      <c r="CL65" s="0" t="str">
        <f aca="false">Q65</f>
        <v>Nein</v>
      </c>
      <c r="CM65" s="3" t="n">
        <f aca="false">R65</f>
        <v>1</v>
      </c>
      <c r="CN65" s="0" t="n">
        <f aca="false">IF(AND(S65&gt;=0,S66&gt;=0,S67&gt;=0),S65+S66-S67,-1)</f>
        <v>1320</v>
      </c>
      <c r="CO65" s="0" t="s">
        <v>44</v>
      </c>
      <c r="CP65" s="0" t="str">
        <f aca="false">IF(AND(U65="Nein",U66="Nein",U67="Nein"),"Nein","Ja")</f>
        <v>Nein</v>
      </c>
      <c r="CQ65" s="3" t="n">
        <f aca="false">ROUND((V65+V66+V67)/3,2)</f>
        <v>1</v>
      </c>
      <c r="CR65" s="0" t="n">
        <f aca="false">W65</f>
        <v>20</v>
      </c>
      <c r="CS65" s="0" t="str">
        <f aca="false">X65</f>
        <v>Nein</v>
      </c>
      <c r="CT65" s="0" t="str">
        <f aca="false">Y65</f>
        <v>Nein</v>
      </c>
      <c r="CU65" s="3" t="n">
        <f aca="false">Z65</f>
        <v>1</v>
      </c>
      <c r="CV65" s="0" t="n">
        <f aca="false">AA65</f>
        <v>92</v>
      </c>
      <c r="CW65" s="0" t="str">
        <f aca="false">AB65</f>
        <v>Nein</v>
      </c>
      <c r="CX65" s="0" t="str">
        <f aca="false">AC65</f>
        <v>Nein</v>
      </c>
      <c r="CY65" s="3" t="n">
        <f aca="false">AD65</f>
        <v>1</v>
      </c>
      <c r="CZ65" s="0" t="n">
        <f aca="false">AE65</f>
        <v>92</v>
      </c>
      <c r="DA65" s="0" t="str">
        <f aca="false">AF65</f>
        <v>Nein</v>
      </c>
      <c r="DB65" s="0" t="str">
        <f aca="false">AG65</f>
        <v>Nein</v>
      </c>
      <c r="DC65" s="3" t="n">
        <f aca="false">AH65</f>
        <v>1</v>
      </c>
      <c r="DD65" s="0" t="n">
        <f aca="false">AI65</f>
        <v>2</v>
      </c>
      <c r="DE65" s="0" t="str">
        <f aca="false">AJ65</f>
        <v>Nein</v>
      </c>
      <c r="DF65" s="0" t="str">
        <f aca="false">AK65</f>
        <v>Nein</v>
      </c>
      <c r="DG65" s="3" t="n">
        <f aca="false">AL65</f>
        <v>1</v>
      </c>
      <c r="DH65" s="0" t="n">
        <f aca="false">AM65</f>
        <v>21</v>
      </c>
      <c r="DI65" s="0" t="str">
        <f aca="false">AN65</f>
        <v>Nein</v>
      </c>
      <c r="DJ65" s="0" t="str">
        <f aca="false">AO65</f>
        <v>Nein</v>
      </c>
      <c r="DK65" s="3" t="n">
        <f aca="false">AP65</f>
        <v>1</v>
      </c>
      <c r="DL65" s="0" t="n">
        <f aca="false">IF(CF65=0,0,IF(OR(BX65&gt;=0,CF65&gt;=0),ROUND(CF65/BX65*100,0),-1))</f>
        <v>8</v>
      </c>
      <c r="DM65" s="0" t="s">
        <v>44</v>
      </c>
      <c r="DN65" s="0" t="str">
        <f aca="false">IF(AND(CH65="Nein",BZ65="Nein"),"Nein","Ja")</f>
        <v>Nein</v>
      </c>
      <c r="DO65" s="3" t="n">
        <f aca="false">ROUND(CI65*CA65,2)</f>
        <v>1</v>
      </c>
      <c r="DP65" s="0" t="n">
        <f aca="false">IF(OR(BX65&lt;0,CB65&lt;=0),-1,ROUND(BX65/CB65,0))</f>
        <v>72</v>
      </c>
      <c r="DQ65" s="0" t="s">
        <v>44</v>
      </c>
      <c r="DR65" s="0" t="str">
        <f aca="false">IF(AND(BZ65="Nein",CD65="Nein"),"Nein","Ja")</f>
        <v>Nein</v>
      </c>
      <c r="DS65" s="3" t="n">
        <f aca="false">ROUND(CA65*CE65,2)</f>
        <v>1</v>
      </c>
      <c r="DT65" s="0" t="n">
        <f aca="false">IF(OR(CF65&lt;0,CJ65&lt;=0),-1,ROUND(CF65/CJ65,0))</f>
        <v>6</v>
      </c>
      <c r="DU65" s="0" t="s">
        <v>44</v>
      </c>
      <c r="DV65" s="0" t="str">
        <f aca="false">IF(AND(CH65="Nein",CL65="Nein"),"Nein","Ja")</f>
        <v>Nein</v>
      </c>
      <c r="DW65" s="3" t="n">
        <f aca="false">ROUND(CI65*CM65,2)</f>
        <v>1</v>
      </c>
      <c r="DX65" s="0" t="n">
        <f aca="false">IF(OR(CN65&lt;0,CR65&lt;=0),-1,ROUND(CN65/CR65,0))</f>
        <v>66</v>
      </c>
      <c r="DY65" s="0" t="s">
        <v>44</v>
      </c>
      <c r="DZ65" s="0" t="str">
        <f aca="false">IF(AND(CP65="Nein",CT65="Nein"),"Nein","Ja")</f>
        <v>Nein</v>
      </c>
      <c r="EA65" s="3" t="n">
        <f aca="false">ROUND(CQ65*CU65,2)</f>
        <v>1</v>
      </c>
      <c r="EB65" s="0" t="n">
        <f aca="false">IF(OR(CN65&lt;0,CF65&lt;0),-1,CN65+ROUND(BU65*CF65,0))</f>
        <v>1584</v>
      </c>
      <c r="EC65" s="0" t="s">
        <v>44</v>
      </c>
      <c r="ED65" s="0" t="str">
        <f aca="false">IF(AND(CP65="Nein",CH65="Nein"),"Nein","Ja")</f>
        <v>Nein</v>
      </c>
      <c r="EE65" s="3" t="n">
        <f aca="false">ROUND((CQ65+CI65)/2,2)</f>
        <v>1</v>
      </c>
      <c r="EF65" s="0" t="n">
        <f aca="false">IF(OR(EB65&lt;0,CB65&lt;=0),-1,ROUND(EB65/CB65,0))</f>
        <v>79</v>
      </c>
      <c r="EG65" s="0" t="s">
        <v>44</v>
      </c>
      <c r="EH65" s="0" t="str">
        <f aca="false">IF(AND(ED65="Nein",CD65="Nein"),"Nein","Ja")</f>
        <v>Nein</v>
      </c>
      <c r="EI65" s="3" t="n">
        <f aca="false">ROUND(EE65*CE65,2)</f>
        <v>1</v>
      </c>
      <c r="EJ65" s="0" t="n">
        <f aca="false">BO65</f>
        <v>9</v>
      </c>
      <c r="EK65" s="0" t="str">
        <f aca="false">BP65</f>
        <v>Nein</v>
      </c>
      <c r="EL65" s="0" t="str">
        <f aca="false">BQ65</f>
        <v>Nein</v>
      </c>
      <c r="EM65" s="3" t="n">
        <f aca="false">BR65</f>
        <v>1</v>
      </c>
    </row>
    <row r="66" customFormat="false" ht="12.75" hidden="false" customHeight="false" outlineLevel="0" collapsed="false">
      <c r="B66" s="0" t="n">
        <v>1</v>
      </c>
      <c r="C66" s="0" t="n">
        <v>720</v>
      </c>
      <c r="D66" s="0" t="s">
        <v>44</v>
      </c>
      <c r="E66" s="0" t="s">
        <v>44</v>
      </c>
      <c r="F66" s="3" t="n">
        <v>1</v>
      </c>
      <c r="G66" s="0" t="n">
        <v>97</v>
      </c>
      <c r="H66" s="0" t="s">
        <v>44</v>
      </c>
      <c r="I66" s="0" t="s">
        <v>44</v>
      </c>
      <c r="J66" s="3" t="n">
        <v>1</v>
      </c>
      <c r="K66" s="0" t="n">
        <v>180</v>
      </c>
      <c r="L66" s="0" t="s">
        <v>44</v>
      </c>
      <c r="M66" s="0" t="s">
        <v>44</v>
      </c>
      <c r="N66" s="3" t="n">
        <v>1</v>
      </c>
      <c r="O66" s="0" t="n">
        <v>82</v>
      </c>
      <c r="P66" s="0" t="s">
        <v>44</v>
      </c>
      <c r="Q66" s="0" t="s">
        <v>44</v>
      </c>
      <c r="R66" s="3" t="n">
        <v>1</v>
      </c>
      <c r="S66" s="0" t="n">
        <v>540</v>
      </c>
      <c r="T66" s="0" t="s">
        <v>44</v>
      </c>
      <c r="U66" s="0" t="s">
        <v>44</v>
      </c>
      <c r="V66" s="3" t="n">
        <v>1</v>
      </c>
      <c r="W66" s="0" t="n">
        <v>102</v>
      </c>
      <c r="X66" s="0" t="s">
        <v>44</v>
      </c>
      <c r="Y66" s="0" t="s">
        <v>44</v>
      </c>
      <c r="Z66" s="3" t="n">
        <v>1</v>
      </c>
      <c r="AA66" s="0" t="n">
        <v>82</v>
      </c>
      <c r="AB66" s="0" t="s">
        <v>44</v>
      </c>
      <c r="AC66" s="0" t="s">
        <v>44</v>
      </c>
      <c r="AD66" s="3" t="n">
        <v>1</v>
      </c>
      <c r="AE66" s="0" t="n">
        <v>82</v>
      </c>
      <c r="AF66" s="4" t="s">
        <v>44</v>
      </c>
      <c r="AG66" s="4" t="s">
        <v>44</v>
      </c>
      <c r="AH66" s="3" t="n">
        <v>1</v>
      </c>
      <c r="AI66" s="0" t="n">
        <v>11</v>
      </c>
      <c r="AJ66" s="0" t="s">
        <v>44</v>
      </c>
      <c r="AK66" s="0" t="s">
        <v>44</v>
      </c>
      <c r="AL66" s="3" t="n">
        <v>1</v>
      </c>
      <c r="AM66" s="0" t="n">
        <v>98</v>
      </c>
      <c r="AN66" s="0" t="s">
        <v>44</v>
      </c>
      <c r="AO66" s="0" t="s">
        <v>44</v>
      </c>
      <c r="AP66" s="3" t="n">
        <v>1</v>
      </c>
      <c r="AQ66" s="0" t="n">
        <v>25</v>
      </c>
      <c r="AR66" s="0" t="s">
        <v>44</v>
      </c>
      <c r="AS66" s="0" t="s">
        <v>44</v>
      </c>
      <c r="AT66" s="3" t="n">
        <v>1</v>
      </c>
      <c r="AU66" s="0" t="n">
        <v>7</v>
      </c>
      <c r="AV66" s="0" t="s">
        <v>44</v>
      </c>
      <c r="AW66" s="0" t="s">
        <v>44</v>
      </c>
      <c r="AX66" s="3" t="n">
        <v>1</v>
      </c>
      <c r="AY66" s="0" t="n">
        <v>2</v>
      </c>
      <c r="AZ66" s="0" t="s">
        <v>44</v>
      </c>
      <c r="BA66" s="0" t="s">
        <v>44</v>
      </c>
      <c r="BB66" s="3" t="n">
        <v>1</v>
      </c>
      <c r="BC66" s="0" t="n">
        <v>5</v>
      </c>
      <c r="BD66" s="0" t="s">
        <v>44</v>
      </c>
      <c r="BE66" s="0" t="s">
        <v>44</v>
      </c>
      <c r="BF66" s="3" t="n">
        <v>1</v>
      </c>
      <c r="BG66" s="0" t="n">
        <v>1008</v>
      </c>
      <c r="BH66" s="0" t="s">
        <v>44</v>
      </c>
      <c r="BI66" s="0" t="s">
        <v>44</v>
      </c>
      <c r="BJ66" s="3" t="n">
        <v>1</v>
      </c>
      <c r="BK66" s="0" t="n">
        <v>10</v>
      </c>
      <c r="BL66" s="0" t="s">
        <v>44</v>
      </c>
      <c r="BM66" s="0" t="s">
        <v>44</v>
      </c>
      <c r="BN66" s="3" t="n">
        <v>1</v>
      </c>
      <c r="BO66" s="0" t="n">
        <v>7</v>
      </c>
      <c r="BP66" s="0" t="s">
        <v>44</v>
      </c>
      <c r="BQ66" s="0" t="s">
        <v>44</v>
      </c>
      <c r="BR66" s="3" t="n">
        <v>1</v>
      </c>
      <c r="CA66" s="3"/>
      <c r="CE66" s="3"/>
      <c r="CI66" s="3"/>
      <c r="CM66" s="3"/>
      <c r="CQ66" s="3"/>
      <c r="CU66" s="3"/>
      <c r="CY66" s="3"/>
      <c r="DC66" s="3"/>
      <c r="DG66" s="3"/>
      <c r="DK66" s="3"/>
      <c r="DO66" s="3"/>
      <c r="DS66" s="3"/>
      <c r="DW66" s="3"/>
      <c r="EA66" s="3"/>
      <c r="EE66" s="3"/>
      <c r="EI66" s="3"/>
      <c r="EM66" s="3"/>
    </row>
    <row r="67" customFormat="false" ht="12.75" hidden="false" customHeight="false" outlineLevel="0" collapsed="false">
      <c r="B67" s="0" t="n">
        <v>1</v>
      </c>
      <c r="C67" s="0" t="n">
        <v>600</v>
      </c>
      <c r="D67" s="0" t="s">
        <v>44</v>
      </c>
      <c r="E67" s="0" t="s">
        <v>44</v>
      </c>
      <c r="F67" s="3" t="n">
        <v>1</v>
      </c>
      <c r="G67" s="0" t="n">
        <v>-3</v>
      </c>
      <c r="H67" s="0" t="s">
        <v>44</v>
      </c>
      <c r="I67" s="0" t="s">
        <v>44</v>
      </c>
      <c r="J67" s="3" t="n">
        <v>1</v>
      </c>
      <c r="K67" s="0" t="n">
        <v>120</v>
      </c>
      <c r="L67" s="0" t="s">
        <v>44</v>
      </c>
      <c r="M67" s="0" t="s">
        <v>44</v>
      </c>
      <c r="N67" s="3" t="n">
        <v>1</v>
      </c>
      <c r="O67" s="0" t="n">
        <v>-3</v>
      </c>
      <c r="P67" s="0" t="s">
        <v>44</v>
      </c>
      <c r="Q67" s="0" t="s">
        <v>44</v>
      </c>
      <c r="R67" s="3" t="n">
        <v>1</v>
      </c>
      <c r="S67" s="0" t="n">
        <v>480</v>
      </c>
      <c r="T67" s="0" t="s">
        <v>44</v>
      </c>
      <c r="U67" s="0" t="s">
        <v>44</v>
      </c>
      <c r="V67" s="3" t="n">
        <v>1</v>
      </c>
      <c r="W67" s="0" t="n">
        <v>-3</v>
      </c>
      <c r="X67" s="0" t="s">
        <v>44</v>
      </c>
      <c r="Y67" s="0" t="s">
        <v>44</v>
      </c>
      <c r="Z67" s="3" t="n">
        <v>1</v>
      </c>
      <c r="AA67" s="0" t="n">
        <v>77</v>
      </c>
      <c r="AB67" s="0" t="s">
        <v>44</v>
      </c>
      <c r="AC67" s="0" t="s">
        <v>44</v>
      </c>
      <c r="AD67" s="3" t="n">
        <v>1</v>
      </c>
      <c r="AE67" s="0" t="n">
        <v>77</v>
      </c>
      <c r="AF67" s="4" t="s">
        <v>44</v>
      </c>
      <c r="AG67" s="4" t="s">
        <v>44</v>
      </c>
      <c r="AH67" s="3" t="n">
        <v>1</v>
      </c>
      <c r="AI67" s="0" t="n">
        <v>-3</v>
      </c>
      <c r="AJ67" s="0" t="s">
        <v>44</v>
      </c>
      <c r="AK67" s="0" t="s">
        <v>44</v>
      </c>
      <c r="AL67" s="3" t="n">
        <v>1</v>
      </c>
      <c r="AM67" s="0" t="n">
        <v>-3</v>
      </c>
      <c r="AN67" s="0" t="s">
        <v>44</v>
      </c>
      <c r="AO67" s="0" t="s">
        <v>44</v>
      </c>
      <c r="AP67" s="3" t="n">
        <v>1</v>
      </c>
      <c r="AQ67" s="0" t="n">
        <v>20</v>
      </c>
      <c r="AR67" s="0" t="s">
        <v>44</v>
      </c>
      <c r="AS67" s="0" t="s">
        <v>44</v>
      </c>
      <c r="AT67" s="3" t="n">
        <v>1</v>
      </c>
      <c r="AU67" s="0" t="n">
        <v>-3</v>
      </c>
      <c r="AV67" s="0" t="s">
        <v>44</v>
      </c>
      <c r="AW67" s="0" t="s">
        <v>44</v>
      </c>
      <c r="AX67" s="3" t="n">
        <v>1</v>
      </c>
      <c r="AY67" s="0" t="n">
        <v>-3</v>
      </c>
      <c r="AZ67" s="0" t="s">
        <v>44</v>
      </c>
      <c r="BA67" s="0" t="s">
        <v>44</v>
      </c>
      <c r="BB67" s="3" t="n">
        <v>1</v>
      </c>
      <c r="BC67" s="0" t="n">
        <v>-3</v>
      </c>
      <c r="BD67" s="0" t="s">
        <v>44</v>
      </c>
      <c r="BE67" s="0" t="s">
        <v>44</v>
      </c>
      <c r="BF67" s="3" t="n">
        <v>1</v>
      </c>
      <c r="BG67" s="0" t="n">
        <v>-3</v>
      </c>
      <c r="BH67" s="0" t="s">
        <v>44</v>
      </c>
      <c r="BI67" s="0" t="s">
        <v>44</v>
      </c>
      <c r="BJ67" s="3" t="n">
        <v>1</v>
      </c>
      <c r="BK67" s="0" t="n">
        <v>-3</v>
      </c>
      <c r="BL67" s="0" t="s">
        <v>44</v>
      </c>
      <c r="BM67" s="0" t="s">
        <v>44</v>
      </c>
      <c r="BN67" s="3" t="n">
        <v>1</v>
      </c>
      <c r="BO67" s="0" t="n">
        <v>-3</v>
      </c>
      <c r="BP67" s="0" t="s">
        <v>44</v>
      </c>
      <c r="BQ67" s="0" t="s">
        <v>44</v>
      </c>
      <c r="BR67" s="3" t="n">
        <v>1</v>
      </c>
      <c r="CA67" s="3"/>
      <c r="CE67" s="3"/>
      <c r="CI67" s="3"/>
      <c r="CM67" s="3"/>
      <c r="CQ67" s="3"/>
      <c r="CU67" s="3"/>
      <c r="CY67" s="3"/>
      <c r="DC67" s="3"/>
      <c r="DG67" s="3"/>
      <c r="DK67" s="3"/>
      <c r="DO67" s="3"/>
      <c r="DS67" s="3"/>
      <c r="DW67" s="3"/>
      <c r="EA67" s="3"/>
      <c r="EE67" s="3"/>
      <c r="EI67" s="3"/>
      <c r="EM67" s="3"/>
    </row>
    <row r="68" customFormat="false" ht="12.75" hidden="false" customHeight="false" outlineLevel="0" collapsed="false">
      <c r="A68" s="0" t="n">
        <v>24</v>
      </c>
      <c r="B68" s="0" t="n">
        <v>1</v>
      </c>
      <c r="C68" s="0" t="n">
        <v>2700</v>
      </c>
      <c r="D68" s="0" t="s">
        <v>44</v>
      </c>
      <c r="E68" s="0" t="s">
        <v>44</v>
      </c>
      <c r="F68" s="3" t="n">
        <v>1</v>
      </c>
      <c r="G68" s="0" t="n">
        <v>96</v>
      </c>
      <c r="H68" s="0" t="s">
        <v>44</v>
      </c>
      <c r="I68" s="0" t="s">
        <v>44</v>
      </c>
      <c r="J68" s="3" t="n">
        <v>1</v>
      </c>
      <c r="K68" s="0" t="n">
        <v>1260</v>
      </c>
      <c r="L68" s="0" t="s">
        <v>44</v>
      </c>
      <c r="M68" s="0" t="s">
        <v>44</v>
      </c>
      <c r="N68" s="3" t="n">
        <v>1</v>
      </c>
      <c r="O68" s="0" t="n">
        <v>83</v>
      </c>
      <c r="P68" s="0" t="s">
        <v>44</v>
      </c>
      <c r="Q68" s="0" t="s">
        <v>44</v>
      </c>
      <c r="R68" s="3" t="n">
        <v>1</v>
      </c>
      <c r="S68" s="0" t="n">
        <v>1440</v>
      </c>
      <c r="T68" s="0" t="s">
        <v>44</v>
      </c>
      <c r="U68" s="0" t="s">
        <v>44</v>
      </c>
      <c r="V68" s="3" t="n">
        <v>1</v>
      </c>
      <c r="W68" s="0" t="n">
        <v>108</v>
      </c>
      <c r="X68" s="0" t="s">
        <v>44</v>
      </c>
      <c r="Y68" s="0" t="s">
        <v>44</v>
      </c>
      <c r="Z68" s="3" t="n">
        <v>1</v>
      </c>
      <c r="AA68" s="0" t="n">
        <v>81</v>
      </c>
      <c r="AB68" s="0" t="s">
        <v>44</v>
      </c>
      <c r="AC68" s="0" t="s">
        <v>44</v>
      </c>
      <c r="AD68" s="3" t="n">
        <v>1</v>
      </c>
      <c r="AE68" s="0" t="n">
        <v>84</v>
      </c>
      <c r="AF68" s="4" t="s">
        <v>44</v>
      </c>
      <c r="AG68" s="4" t="s">
        <v>44</v>
      </c>
      <c r="AH68" s="3" t="n">
        <v>1</v>
      </c>
      <c r="AI68" s="0" t="n">
        <v>12</v>
      </c>
      <c r="AJ68" s="0" t="s">
        <v>44</v>
      </c>
      <c r="AK68" s="0" t="s">
        <v>44</v>
      </c>
      <c r="AL68" s="3" t="n">
        <v>1</v>
      </c>
      <c r="AM68" s="0" t="n">
        <v>101</v>
      </c>
      <c r="AN68" s="0" t="s">
        <v>44</v>
      </c>
      <c r="AO68" s="0" t="s">
        <v>44</v>
      </c>
      <c r="AP68" s="3" t="n">
        <v>1</v>
      </c>
      <c r="AQ68" s="0" t="n">
        <v>47</v>
      </c>
      <c r="AR68" s="0" t="s">
        <v>44</v>
      </c>
      <c r="AS68" s="0" t="s">
        <v>44</v>
      </c>
      <c r="AT68" s="3" t="n">
        <v>1</v>
      </c>
      <c r="AU68" s="0" t="n">
        <v>21</v>
      </c>
      <c r="AV68" s="0" t="s">
        <v>44</v>
      </c>
      <c r="AW68" s="0" t="s">
        <v>44</v>
      </c>
      <c r="AX68" s="3" t="n">
        <v>1</v>
      </c>
      <c r="AY68" s="0" t="n">
        <v>12</v>
      </c>
      <c r="AZ68" s="0" t="s">
        <v>44</v>
      </c>
      <c r="BA68" s="0" t="s">
        <v>44</v>
      </c>
      <c r="BB68" s="3" t="n">
        <v>1</v>
      </c>
      <c r="BC68" s="0" t="n">
        <v>9</v>
      </c>
      <c r="BD68" s="0" t="s">
        <v>44</v>
      </c>
      <c r="BE68" s="0" t="s">
        <v>44</v>
      </c>
      <c r="BF68" s="3" t="n">
        <v>1</v>
      </c>
      <c r="BG68" s="0" t="n">
        <v>4842</v>
      </c>
      <c r="BH68" s="0" t="s">
        <v>44</v>
      </c>
      <c r="BI68" s="0" t="s">
        <v>44</v>
      </c>
      <c r="BJ68" s="3" t="n">
        <v>1</v>
      </c>
      <c r="BK68" s="0" t="n">
        <v>50</v>
      </c>
      <c r="BL68" s="0" t="s">
        <v>44</v>
      </c>
      <c r="BM68" s="0" t="s">
        <v>44</v>
      </c>
      <c r="BN68" s="3" t="n">
        <v>1</v>
      </c>
      <c r="BO68" s="0" t="n">
        <v>-1</v>
      </c>
      <c r="BP68" s="0" t="s">
        <v>44</v>
      </c>
      <c r="BQ68" s="0" t="s">
        <v>44</v>
      </c>
      <c r="BR68" s="3" t="n">
        <v>1</v>
      </c>
      <c r="BU68" s="0" t="n">
        <f aca="false">IF(CJ68&lt;=0,$D$7,IF(CR68&lt;=CJ68,$D$7,$D$7+$F$7*(CR68-CJ68)))</f>
        <v>2.7</v>
      </c>
      <c r="BW68" s="0" t="n">
        <v>1</v>
      </c>
      <c r="BX68" s="0" t="n">
        <f aca="false">IF(AND(C68&gt;=0,C69&gt;=0,C70&gt;=0),C68+C69-C70,-1)</f>
        <v>2820</v>
      </c>
      <c r="BY68" s="0" t="s">
        <v>44</v>
      </c>
      <c r="BZ68" s="0" t="str">
        <f aca="false">IF(AND(E68="Nein",E69="Nein",E70="Nein"),"Nein","Ja")</f>
        <v>Nein</v>
      </c>
      <c r="CA68" s="3" t="n">
        <f aca="false">ROUND((F68+F69+F70)/3,2)</f>
        <v>1</v>
      </c>
      <c r="CB68" s="0" t="n">
        <f aca="false">G68</f>
        <v>96</v>
      </c>
      <c r="CC68" s="0" t="str">
        <f aca="false">H68</f>
        <v>Nein</v>
      </c>
      <c r="CD68" s="0" t="str">
        <f aca="false">I68</f>
        <v>Nein</v>
      </c>
      <c r="CE68" s="3" t="n">
        <f aca="false">J68</f>
        <v>1</v>
      </c>
      <c r="CF68" s="0" t="n">
        <f aca="false">IF(AND(K68&gt;=0,K69&gt;=0,K70&gt;=0),K68+K69-K70,-1)</f>
        <v>1320</v>
      </c>
      <c r="CG68" s="0" t="s">
        <v>44</v>
      </c>
      <c r="CH68" s="0" t="str">
        <f aca="false">IF(AND(M68="Nein",M69="Nein",M70="Nein"),"Nein","Ja")</f>
        <v>Nein</v>
      </c>
      <c r="CI68" s="3" t="n">
        <f aca="false">ROUND((N68+N69+N70)/3,2)</f>
        <v>1</v>
      </c>
      <c r="CJ68" s="0" t="n">
        <f aca="false">O68</f>
        <v>83</v>
      </c>
      <c r="CK68" s="0" t="str">
        <f aca="false">P68</f>
        <v>Nein</v>
      </c>
      <c r="CL68" s="0" t="str">
        <f aca="false">Q68</f>
        <v>Nein</v>
      </c>
      <c r="CM68" s="3" t="n">
        <f aca="false">R68</f>
        <v>1</v>
      </c>
      <c r="CN68" s="0" t="n">
        <f aca="false">IF(AND(S68&gt;=0,S69&gt;=0,S70&gt;=0),S68+S69-S70,-1)</f>
        <v>1500</v>
      </c>
      <c r="CO68" s="0" t="s">
        <v>44</v>
      </c>
      <c r="CP68" s="0" t="str">
        <f aca="false">IF(AND(U68="Nein",U69="Nein",U70="Nein"),"Nein","Ja")</f>
        <v>Nein</v>
      </c>
      <c r="CQ68" s="3" t="n">
        <f aca="false">ROUND((V68+V69+V70)/3,2)</f>
        <v>1</v>
      </c>
      <c r="CR68" s="0" t="n">
        <f aca="false">W68</f>
        <v>108</v>
      </c>
      <c r="CS68" s="0" t="str">
        <f aca="false">X68</f>
        <v>Nein</v>
      </c>
      <c r="CT68" s="0" t="str">
        <f aca="false">Y68</f>
        <v>Nein</v>
      </c>
      <c r="CU68" s="3" t="n">
        <f aca="false">Z68</f>
        <v>1</v>
      </c>
      <c r="CV68" s="0" t="n">
        <f aca="false">AA68</f>
        <v>81</v>
      </c>
      <c r="CW68" s="0" t="str">
        <f aca="false">AB68</f>
        <v>Nein</v>
      </c>
      <c r="CX68" s="0" t="str">
        <f aca="false">AC68</f>
        <v>Nein</v>
      </c>
      <c r="CY68" s="3" t="n">
        <f aca="false">AD68</f>
        <v>1</v>
      </c>
      <c r="CZ68" s="0" t="n">
        <f aca="false">AE68</f>
        <v>84</v>
      </c>
      <c r="DA68" s="0" t="str">
        <f aca="false">AF68</f>
        <v>Nein</v>
      </c>
      <c r="DB68" s="0" t="str">
        <f aca="false">AG68</f>
        <v>Nein</v>
      </c>
      <c r="DC68" s="3" t="n">
        <f aca="false">AH68</f>
        <v>1</v>
      </c>
      <c r="DD68" s="0" t="n">
        <f aca="false">AI68</f>
        <v>12</v>
      </c>
      <c r="DE68" s="0" t="str">
        <f aca="false">AJ68</f>
        <v>Nein</v>
      </c>
      <c r="DF68" s="0" t="str">
        <f aca="false">AK68</f>
        <v>Nein</v>
      </c>
      <c r="DG68" s="3" t="n">
        <f aca="false">AL68</f>
        <v>1</v>
      </c>
      <c r="DH68" s="0" t="n">
        <f aca="false">AM68</f>
        <v>101</v>
      </c>
      <c r="DI68" s="0" t="str">
        <f aca="false">AN68</f>
        <v>Nein</v>
      </c>
      <c r="DJ68" s="0" t="str">
        <f aca="false">AO68</f>
        <v>Nein</v>
      </c>
      <c r="DK68" s="3" t="n">
        <f aca="false">AP68</f>
        <v>1</v>
      </c>
      <c r="DL68" s="0" t="n">
        <f aca="false">IF(CF68=0,0,IF(OR(BX68&gt;=0,CF68&gt;=0),ROUND(CF68/BX68*100,0),-1))</f>
        <v>47</v>
      </c>
      <c r="DM68" s="0" t="s">
        <v>44</v>
      </c>
      <c r="DN68" s="0" t="str">
        <f aca="false">IF(AND(CH68="Nein",BZ68="Nein"),"Nein","Ja")</f>
        <v>Nein</v>
      </c>
      <c r="DO68" s="3" t="n">
        <f aca="false">ROUND(CI68*CA68,2)</f>
        <v>1</v>
      </c>
      <c r="DP68" s="0" t="n">
        <f aca="false">IF(OR(BX68&lt;0,CB68&lt;=0),-1,ROUND(BX68/CB68,0))</f>
        <v>29</v>
      </c>
      <c r="DQ68" s="0" t="s">
        <v>44</v>
      </c>
      <c r="DR68" s="0" t="str">
        <f aca="false">IF(AND(BZ68="Nein",CD68="Nein"),"Nein","Ja")</f>
        <v>Nein</v>
      </c>
      <c r="DS68" s="3" t="n">
        <f aca="false">ROUND(CA68*CE68,2)</f>
        <v>1</v>
      </c>
      <c r="DT68" s="0" t="n">
        <f aca="false">IF(OR(CF68&lt;0,CJ68&lt;=0),-1,ROUND(CF68/CJ68,0))</f>
        <v>16</v>
      </c>
      <c r="DU68" s="0" t="s">
        <v>44</v>
      </c>
      <c r="DV68" s="0" t="str">
        <f aca="false">IF(AND(CH68="Nein",CL68="Nein"),"Nein","Ja")</f>
        <v>Nein</v>
      </c>
      <c r="DW68" s="3" t="n">
        <f aca="false">ROUND(CI68*CM68,2)</f>
        <v>1</v>
      </c>
      <c r="DX68" s="0" t="n">
        <f aca="false">IF(OR(CN68&lt;0,CR68&lt;=0),-1,ROUND(CN68/CR68,0))</f>
        <v>14</v>
      </c>
      <c r="DY68" s="0" t="s">
        <v>44</v>
      </c>
      <c r="DZ68" s="0" t="str">
        <f aca="false">IF(AND(CP68="Nein",CT68="Nein"),"Nein","Ja")</f>
        <v>Nein</v>
      </c>
      <c r="EA68" s="3" t="n">
        <f aca="false">ROUND(CQ68*CU68,2)</f>
        <v>1</v>
      </c>
      <c r="EB68" s="0" t="n">
        <f aca="false">IF(OR(CN68&lt;0,CF68&lt;0),-1,CN68+ROUND(BU68*CF68,0))</f>
        <v>5064</v>
      </c>
      <c r="EC68" s="0" t="s">
        <v>44</v>
      </c>
      <c r="ED68" s="0" t="str">
        <f aca="false">IF(AND(CP68="Nein",CH68="Nein"),"Nein","Ja")</f>
        <v>Nein</v>
      </c>
      <c r="EE68" s="3" t="n">
        <f aca="false">ROUND((CQ68+CI68)/2,2)</f>
        <v>1</v>
      </c>
      <c r="EF68" s="0" t="n">
        <f aca="false">IF(OR(EB68&lt;0,CB68&lt;=0),-1,ROUND(EB68/CB68,0))</f>
        <v>53</v>
      </c>
      <c r="EG68" s="0" t="s">
        <v>44</v>
      </c>
      <c r="EH68" s="0" t="str">
        <f aca="false">IF(AND(ED68="Nein",CD68="Nein"),"Nein","Ja")</f>
        <v>Nein</v>
      </c>
      <c r="EI68" s="3" t="n">
        <f aca="false">ROUND(EE68*CE68,2)</f>
        <v>1</v>
      </c>
      <c r="EJ68" s="0" t="n">
        <f aca="false">BO68</f>
        <v>-1</v>
      </c>
      <c r="EK68" s="0" t="str">
        <f aca="false">BP68</f>
        <v>Nein</v>
      </c>
      <c r="EL68" s="0" t="str">
        <f aca="false">BQ68</f>
        <v>Nein</v>
      </c>
      <c r="EM68" s="3" t="n">
        <f aca="false">BR68</f>
        <v>1</v>
      </c>
    </row>
    <row r="69" customFormat="false" ht="12.75" hidden="false" customHeight="false" outlineLevel="0" collapsed="false">
      <c r="B69" s="0" t="n">
        <v>1</v>
      </c>
      <c r="C69" s="0" t="n">
        <v>720</v>
      </c>
      <c r="D69" s="0" t="s">
        <v>44</v>
      </c>
      <c r="E69" s="0" t="s">
        <v>44</v>
      </c>
      <c r="F69" s="3" t="n">
        <v>1</v>
      </c>
      <c r="G69" s="0" t="n">
        <v>97</v>
      </c>
      <c r="H69" s="0" t="s">
        <v>44</v>
      </c>
      <c r="I69" s="0" t="s">
        <v>44</v>
      </c>
      <c r="J69" s="3" t="n">
        <v>1</v>
      </c>
      <c r="K69" s="0" t="n">
        <v>180</v>
      </c>
      <c r="L69" s="0" t="s">
        <v>44</v>
      </c>
      <c r="M69" s="0" t="s">
        <v>44</v>
      </c>
      <c r="N69" s="3" t="n">
        <v>1</v>
      </c>
      <c r="O69" s="0" t="n">
        <v>82</v>
      </c>
      <c r="P69" s="0" t="s">
        <v>44</v>
      </c>
      <c r="Q69" s="0" t="s">
        <v>44</v>
      </c>
      <c r="R69" s="3" t="n">
        <v>1</v>
      </c>
      <c r="S69" s="0" t="n">
        <v>540</v>
      </c>
      <c r="T69" s="0" t="s">
        <v>44</v>
      </c>
      <c r="U69" s="0" t="s">
        <v>44</v>
      </c>
      <c r="V69" s="3" t="n">
        <v>1</v>
      </c>
      <c r="W69" s="0" t="n">
        <v>102</v>
      </c>
      <c r="X69" s="0" t="s">
        <v>44</v>
      </c>
      <c r="Y69" s="0" t="s">
        <v>44</v>
      </c>
      <c r="Z69" s="3" t="n">
        <v>1</v>
      </c>
      <c r="AA69" s="0" t="n">
        <v>82</v>
      </c>
      <c r="AB69" s="0" t="s">
        <v>44</v>
      </c>
      <c r="AC69" s="0" t="s">
        <v>44</v>
      </c>
      <c r="AD69" s="3" t="n">
        <v>1</v>
      </c>
      <c r="AE69" s="0" t="n">
        <v>82</v>
      </c>
      <c r="AF69" s="4" t="s">
        <v>44</v>
      </c>
      <c r="AG69" s="4" t="s">
        <v>44</v>
      </c>
      <c r="AH69" s="3" t="n">
        <v>1</v>
      </c>
      <c r="AI69" s="0" t="n">
        <v>11</v>
      </c>
      <c r="AJ69" s="0" t="s">
        <v>44</v>
      </c>
      <c r="AK69" s="0" t="s">
        <v>44</v>
      </c>
      <c r="AL69" s="3" t="n">
        <v>1</v>
      </c>
      <c r="AM69" s="0" t="n">
        <v>98</v>
      </c>
      <c r="AN69" s="0" t="s">
        <v>44</v>
      </c>
      <c r="AO69" s="0" t="s">
        <v>44</v>
      </c>
      <c r="AP69" s="3" t="n">
        <v>1</v>
      </c>
      <c r="AQ69" s="0" t="n">
        <v>25</v>
      </c>
      <c r="AR69" s="0" t="s">
        <v>44</v>
      </c>
      <c r="AS69" s="0" t="s">
        <v>44</v>
      </c>
      <c r="AT69" s="3" t="n">
        <v>1</v>
      </c>
      <c r="AU69" s="0" t="n">
        <v>7</v>
      </c>
      <c r="AV69" s="0" t="s">
        <v>44</v>
      </c>
      <c r="AW69" s="0" t="s">
        <v>44</v>
      </c>
      <c r="AX69" s="3" t="n">
        <v>1</v>
      </c>
      <c r="AY69" s="0" t="n">
        <v>2</v>
      </c>
      <c r="AZ69" s="0" t="s">
        <v>44</v>
      </c>
      <c r="BA69" s="0" t="s">
        <v>44</v>
      </c>
      <c r="BB69" s="3" t="n">
        <v>1</v>
      </c>
      <c r="BC69" s="0" t="n">
        <v>5</v>
      </c>
      <c r="BD69" s="0" t="s">
        <v>44</v>
      </c>
      <c r="BE69" s="0" t="s">
        <v>44</v>
      </c>
      <c r="BF69" s="3" t="n">
        <v>1</v>
      </c>
      <c r="BG69" s="0" t="n">
        <v>1008</v>
      </c>
      <c r="BH69" s="0" t="s">
        <v>44</v>
      </c>
      <c r="BI69" s="0" t="s">
        <v>44</v>
      </c>
      <c r="BJ69" s="3" t="n">
        <v>1</v>
      </c>
      <c r="BK69" s="0" t="n">
        <v>10</v>
      </c>
      <c r="BL69" s="0" t="s">
        <v>44</v>
      </c>
      <c r="BM69" s="0" t="s">
        <v>44</v>
      </c>
      <c r="BN69" s="3" t="n">
        <v>1</v>
      </c>
      <c r="BO69" s="0" t="n">
        <v>7</v>
      </c>
      <c r="BP69" s="0" t="s">
        <v>44</v>
      </c>
      <c r="BQ69" s="0" t="s">
        <v>44</v>
      </c>
      <c r="BR69" s="3" t="n">
        <v>1</v>
      </c>
      <c r="CA69" s="3"/>
      <c r="CE69" s="3"/>
      <c r="CI69" s="3"/>
      <c r="CM69" s="3"/>
      <c r="CQ69" s="3"/>
      <c r="CU69" s="3"/>
      <c r="CY69" s="3"/>
      <c r="DC69" s="3"/>
      <c r="DG69" s="3"/>
      <c r="DK69" s="3"/>
      <c r="DO69" s="3"/>
      <c r="DS69" s="3"/>
      <c r="DW69" s="3"/>
      <c r="EA69" s="3"/>
      <c r="EE69" s="3"/>
      <c r="EI69" s="3"/>
      <c r="EM69" s="3"/>
    </row>
    <row r="70" customFormat="false" ht="12.75" hidden="false" customHeight="false" outlineLevel="0" collapsed="false">
      <c r="B70" s="0" t="n">
        <v>1</v>
      </c>
      <c r="C70" s="0" t="n">
        <v>600</v>
      </c>
      <c r="D70" s="0" t="s">
        <v>44</v>
      </c>
      <c r="E70" s="0" t="s">
        <v>44</v>
      </c>
      <c r="F70" s="3" t="n">
        <v>1</v>
      </c>
      <c r="G70" s="0" t="n">
        <v>105</v>
      </c>
      <c r="H70" s="0" t="s">
        <v>44</v>
      </c>
      <c r="I70" s="0" t="s">
        <v>44</v>
      </c>
      <c r="J70" s="3" t="n">
        <v>1</v>
      </c>
      <c r="K70" s="0" t="n">
        <v>120</v>
      </c>
      <c r="L70" s="0" t="s">
        <v>44</v>
      </c>
      <c r="M70" s="0" t="s">
        <v>44</v>
      </c>
      <c r="N70" s="3" t="n">
        <v>1</v>
      </c>
      <c r="O70" s="0" t="n">
        <v>85</v>
      </c>
      <c r="P70" s="0" t="s">
        <v>44</v>
      </c>
      <c r="Q70" s="0" t="s">
        <v>44</v>
      </c>
      <c r="R70" s="3" t="n">
        <v>1</v>
      </c>
      <c r="S70" s="0" t="n">
        <v>480</v>
      </c>
      <c r="T70" s="0" t="s">
        <v>44</v>
      </c>
      <c r="U70" s="0" t="s">
        <v>44</v>
      </c>
      <c r="V70" s="3" t="n">
        <v>1</v>
      </c>
      <c r="W70" s="0" t="n">
        <v>110</v>
      </c>
      <c r="X70" s="0" t="s">
        <v>44</v>
      </c>
      <c r="Y70" s="0" t="s">
        <v>44</v>
      </c>
      <c r="Z70" s="3" t="n">
        <v>1</v>
      </c>
      <c r="AA70" s="0" t="n">
        <v>77</v>
      </c>
      <c r="AB70" s="0" t="s">
        <v>44</v>
      </c>
      <c r="AC70" s="0" t="s">
        <v>44</v>
      </c>
      <c r="AD70" s="3" t="n">
        <v>1</v>
      </c>
      <c r="AE70" s="0" t="n">
        <v>77</v>
      </c>
      <c r="AF70" s="4" t="s">
        <v>44</v>
      </c>
      <c r="AG70" s="4" t="s">
        <v>44</v>
      </c>
      <c r="AH70" s="3" t="n">
        <v>1</v>
      </c>
      <c r="AI70" s="0" t="n">
        <v>14</v>
      </c>
      <c r="AJ70" s="0" t="s">
        <v>44</v>
      </c>
      <c r="AK70" s="0" t="s">
        <v>44</v>
      </c>
      <c r="AL70" s="3" t="n">
        <v>1</v>
      </c>
      <c r="AM70" s="0" t="n">
        <v>95</v>
      </c>
      <c r="AN70" s="0" t="s">
        <v>44</v>
      </c>
      <c r="AO70" s="0" t="s">
        <v>44</v>
      </c>
      <c r="AP70" s="3" t="n">
        <v>1</v>
      </c>
      <c r="AQ70" s="0" t="n">
        <v>20</v>
      </c>
      <c r="AR70" s="0" t="s">
        <v>44</v>
      </c>
      <c r="AS70" s="0" t="s">
        <v>44</v>
      </c>
      <c r="AT70" s="3" t="n">
        <v>1</v>
      </c>
      <c r="AU70" s="0" t="n">
        <v>6</v>
      </c>
      <c r="AV70" s="0" t="s">
        <v>44</v>
      </c>
      <c r="AW70" s="0" t="s">
        <v>44</v>
      </c>
      <c r="AX70" s="3" t="n">
        <v>1</v>
      </c>
      <c r="AY70" s="0" t="n">
        <v>1</v>
      </c>
      <c r="AZ70" s="0" t="s">
        <v>44</v>
      </c>
      <c r="BA70" s="0" t="s">
        <v>44</v>
      </c>
      <c r="BB70" s="3" t="n">
        <v>1</v>
      </c>
      <c r="BC70" s="0" t="n">
        <v>4</v>
      </c>
      <c r="BD70" s="0" t="s">
        <v>44</v>
      </c>
      <c r="BE70" s="0" t="s">
        <v>44</v>
      </c>
      <c r="BF70" s="3" t="n">
        <v>1</v>
      </c>
      <c r="BG70" s="0" t="n">
        <v>804</v>
      </c>
      <c r="BH70" s="0" t="s">
        <v>44</v>
      </c>
      <c r="BI70" s="0" t="s">
        <v>44</v>
      </c>
      <c r="BJ70" s="3" t="n">
        <v>1</v>
      </c>
      <c r="BK70" s="0" t="n">
        <v>8</v>
      </c>
      <c r="BL70" s="0" t="s">
        <v>44</v>
      </c>
      <c r="BM70" s="0" t="s">
        <v>44</v>
      </c>
      <c r="BN70" s="3" t="n">
        <v>1</v>
      </c>
      <c r="BO70" s="0" t="n">
        <v>0</v>
      </c>
      <c r="BP70" s="0" t="s">
        <v>44</v>
      </c>
      <c r="BQ70" s="0" t="s">
        <v>44</v>
      </c>
      <c r="BR70" s="3" t="n">
        <v>1</v>
      </c>
      <c r="CA70" s="3"/>
      <c r="CE70" s="3"/>
      <c r="CI70" s="3"/>
      <c r="CM70" s="3"/>
      <c r="CQ70" s="3"/>
      <c r="CU70" s="3"/>
      <c r="CY70" s="3"/>
      <c r="DC70" s="3"/>
      <c r="DG70" s="3"/>
      <c r="DK70" s="3"/>
      <c r="DO70" s="3"/>
      <c r="DS70" s="3"/>
      <c r="DW70" s="3"/>
      <c r="EA70" s="3"/>
      <c r="EE70" s="3"/>
      <c r="EI70" s="3"/>
      <c r="EM70" s="3"/>
    </row>
    <row r="71" customFormat="false" ht="14.2" hidden="false" customHeight="false" outlineLevel="0" collapsed="false">
      <c r="A71" s="0" t="n">
        <v>25</v>
      </c>
      <c r="B71" s="0" t="n">
        <v>1</v>
      </c>
      <c r="C71" s="0" t="n">
        <v>2460</v>
      </c>
      <c r="D71" s="0" t="s">
        <v>44</v>
      </c>
      <c r="E71" s="0" t="s">
        <v>45</v>
      </c>
      <c r="F71" s="3" t="n">
        <v>0.97</v>
      </c>
      <c r="G71" s="0" t="n">
        <v>102</v>
      </c>
      <c r="H71" s="0" t="s">
        <v>44</v>
      </c>
      <c r="I71" s="0" t="s">
        <v>45</v>
      </c>
      <c r="J71" s="3" t="n">
        <v>0.94</v>
      </c>
      <c r="K71" s="0" t="n">
        <v>480</v>
      </c>
      <c r="L71" s="0" t="s">
        <v>44</v>
      </c>
      <c r="M71" s="0" t="s">
        <v>45</v>
      </c>
      <c r="N71" s="3" t="n">
        <v>0.97</v>
      </c>
      <c r="O71" s="0" t="n">
        <v>83</v>
      </c>
      <c r="P71" s="0" t="s">
        <v>44</v>
      </c>
      <c r="Q71" s="0" t="s">
        <v>45</v>
      </c>
      <c r="R71" s="3" t="n">
        <v>0.94</v>
      </c>
      <c r="S71" s="0" t="n">
        <v>1980</v>
      </c>
      <c r="T71" s="0" t="s">
        <v>44</v>
      </c>
      <c r="U71" s="0" t="s">
        <v>45</v>
      </c>
      <c r="V71" s="3" t="n">
        <v>0.97</v>
      </c>
      <c r="W71" s="0" t="n">
        <v>107</v>
      </c>
      <c r="X71" s="0" t="s">
        <v>44</v>
      </c>
      <c r="Y71" s="0" t="s">
        <v>45</v>
      </c>
      <c r="Z71" s="3" t="n">
        <v>0.94</v>
      </c>
      <c r="AA71" s="0" t="n">
        <v>81</v>
      </c>
      <c r="AB71" s="0" t="s">
        <v>44</v>
      </c>
      <c r="AC71" s="0" t="s">
        <v>44</v>
      </c>
      <c r="AD71" s="3" t="n">
        <v>1</v>
      </c>
      <c r="AE71" s="0" t="n">
        <v>83</v>
      </c>
      <c r="AF71" s="4" t="s">
        <v>44</v>
      </c>
      <c r="AG71" s="4" t="s">
        <v>44</v>
      </c>
      <c r="AH71" s="3" t="n">
        <v>1</v>
      </c>
      <c r="AI71" s="0" t="n">
        <v>11</v>
      </c>
      <c r="AJ71" s="0" t="s">
        <v>44</v>
      </c>
      <c r="AK71" s="0" t="s">
        <v>45</v>
      </c>
      <c r="AL71" s="3" t="n">
        <v>0.94</v>
      </c>
      <c r="AM71" s="0" t="n">
        <v>103</v>
      </c>
      <c r="AN71" s="0" t="s">
        <v>44</v>
      </c>
      <c r="AO71" s="0" t="s">
        <v>45</v>
      </c>
      <c r="AP71" s="3" t="n">
        <v>0.93</v>
      </c>
      <c r="AQ71" s="0" t="n">
        <v>20</v>
      </c>
      <c r="AR71" s="0" t="s">
        <v>44</v>
      </c>
      <c r="AS71" s="0" t="s">
        <v>45</v>
      </c>
      <c r="AT71" s="3" t="n">
        <v>0.94</v>
      </c>
      <c r="AU71" s="0" t="n">
        <v>24</v>
      </c>
      <c r="AV71" s="0" t="s">
        <v>44</v>
      </c>
      <c r="AW71" s="0" t="s">
        <v>45</v>
      </c>
      <c r="AX71" s="3" t="n">
        <v>0.9</v>
      </c>
      <c r="AY71" s="0" t="n">
        <v>6</v>
      </c>
      <c r="AZ71" s="0" t="s">
        <v>44</v>
      </c>
      <c r="BA71" s="0" t="s">
        <v>45</v>
      </c>
      <c r="BB71" s="3" t="n">
        <v>0.9</v>
      </c>
      <c r="BC71" s="0" t="n">
        <v>18</v>
      </c>
      <c r="BD71" s="0" t="s">
        <v>44</v>
      </c>
      <c r="BE71" s="0" t="s">
        <v>45</v>
      </c>
      <c r="BF71" s="3" t="n">
        <v>0.9</v>
      </c>
      <c r="BG71" s="0" t="n">
        <v>3266</v>
      </c>
      <c r="BH71" s="0" t="s">
        <v>44</v>
      </c>
      <c r="BI71" s="0" t="s">
        <v>45</v>
      </c>
      <c r="BJ71" s="3" t="n">
        <v>0.97</v>
      </c>
      <c r="BK71" s="0" t="n">
        <v>32</v>
      </c>
      <c r="BL71" s="0" t="s">
        <v>44</v>
      </c>
      <c r="BM71" s="0" t="s">
        <v>45</v>
      </c>
      <c r="BN71" s="3" t="n">
        <v>0.91</v>
      </c>
      <c r="BO71" s="0" t="n">
        <v>6</v>
      </c>
      <c r="BP71" s="0" t="s">
        <v>44</v>
      </c>
      <c r="BQ71" s="0" t="s">
        <v>44</v>
      </c>
      <c r="BR71" s="3" t="n">
        <v>0.96</v>
      </c>
      <c r="BT71" s="0" t="s">
        <v>19</v>
      </c>
      <c r="BU71" s="0" t="n">
        <f aca="false">IF(CJ71&lt;=0,$D$7,IF(CR71&lt;=CJ71,$D$7,$D$7+$F$7*(CR71-CJ71)))</f>
        <v>2.68</v>
      </c>
      <c r="BW71" s="0" t="n">
        <v>1</v>
      </c>
      <c r="BX71" s="0" t="n">
        <f aca="false">IF(AND(C71&gt;=0,C72&gt;=0,C73&gt;=0),C71+C72-C73,-1)</f>
        <v>2580</v>
      </c>
      <c r="BY71" s="0" t="s">
        <v>44</v>
      </c>
      <c r="BZ71" s="0" t="str">
        <f aca="false">IF(AND(E71="Nein",E72="Nein",E73="Nein"),"Nein","Ja")</f>
        <v>Ja</v>
      </c>
      <c r="CA71" s="3" t="n">
        <f aca="false">ROUND((F71+F72+F73)/3,2)</f>
        <v>0.91</v>
      </c>
      <c r="CB71" s="0" t="n">
        <f aca="false">G71</f>
        <v>102</v>
      </c>
      <c r="CC71" s="0" t="str">
        <f aca="false">H71</f>
        <v>Nein</v>
      </c>
      <c r="CD71" s="0" t="str">
        <f aca="false">I71</f>
        <v>Ja</v>
      </c>
      <c r="CE71" s="3" t="n">
        <f aca="false">J71</f>
        <v>0.94</v>
      </c>
      <c r="CF71" s="0" t="n">
        <f aca="false">IF(AND(K71&gt;=0,K72&gt;=0,K73&gt;=0),K71+K72-K73,-1)</f>
        <v>540</v>
      </c>
      <c r="CG71" s="0" t="s">
        <v>44</v>
      </c>
      <c r="CH71" s="0" t="str">
        <f aca="false">IF(AND(M71="Nein",M72="Nein",M73="Nein"),"Nein","Ja")</f>
        <v>Ja</v>
      </c>
      <c r="CI71" s="3" t="n">
        <f aca="false">ROUND((N71+N72+N73)/3,2)</f>
        <v>0.91</v>
      </c>
      <c r="CJ71" s="0" t="n">
        <f aca="false">O71</f>
        <v>83</v>
      </c>
      <c r="CK71" s="0" t="str">
        <f aca="false">P71</f>
        <v>Nein</v>
      </c>
      <c r="CL71" s="0" t="str">
        <f aca="false">Q71</f>
        <v>Ja</v>
      </c>
      <c r="CM71" s="3" t="n">
        <f aca="false">R71</f>
        <v>0.94</v>
      </c>
      <c r="CN71" s="0" t="n">
        <f aca="false">IF(AND(S71&gt;=0,S72&gt;=0,S73&gt;=0),S71+S72-S73,-1)</f>
        <v>2040</v>
      </c>
      <c r="CO71" s="0" t="s">
        <v>44</v>
      </c>
      <c r="CP71" s="0" t="str">
        <f aca="false">IF(AND(U71="Nein",U72="Nein",U73="Nein"),"Nein","Ja")</f>
        <v>Ja</v>
      </c>
      <c r="CQ71" s="3" t="n">
        <f aca="false">ROUND((V71+V72+V73)/3,2)</f>
        <v>0.91</v>
      </c>
      <c r="CR71" s="0" t="n">
        <f aca="false">W71</f>
        <v>107</v>
      </c>
      <c r="CS71" s="0" t="str">
        <f aca="false">X71</f>
        <v>Nein</v>
      </c>
      <c r="CT71" s="0" t="str">
        <f aca="false">Y71</f>
        <v>Ja</v>
      </c>
      <c r="CU71" s="3" t="n">
        <f aca="false">Z71</f>
        <v>0.94</v>
      </c>
      <c r="CV71" s="0" t="n">
        <f aca="false">AA71</f>
        <v>81</v>
      </c>
      <c r="CW71" s="0" t="str">
        <f aca="false">AB71</f>
        <v>Nein</v>
      </c>
      <c r="CX71" s="0" t="str">
        <f aca="false">AC71</f>
        <v>Nein</v>
      </c>
      <c r="CY71" s="3" t="n">
        <f aca="false">AD71</f>
        <v>1</v>
      </c>
      <c r="CZ71" s="0" t="n">
        <f aca="false">AE71</f>
        <v>83</v>
      </c>
      <c r="DA71" s="0" t="str">
        <f aca="false">AF71</f>
        <v>Nein</v>
      </c>
      <c r="DB71" s="0" t="str">
        <f aca="false">AG71</f>
        <v>Nein</v>
      </c>
      <c r="DC71" s="3" t="n">
        <f aca="false">AH71</f>
        <v>1</v>
      </c>
      <c r="DD71" s="0" t="n">
        <f aca="false">AI71</f>
        <v>11</v>
      </c>
      <c r="DE71" s="0" t="str">
        <f aca="false">AJ71</f>
        <v>Nein</v>
      </c>
      <c r="DF71" s="0" t="str">
        <f aca="false">AK71</f>
        <v>Ja</v>
      </c>
      <c r="DG71" s="3" t="n">
        <f aca="false">AL71</f>
        <v>0.94</v>
      </c>
      <c r="DH71" s="0" t="n">
        <f aca="false">AM71</f>
        <v>103</v>
      </c>
      <c r="DI71" s="0" t="str">
        <f aca="false">AN71</f>
        <v>Nein</v>
      </c>
      <c r="DJ71" s="0" t="str">
        <f aca="false">AO71</f>
        <v>Ja</v>
      </c>
      <c r="DK71" s="3" t="n">
        <f aca="false">AP71</f>
        <v>0.93</v>
      </c>
      <c r="DL71" s="0" t="n">
        <f aca="false">IF(CF71=0,0,IF(OR(BX71&gt;=0,CF71&gt;=0),ROUND(CF71/BX71*100,0),-1))</f>
        <v>21</v>
      </c>
      <c r="DM71" s="0" t="s">
        <v>44</v>
      </c>
      <c r="DN71" s="0" t="str">
        <f aca="false">IF(AND(CH71="Nein",BZ71="Nein"),"Nein","Ja")</f>
        <v>Ja</v>
      </c>
      <c r="DO71" s="3" t="n">
        <f aca="false">ROUND(CI71*CA71,2)</f>
        <v>0.83</v>
      </c>
      <c r="DP71" s="0" t="n">
        <f aca="false">IF(OR(BX71&lt;0,CB71&lt;=0),-1,ROUND(BX71/CB71,0))</f>
        <v>25</v>
      </c>
      <c r="DQ71" s="0" t="s">
        <v>44</v>
      </c>
      <c r="DR71" s="0" t="str">
        <f aca="false">IF(AND(BZ71="Nein",CD71="Nein"),"Nein","Ja")</f>
        <v>Ja</v>
      </c>
      <c r="DS71" s="3" t="n">
        <f aca="false">ROUND(CA71*CE71,2)</f>
        <v>0.86</v>
      </c>
      <c r="DT71" s="0" t="n">
        <f aca="false">IF(OR(CF71&lt;0,CJ71&lt;=0),-1,ROUND(CF71/CJ71,0))</f>
        <v>7</v>
      </c>
      <c r="DU71" s="0" t="s">
        <v>44</v>
      </c>
      <c r="DV71" s="0" t="str">
        <f aca="false">IF(AND(CH71="Nein",CL71="Nein"),"Nein","Ja")</f>
        <v>Ja</v>
      </c>
      <c r="DW71" s="3" t="n">
        <f aca="false">ROUND(CI71*CM71,2)</f>
        <v>0.86</v>
      </c>
      <c r="DX71" s="0" t="n">
        <f aca="false">IF(OR(CN71&lt;0,CR71&lt;=0),-1,ROUND(CN71/CR71,0))</f>
        <v>19</v>
      </c>
      <c r="DY71" s="0" t="s">
        <v>44</v>
      </c>
      <c r="DZ71" s="0" t="str">
        <f aca="false">IF(AND(CP71="Nein",CT71="Nein"),"Nein","Ja")</f>
        <v>Ja</v>
      </c>
      <c r="EA71" s="3" t="n">
        <f aca="false">ROUND(CQ71*CU71,2)</f>
        <v>0.86</v>
      </c>
      <c r="EB71" s="0" t="n">
        <f aca="false">IF(OR(CN71&lt;0,CF71&lt;0),-1,CN71+ROUND(BU71*CF71,0))</f>
        <v>3487</v>
      </c>
      <c r="EC71" s="0" t="s">
        <v>44</v>
      </c>
      <c r="ED71" s="0" t="str">
        <f aca="false">IF(AND(CP71="Nein",CH71="Nein"),"Nein","Ja")</f>
        <v>Ja</v>
      </c>
      <c r="EE71" s="3" t="n">
        <f aca="false">ROUND((CQ71+CI71)/2,2)</f>
        <v>0.91</v>
      </c>
      <c r="EF71" s="0" t="n">
        <f aca="false">IF(OR(EB71&lt;0,CB71&lt;=0),-1,ROUND(EB71/CB71,0))</f>
        <v>34</v>
      </c>
      <c r="EG71" s="0" t="s">
        <v>44</v>
      </c>
      <c r="EH71" s="0" t="str">
        <f aca="false">IF(AND(ED71="Nein",CD71="Nein"),"Nein","Ja")</f>
        <v>Ja</v>
      </c>
      <c r="EI71" s="3" t="n">
        <f aca="false">ROUND(EE71*CE71,2)</f>
        <v>0.86</v>
      </c>
      <c r="EJ71" s="0" t="n">
        <f aca="false">BO71</f>
        <v>6</v>
      </c>
      <c r="EK71" s="0" t="str">
        <f aca="false">BP71</f>
        <v>Nein</v>
      </c>
      <c r="EL71" s="9" t="s">
        <v>44</v>
      </c>
      <c r="EM71" s="3" t="n">
        <f aca="false">BR71</f>
        <v>0.96</v>
      </c>
    </row>
    <row r="72" customFormat="false" ht="12.75" hidden="false" customHeight="false" outlineLevel="0" collapsed="false">
      <c r="B72" s="0" t="n">
        <v>1</v>
      </c>
      <c r="C72" s="0" t="n">
        <v>720</v>
      </c>
      <c r="D72" s="0" t="s">
        <v>44</v>
      </c>
      <c r="E72" s="0" t="s">
        <v>45</v>
      </c>
      <c r="F72" s="3" t="n">
        <v>0.88</v>
      </c>
      <c r="G72" s="0" t="n">
        <v>97</v>
      </c>
      <c r="H72" s="0" t="s">
        <v>44</v>
      </c>
      <c r="I72" s="0" t="s">
        <v>44</v>
      </c>
      <c r="J72" s="3" t="n">
        <v>1</v>
      </c>
      <c r="K72" s="0" t="n">
        <v>180</v>
      </c>
      <c r="L72" s="0" t="s">
        <v>44</v>
      </c>
      <c r="M72" s="0" t="s">
        <v>45</v>
      </c>
      <c r="N72" s="3" t="n">
        <v>0.88</v>
      </c>
      <c r="O72" s="0" t="n">
        <v>82</v>
      </c>
      <c r="P72" s="0" t="s">
        <v>44</v>
      </c>
      <c r="Q72" s="0" t="s">
        <v>44</v>
      </c>
      <c r="R72" s="3" t="n">
        <v>1</v>
      </c>
      <c r="S72" s="0" t="n">
        <v>540</v>
      </c>
      <c r="T72" s="0" t="s">
        <v>44</v>
      </c>
      <c r="U72" s="0" t="s">
        <v>45</v>
      </c>
      <c r="V72" s="3" t="n">
        <v>0.88</v>
      </c>
      <c r="W72" s="0" t="n">
        <v>102</v>
      </c>
      <c r="X72" s="0" t="s">
        <v>44</v>
      </c>
      <c r="Y72" s="0" t="s">
        <v>44</v>
      </c>
      <c r="Z72" s="3" t="n">
        <v>1</v>
      </c>
      <c r="AA72" s="0" t="n">
        <v>82</v>
      </c>
      <c r="AB72" s="0" t="s">
        <v>44</v>
      </c>
      <c r="AC72" s="0" t="s">
        <v>44</v>
      </c>
      <c r="AD72" s="3" t="n">
        <v>1</v>
      </c>
      <c r="AE72" s="0" t="n">
        <v>82</v>
      </c>
      <c r="AF72" s="4" t="s">
        <v>44</v>
      </c>
      <c r="AG72" s="4" t="s">
        <v>44</v>
      </c>
      <c r="AH72" s="3" t="n">
        <v>1</v>
      </c>
      <c r="AI72" s="0" t="n">
        <v>11</v>
      </c>
      <c r="AJ72" s="0" t="s">
        <v>44</v>
      </c>
      <c r="AK72" s="0" t="s">
        <v>44</v>
      </c>
      <c r="AL72" s="3" t="n">
        <v>1</v>
      </c>
      <c r="AM72" s="0" t="n">
        <v>98</v>
      </c>
      <c r="AN72" s="0" t="s">
        <v>44</v>
      </c>
      <c r="AO72" s="0" t="s">
        <v>44</v>
      </c>
      <c r="AP72" s="3" t="n">
        <v>1</v>
      </c>
      <c r="AQ72" s="0" t="n">
        <v>25</v>
      </c>
      <c r="AR72" s="0" t="s">
        <v>44</v>
      </c>
      <c r="AS72" s="0" t="s">
        <v>44</v>
      </c>
      <c r="AT72" s="3" t="n">
        <v>1</v>
      </c>
      <c r="AU72" s="0" t="n">
        <v>7</v>
      </c>
      <c r="AV72" s="0" t="s">
        <v>44</v>
      </c>
      <c r="AW72" s="0" t="s">
        <v>44</v>
      </c>
      <c r="AX72" s="3" t="n">
        <v>1</v>
      </c>
      <c r="AY72" s="0" t="n">
        <v>2</v>
      </c>
      <c r="AZ72" s="0" t="s">
        <v>44</v>
      </c>
      <c r="BA72" s="0" t="s">
        <v>44</v>
      </c>
      <c r="BB72" s="3" t="n">
        <v>1</v>
      </c>
      <c r="BC72" s="0" t="n">
        <v>5</v>
      </c>
      <c r="BD72" s="0" t="s">
        <v>44</v>
      </c>
      <c r="BE72" s="0" t="s">
        <v>44</v>
      </c>
      <c r="BF72" s="3" t="n">
        <v>1</v>
      </c>
      <c r="BG72" s="0" t="n">
        <v>1008</v>
      </c>
      <c r="BH72" s="0" t="s">
        <v>44</v>
      </c>
      <c r="BI72" s="0" t="s">
        <v>44</v>
      </c>
      <c r="BJ72" s="3" t="n">
        <v>1</v>
      </c>
      <c r="BK72" s="0" t="n">
        <v>10</v>
      </c>
      <c r="BL72" s="0" t="s">
        <v>44</v>
      </c>
      <c r="BM72" s="0" t="s">
        <v>44</v>
      </c>
      <c r="BN72" s="3" t="n">
        <v>1</v>
      </c>
      <c r="BO72" s="0" t="n">
        <v>7</v>
      </c>
      <c r="BP72" s="0" t="s">
        <v>44</v>
      </c>
      <c r="BQ72" s="0" t="s">
        <v>44</v>
      </c>
      <c r="BR72" s="3" t="n">
        <v>1</v>
      </c>
      <c r="CA72" s="3"/>
      <c r="CE72" s="3"/>
      <c r="CI72" s="3"/>
      <c r="CM72" s="3"/>
      <c r="CQ72" s="3"/>
      <c r="CU72" s="3"/>
      <c r="CY72" s="3"/>
      <c r="DC72" s="3"/>
      <c r="DG72" s="3"/>
      <c r="DK72" s="3"/>
      <c r="DO72" s="3"/>
      <c r="DS72" s="3"/>
      <c r="DW72" s="3"/>
      <c r="EA72" s="3"/>
      <c r="EE72" s="3"/>
      <c r="EI72" s="3"/>
      <c r="EM72" s="3"/>
    </row>
    <row r="73" customFormat="false" ht="12.75" hidden="false" customHeight="false" outlineLevel="0" collapsed="false">
      <c r="B73" s="0" t="n">
        <v>1</v>
      </c>
      <c r="C73" s="0" t="n">
        <v>600</v>
      </c>
      <c r="D73" s="0" t="s">
        <v>44</v>
      </c>
      <c r="E73" s="0" t="s">
        <v>45</v>
      </c>
      <c r="F73" s="3" t="n">
        <v>0.88</v>
      </c>
      <c r="G73" s="0" t="n">
        <v>105</v>
      </c>
      <c r="H73" s="0" t="s">
        <v>44</v>
      </c>
      <c r="I73" s="0" t="s">
        <v>44</v>
      </c>
      <c r="J73" s="3" t="n">
        <v>1</v>
      </c>
      <c r="K73" s="0" t="n">
        <v>120</v>
      </c>
      <c r="L73" s="0" t="s">
        <v>44</v>
      </c>
      <c r="M73" s="0" t="s">
        <v>45</v>
      </c>
      <c r="N73" s="3" t="n">
        <v>0.88</v>
      </c>
      <c r="O73" s="0" t="n">
        <v>85</v>
      </c>
      <c r="P73" s="0" t="s">
        <v>44</v>
      </c>
      <c r="Q73" s="0" t="s">
        <v>44</v>
      </c>
      <c r="R73" s="3" t="n">
        <v>1</v>
      </c>
      <c r="S73" s="0" t="n">
        <v>480</v>
      </c>
      <c r="T73" s="0" t="s">
        <v>44</v>
      </c>
      <c r="U73" s="0" t="s">
        <v>45</v>
      </c>
      <c r="V73" s="3" t="n">
        <v>0.88</v>
      </c>
      <c r="W73" s="0" t="n">
        <v>110</v>
      </c>
      <c r="X73" s="0" t="s">
        <v>44</v>
      </c>
      <c r="Y73" s="0" t="s">
        <v>44</v>
      </c>
      <c r="Z73" s="3" t="n">
        <v>1</v>
      </c>
      <c r="AA73" s="0" t="n">
        <v>77</v>
      </c>
      <c r="AB73" s="0" t="s">
        <v>44</v>
      </c>
      <c r="AC73" s="0" t="s">
        <v>44</v>
      </c>
      <c r="AD73" s="3" t="n">
        <v>1</v>
      </c>
      <c r="AE73" s="0" t="n">
        <v>77</v>
      </c>
      <c r="AF73" s="4" t="s">
        <v>44</v>
      </c>
      <c r="AG73" s="4" t="s">
        <v>44</v>
      </c>
      <c r="AH73" s="3" t="n">
        <v>1</v>
      </c>
      <c r="AI73" s="0" t="n">
        <v>14</v>
      </c>
      <c r="AJ73" s="0" t="s">
        <v>44</v>
      </c>
      <c r="AK73" s="0" t="s">
        <v>44</v>
      </c>
      <c r="AL73" s="3" t="n">
        <v>1</v>
      </c>
      <c r="AM73" s="0" t="n">
        <v>95</v>
      </c>
      <c r="AN73" s="0" t="s">
        <v>44</v>
      </c>
      <c r="AO73" s="0" t="s">
        <v>44</v>
      </c>
      <c r="AP73" s="3" t="n">
        <v>1</v>
      </c>
      <c r="AQ73" s="0" t="n">
        <v>20</v>
      </c>
      <c r="AR73" s="0" t="s">
        <v>44</v>
      </c>
      <c r="AS73" s="0" t="s">
        <v>44</v>
      </c>
      <c r="AT73" s="3" t="n">
        <v>1</v>
      </c>
      <c r="AU73" s="0" t="n">
        <v>6</v>
      </c>
      <c r="AV73" s="0" t="s">
        <v>44</v>
      </c>
      <c r="AW73" s="0" t="s">
        <v>44</v>
      </c>
      <c r="AX73" s="3" t="n">
        <v>1</v>
      </c>
      <c r="AY73" s="0" t="n">
        <v>1</v>
      </c>
      <c r="AZ73" s="0" t="s">
        <v>44</v>
      </c>
      <c r="BA73" s="0" t="s">
        <v>44</v>
      </c>
      <c r="BB73" s="3" t="n">
        <v>1</v>
      </c>
      <c r="BC73" s="0" t="n">
        <v>4</v>
      </c>
      <c r="BD73" s="0" t="s">
        <v>44</v>
      </c>
      <c r="BE73" s="0" t="s">
        <v>44</v>
      </c>
      <c r="BF73" s="3" t="n">
        <v>1</v>
      </c>
      <c r="BG73" s="0" t="n">
        <v>804</v>
      </c>
      <c r="BH73" s="0" t="s">
        <v>44</v>
      </c>
      <c r="BI73" s="0" t="s">
        <v>44</v>
      </c>
      <c r="BJ73" s="3" t="n">
        <v>1</v>
      </c>
      <c r="BK73" s="0" t="n">
        <v>8</v>
      </c>
      <c r="BL73" s="0" t="s">
        <v>44</v>
      </c>
      <c r="BM73" s="0" t="s">
        <v>44</v>
      </c>
      <c r="BN73" s="3" t="n">
        <v>1</v>
      </c>
      <c r="BO73" s="0" t="n">
        <v>0</v>
      </c>
      <c r="BP73" s="0" t="s">
        <v>44</v>
      </c>
      <c r="BQ73" s="0" t="s">
        <v>44</v>
      </c>
      <c r="BR73" s="3" t="n">
        <v>1</v>
      </c>
      <c r="CA73" s="3"/>
      <c r="CE73" s="3"/>
      <c r="CI73" s="3"/>
      <c r="CM73" s="3"/>
      <c r="CQ73" s="3"/>
      <c r="CU73" s="3"/>
      <c r="CY73" s="3"/>
      <c r="DC73" s="3"/>
      <c r="DG73" s="3"/>
      <c r="DK73" s="3"/>
      <c r="DO73" s="3"/>
      <c r="DS73" s="3"/>
      <c r="DW73" s="3"/>
      <c r="EA73" s="3"/>
      <c r="EE73" s="3"/>
      <c r="EI73" s="3"/>
      <c r="EM73" s="3"/>
    </row>
    <row r="74" customFormat="false" ht="12.75" hidden="false" customHeight="false" outlineLevel="0" collapsed="false">
      <c r="A74" s="0" t="n">
        <v>26</v>
      </c>
      <c r="B74" s="0" t="n">
        <v>1</v>
      </c>
      <c r="C74" s="0" t="n">
        <v>2520</v>
      </c>
      <c r="D74" s="0" t="s">
        <v>44</v>
      </c>
      <c r="E74" s="0" t="s">
        <v>44</v>
      </c>
      <c r="F74" s="3" t="n">
        <v>1</v>
      </c>
      <c r="G74" s="0" t="n">
        <v>107</v>
      </c>
      <c r="H74" s="0" t="s">
        <v>44</v>
      </c>
      <c r="I74" s="0" t="s">
        <v>44</v>
      </c>
      <c r="J74" s="3" t="n">
        <v>1</v>
      </c>
      <c r="K74" s="0" t="n">
        <v>360</v>
      </c>
      <c r="L74" s="0" t="s">
        <v>44</v>
      </c>
      <c r="M74" s="0" t="s">
        <v>44</v>
      </c>
      <c r="N74" s="3" t="n">
        <v>1</v>
      </c>
      <c r="O74" s="0" t="n">
        <v>84</v>
      </c>
      <c r="P74" s="0" t="s">
        <v>44</v>
      </c>
      <c r="Q74" s="0" t="s">
        <v>44</v>
      </c>
      <c r="R74" s="3" t="n">
        <v>1</v>
      </c>
      <c r="S74" s="0" t="n">
        <v>2160</v>
      </c>
      <c r="T74" s="0" t="s">
        <v>44</v>
      </c>
      <c r="U74" s="0" t="s">
        <v>44</v>
      </c>
      <c r="V74" s="3" t="n">
        <v>1</v>
      </c>
      <c r="W74" s="0" t="n">
        <v>111</v>
      </c>
      <c r="X74" s="0" t="s">
        <v>44</v>
      </c>
      <c r="Y74" s="0" t="s">
        <v>44</v>
      </c>
      <c r="Z74" s="3" t="n">
        <v>1</v>
      </c>
      <c r="AA74" s="0" t="n">
        <v>-3</v>
      </c>
      <c r="AB74" s="0" t="s">
        <v>44</v>
      </c>
      <c r="AC74" s="0" t="s">
        <v>44</v>
      </c>
      <c r="AD74" s="3" t="n">
        <v>1</v>
      </c>
      <c r="AE74" s="0" t="n">
        <v>-3</v>
      </c>
      <c r="AF74" s="4" t="s">
        <v>44</v>
      </c>
      <c r="AG74" s="4" t="s">
        <v>44</v>
      </c>
      <c r="AH74" s="3" t="n">
        <v>1</v>
      </c>
      <c r="AI74" s="0" t="n">
        <v>14</v>
      </c>
      <c r="AJ74" s="0" t="s">
        <v>44</v>
      </c>
      <c r="AK74" s="0" t="s">
        <v>44</v>
      </c>
      <c r="AL74" s="3" t="n">
        <v>1</v>
      </c>
      <c r="AM74" s="0" t="n">
        <v>106</v>
      </c>
      <c r="AN74" s="0" t="s">
        <v>44</v>
      </c>
      <c r="AO74" s="0" t="s">
        <v>44</v>
      </c>
      <c r="AP74" s="3" t="n">
        <v>1</v>
      </c>
      <c r="AQ74" s="0" t="n">
        <v>14</v>
      </c>
      <c r="AR74" s="0" t="s">
        <v>44</v>
      </c>
      <c r="AS74" s="0" t="s">
        <v>44</v>
      </c>
      <c r="AT74" s="3" t="n">
        <v>1</v>
      </c>
      <c r="AU74" s="0" t="n">
        <v>24</v>
      </c>
      <c r="AV74" s="0" t="s">
        <v>44</v>
      </c>
      <c r="AW74" s="0" t="s">
        <v>44</v>
      </c>
      <c r="AX74" s="3" t="n">
        <v>1</v>
      </c>
      <c r="AY74" s="0" t="n">
        <v>4</v>
      </c>
      <c r="AZ74" s="0" t="s">
        <v>44</v>
      </c>
      <c r="BA74" s="0" t="s">
        <v>44</v>
      </c>
      <c r="BB74" s="3" t="n">
        <v>1</v>
      </c>
      <c r="BC74" s="0" t="n">
        <v>19</v>
      </c>
      <c r="BD74" s="0" t="s">
        <v>44</v>
      </c>
      <c r="BE74" s="0" t="s">
        <v>44</v>
      </c>
      <c r="BF74" s="3" t="n">
        <v>1</v>
      </c>
      <c r="BG74" s="0" t="n">
        <v>3146</v>
      </c>
      <c r="BH74" s="0" t="s">
        <v>44</v>
      </c>
      <c r="BI74" s="0" t="s">
        <v>44</v>
      </c>
      <c r="BJ74" s="3" t="n">
        <v>1</v>
      </c>
      <c r="BK74" s="0" t="n">
        <v>29</v>
      </c>
      <c r="BL74" s="0" t="s">
        <v>44</v>
      </c>
      <c r="BM74" s="0" t="s">
        <v>44</v>
      </c>
      <c r="BN74" s="3" t="n">
        <v>1</v>
      </c>
      <c r="BO74" s="0" t="n">
        <v>9</v>
      </c>
      <c r="BP74" s="0" t="s">
        <v>44</v>
      </c>
      <c r="BQ74" s="0" t="s">
        <v>44</v>
      </c>
      <c r="BR74" s="3" t="n">
        <v>1</v>
      </c>
      <c r="BU74" s="0" t="n">
        <f aca="false">IF(CJ74&lt;=0,$D$7,IF(CR74&lt;=CJ74,$D$7,$D$7+$F$7*(CR74-CJ74)))</f>
        <v>2.74</v>
      </c>
      <c r="BW74" s="0" t="n">
        <v>1</v>
      </c>
      <c r="BX74" s="0" t="n">
        <f aca="false">IF(AND(C74&gt;=0,C75&gt;=0,C76&gt;=0),C74+C75-C76,-1)</f>
        <v>2640</v>
      </c>
      <c r="BY74" s="0" t="s">
        <v>44</v>
      </c>
      <c r="BZ74" s="0" t="str">
        <f aca="false">IF(AND(E74="Nein",E75="Nein",E76="Nein"),"Nein","Ja")</f>
        <v>Nein</v>
      </c>
      <c r="CA74" s="3" t="n">
        <f aca="false">ROUND((F74+F75+F76)/3,2)</f>
        <v>1</v>
      </c>
      <c r="CB74" s="0" t="n">
        <f aca="false">G74</f>
        <v>107</v>
      </c>
      <c r="CC74" s="0" t="str">
        <f aca="false">H74</f>
        <v>Nein</v>
      </c>
      <c r="CD74" s="0" t="str">
        <f aca="false">I74</f>
        <v>Nein</v>
      </c>
      <c r="CE74" s="3" t="n">
        <f aca="false">J74</f>
        <v>1</v>
      </c>
      <c r="CF74" s="0" t="n">
        <f aca="false">IF(AND(K74&gt;=0,K75&gt;=0,K76&gt;=0),K74+K75-K76,-1)</f>
        <v>420</v>
      </c>
      <c r="CG74" s="0" t="s">
        <v>44</v>
      </c>
      <c r="CH74" s="0" t="str">
        <f aca="false">IF(AND(M74="Nein",M75="Nein",M76="Nein"),"Nein","Ja")</f>
        <v>Nein</v>
      </c>
      <c r="CI74" s="3" t="n">
        <f aca="false">ROUND((N74+N75+N76)/3,2)</f>
        <v>1</v>
      </c>
      <c r="CJ74" s="0" t="n">
        <f aca="false">O74</f>
        <v>84</v>
      </c>
      <c r="CK74" s="0" t="str">
        <f aca="false">P74</f>
        <v>Nein</v>
      </c>
      <c r="CL74" s="0" t="str">
        <f aca="false">Q74</f>
        <v>Nein</v>
      </c>
      <c r="CM74" s="3" t="n">
        <f aca="false">R74</f>
        <v>1</v>
      </c>
      <c r="CN74" s="0" t="n">
        <f aca="false">IF(AND(S74&gt;=0,S75&gt;=0,S76&gt;=0),S74+S75-S76,-1)</f>
        <v>2220</v>
      </c>
      <c r="CO74" s="0" t="s">
        <v>44</v>
      </c>
      <c r="CP74" s="0" t="str">
        <f aca="false">IF(AND(U74="Nein",U75="Nein",U76="Nein"),"Nein","Ja")</f>
        <v>Nein</v>
      </c>
      <c r="CQ74" s="3" t="n">
        <f aca="false">ROUND((V74+V75+V76)/3,2)</f>
        <v>1</v>
      </c>
      <c r="CR74" s="0" t="n">
        <f aca="false">W74</f>
        <v>111</v>
      </c>
      <c r="CS74" s="0" t="str">
        <f aca="false">X74</f>
        <v>Nein</v>
      </c>
      <c r="CT74" s="0" t="str">
        <f aca="false">Y74</f>
        <v>Nein</v>
      </c>
      <c r="CU74" s="3" t="n">
        <f aca="false">Z74</f>
        <v>1</v>
      </c>
      <c r="CV74" s="0" t="n">
        <f aca="false">AA74</f>
        <v>-3</v>
      </c>
      <c r="CW74" s="0" t="str">
        <f aca="false">AB74</f>
        <v>Nein</v>
      </c>
      <c r="CX74" s="0" t="str">
        <f aca="false">AC74</f>
        <v>Nein</v>
      </c>
      <c r="CY74" s="3" t="n">
        <f aca="false">AD74</f>
        <v>1</v>
      </c>
      <c r="CZ74" s="0" t="n">
        <f aca="false">AE74</f>
        <v>-3</v>
      </c>
      <c r="DA74" s="0" t="str">
        <f aca="false">AF74</f>
        <v>Nein</v>
      </c>
      <c r="DB74" s="0" t="str">
        <f aca="false">AG74</f>
        <v>Nein</v>
      </c>
      <c r="DC74" s="3" t="n">
        <f aca="false">AH74</f>
        <v>1</v>
      </c>
      <c r="DD74" s="0" t="n">
        <f aca="false">AI74</f>
        <v>14</v>
      </c>
      <c r="DE74" s="0" t="str">
        <f aca="false">AJ74</f>
        <v>Nein</v>
      </c>
      <c r="DF74" s="0" t="str">
        <f aca="false">AK74</f>
        <v>Nein</v>
      </c>
      <c r="DG74" s="3" t="n">
        <f aca="false">AL74</f>
        <v>1</v>
      </c>
      <c r="DH74" s="0" t="n">
        <f aca="false">AM74</f>
        <v>106</v>
      </c>
      <c r="DI74" s="0" t="str">
        <f aca="false">AN74</f>
        <v>Nein</v>
      </c>
      <c r="DJ74" s="0" t="str">
        <f aca="false">AO74</f>
        <v>Nein</v>
      </c>
      <c r="DK74" s="3" t="n">
        <f aca="false">AP74</f>
        <v>1</v>
      </c>
      <c r="DL74" s="0" t="n">
        <f aca="false">IF(CF74=0,0,IF(OR(BX74&gt;=0,CF74&gt;=0),ROUND(CF74/BX74*100,0),-1))</f>
        <v>16</v>
      </c>
      <c r="DM74" s="0" t="s">
        <v>44</v>
      </c>
      <c r="DN74" s="0" t="str">
        <f aca="false">IF(AND(CH74="Nein",BZ74="Nein"),"Nein","Ja")</f>
        <v>Nein</v>
      </c>
      <c r="DO74" s="3" t="n">
        <f aca="false">ROUND(CI74*CA74,2)</f>
        <v>1</v>
      </c>
      <c r="DP74" s="0" t="n">
        <f aca="false">IF(OR(BX74&lt;0,CB74&lt;=0),-1,ROUND(BX74/CB74,0))</f>
        <v>25</v>
      </c>
      <c r="DQ74" s="0" t="s">
        <v>44</v>
      </c>
      <c r="DR74" s="0" t="str">
        <f aca="false">IF(AND(BZ74="Nein",CD74="Nein"),"Nein","Ja")</f>
        <v>Nein</v>
      </c>
      <c r="DS74" s="3" t="n">
        <f aca="false">ROUND(CA74*CE74,2)</f>
        <v>1</v>
      </c>
      <c r="DT74" s="0" t="n">
        <f aca="false">IF(OR(CF74&lt;0,CJ74&lt;=0),-1,ROUND(CF74/CJ74,0))</f>
        <v>5</v>
      </c>
      <c r="DU74" s="0" t="s">
        <v>44</v>
      </c>
      <c r="DV74" s="0" t="str">
        <f aca="false">IF(AND(CH74="Nein",CL74="Nein"),"Nein","Ja")</f>
        <v>Nein</v>
      </c>
      <c r="DW74" s="3" t="n">
        <f aca="false">ROUND(CI74*CM74,2)</f>
        <v>1</v>
      </c>
      <c r="DX74" s="0" t="n">
        <f aca="false">IF(OR(CN74&lt;0,CR74&lt;=0),-1,ROUND(CN74/CR74,0))</f>
        <v>20</v>
      </c>
      <c r="DY74" s="0" t="s">
        <v>44</v>
      </c>
      <c r="DZ74" s="0" t="str">
        <f aca="false">IF(AND(CP74="Nein",CT74="Nein"),"Nein","Ja")</f>
        <v>Nein</v>
      </c>
      <c r="EA74" s="3" t="n">
        <f aca="false">ROUND(CQ74*CU74,2)</f>
        <v>1</v>
      </c>
      <c r="EB74" s="0" t="n">
        <f aca="false">IF(OR(CN74&lt;0,CF74&lt;0),-1,CN74+ROUND(BU74*CF74,0))</f>
        <v>3371</v>
      </c>
      <c r="EC74" s="0" t="s">
        <v>44</v>
      </c>
      <c r="ED74" s="0" t="str">
        <f aca="false">IF(AND(CP74="Nein",CH74="Nein"),"Nein","Ja")</f>
        <v>Nein</v>
      </c>
      <c r="EE74" s="3" t="n">
        <f aca="false">ROUND((CQ74+CI74)/2,2)</f>
        <v>1</v>
      </c>
      <c r="EF74" s="0" t="n">
        <f aca="false">IF(OR(EB74&lt;0,CB74&lt;=0),-1,ROUND(EB74/CB74,0))</f>
        <v>32</v>
      </c>
      <c r="EG74" s="0" t="s">
        <v>44</v>
      </c>
      <c r="EH74" s="0" t="str">
        <f aca="false">IF(AND(ED74="Nein",CD74="Nein"),"Nein","Ja")</f>
        <v>Nein</v>
      </c>
      <c r="EI74" s="3" t="n">
        <f aca="false">ROUND(EE74*CE74,2)</f>
        <v>1</v>
      </c>
      <c r="EJ74" s="0" t="n">
        <f aca="false">BO74</f>
        <v>9</v>
      </c>
      <c r="EK74" s="0" t="str">
        <f aca="false">BP74</f>
        <v>Nein</v>
      </c>
      <c r="EL74" s="0" t="str">
        <f aca="false">BQ74</f>
        <v>Nein</v>
      </c>
      <c r="EM74" s="3" t="n">
        <f aca="false">BR74</f>
        <v>1</v>
      </c>
    </row>
    <row r="75" customFormat="false" ht="12.75" hidden="false" customHeight="false" outlineLevel="0" collapsed="false">
      <c r="B75" s="0" t="n">
        <v>1</v>
      </c>
      <c r="C75" s="0" t="n">
        <v>720</v>
      </c>
      <c r="D75" s="0" t="s">
        <v>44</v>
      </c>
      <c r="E75" s="0" t="s">
        <v>44</v>
      </c>
      <c r="F75" s="3" t="n">
        <v>1</v>
      </c>
      <c r="G75" s="0" t="n">
        <v>97</v>
      </c>
      <c r="H75" s="0" t="s">
        <v>44</v>
      </c>
      <c r="I75" s="0" t="s">
        <v>44</v>
      </c>
      <c r="J75" s="3" t="n">
        <v>1</v>
      </c>
      <c r="K75" s="0" t="n">
        <v>180</v>
      </c>
      <c r="L75" s="0" t="s">
        <v>44</v>
      </c>
      <c r="M75" s="0" t="s">
        <v>44</v>
      </c>
      <c r="N75" s="3" t="n">
        <v>1</v>
      </c>
      <c r="O75" s="0" t="n">
        <v>82</v>
      </c>
      <c r="P75" s="0" t="s">
        <v>44</v>
      </c>
      <c r="Q75" s="0" t="s">
        <v>44</v>
      </c>
      <c r="R75" s="3" t="n">
        <v>1</v>
      </c>
      <c r="S75" s="0" t="n">
        <v>540</v>
      </c>
      <c r="T75" s="0" t="s">
        <v>44</v>
      </c>
      <c r="U75" s="0" t="s">
        <v>44</v>
      </c>
      <c r="V75" s="3" t="n">
        <v>1</v>
      </c>
      <c r="W75" s="0" t="n">
        <v>102</v>
      </c>
      <c r="X75" s="0" t="s">
        <v>44</v>
      </c>
      <c r="Y75" s="0" t="s">
        <v>44</v>
      </c>
      <c r="Z75" s="3" t="n">
        <v>1</v>
      </c>
      <c r="AA75" s="0" t="n">
        <v>82</v>
      </c>
      <c r="AB75" s="0" t="s">
        <v>44</v>
      </c>
      <c r="AC75" s="0" t="s">
        <v>44</v>
      </c>
      <c r="AD75" s="3" t="n">
        <v>1</v>
      </c>
      <c r="AE75" s="0" t="n">
        <v>82</v>
      </c>
      <c r="AF75" s="4" t="s">
        <v>44</v>
      </c>
      <c r="AG75" s="4" t="s">
        <v>44</v>
      </c>
      <c r="AH75" s="3" t="n">
        <v>1</v>
      </c>
      <c r="AI75" s="0" t="n">
        <v>11</v>
      </c>
      <c r="AJ75" s="0" t="s">
        <v>44</v>
      </c>
      <c r="AK75" s="0" t="s">
        <v>44</v>
      </c>
      <c r="AL75" s="3" t="n">
        <v>1</v>
      </c>
      <c r="AM75" s="0" t="n">
        <v>98</v>
      </c>
      <c r="AN75" s="0" t="s">
        <v>44</v>
      </c>
      <c r="AO75" s="0" t="s">
        <v>44</v>
      </c>
      <c r="AP75" s="3" t="n">
        <v>1</v>
      </c>
      <c r="AQ75" s="0" t="n">
        <v>25</v>
      </c>
      <c r="AR75" s="0" t="s">
        <v>44</v>
      </c>
      <c r="AS75" s="0" t="s">
        <v>44</v>
      </c>
      <c r="AT75" s="3" t="n">
        <v>1</v>
      </c>
      <c r="AU75" s="0" t="n">
        <v>7</v>
      </c>
      <c r="AV75" s="0" t="s">
        <v>44</v>
      </c>
      <c r="AW75" s="0" t="s">
        <v>44</v>
      </c>
      <c r="AX75" s="3" t="n">
        <v>1</v>
      </c>
      <c r="AY75" s="0" t="n">
        <v>2</v>
      </c>
      <c r="AZ75" s="0" t="s">
        <v>44</v>
      </c>
      <c r="BA75" s="0" t="s">
        <v>44</v>
      </c>
      <c r="BB75" s="3" t="n">
        <v>1</v>
      </c>
      <c r="BC75" s="0" t="n">
        <v>5</v>
      </c>
      <c r="BD75" s="0" t="s">
        <v>44</v>
      </c>
      <c r="BE75" s="0" t="s">
        <v>44</v>
      </c>
      <c r="BF75" s="3" t="n">
        <v>1</v>
      </c>
      <c r="BG75" s="0" t="n">
        <v>1008</v>
      </c>
      <c r="BH75" s="0" t="s">
        <v>44</v>
      </c>
      <c r="BI75" s="0" t="s">
        <v>44</v>
      </c>
      <c r="BJ75" s="3" t="n">
        <v>1</v>
      </c>
      <c r="BK75" s="0" t="n">
        <v>10</v>
      </c>
      <c r="BL75" s="0" t="s">
        <v>44</v>
      </c>
      <c r="BM75" s="0" t="s">
        <v>44</v>
      </c>
      <c r="BN75" s="3" t="n">
        <v>1</v>
      </c>
      <c r="BO75" s="0" t="n">
        <v>7</v>
      </c>
      <c r="BP75" s="0" t="s">
        <v>44</v>
      </c>
      <c r="BQ75" s="0" t="s">
        <v>44</v>
      </c>
      <c r="BR75" s="3" t="n">
        <v>1</v>
      </c>
      <c r="CA75" s="3"/>
      <c r="CE75" s="3"/>
      <c r="CI75" s="3"/>
      <c r="CM75" s="3"/>
      <c r="CQ75" s="3"/>
      <c r="CU75" s="3"/>
      <c r="CY75" s="3"/>
      <c r="DC75" s="3"/>
      <c r="DG75" s="3"/>
      <c r="DK75" s="3"/>
      <c r="DO75" s="3"/>
      <c r="DS75" s="3"/>
      <c r="DW75" s="3"/>
      <c r="EA75" s="3"/>
      <c r="EE75" s="3"/>
      <c r="EI75" s="3"/>
      <c r="EM75" s="3"/>
    </row>
    <row r="76" customFormat="false" ht="12.75" hidden="false" customHeight="false" outlineLevel="0" collapsed="false">
      <c r="B76" s="0" t="n">
        <v>1</v>
      </c>
      <c r="C76" s="0" t="n">
        <v>600</v>
      </c>
      <c r="D76" s="0" t="s">
        <v>44</v>
      </c>
      <c r="E76" s="0" t="s">
        <v>44</v>
      </c>
      <c r="F76" s="3" t="n">
        <v>1</v>
      </c>
      <c r="G76" s="0" t="n">
        <v>105</v>
      </c>
      <c r="H76" s="0" t="s">
        <v>44</v>
      </c>
      <c r="I76" s="0" t="s">
        <v>44</v>
      </c>
      <c r="J76" s="3" t="n">
        <v>1</v>
      </c>
      <c r="K76" s="0" t="n">
        <v>120</v>
      </c>
      <c r="L76" s="0" t="s">
        <v>44</v>
      </c>
      <c r="M76" s="0" t="s">
        <v>44</v>
      </c>
      <c r="N76" s="3" t="n">
        <v>1</v>
      </c>
      <c r="O76" s="0" t="n">
        <v>85</v>
      </c>
      <c r="P76" s="0" t="s">
        <v>44</v>
      </c>
      <c r="Q76" s="0" t="s">
        <v>44</v>
      </c>
      <c r="R76" s="3" t="n">
        <v>1</v>
      </c>
      <c r="S76" s="0" t="n">
        <v>480</v>
      </c>
      <c r="T76" s="0" t="s">
        <v>44</v>
      </c>
      <c r="U76" s="0" t="s">
        <v>44</v>
      </c>
      <c r="V76" s="3" t="n">
        <v>1</v>
      </c>
      <c r="W76" s="0" t="n">
        <v>110</v>
      </c>
      <c r="X76" s="0" t="s">
        <v>44</v>
      </c>
      <c r="Y76" s="0" t="s">
        <v>44</v>
      </c>
      <c r="Z76" s="3" t="n">
        <v>1</v>
      </c>
      <c r="AA76" s="0" t="n">
        <v>77</v>
      </c>
      <c r="AB76" s="0" t="s">
        <v>44</v>
      </c>
      <c r="AC76" s="0" t="s">
        <v>44</v>
      </c>
      <c r="AD76" s="3" t="n">
        <v>1</v>
      </c>
      <c r="AE76" s="0" t="n">
        <v>77</v>
      </c>
      <c r="AF76" s="4" t="s">
        <v>44</v>
      </c>
      <c r="AG76" s="4" t="s">
        <v>44</v>
      </c>
      <c r="AH76" s="3" t="n">
        <v>1</v>
      </c>
      <c r="AI76" s="0" t="n">
        <v>14</v>
      </c>
      <c r="AJ76" s="0" t="s">
        <v>44</v>
      </c>
      <c r="AK76" s="0" t="s">
        <v>44</v>
      </c>
      <c r="AL76" s="3" t="n">
        <v>1</v>
      </c>
      <c r="AM76" s="0" t="n">
        <v>95</v>
      </c>
      <c r="AN76" s="0" t="s">
        <v>44</v>
      </c>
      <c r="AO76" s="0" t="s">
        <v>44</v>
      </c>
      <c r="AP76" s="3" t="n">
        <v>1</v>
      </c>
      <c r="AQ76" s="0" t="n">
        <v>20</v>
      </c>
      <c r="AR76" s="0" t="s">
        <v>44</v>
      </c>
      <c r="AS76" s="0" t="s">
        <v>44</v>
      </c>
      <c r="AT76" s="3" t="n">
        <v>1</v>
      </c>
      <c r="AU76" s="0" t="n">
        <v>6</v>
      </c>
      <c r="AV76" s="0" t="s">
        <v>44</v>
      </c>
      <c r="AW76" s="0" t="s">
        <v>44</v>
      </c>
      <c r="AX76" s="3" t="n">
        <v>1</v>
      </c>
      <c r="AY76" s="0" t="n">
        <v>1</v>
      </c>
      <c r="AZ76" s="0" t="s">
        <v>44</v>
      </c>
      <c r="BA76" s="0" t="s">
        <v>44</v>
      </c>
      <c r="BB76" s="3" t="n">
        <v>1</v>
      </c>
      <c r="BC76" s="0" t="n">
        <v>4</v>
      </c>
      <c r="BD76" s="0" t="s">
        <v>44</v>
      </c>
      <c r="BE76" s="0" t="s">
        <v>44</v>
      </c>
      <c r="BF76" s="3" t="n">
        <v>1</v>
      </c>
      <c r="BG76" s="0" t="n">
        <v>804</v>
      </c>
      <c r="BH76" s="0" t="s">
        <v>44</v>
      </c>
      <c r="BI76" s="0" t="s">
        <v>44</v>
      </c>
      <c r="BJ76" s="3" t="n">
        <v>1</v>
      </c>
      <c r="BK76" s="0" t="n">
        <v>8</v>
      </c>
      <c r="BL76" s="0" t="s">
        <v>44</v>
      </c>
      <c r="BM76" s="0" t="s">
        <v>44</v>
      </c>
      <c r="BN76" s="3" t="n">
        <v>1</v>
      </c>
      <c r="BO76" s="0" t="n">
        <v>0</v>
      </c>
      <c r="BP76" s="0" t="s">
        <v>44</v>
      </c>
      <c r="BQ76" s="0" t="s">
        <v>44</v>
      </c>
      <c r="BR76" s="3" t="n">
        <v>1</v>
      </c>
      <c r="CA76" s="3"/>
      <c r="CE76" s="3"/>
      <c r="CI76" s="3"/>
      <c r="CM76" s="3"/>
      <c r="CQ76" s="3"/>
      <c r="CU76" s="3"/>
      <c r="CY76" s="3"/>
      <c r="DC76" s="3"/>
      <c r="DG76" s="3"/>
      <c r="DK76" s="3"/>
      <c r="DO76" s="3"/>
      <c r="DS76" s="3"/>
      <c r="DW76" s="3"/>
      <c r="EA76" s="3"/>
      <c r="EE76" s="3"/>
      <c r="EI76" s="3"/>
      <c r="EM76" s="3"/>
    </row>
    <row r="77" customFormat="false" ht="12.75" hidden="false" customHeight="false" outlineLevel="0" collapsed="false">
      <c r="A77" s="0" t="n">
        <v>27</v>
      </c>
      <c r="B77" s="0" t="n">
        <v>1</v>
      </c>
      <c r="C77" s="0" t="n">
        <v>2520</v>
      </c>
      <c r="D77" s="0" t="s">
        <v>44</v>
      </c>
      <c r="E77" s="0" t="s">
        <v>44</v>
      </c>
      <c r="F77" s="3" t="n">
        <v>1</v>
      </c>
      <c r="G77" s="0" t="n">
        <v>103</v>
      </c>
      <c r="H77" s="0" t="s">
        <v>44</v>
      </c>
      <c r="I77" s="0" t="s">
        <v>44</v>
      </c>
      <c r="J77" s="3" t="n">
        <v>1</v>
      </c>
      <c r="K77" s="0" t="n">
        <v>900</v>
      </c>
      <c r="L77" s="0" t="s">
        <v>44</v>
      </c>
      <c r="M77" s="0" t="s">
        <v>44</v>
      </c>
      <c r="N77" s="3" t="n">
        <v>1</v>
      </c>
      <c r="O77" s="0" t="n">
        <v>85</v>
      </c>
      <c r="P77" s="0" t="s">
        <v>44</v>
      </c>
      <c r="Q77" s="0" t="s">
        <v>44</v>
      </c>
      <c r="R77" s="3" t="n">
        <v>1</v>
      </c>
      <c r="S77" s="0" t="n">
        <v>1620</v>
      </c>
      <c r="T77" s="0" t="s">
        <v>44</v>
      </c>
      <c r="U77" s="0" t="s">
        <v>44</v>
      </c>
      <c r="V77" s="3" t="n">
        <v>1</v>
      </c>
      <c r="W77" s="0" t="n">
        <v>114</v>
      </c>
      <c r="X77" s="0" t="s">
        <v>44</v>
      </c>
      <c r="Y77" s="0" t="s">
        <v>44</v>
      </c>
      <c r="Z77" s="3" t="n">
        <v>1</v>
      </c>
      <c r="AA77" s="0" t="n">
        <v>82</v>
      </c>
      <c r="AB77" s="0" t="s">
        <v>44</v>
      </c>
      <c r="AC77" s="0" t="s">
        <v>44</v>
      </c>
      <c r="AD77" s="3" t="n">
        <v>1</v>
      </c>
      <c r="AE77" s="0" t="n">
        <v>88</v>
      </c>
      <c r="AF77" s="4" t="s">
        <v>44</v>
      </c>
      <c r="AG77" s="4" t="s">
        <v>44</v>
      </c>
      <c r="AH77" s="3" t="n">
        <v>1</v>
      </c>
      <c r="AI77" s="0" t="n">
        <v>-3</v>
      </c>
      <c r="AJ77" s="0" t="s">
        <v>44</v>
      </c>
      <c r="AK77" s="0" t="s">
        <v>44</v>
      </c>
      <c r="AL77" s="3" t="n">
        <v>1</v>
      </c>
      <c r="AM77" s="0" t="n">
        <v>103</v>
      </c>
      <c r="AN77" s="0" t="s">
        <v>44</v>
      </c>
      <c r="AO77" s="0" t="s">
        <v>44</v>
      </c>
      <c r="AP77" s="3" t="n">
        <v>1</v>
      </c>
      <c r="AQ77" s="0" t="n">
        <v>36</v>
      </c>
      <c r="AR77" s="0" t="s">
        <v>44</v>
      </c>
      <c r="AS77" s="0" t="s">
        <v>44</v>
      </c>
      <c r="AT77" s="3" t="n">
        <v>1</v>
      </c>
      <c r="AU77" s="0" t="n">
        <v>24</v>
      </c>
      <c r="AV77" s="0" t="s">
        <v>44</v>
      </c>
      <c r="AW77" s="0" t="s">
        <v>44</v>
      </c>
      <c r="AX77" s="3" t="n">
        <v>1</v>
      </c>
      <c r="AY77" s="0" t="n">
        <v>11</v>
      </c>
      <c r="AZ77" s="0" t="s">
        <v>44</v>
      </c>
      <c r="BA77" s="0" t="s">
        <v>44</v>
      </c>
      <c r="BB77" s="3" t="n">
        <v>1</v>
      </c>
      <c r="BC77" s="0" t="n">
        <v>14</v>
      </c>
      <c r="BD77" s="0" t="s">
        <v>44</v>
      </c>
      <c r="BE77" s="0" t="s">
        <v>44</v>
      </c>
      <c r="BF77" s="3" t="n">
        <v>1</v>
      </c>
      <c r="BG77" s="0" t="n">
        <v>4122</v>
      </c>
      <c r="BH77" s="0" t="s">
        <v>44</v>
      </c>
      <c r="BI77" s="0" t="s">
        <v>44</v>
      </c>
      <c r="BJ77" s="3" t="n">
        <v>1</v>
      </c>
      <c r="BK77" s="0" t="n">
        <v>40</v>
      </c>
      <c r="BL77" s="0" t="s">
        <v>44</v>
      </c>
      <c r="BM77" s="0" t="s">
        <v>44</v>
      </c>
      <c r="BN77" s="3" t="n">
        <v>1</v>
      </c>
      <c r="BO77" s="0" t="n">
        <v>19</v>
      </c>
      <c r="BP77" s="0" t="s">
        <v>44</v>
      </c>
      <c r="BQ77" s="0" t="s">
        <v>44</v>
      </c>
      <c r="BR77" s="3" t="n">
        <v>1</v>
      </c>
      <c r="BU77" s="0" t="n">
        <f aca="false">IF(CJ77&lt;=0,$D$7,IF(CR77&lt;=CJ77,$D$7,$D$7+$F$7*(CR77-CJ77)))</f>
        <v>2.78</v>
      </c>
      <c r="BW77" s="0" t="n">
        <v>1</v>
      </c>
      <c r="BX77" s="0" t="n">
        <f aca="false">IF(AND(C77&gt;=0,C78&gt;=0,C79&gt;=0),C77+C78-C79,-1)</f>
        <v>2640</v>
      </c>
      <c r="BY77" s="0" t="s">
        <v>44</v>
      </c>
      <c r="BZ77" s="0" t="str">
        <f aca="false">IF(AND(E77="Nein",E78="Nein",E79="Nein"),"Nein","Ja")</f>
        <v>Nein</v>
      </c>
      <c r="CA77" s="3" t="n">
        <f aca="false">ROUND((F77+F78+F79)/3,2)</f>
        <v>1</v>
      </c>
      <c r="CB77" s="0" t="n">
        <f aca="false">G77</f>
        <v>103</v>
      </c>
      <c r="CC77" s="0" t="str">
        <f aca="false">H77</f>
        <v>Nein</v>
      </c>
      <c r="CD77" s="0" t="str">
        <f aca="false">I77</f>
        <v>Nein</v>
      </c>
      <c r="CE77" s="3" t="n">
        <f aca="false">J77</f>
        <v>1</v>
      </c>
      <c r="CF77" s="0" t="n">
        <f aca="false">IF(AND(K77&gt;=0,K78&gt;=0,K79&gt;=0),K77+K78-K79,-1)</f>
        <v>960</v>
      </c>
      <c r="CG77" s="0" t="s">
        <v>44</v>
      </c>
      <c r="CH77" s="0" t="str">
        <f aca="false">IF(AND(M77="Nein",M78="Nein",M79="Nein"),"Nein","Ja")</f>
        <v>Nein</v>
      </c>
      <c r="CI77" s="3" t="n">
        <f aca="false">ROUND((N77+N78+N79)/3,2)</f>
        <v>1</v>
      </c>
      <c r="CJ77" s="0" t="n">
        <f aca="false">O77</f>
        <v>85</v>
      </c>
      <c r="CK77" s="0" t="str">
        <f aca="false">P77</f>
        <v>Nein</v>
      </c>
      <c r="CL77" s="0" t="str">
        <f aca="false">Q77</f>
        <v>Nein</v>
      </c>
      <c r="CM77" s="3" t="n">
        <f aca="false">R77</f>
        <v>1</v>
      </c>
      <c r="CN77" s="0" t="n">
        <f aca="false">IF(AND(S77&gt;=0,S78&gt;=0,S79&gt;=0),S77+S78-S79,-1)</f>
        <v>1680</v>
      </c>
      <c r="CO77" s="0" t="s">
        <v>44</v>
      </c>
      <c r="CP77" s="0" t="str">
        <f aca="false">IF(AND(U77="Nein",U78="Nein",U79="Nein"),"Nein","Ja")</f>
        <v>Nein</v>
      </c>
      <c r="CQ77" s="3" t="n">
        <f aca="false">ROUND((V77+V78+V79)/3,2)</f>
        <v>1</v>
      </c>
      <c r="CR77" s="0" t="n">
        <f aca="false">W77</f>
        <v>114</v>
      </c>
      <c r="CS77" s="0" t="str">
        <f aca="false">X77</f>
        <v>Nein</v>
      </c>
      <c r="CT77" s="0" t="str">
        <f aca="false">Y77</f>
        <v>Nein</v>
      </c>
      <c r="CU77" s="3" t="n">
        <f aca="false">Z77</f>
        <v>1</v>
      </c>
      <c r="CV77" s="0" t="n">
        <f aca="false">AA77</f>
        <v>82</v>
      </c>
      <c r="CW77" s="0" t="str">
        <f aca="false">AB77</f>
        <v>Nein</v>
      </c>
      <c r="CX77" s="0" t="str">
        <f aca="false">AC77</f>
        <v>Nein</v>
      </c>
      <c r="CY77" s="3" t="n">
        <f aca="false">AD77</f>
        <v>1</v>
      </c>
      <c r="CZ77" s="0" t="n">
        <f aca="false">AE77</f>
        <v>88</v>
      </c>
      <c r="DA77" s="0" t="str">
        <f aca="false">AF77</f>
        <v>Nein</v>
      </c>
      <c r="DB77" s="0" t="str">
        <f aca="false">AG77</f>
        <v>Nein</v>
      </c>
      <c r="DC77" s="3" t="n">
        <f aca="false">AH77</f>
        <v>1</v>
      </c>
      <c r="DD77" s="0" t="n">
        <f aca="false">AI77</f>
        <v>-3</v>
      </c>
      <c r="DE77" s="0" t="str">
        <f aca="false">AJ77</f>
        <v>Nein</v>
      </c>
      <c r="DF77" s="0" t="str">
        <f aca="false">AK77</f>
        <v>Nein</v>
      </c>
      <c r="DG77" s="3" t="n">
        <f aca="false">AL77</f>
        <v>1</v>
      </c>
      <c r="DH77" s="0" t="n">
        <f aca="false">AM77</f>
        <v>103</v>
      </c>
      <c r="DI77" s="0" t="str">
        <f aca="false">AN77</f>
        <v>Nein</v>
      </c>
      <c r="DJ77" s="0" t="str">
        <f aca="false">AO77</f>
        <v>Nein</v>
      </c>
      <c r="DK77" s="3" t="n">
        <f aca="false">AP77</f>
        <v>1</v>
      </c>
      <c r="DL77" s="0" t="n">
        <f aca="false">IF(CF77=0,0,IF(OR(BX77&gt;=0,CF77&gt;=0),ROUND(CF77/BX77*100,0),-1))</f>
        <v>36</v>
      </c>
      <c r="DM77" s="0" t="s">
        <v>44</v>
      </c>
      <c r="DN77" s="0" t="str">
        <f aca="false">IF(AND(CH77="Nein",BZ77="Nein"),"Nein","Ja")</f>
        <v>Nein</v>
      </c>
      <c r="DO77" s="3" t="n">
        <f aca="false">ROUND(CI77*CA77,2)</f>
        <v>1</v>
      </c>
      <c r="DP77" s="0" t="n">
        <f aca="false">IF(OR(BX77&lt;0,CB77&lt;=0),-1,ROUND(BX77/CB77,0))</f>
        <v>26</v>
      </c>
      <c r="DQ77" s="0" t="s">
        <v>44</v>
      </c>
      <c r="DR77" s="0" t="str">
        <f aca="false">IF(AND(BZ77="Nein",CD77="Nein"),"Nein","Ja")</f>
        <v>Nein</v>
      </c>
      <c r="DS77" s="3" t="n">
        <f aca="false">ROUND(CA77*CE77,2)</f>
        <v>1</v>
      </c>
      <c r="DT77" s="0" t="n">
        <f aca="false">IF(OR(CF77&lt;0,CJ77&lt;=0),-1,ROUND(CF77/CJ77,0))</f>
        <v>11</v>
      </c>
      <c r="DU77" s="0" t="s">
        <v>44</v>
      </c>
      <c r="DV77" s="0" t="str">
        <f aca="false">IF(AND(CH77="Nein",CL77="Nein"),"Nein","Ja")</f>
        <v>Nein</v>
      </c>
      <c r="DW77" s="3" t="n">
        <f aca="false">ROUND(CI77*CM77,2)</f>
        <v>1</v>
      </c>
      <c r="DX77" s="0" t="n">
        <f aca="false">IF(OR(CN77&lt;0,CR77&lt;=0),-1,ROUND(CN77/CR77,0))</f>
        <v>15</v>
      </c>
      <c r="DY77" s="0" t="s">
        <v>44</v>
      </c>
      <c r="DZ77" s="0" t="str">
        <f aca="false">IF(AND(CP77="Nein",CT77="Nein"),"Nein","Ja")</f>
        <v>Nein</v>
      </c>
      <c r="EA77" s="3" t="n">
        <f aca="false">ROUND(CQ77*CU77,2)</f>
        <v>1</v>
      </c>
      <c r="EB77" s="0" t="n">
        <f aca="false">IF(OR(CN77&lt;0,CF77&lt;0),-1,CN77+ROUND(BU77*CF77,0))</f>
        <v>4349</v>
      </c>
      <c r="EC77" s="0" t="s">
        <v>44</v>
      </c>
      <c r="ED77" s="0" t="str">
        <f aca="false">IF(AND(CP77="Nein",CH77="Nein"),"Nein","Ja")</f>
        <v>Nein</v>
      </c>
      <c r="EE77" s="3" t="n">
        <f aca="false">ROUND((CQ77+CI77)/2,2)</f>
        <v>1</v>
      </c>
      <c r="EF77" s="0" t="n">
        <f aca="false">IF(OR(EB77&lt;0,CB77&lt;=0),-1,ROUND(EB77/CB77,0))</f>
        <v>42</v>
      </c>
      <c r="EG77" s="0" t="s">
        <v>44</v>
      </c>
      <c r="EH77" s="0" t="str">
        <f aca="false">IF(AND(ED77="Nein",CD77="Nein"),"Nein","Ja")</f>
        <v>Nein</v>
      </c>
      <c r="EI77" s="3" t="n">
        <f aca="false">ROUND(EE77*CE77,2)</f>
        <v>1</v>
      </c>
      <c r="EJ77" s="0" t="n">
        <f aca="false">BO77</f>
        <v>19</v>
      </c>
      <c r="EK77" s="0" t="str">
        <f aca="false">BP77</f>
        <v>Nein</v>
      </c>
      <c r="EL77" s="0" t="str">
        <f aca="false">BQ77</f>
        <v>Nein</v>
      </c>
      <c r="EM77" s="3" t="n">
        <f aca="false">BR77</f>
        <v>1</v>
      </c>
    </row>
    <row r="78" customFormat="false" ht="12.75" hidden="false" customHeight="false" outlineLevel="0" collapsed="false">
      <c r="B78" s="0" t="n">
        <v>1</v>
      </c>
      <c r="C78" s="0" t="n">
        <v>720</v>
      </c>
      <c r="D78" s="0" t="s">
        <v>44</v>
      </c>
      <c r="E78" s="0" t="s">
        <v>44</v>
      </c>
      <c r="F78" s="3" t="n">
        <v>1</v>
      </c>
      <c r="G78" s="0" t="n">
        <v>97</v>
      </c>
      <c r="H78" s="0" t="s">
        <v>44</v>
      </c>
      <c r="I78" s="0" t="s">
        <v>44</v>
      </c>
      <c r="J78" s="3" t="n">
        <v>1</v>
      </c>
      <c r="K78" s="0" t="n">
        <v>180</v>
      </c>
      <c r="L78" s="0" t="s">
        <v>44</v>
      </c>
      <c r="M78" s="0" t="s">
        <v>44</v>
      </c>
      <c r="N78" s="3" t="n">
        <v>1</v>
      </c>
      <c r="O78" s="0" t="n">
        <v>82</v>
      </c>
      <c r="P78" s="0" t="s">
        <v>44</v>
      </c>
      <c r="Q78" s="0" t="s">
        <v>44</v>
      </c>
      <c r="R78" s="3" t="n">
        <v>1</v>
      </c>
      <c r="S78" s="0" t="n">
        <v>540</v>
      </c>
      <c r="T78" s="0" t="s">
        <v>44</v>
      </c>
      <c r="U78" s="0" t="s">
        <v>44</v>
      </c>
      <c r="V78" s="3" t="n">
        <v>1</v>
      </c>
      <c r="W78" s="0" t="n">
        <v>102</v>
      </c>
      <c r="X78" s="0" t="s">
        <v>44</v>
      </c>
      <c r="Y78" s="0" t="s">
        <v>44</v>
      </c>
      <c r="Z78" s="3" t="n">
        <v>1</v>
      </c>
      <c r="AA78" s="0" t="n">
        <v>82</v>
      </c>
      <c r="AB78" s="0" t="s">
        <v>44</v>
      </c>
      <c r="AC78" s="0" t="s">
        <v>44</v>
      </c>
      <c r="AD78" s="3" t="n">
        <v>1</v>
      </c>
      <c r="AE78" s="0" t="n">
        <v>82</v>
      </c>
      <c r="AF78" s="4" t="s">
        <v>44</v>
      </c>
      <c r="AG78" s="4" t="s">
        <v>44</v>
      </c>
      <c r="AH78" s="3" t="n">
        <v>1</v>
      </c>
      <c r="AI78" s="0" t="n">
        <v>11</v>
      </c>
      <c r="AJ78" s="0" t="s">
        <v>44</v>
      </c>
      <c r="AK78" s="0" t="s">
        <v>44</v>
      </c>
      <c r="AL78" s="3" t="n">
        <v>1</v>
      </c>
      <c r="AM78" s="0" t="n">
        <v>98</v>
      </c>
      <c r="AN78" s="0" t="s">
        <v>44</v>
      </c>
      <c r="AO78" s="0" t="s">
        <v>44</v>
      </c>
      <c r="AP78" s="3" t="n">
        <v>1</v>
      </c>
      <c r="AQ78" s="0" t="n">
        <v>25</v>
      </c>
      <c r="AR78" s="0" t="s">
        <v>44</v>
      </c>
      <c r="AS78" s="0" t="s">
        <v>44</v>
      </c>
      <c r="AT78" s="3" t="n">
        <v>1</v>
      </c>
      <c r="AU78" s="0" t="n">
        <v>7</v>
      </c>
      <c r="AV78" s="0" t="s">
        <v>44</v>
      </c>
      <c r="AW78" s="0" t="s">
        <v>44</v>
      </c>
      <c r="AX78" s="3" t="n">
        <v>1</v>
      </c>
      <c r="AY78" s="0" t="n">
        <v>2</v>
      </c>
      <c r="AZ78" s="0" t="s">
        <v>44</v>
      </c>
      <c r="BA78" s="0" t="s">
        <v>44</v>
      </c>
      <c r="BB78" s="3" t="n">
        <v>1</v>
      </c>
      <c r="BC78" s="0" t="n">
        <v>5</v>
      </c>
      <c r="BD78" s="0" t="s">
        <v>44</v>
      </c>
      <c r="BE78" s="0" t="s">
        <v>44</v>
      </c>
      <c r="BF78" s="3" t="n">
        <v>1</v>
      </c>
      <c r="BG78" s="0" t="n">
        <v>1008</v>
      </c>
      <c r="BH78" s="0" t="s">
        <v>44</v>
      </c>
      <c r="BI78" s="0" t="s">
        <v>44</v>
      </c>
      <c r="BJ78" s="3" t="n">
        <v>1</v>
      </c>
      <c r="BK78" s="0" t="n">
        <v>10</v>
      </c>
      <c r="BL78" s="0" t="s">
        <v>44</v>
      </c>
      <c r="BM78" s="0" t="s">
        <v>44</v>
      </c>
      <c r="BN78" s="3" t="n">
        <v>1</v>
      </c>
      <c r="BO78" s="0" t="n">
        <v>7</v>
      </c>
      <c r="BP78" s="0" t="s">
        <v>44</v>
      </c>
      <c r="BQ78" s="0" t="s">
        <v>44</v>
      </c>
      <c r="BR78" s="3" t="n">
        <v>1</v>
      </c>
      <c r="CA78" s="3"/>
      <c r="CE78" s="3"/>
      <c r="CI78" s="3"/>
      <c r="CM78" s="3"/>
      <c r="CQ78" s="3"/>
      <c r="CU78" s="3"/>
      <c r="CY78" s="3"/>
      <c r="DC78" s="3"/>
      <c r="DG78" s="3"/>
      <c r="DK78" s="3"/>
      <c r="DO78" s="3"/>
      <c r="DS78" s="3"/>
      <c r="DW78" s="3"/>
      <c r="EA78" s="3"/>
      <c r="EE78" s="3"/>
      <c r="EI78" s="3"/>
      <c r="EM78" s="3"/>
    </row>
    <row r="79" customFormat="false" ht="12.75" hidden="false" customHeight="false" outlineLevel="0" collapsed="false">
      <c r="B79" s="0" t="n">
        <v>1</v>
      </c>
      <c r="C79" s="0" t="n">
        <v>600</v>
      </c>
      <c r="D79" s="0" t="s">
        <v>44</v>
      </c>
      <c r="E79" s="0" t="s">
        <v>44</v>
      </c>
      <c r="F79" s="3" t="n">
        <v>1</v>
      </c>
      <c r="G79" s="0" t="n">
        <v>105</v>
      </c>
      <c r="H79" s="0" t="s">
        <v>44</v>
      </c>
      <c r="I79" s="0" t="s">
        <v>44</v>
      </c>
      <c r="J79" s="3" t="n">
        <v>1</v>
      </c>
      <c r="K79" s="0" t="n">
        <v>120</v>
      </c>
      <c r="L79" s="0" t="s">
        <v>44</v>
      </c>
      <c r="M79" s="0" t="s">
        <v>44</v>
      </c>
      <c r="N79" s="3" t="n">
        <v>1</v>
      </c>
      <c r="O79" s="0" t="n">
        <v>85</v>
      </c>
      <c r="P79" s="0" t="s">
        <v>44</v>
      </c>
      <c r="Q79" s="0" t="s">
        <v>44</v>
      </c>
      <c r="R79" s="3" t="n">
        <v>1</v>
      </c>
      <c r="S79" s="0" t="n">
        <v>480</v>
      </c>
      <c r="T79" s="0" t="s">
        <v>44</v>
      </c>
      <c r="U79" s="0" t="s">
        <v>44</v>
      </c>
      <c r="V79" s="3" t="n">
        <v>1</v>
      </c>
      <c r="W79" s="0" t="n">
        <v>110</v>
      </c>
      <c r="X79" s="0" t="s">
        <v>44</v>
      </c>
      <c r="Y79" s="0" t="s">
        <v>44</v>
      </c>
      <c r="Z79" s="3" t="n">
        <v>1</v>
      </c>
      <c r="AA79" s="0" t="n">
        <v>77</v>
      </c>
      <c r="AB79" s="0" t="s">
        <v>44</v>
      </c>
      <c r="AC79" s="0" t="s">
        <v>44</v>
      </c>
      <c r="AD79" s="3" t="n">
        <v>1</v>
      </c>
      <c r="AE79" s="0" t="n">
        <v>77</v>
      </c>
      <c r="AF79" s="4" t="s">
        <v>44</v>
      </c>
      <c r="AG79" s="4" t="s">
        <v>44</v>
      </c>
      <c r="AH79" s="3" t="n">
        <v>1</v>
      </c>
      <c r="AI79" s="0" t="n">
        <v>14</v>
      </c>
      <c r="AJ79" s="0" t="s">
        <v>44</v>
      </c>
      <c r="AK79" s="0" t="s">
        <v>44</v>
      </c>
      <c r="AL79" s="3" t="n">
        <v>1</v>
      </c>
      <c r="AM79" s="0" t="n">
        <v>95</v>
      </c>
      <c r="AN79" s="0" t="s">
        <v>44</v>
      </c>
      <c r="AO79" s="0" t="s">
        <v>44</v>
      </c>
      <c r="AP79" s="3" t="n">
        <v>1</v>
      </c>
      <c r="AQ79" s="0" t="n">
        <v>20</v>
      </c>
      <c r="AR79" s="0" t="s">
        <v>44</v>
      </c>
      <c r="AS79" s="0" t="s">
        <v>44</v>
      </c>
      <c r="AT79" s="3" t="n">
        <v>1</v>
      </c>
      <c r="AU79" s="0" t="n">
        <v>6</v>
      </c>
      <c r="AV79" s="0" t="s">
        <v>44</v>
      </c>
      <c r="AW79" s="0" t="s">
        <v>44</v>
      </c>
      <c r="AX79" s="3" t="n">
        <v>1</v>
      </c>
      <c r="AY79" s="0" t="n">
        <v>1</v>
      </c>
      <c r="AZ79" s="0" t="s">
        <v>44</v>
      </c>
      <c r="BA79" s="0" t="s">
        <v>44</v>
      </c>
      <c r="BB79" s="3" t="n">
        <v>1</v>
      </c>
      <c r="BC79" s="0" t="n">
        <v>4</v>
      </c>
      <c r="BD79" s="0" t="s">
        <v>44</v>
      </c>
      <c r="BE79" s="0" t="s">
        <v>44</v>
      </c>
      <c r="BF79" s="3" t="n">
        <v>1</v>
      </c>
      <c r="BG79" s="0" t="n">
        <v>804</v>
      </c>
      <c r="BH79" s="0" t="s">
        <v>44</v>
      </c>
      <c r="BI79" s="0" t="s">
        <v>44</v>
      </c>
      <c r="BJ79" s="3" t="n">
        <v>1</v>
      </c>
      <c r="BK79" s="0" t="n">
        <v>8</v>
      </c>
      <c r="BL79" s="0" t="s">
        <v>44</v>
      </c>
      <c r="BM79" s="0" t="s">
        <v>44</v>
      </c>
      <c r="BN79" s="3" t="n">
        <v>1</v>
      </c>
      <c r="BO79" s="0" t="n">
        <v>0</v>
      </c>
      <c r="BP79" s="0" t="s">
        <v>44</v>
      </c>
      <c r="BQ79" s="0" t="s">
        <v>44</v>
      </c>
      <c r="BR79" s="3" t="n">
        <v>1</v>
      </c>
      <c r="CA79" s="3"/>
      <c r="CE79" s="3"/>
      <c r="CI79" s="3"/>
      <c r="CM79" s="3"/>
      <c r="CQ79" s="3"/>
      <c r="CU79" s="3"/>
      <c r="CY79" s="3"/>
      <c r="DC79" s="3"/>
      <c r="DG79" s="3"/>
      <c r="DK79" s="3"/>
      <c r="DO79" s="3"/>
      <c r="DS79" s="3"/>
      <c r="DW79" s="3"/>
      <c r="EA79" s="3"/>
      <c r="EE79" s="3"/>
      <c r="EI79" s="3"/>
      <c r="EM79" s="3"/>
    </row>
    <row r="80" customFormat="false" ht="12.75" hidden="false" customHeight="false" outlineLevel="0" collapsed="false">
      <c r="A80" s="0" t="n">
        <v>28</v>
      </c>
      <c r="B80" s="0" t="n">
        <v>1</v>
      </c>
      <c r="C80" s="0" t="n">
        <v>1320</v>
      </c>
      <c r="D80" s="0" t="s">
        <v>44</v>
      </c>
      <c r="E80" s="0" t="s">
        <v>44</v>
      </c>
      <c r="F80" s="3" t="n">
        <v>1</v>
      </c>
      <c r="G80" s="0" t="n">
        <v>20</v>
      </c>
      <c r="H80" s="0" t="s">
        <v>44</v>
      </c>
      <c r="I80" s="0" t="s">
        <v>44</v>
      </c>
      <c r="J80" s="3" t="n">
        <v>1</v>
      </c>
      <c r="K80" s="0" t="n">
        <v>60</v>
      </c>
      <c r="L80" s="0" t="s">
        <v>44</v>
      </c>
      <c r="M80" s="0" t="s">
        <v>44</v>
      </c>
      <c r="N80" s="3" t="n">
        <v>1</v>
      </c>
      <c r="O80" s="0" t="n">
        <v>20</v>
      </c>
      <c r="P80" s="0" t="s">
        <v>44</v>
      </c>
      <c r="Q80" s="0" t="s">
        <v>44</v>
      </c>
      <c r="R80" s="3" t="n">
        <v>1</v>
      </c>
      <c r="S80" s="0" t="n">
        <v>1260</v>
      </c>
      <c r="T80" s="0" t="s">
        <v>44</v>
      </c>
      <c r="U80" s="0" t="s">
        <v>44</v>
      </c>
      <c r="V80" s="3" t="n">
        <v>1</v>
      </c>
      <c r="W80" s="0" t="n">
        <v>20</v>
      </c>
      <c r="X80" s="0" t="s">
        <v>44</v>
      </c>
      <c r="Y80" s="0" t="s">
        <v>44</v>
      </c>
      <c r="Z80" s="3" t="n">
        <v>1</v>
      </c>
      <c r="AA80" s="0" t="n">
        <v>92</v>
      </c>
      <c r="AB80" s="0" t="s">
        <v>44</v>
      </c>
      <c r="AC80" s="0" t="s">
        <v>44</v>
      </c>
      <c r="AD80" s="3" t="n">
        <v>1</v>
      </c>
      <c r="AE80" s="0" t="n">
        <v>92</v>
      </c>
      <c r="AF80" s="4" t="s">
        <v>44</v>
      </c>
      <c r="AG80" s="4" t="s">
        <v>44</v>
      </c>
      <c r="AH80" s="3" t="n">
        <v>1</v>
      </c>
      <c r="AI80" s="0" t="n">
        <v>2</v>
      </c>
      <c r="AJ80" s="0" t="s">
        <v>44</v>
      </c>
      <c r="AK80" s="0" t="s">
        <v>44</v>
      </c>
      <c r="AL80" s="3" t="n">
        <v>1</v>
      </c>
      <c r="AM80" s="0" t="n">
        <v>21</v>
      </c>
      <c r="AN80" s="0" t="s">
        <v>44</v>
      </c>
      <c r="AO80" s="0" t="s">
        <v>44</v>
      </c>
      <c r="AP80" s="3" t="n">
        <v>1</v>
      </c>
      <c r="AQ80" s="0" t="n">
        <v>5</v>
      </c>
      <c r="AR80" s="0" t="s">
        <v>44</v>
      </c>
      <c r="AS80" s="0" t="s">
        <v>44</v>
      </c>
      <c r="AT80" s="3" t="n">
        <v>1</v>
      </c>
      <c r="AU80" s="0" t="n">
        <v>66</v>
      </c>
      <c r="AV80" s="0" t="s">
        <v>44</v>
      </c>
      <c r="AW80" s="0" t="s">
        <v>44</v>
      </c>
      <c r="AX80" s="3" t="n">
        <v>1</v>
      </c>
      <c r="AY80" s="0" t="n">
        <v>3</v>
      </c>
      <c r="AZ80" s="0" t="s">
        <v>44</v>
      </c>
      <c r="BA80" s="0" t="s">
        <v>44</v>
      </c>
      <c r="BB80" s="3" t="n">
        <v>1</v>
      </c>
      <c r="BC80" s="0" t="n">
        <v>63</v>
      </c>
      <c r="BD80" s="0" t="s">
        <v>44</v>
      </c>
      <c r="BE80" s="0" t="s">
        <v>44</v>
      </c>
      <c r="BF80" s="3" t="n">
        <v>1</v>
      </c>
      <c r="BG80" s="0" t="n">
        <v>1392</v>
      </c>
      <c r="BH80" s="0" t="s">
        <v>44</v>
      </c>
      <c r="BI80" s="0" t="s">
        <v>44</v>
      </c>
      <c r="BJ80" s="3" t="n">
        <v>1</v>
      </c>
      <c r="BK80" s="0" t="n">
        <v>70</v>
      </c>
      <c r="BL80" s="0" t="s">
        <v>44</v>
      </c>
      <c r="BM80" s="0" t="s">
        <v>44</v>
      </c>
      <c r="BN80" s="3" t="n">
        <v>1</v>
      </c>
      <c r="BO80" s="0" t="n">
        <v>9</v>
      </c>
      <c r="BP80" s="0" t="s">
        <v>44</v>
      </c>
      <c r="BQ80" s="0" t="s">
        <v>44</v>
      </c>
      <c r="BR80" s="3" t="n">
        <v>1</v>
      </c>
      <c r="BU80" s="0" t="n">
        <f aca="false">IF(CJ80&lt;=0,$D$7,IF(CR80&lt;=CJ80,$D$7,$D$7+$F$7*(CR80-CJ80)))</f>
        <v>2.2</v>
      </c>
      <c r="BW80" s="0" t="n">
        <v>1</v>
      </c>
      <c r="BX80" s="0" t="n">
        <f aca="false">IF(AND(C80&gt;=0,C81&gt;=0,C82&gt;=0),C80+C81-C82,-1)</f>
        <v>1440</v>
      </c>
      <c r="BY80" s="0" t="s">
        <v>44</v>
      </c>
      <c r="BZ80" s="0" t="str">
        <f aca="false">IF(AND(E80="Nein",E81="Nein",E82="Nein"),"Nein","Ja")</f>
        <v>Nein</v>
      </c>
      <c r="CA80" s="3" t="n">
        <f aca="false">ROUND((F80+F81+F82)/3,2)</f>
        <v>1</v>
      </c>
      <c r="CB80" s="0" t="n">
        <f aca="false">G80</f>
        <v>20</v>
      </c>
      <c r="CC80" s="0" t="str">
        <f aca="false">H80</f>
        <v>Nein</v>
      </c>
      <c r="CD80" s="0" t="str">
        <f aca="false">I80</f>
        <v>Nein</v>
      </c>
      <c r="CE80" s="3" t="n">
        <f aca="false">J80</f>
        <v>1</v>
      </c>
      <c r="CF80" s="0" t="n">
        <f aca="false">IF(AND(K80&gt;=0,K81&gt;=0,K82&gt;=0),K80+K81-K82,-1)</f>
        <v>120</v>
      </c>
      <c r="CG80" s="0" t="s">
        <v>44</v>
      </c>
      <c r="CH80" s="0" t="str">
        <f aca="false">IF(AND(M80="Nein",M81="Nein",M82="Nein"),"Nein","Ja")</f>
        <v>Nein</v>
      </c>
      <c r="CI80" s="3" t="n">
        <f aca="false">ROUND((N80+N81+N82)/3,2)</f>
        <v>1</v>
      </c>
      <c r="CJ80" s="0" t="n">
        <f aca="false">O80</f>
        <v>20</v>
      </c>
      <c r="CK80" s="0" t="str">
        <f aca="false">P80</f>
        <v>Nein</v>
      </c>
      <c r="CL80" s="0" t="str">
        <f aca="false">Q80</f>
        <v>Nein</v>
      </c>
      <c r="CM80" s="3" t="n">
        <f aca="false">R80</f>
        <v>1</v>
      </c>
      <c r="CN80" s="0" t="n">
        <f aca="false">IF(AND(S80&gt;=0,S81&gt;=0,S82&gt;=0),S80+S81-S82,-1)</f>
        <v>1320</v>
      </c>
      <c r="CO80" s="0" t="s">
        <v>44</v>
      </c>
      <c r="CP80" s="0" t="str">
        <f aca="false">IF(AND(U80="Nein",U81="Nein",U82="Nein"),"Nein","Ja")</f>
        <v>Nein</v>
      </c>
      <c r="CQ80" s="3" t="n">
        <f aca="false">ROUND((V80+V81+V82)/3,2)</f>
        <v>1</v>
      </c>
      <c r="CR80" s="0" t="n">
        <f aca="false">W80</f>
        <v>20</v>
      </c>
      <c r="CS80" s="0" t="str">
        <f aca="false">X80</f>
        <v>Nein</v>
      </c>
      <c r="CT80" s="0" t="str">
        <f aca="false">Y80</f>
        <v>Nein</v>
      </c>
      <c r="CU80" s="3" t="n">
        <f aca="false">Z80</f>
        <v>1</v>
      </c>
      <c r="CV80" s="0" t="n">
        <f aca="false">AA80</f>
        <v>92</v>
      </c>
      <c r="CW80" s="0" t="str">
        <f aca="false">AB80</f>
        <v>Nein</v>
      </c>
      <c r="CX80" s="0" t="str">
        <f aca="false">AC80</f>
        <v>Nein</v>
      </c>
      <c r="CY80" s="3" t="n">
        <f aca="false">AD80</f>
        <v>1</v>
      </c>
      <c r="CZ80" s="0" t="n">
        <f aca="false">AE80</f>
        <v>92</v>
      </c>
      <c r="DA80" s="0" t="str">
        <f aca="false">AF80</f>
        <v>Nein</v>
      </c>
      <c r="DB80" s="0" t="str">
        <f aca="false">AG80</f>
        <v>Nein</v>
      </c>
      <c r="DC80" s="3" t="n">
        <f aca="false">AH80</f>
        <v>1</v>
      </c>
      <c r="DD80" s="0" t="n">
        <f aca="false">AI80</f>
        <v>2</v>
      </c>
      <c r="DE80" s="0" t="str">
        <f aca="false">AJ80</f>
        <v>Nein</v>
      </c>
      <c r="DF80" s="0" t="str">
        <f aca="false">AK80</f>
        <v>Nein</v>
      </c>
      <c r="DG80" s="3" t="n">
        <f aca="false">AL80</f>
        <v>1</v>
      </c>
      <c r="DH80" s="0" t="n">
        <f aca="false">AM80</f>
        <v>21</v>
      </c>
      <c r="DI80" s="0" t="str">
        <f aca="false">AN80</f>
        <v>Nein</v>
      </c>
      <c r="DJ80" s="0" t="str">
        <f aca="false">AO80</f>
        <v>Nein</v>
      </c>
      <c r="DK80" s="3" t="n">
        <f aca="false">AP80</f>
        <v>1</v>
      </c>
      <c r="DL80" s="0" t="n">
        <f aca="false">IF(CF80=0,0,IF(OR(BX80&gt;=0,CF80&gt;=0),ROUND(CF80/BX80*100,0),-1))</f>
        <v>8</v>
      </c>
      <c r="DM80" s="0" t="s">
        <v>44</v>
      </c>
      <c r="DN80" s="0" t="str">
        <f aca="false">IF(AND(CH80="Nein",BZ80="Nein"),"Nein","Ja")</f>
        <v>Nein</v>
      </c>
      <c r="DO80" s="3" t="n">
        <f aca="false">ROUND(CI80*CA80,2)</f>
        <v>1</v>
      </c>
      <c r="DP80" s="0" t="n">
        <f aca="false">IF(OR(BX80&lt;0,CB80&lt;=0),-1,ROUND(BX80/CB80,0))</f>
        <v>72</v>
      </c>
      <c r="DQ80" s="0" t="s">
        <v>44</v>
      </c>
      <c r="DR80" s="0" t="str">
        <f aca="false">IF(AND(BZ80="Nein",CD80="Nein"),"Nein","Ja")</f>
        <v>Nein</v>
      </c>
      <c r="DS80" s="3" t="n">
        <f aca="false">ROUND(CA80*CE80,2)</f>
        <v>1</v>
      </c>
      <c r="DT80" s="0" t="n">
        <f aca="false">IF(OR(CF80&lt;0,CJ80&lt;=0),-1,ROUND(CF80/CJ80,0))</f>
        <v>6</v>
      </c>
      <c r="DU80" s="0" t="s">
        <v>44</v>
      </c>
      <c r="DV80" s="0" t="str">
        <f aca="false">IF(AND(CH80="Nein",CL80="Nein"),"Nein","Ja")</f>
        <v>Nein</v>
      </c>
      <c r="DW80" s="3" t="n">
        <f aca="false">ROUND(CI80*CM80,2)</f>
        <v>1</v>
      </c>
      <c r="DX80" s="0" t="n">
        <f aca="false">IF(OR(CN80&lt;0,CR80&lt;=0),-1,ROUND(CN80/CR80,0))</f>
        <v>66</v>
      </c>
      <c r="DY80" s="0" t="s">
        <v>44</v>
      </c>
      <c r="DZ80" s="0" t="str">
        <f aca="false">IF(AND(CP80="Nein",CT80="Nein"),"Nein","Ja")</f>
        <v>Nein</v>
      </c>
      <c r="EA80" s="3" t="n">
        <f aca="false">ROUND(CQ80*CU80,2)</f>
        <v>1</v>
      </c>
      <c r="EB80" s="0" t="n">
        <f aca="false">IF(OR(CN80&lt;0,CF80&lt;0),-1,CN80+ROUND(BU80*CF80,0))</f>
        <v>1584</v>
      </c>
      <c r="EC80" s="0" t="s">
        <v>44</v>
      </c>
      <c r="ED80" s="0" t="str">
        <f aca="false">IF(AND(CP80="Nein",CH80="Nein"),"Nein","Ja")</f>
        <v>Nein</v>
      </c>
      <c r="EE80" s="3" t="n">
        <f aca="false">ROUND((CQ80+CI80)/2,2)</f>
        <v>1</v>
      </c>
      <c r="EF80" s="0" t="n">
        <f aca="false">IF(OR(EB80&lt;0,CB80&lt;=0),-1,ROUND(EB80/CB80,0))</f>
        <v>79</v>
      </c>
      <c r="EG80" s="0" t="s">
        <v>44</v>
      </c>
      <c r="EH80" s="0" t="str">
        <f aca="false">IF(AND(ED80="Nein",CD80="Nein"),"Nein","Ja")</f>
        <v>Nein</v>
      </c>
      <c r="EI80" s="3" t="n">
        <f aca="false">ROUND(EE80*CE80,2)</f>
        <v>1</v>
      </c>
      <c r="EJ80" s="0" t="n">
        <f aca="false">BO80</f>
        <v>9</v>
      </c>
      <c r="EK80" s="0" t="str">
        <f aca="false">BP80</f>
        <v>Nein</v>
      </c>
      <c r="EL80" s="0" t="str">
        <f aca="false">BQ80</f>
        <v>Nein</v>
      </c>
      <c r="EM80" s="3" t="n">
        <f aca="false">BR80</f>
        <v>1</v>
      </c>
    </row>
    <row r="81" customFormat="false" ht="12.75" hidden="false" customHeight="false" outlineLevel="0" collapsed="false">
      <c r="B81" s="0" t="n">
        <v>1</v>
      </c>
      <c r="C81" s="0" t="n">
        <v>720</v>
      </c>
      <c r="D81" s="0" t="s">
        <v>44</v>
      </c>
      <c r="E81" s="0" t="s">
        <v>44</v>
      </c>
      <c r="F81" s="3" t="n">
        <v>1</v>
      </c>
      <c r="G81" s="0" t="n">
        <v>97</v>
      </c>
      <c r="H81" s="0" t="s">
        <v>44</v>
      </c>
      <c r="I81" s="0" t="s">
        <v>44</v>
      </c>
      <c r="J81" s="3" t="n">
        <v>1</v>
      </c>
      <c r="K81" s="0" t="n">
        <v>180</v>
      </c>
      <c r="L81" s="0" t="s">
        <v>44</v>
      </c>
      <c r="M81" s="0" t="s">
        <v>44</v>
      </c>
      <c r="N81" s="3" t="n">
        <v>1</v>
      </c>
      <c r="O81" s="0" t="n">
        <v>82</v>
      </c>
      <c r="P81" s="0" t="s">
        <v>44</v>
      </c>
      <c r="Q81" s="0" t="s">
        <v>44</v>
      </c>
      <c r="R81" s="3" t="n">
        <v>1</v>
      </c>
      <c r="S81" s="0" t="n">
        <v>540</v>
      </c>
      <c r="T81" s="0" t="s">
        <v>44</v>
      </c>
      <c r="U81" s="0" t="s">
        <v>44</v>
      </c>
      <c r="V81" s="3" t="n">
        <v>1</v>
      </c>
      <c r="W81" s="0" t="n">
        <v>102</v>
      </c>
      <c r="X81" s="0" t="s">
        <v>44</v>
      </c>
      <c r="Y81" s="0" t="s">
        <v>44</v>
      </c>
      <c r="Z81" s="3" t="n">
        <v>1</v>
      </c>
      <c r="AA81" s="0" t="n">
        <v>-3</v>
      </c>
      <c r="AB81" s="0" t="s">
        <v>44</v>
      </c>
      <c r="AC81" s="0" t="s">
        <v>44</v>
      </c>
      <c r="AD81" s="3" t="n">
        <v>1</v>
      </c>
      <c r="AE81" s="0" t="n">
        <v>-3</v>
      </c>
      <c r="AF81" s="4" t="s">
        <v>44</v>
      </c>
      <c r="AG81" s="4" t="s">
        <v>44</v>
      </c>
      <c r="AH81" s="3" t="n">
        <v>1</v>
      </c>
      <c r="AI81" s="0" t="n">
        <v>-3</v>
      </c>
      <c r="AJ81" s="0" t="s">
        <v>44</v>
      </c>
      <c r="AK81" s="0" t="s">
        <v>44</v>
      </c>
      <c r="AL81" s="3" t="n">
        <v>1</v>
      </c>
      <c r="AM81" s="0" t="n">
        <v>98</v>
      </c>
      <c r="AN81" s="0" t="s">
        <v>44</v>
      </c>
      <c r="AO81" s="0" t="s">
        <v>44</v>
      </c>
      <c r="AP81" s="3" t="n">
        <v>1</v>
      </c>
      <c r="AQ81" s="0" t="n">
        <v>25</v>
      </c>
      <c r="AR81" s="0" t="s">
        <v>44</v>
      </c>
      <c r="AS81" s="0" t="s">
        <v>44</v>
      </c>
      <c r="AT81" s="3" t="n">
        <v>1</v>
      </c>
      <c r="AU81" s="0" t="n">
        <v>7</v>
      </c>
      <c r="AV81" s="0" t="s">
        <v>44</v>
      </c>
      <c r="AW81" s="0" t="s">
        <v>44</v>
      </c>
      <c r="AX81" s="3" t="n">
        <v>1</v>
      </c>
      <c r="AY81" s="0" t="n">
        <v>2</v>
      </c>
      <c r="AZ81" s="0" t="s">
        <v>44</v>
      </c>
      <c r="BA81" s="0" t="s">
        <v>44</v>
      </c>
      <c r="BB81" s="3" t="n">
        <v>1</v>
      </c>
      <c r="BC81" s="0" t="n">
        <v>5</v>
      </c>
      <c r="BD81" s="0" t="s">
        <v>44</v>
      </c>
      <c r="BE81" s="0" t="s">
        <v>44</v>
      </c>
      <c r="BF81" s="3" t="n">
        <v>1</v>
      </c>
      <c r="BG81" s="0" t="n">
        <v>1008</v>
      </c>
      <c r="BH81" s="0" t="s">
        <v>44</v>
      </c>
      <c r="BI81" s="0" t="s">
        <v>44</v>
      </c>
      <c r="BJ81" s="3" t="n">
        <v>1</v>
      </c>
      <c r="BK81" s="0" t="n">
        <v>10</v>
      </c>
      <c r="BL81" s="0" t="s">
        <v>44</v>
      </c>
      <c r="BM81" s="0" t="s">
        <v>44</v>
      </c>
      <c r="BN81" s="3" t="n">
        <v>1</v>
      </c>
      <c r="BO81" s="0" t="n">
        <v>7</v>
      </c>
      <c r="BP81" s="0" t="s">
        <v>44</v>
      </c>
      <c r="BQ81" s="0" t="s">
        <v>44</v>
      </c>
      <c r="BR81" s="3" t="n">
        <v>1</v>
      </c>
      <c r="CA81" s="3"/>
      <c r="CE81" s="3"/>
      <c r="CI81" s="3"/>
      <c r="CM81" s="3"/>
      <c r="CQ81" s="3"/>
      <c r="CU81" s="3"/>
      <c r="CY81" s="3"/>
      <c r="DC81" s="3"/>
      <c r="DG81" s="3"/>
      <c r="DK81" s="3"/>
      <c r="DO81" s="3"/>
      <c r="DS81" s="3"/>
      <c r="DW81" s="3"/>
      <c r="EA81" s="3"/>
      <c r="EE81" s="3"/>
      <c r="EI81" s="3"/>
      <c r="EM81" s="3"/>
    </row>
    <row r="82" customFormat="false" ht="12.75" hidden="false" customHeight="false" outlineLevel="0" collapsed="false">
      <c r="B82" s="0" t="n">
        <v>1</v>
      </c>
      <c r="C82" s="0" t="n">
        <v>600</v>
      </c>
      <c r="D82" s="0" t="s">
        <v>44</v>
      </c>
      <c r="E82" s="0" t="s">
        <v>44</v>
      </c>
      <c r="F82" s="3" t="n">
        <v>1</v>
      </c>
      <c r="G82" s="0" t="n">
        <v>105</v>
      </c>
      <c r="H82" s="0" t="s">
        <v>44</v>
      </c>
      <c r="I82" s="0" t="s">
        <v>44</v>
      </c>
      <c r="J82" s="3" t="n">
        <v>1</v>
      </c>
      <c r="K82" s="0" t="n">
        <v>120</v>
      </c>
      <c r="L82" s="0" t="s">
        <v>44</v>
      </c>
      <c r="M82" s="0" t="s">
        <v>44</v>
      </c>
      <c r="N82" s="3" t="n">
        <v>1</v>
      </c>
      <c r="O82" s="0" t="n">
        <v>85</v>
      </c>
      <c r="P82" s="0" t="s">
        <v>44</v>
      </c>
      <c r="Q82" s="0" t="s">
        <v>44</v>
      </c>
      <c r="R82" s="3" t="n">
        <v>1</v>
      </c>
      <c r="S82" s="0" t="n">
        <v>480</v>
      </c>
      <c r="T82" s="0" t="s">
        <v>44</v>
      </c>
      <c r="U82" s="0" t="s">
        <v>44</v>
      </c>
      <c r="V82" s="3" t="n">
        <v>1</v>
      </c>
      <c r="W82" s="0" t="n">
        <v>110</v>
      </c>
      <c r="X82" s="0" t="s">
        <v>44</v>
      </c>
      <c r="Y82" s="0" t="s">
        <v>44</v>
      </c>
      <c r="Z82" s="3" t="n">
        <v>1</v>
      </c>
      <c r="AA82" s="0" t="n">
        <v>77</v>
      </c>
      <c r="AB82" s="0" t="s">
        <v>44</v>
      </c>
      <c r="AC82" s="0" t="s">
        <v>44</v>
      </c>
      <c r="AD82" s="3" t="n">
        <v>1</v>
      </c>
      <c r="AE82" s="0" t="n">
        <v>77</v>
      </c>
      <c r="AF82" s="4" t="s">
        <v>44</v>
      </c>
      <c r="AG82" s="4" t="s">
        <v>44</v>
      </c>
      <c r="AH82" s="3" t="n">
        <v>1</v>
      </c>
      <c r="AI82" s="0" t="n">
        <v>14</v>
      </c>
      <c r="AJ82" s="0" t="s">
        <v>44</v>
      </c>
      <c r="AK82" s="0" t="s">
        <v>44</v>
      </c>
      <c r="AL82" s="3" t="n">
        <v>1</v>
      </c>
      <c r="AM82" s="0" t="n">
        <v>95</v>
      </c>
      <c r="AN82" s="0" t="s">
        <v>44</v>
      </c>
      <c r="AO82" s="0" t="s">
        <v>44</v>
      </c>
      <c r="AP82" s="3" t="n">
        <v>1</v>
      </c>
      <c r="AQ82" s="0" t="n">
        <v>20</v>
      </c>
      <c r="AR82" s="0" t="s">
        <v>44</v>
      </c>
      <c r="AS82" s="0" t="s">
        <v>44</v>
      </c>
      <c r="AT82" s="3" t="n">
        <v>1</v>
      </c>
      <c r="AU82" s="0" t="n">
        <v>6</v>
      </c>
      <c r="AV82" s="0" t="s">
        <v>44</v>
      </c>
      <c r="AW82" s="0" t="s">
        <v>44</v>
      </c>
      <c r="AX82" s="3" t="n">
        <v>1</v>
      </c>
      <c r="AY82" s="0" t="n">
        <v>1</v>
      </c>
      <c r="AZ82" s="0" t="s">
        <v>44</v>
      </c>
      <c r="BA82" s="0" t="s">
        <v>44</v>
      </c>
      <c r="BB82" s="3" t="n">
        <v>1</v>
      </c>
      <c r="BC82" s="0" t="n">
        <v>4</v>
      </c>
      <c r="BD82" s="0" t="s">
        <v>44</v>
      </c>
      <c r="BE82" s="0" t="s">
        <v>44</v>
      </c>
      <c r="BF82" s="3" t="n">
        <v>1</v>
      </c>
      <c r="BG82" s="0" t="n">
        <v>804</v>
      </c>
      <c r="BH82" s="0" t="s">
        <v>44</v>
      </c>
      <c r="BI82" s="0" t="s">
        <v>44</v>
      </c>
      <c r="BJ82" s="3" t="n">
        <v>1</v>
      </c>
      <c r="BK82" s="0" t="n">
        <v>8</v>
      </c>
      <c r="BL82" s="0" t="s">
        <v>44</v>
      </c>
      <c r="BM82" s="0" t="s">
        <v>44</v>
      </c>
      <c r="BN82" s="3" t="n">
        <v>1</v>
      </c>
      <c r="BO82" s="0" t="n">
        <v>0</v>
      </c>
      <c r="BP82" s="0" t="s">
        <v>44</v>
      </c>
      <c r="BQ82" s="0" t="s">
        <v>44</v>
      </c>
      <c r="BR82" s="3" t="n">
        <v>1</v>
      </c>
      <c r="CA82" s="3"/>
      <c r="CE82" s="3"/>
      <c r="CI82" s="3"/>
      <c r="CM82" s="3"/>
      <c r="CQ82" s="3"/>
      <c r="CU82" s="3"/>
      <c r="CY82" s="3"/>
      <c r="DC82" s="3"/>
      <c r="DG82" s="3"/>
      <c r="DK82" s="3"/>
      <c r="DO82" s="3"/>
      <c r="DS82" s="3"/>
      <c r="DW82" s="3"/>
      <c r="EA82" s="3"/>
      <c r="EE82" s="3"/>
      <c r="EI82" s="3"/>
      <c r="EM82" s="3"/>
    </row>
    <row r="83" customFormat="false" ht="12.75" hidden="false" customHeight="false" outlineLevel="0" collapsed="false">
      <c r="A83" s="0" t="n">
        <v>29</v>
      </c>
      <c r="B83" s="0" t="n">
        <v>1</v>
      </c>
      <c r="C83" s="0" t="n">
        <v>1320</v>
      </c>
      <c r="D83" s="0" t="s">
        <v>44</v>
      </c>
      <c r="E83" s="0" t="s">
        <v>44</v>
      </c>
      <c r="F83" s="3" t="n">
        <v>1</v>
      </c>
      <c r="G83" s="0" t="n">
        <v>20</v>
      </c>
      <c r="H83" s="0" t="s">
        <v>44</v>
      </c>
      <c r="I83" s="0" t="s">
        <v>44</v>
      </c>
      <c r="J83" s="3" t="n">
        <v>1</v>
      </c>
      <c r="K83" s="0" t="n">
        <v>60</v>
      </c>
      <c r="L83" s="0" t="s">
        <v>44</v>
      </c>
      <c r="M83" s="0" t="s">
        <v>44</v>
      </c>
      <c r="N83" s="3" t="n">
        <v>1</v>
      </c>
      <c r="O83" s="0" t="n">
        <v>20</v>
      </c>
      <c r="P83" s="0" t="s">
        <v>44</v>
      </c>
      <c r="Q83" s="0" t="s">
        <v>44</v>
      </c>
      <c r="R83" s="3" t="n">
        <v>1</v>
      </c>
      <c r="S83" s="0" t="n">
        <v>1260</v>
      </c>
      <c r="T83" s="0" t="s">
        <v>44</v>
      </c>
      <c r="U83" s="0" t="s">
        <v>44</v>
      </c>
      <c r="V83" s="3" t="n">
        <v>1</v>
      </c>
      <c r="W83" s="0" t="n">
        <v>20</v>
      </c>
      <c r="X83" s="0" t="s">
        <v>44</v>
      </c>
      <c r="Y83" s="0" t="s">
        <v>44</v>
      </c>
      <c r="Z83" s="3" t="n">
        <v>1</v>
      </c>
      <c r="AA83" s="0" t="n">
        <v>92</v>
      </c>
      <c r="AB83" s="0" t="s">
        <v>44</v>
      </c>
      <c r="AC83" s="0" t="s">
        <v>44</v>
      </c>
      <c r="AD83" s="3" t="n">
        <v>1</v>
      </c>
      <c r="AE83" s="0" t="n">
        <v>92</v>
      </c>
      <c r="AF83" s="4" t="s">
        <v>44</v>
      </c>
      <c r="AG83" s="4" t="s">
        <v>44</v>
      </c>
      <c r="AH83" s="3" t="n">
        <v>1</v>
      </c>
      <c r="AI83" s="0" t="n">
        <v>2</v>
      </c>
      <c r="AJ83" s="0" t="s">
        <v>44</v>
      </c>
      <c r="AK83" s="0" t="s">
        <v>44</v>
      </c>
      <c r="AL83" s="3" t="n">
        <v>1</v>
      </c>
      <c r="AM83" s="0" t="n">
        <v>21</v>
      </c>
      <c r="AN83" s="0" t="s">
        <v>44</v>
      </c>
      <c r="AO83" s="0" t="s">
        <v>44</v>
      </c>
      <c r="AP83" s="3" t="n">
        <v>1</v>
      </c>
      <c r="AQ83" s="0" t="n">
        <v>5</v>
      </c>
      <c r="AR83" s="0" t="s">
        <v>44</v>
      </c>
      <c r="AS83" s="0" t="s">
        <v>44</v>
      </c>
      <c r="AT83" s="3" t="n">
        <v>1</v>
      </c>
      <c r="AU83" s="0" t="n">
        <v>66</v>
      </c>
      <c r="AV83" s="0" t="s">
        <v>44</v>
      </c>
      <c r="AW83" s="0" t="s">
        <v>44</v>
      </c>
      <c r="AX83" s="3" t="n">
        <v>1</v>
      </c>
      <c r="AY83" s="0" t="n">
        <v>3</v>
      </c>
      <c r="AZ83" s="0" t="s">
        <v>44</v>
      </c>
      <c r="BA83" s="0" t="s">
        <v>44</v>
      </c>
      <c r="BB83" s="3" t="n">
        <v>1</v>
      </c>
      <c r="BC83" s="0" t="n">
        <v>63</v>
      </c>
      <c r="BD83" s="0" t="s">
        <v>44</v>
      </c>
      <c r="BE83" s="0" t="s">
        <v>44</v>
      </c>
      <c r="BF83" s="3" t="n">
        <v>1</v>
      </c>
      <c r="BG83" s="0" t="n">
        <v>1392</v>
      </c>
      <c r="BH83" s="0" t="s">
        <v>44</v>
      </c>
      <c r="BI83" s="0" t="s">
        <v>44</v>
      </c>
      <c r="BJ83" s="3" t="n">
        <v>1</v>
      </c>
      <c r="BK83" s="0" t="n">
        <v>70</v>
      </c>
      <c r="BL83" s="0" t="s">
        <v>44</v>
      </c>
      <c r="BM83" s="0" t="s">
        <v>44</v>
      </c>
      <c r="BN83" s="3" t="n">
        <v>1</v>
      </c>
      <c r="BO83" s="0" t="n">
        <v>9</v>
      </c>
      <c r="BP83" s="0" t="s">
        <v>44</v>
      </c>
      <c r="BQ83" s="0" t="s">
        <v>44</v>
      </c>
      <c r="BR83" s="3" t="n">
        <v>1</v>
      </c>
      <c r="BU83" s="0" t="n">
        <f aca="false">IF(CJ83&lt;=0,$D$7,IF(CR83&lt;=CJ83,$D$7,$D$7+$F$7*(CR83-CJ83)))</f>
        <v>2.2</v>
      </c>
      <c r="BW83" s="0" t="n">
        <v>1</v>
      </c>
      <c r="BX83" s="0" t="n">
        <f aca="false">IF(AND(C83&gt;=0,C84&gt;=0,C85&gt;=0),C83+C84-C85,-1)</f>
        <v>1440</v>
      </c>
      <c r="BY83" s="0" t="s">
        <v>44</v>
      </c>
      <c r="BZ83" s="0" t="str">
        <f aca="false">IF(AND(E83="Nein",E84="Nein",E85="Nein"),"Nein","Ja")</f>
        <v>Nein</v>
      </c>
      <c r="CA83" s="3" t="n">
        <f aca="false">ROUND((F83+F84+F85)/3,2)</f>
        <v>1</v>
      </c>
      <c r="CB83" s="0" t="n">
        <f aca="false">G83</f>
        <v>20</v>
      </c>
      <c r="CC83" s="0" t="str">
        <f aca="false">H83</f>
        <v>Nein</v>
      </c>
      <c r="CD83" s="0" t="str">
        <f aca="false">I83</f>
        <v>Nein</v>
      </c>
      <c r="CE83" s="3" t="n">
        <f aca="false">J83</f>
        <v>1</v>
      </c>
      <c r="CF83" s="0" t="n">
        <f aca="false">IF(AND(K83&gt;=0,K84&gt;=0,K85&gt;=0),K83+K84-K85,-1)</f>
        <v>120</v>
      </c>
      <c r="CG83" s="0" t="s">
        <v>44</v>
      </c>
      <c r="CH83" s="0" t="str">
        <f aca="false">IF(AND(M83="Nein",M84="Nein",M85="Nein"),"Nein","Ja")</f>
        <v>Nein</v>
      </c>
      <c r="CI83" s="3" t="n">
        <f aca="false">ROUND((N83+N84+N85)/3,2)</f>
        <v>1</v>
      </c>
      <c r="CJ83" s="0" t="n">
        <f aca="false">O83</f>
        <v>20</v>
      </c>
      <c r="CK83" s="0" t="str">
        <f aca="false">P83</f>
        <v>Nein</v>
      </c>
      <c r="CL83" s="0" t="str">
        <f aca="false">Q83</f>
        <v>Nein</v>
      </c>
      <c r="CM83" s="3" t="n">
        <f aca="false">R83</f>
        <v>1</v>
      </c>
      <c r="CN83" s="0" t="n">
        <f aca="false">IF(AND(S83&gt;=0,S84&gt;=0,S85&gt;=0),S83+S84-S85,-1)</f>
        <v>1320</v>
      </c>
      <c r="CO83" s="0" t="s">
        <v>44</v>
      </c>
      <c r="CP83" s="0" t="str">
        <f aca="false">IF(AND(U83="Nein",U84="Nein",U85="Nein"),"Nein","Ja")</f>
        <v>Nein</v>
      </c>
      <c r="CQ83" s="3" t="n">
        <f aca="false">ROUND((V83+V84+V85)/3,2)</f>
        <v>1</v>
      </c>
      <c r="CR83" s="0" t="n">
        <f aca="false">W83</f>
        <v>20</v>
      </c>
      <c r="CS83" s="0" t="str">
        <f aca="false">X83</f>
        <v>Nein</v>
      </c>
      <c r="CT83" s="0" t="str">
        <f aca="false">Y83</f>
        <v>Nein</v>
      </c>
      <c r="CU83" s="3" t="n">
        <f aca="false">Z83</f>
        <v>1</v>
      </c>
      <c r="CV83" s="0" t="n">
        <f aca="false">AA83</f>
        <v>92</v>
      </c>
      <c r="CW83" s="0" t="str">
        <f aca="false">AB83</f>
        <v>Nein</v>
      </c>
      <c r="CX83" s="0" t="str">
        <f aca="false">AC83</f>
        <v>Nein</v>
      </c>
      <c r="CY83" s="3" t="n">
        <f aca="false">AD83</f>
        <v>1</v>
      </c>
      <c r="CZ83" s="0" t="n">
        <f aca="false">AE83</f>
        <v>92</v>
      </c>
      <c r="DA83" s="0" t="str">
        <f aca="false">AF83</f>
        <v>Nein</v>
      </c>
      <c r="DB83" s="0" t="str">
        <f aca="false">AG83</f>
        <v>Nein</v>
      </c>
      <c r="DC83" s="3" t="n">
        <f aca="false">AH83</f>
        <v>1</v>
      </c>
      <c r="DD83" s="0" t="n">
        <f aca="false">AI83</f>
        <v>2</v>
      </c>
      <c r="DE83" s="0" t="str">
        <f aca="false">AJ83</f>
        <v>Nein</v>
      </c>
      <c r="DF83" s="0" t="str">
        <f aca="false">AK83</f>
        <v>Nein</v>
      </c>
      <c r="DG83" s="3" t="n">
        <f aca="false">AL83</f>
        <v>1</v>
      </c>
      <c r="DH83" s="0" t="n">
        <f aca="false">AM83</f>
        <v>21</v>
      </c>
      <c r="DI83" s="0" t="str">
        <f aca="false">AN83</f>
        <v>Nein</v>
      </c>
      <c r="DJ83" s="0" t="str">
        <f aca="false">AO83</f>
        <v>Nein</v>
      </c>
      <c r="DK83" s="3" t="n">
        <f aca="false">AP83</f>
        <v>1</v>
      </c>
      <c r="DL83" s="0" t="n">
        <f aca="false">IF(CF83=0,0,IF(OR(BX83&gt;=0,CF83&gt;=0),ROUND(CF83/BX83*100,0),-1))</f>
        <v>8</v>
      </c>
      <c r="DM83" s="0" t="s">
        <v>44</v>
      </c>
      <c r="DN83" s="0" t="str">
        <f aca="false">IF(AND(CH83="Nein",BZ83="Nein"),"Nein","Ja")</f>
        <v>Nein</v>
      </c>
      <c r="DO83" s="3" t="n">
        <f aca="false">ROUND(CI83*CA83,2)</f>
        <v>1</v>
      </c>
      <c r="DP83" s="0" t="n">
        <f aca="false">IF(OR(BX83&lt;0,CB83&lt;=0),-1,ROUND(BX83/CB83,0))</f>
        <v>72</v>
      </c>
      <c r="DQ83" s="0" t="s">
        <v>44</v>
      </c>
      <c r="DR83" s="0" t="str">
        <f aca="false">IF(AND(BZ83="Nein",CD83="Nein"),"Nein","Ja")</f>
        <v>Nein</v>
      </c>
      <c r="DS83" s="3" t="n">
        <f aca="false">ROUND(CA83*CE83,2)</f>
        <v>1</v>
      </c>
      <c r="DT83" s="0" t="n">
        <f aca="false">IF(OR(CF83&lt;0,CJ83&lt;=0),-1,ROUND(CF83/CJ83,0))</f>
        <v>6</v>
      </c>
      <c r="DU83" s="0" t="s">
        <v>44</v>
      </c>
      <c r="DV83" s="0" t="str">
        <f aca="false">IF(AND(CH83="Nein",CL83="Nein"),"Nein","Ja")</f>
        <v>Nein</v>
      </c>
      <c r="DW83" s="3" t="n">
        <f aca="false">ROUND(CI83*CM83,2)</f>
        <v>1</v>
      </c>
      <c r="DX83" s="0" t="n">
        <f aca="false">IF(OR(CN83&lt;0,CR83&lt;=0),-1,ROUND(CN83/CR83,0))</f>
        <v>66</v>
      </c>
      <c r="DY83" s="0" t="s">
        <v>44</v>
      </c>
      <c r="DZ83" s="0" t="str">
        <f aca="false">IF(AND(CP83="Nein",CT83="Nein"),"Nein","Ja")</f>
        <v>Nein</v>
      </c>
      <c r="EA83" s="3" t="n">
        <f aca="false">ROUND(CQ83*CU83,2)</f>
        <v>1</v>
      </c>
      <c r="EB83" s="0" t="n">
        <f aca="false">IF(OR(CN83&lt;0,CF83&lt;0),-1,CN83+ROUND(BU83*CF83,0))</f>
        <v>1584</v>
      </c>
      <c r="EC83" s="0" t="s">
        <v>44</v>
      </c>
      <c r="ED83" s="0" t="str">
        <f aca="false">IF(AND(CP83="Nein",CH83="Nein"),"Nein","Ja")</f>
        <v>Nein</v>
      </c>
      <c r="EE83" s="3" t="n">
        <f aca="false">ROUND((CQ83+CI83)/2,2)</f>
        <v>1</v>
      </c>
      <c r="EF83" s="0" t="n">
        <f aca="false">IF(OR(EB83&lt;0,CB83&lt;=0),-1,ROUND(EB83/CB83,0))</f>
        <v>79</v>
      </c>
      <c r="EG83" s="0" t="s">
        <v>44</v>
      </c>
      <c r="EH83" s="0" t="str">
        <f aca="false">IF(AND(ED83="Nein",CD83="Nein"),"Nein","Ja")</f>
        <v>Nein</v>
      </c>
      <c r="EI83" s="3" t="n">
        <f aca="false">ROUND(EE83*CE83,2)</f>
        <v>1</v>
      </c>
      <c r="EJ83" s="0" t="n">
        <f aca="false">BO83</f>
        <v>9</v>
      </c>
      <c r="EK83" s="0" t="str">
        <f aca="false">BP83</f>
        <v>Nein</v>
      </c>
      <c r="EL83" s="0" t="str">
        <f aca="false">BQ83</f>
        <v>Nein</v>
      </c>
      <c r="EM83" s="3" t="n">
        <f aca="false">BR83</f>
        <v>1</v>
      </c>
    </row>
    <row r="84" customFormat="false" ht="12.75" hidden="false" customHeight="false" outlineLevel="0" collapsed="false">
      <c r="B84" s="0" t="n">
        <v>1</v>
      </c>
      <c r="C84" s="0" t="n">
        <v>720</v>
      </c>
      <c r="D84" s="0" t="s">
        <v>44</v>
      </c>
      <c r="E84" s="0" t="s">
        <v>44</v>
      </c>
      <c r="F84" s="3" t="n">
        <v>1</v>
      </c>
      <c r="G84" s="0" t="n">
        <v>97</v>
      </c>
      <c r="H84" s="0" t="s">
        <v>44</v>
      </c>
      <c r="I84" s="0" t="s">
        <v>44</v>
      </c>
      <c r="J84" s="3" t="n">
        <v>1</v>
      </c>
      <c r="K84" s="0" t="n">
        <v>180</v>
      </c>
      <c r="L84" s="0" t="s">
        <v>44</v>
      </c>
      <c r="M84" s="0" t="s">
        <v>44</v>
      </c>
      <c r="N84" s="3" t="n">
        <v>1</v>
      </c>
      <c r="O84" s="0" t="n">
        <v>82</v>
      </c>
      <c r="P84" s="0" t="s">
        <v>44</v>
      </c>
      <c r="Q84" s="0" t="s">
        <v>44</v>
      </c>
      <c r="R84" s="3" t="n">
        <v>1</v>
      </c>
      <c r="S84" s="0" t="n">
        <v>540</v>
      </c>
      <c r="T84" s="0" t="s">
        <v>44</v>
      </c>
      <c r="U84" s="0" t="s">
        <v>44</v>
      </c>
      <c r="V84" s="3" t="n">
        <v>1</v>
      </c>
      <c r="W84" s="0" t="n">
        <v>102</v>
      </c>
      <c r="X84" s="0" t="s">
        <v>44</v>
      </c>
      <c r="Y84" s="0" t="s">
        <v>44</v>
      </c>
      <c r="Z84" s="3" t="n">
        <v>1</v>
      </c>
      <c r="AA84" s="0" t="n">
        <v>82</v>
      </c>
      <c r="AB84" s="0" t="s">
        <v>44</v>
      </c>
      <c r="AC84" s="0" t="s">
        <v>44</v>
      </c>
      <c r="AD84" s="3" t="n">
        <v>1</v>
      </c>
      <c r="AE84" s="0" t="n">
        <v>82</v>
      </c>
      <c r="AF84" s="4" t="s">
        <v>44</v>
      </c>
      <c r="AG84" s="4" t="s">
        <v>44</v>
      </c>
      <c r="AH84" s="3" t="n">
        <v>1</v>
      </c>
      <c r="AI84" s="0" t="n">
        <v>11</v>
      </c>
      <c r="AJ84" s="0" t="s">
        <v>44</v>
      </c>
      <c r="AK84" s="0" t="s">
        <v>44</v>
      </c>
      <c r="AL84" s="3" t="n">
        <v>1</v>
      </c>
      <c r="AM84" s="0" t="n">
        <v>98</v>
      </c>
      <c r="AN84" s="0" t="s">
        <v>44</v>
      </c>
      <c r="AO84" s="0" t="s">
        <v>44</v>
      </c>
      <c r="AP84" s="3" t="n">
        <v>1</v>
      </c>
      <c r="AQ84" s="0" t="n">
        <v>25</v>
      </c>
      <c r="AR84" s="0" t="s">
        <v>44</v>
      </c>
      <c r="AS84" s="0" t="s">
        <v>44</v>
      </c>
      <c r="AT84" s="3" t="n">
        <v>1</v>
      </c>
      <c r="AU84" s="0" t="n">
        <v>7</v>
      </c>
      <c r="AV84" s="0" t="s">
        <v>44</v>
      </c>
      <c r="AW84" s="0" t="s">
        <v>44</v>
      </c>
      <c r="AX84" s="3" t="n">
        <v>1</v>
      </c>
      <c r="AY84" s="0" t="n">
        <v>2</v>
      </c>
      <c r="AZ84" s="0" t="s">
        <v>44</v>
      </c>
      <c r="BA84" s="0" t="s">
        <v>44</v>
      </c>
      <c r="BB84" s="3" t="n">
        <v>1</v>
      </c>
      <c r="BC84" s="0" t="n">
        <v>5</v>
      </c>
      <c r="BD84" s="0" t="s">
        <v>44</v>
      </c>
      <c r="BE84" s="0" t="s">
        <v>44</v>
      </c>
      <c r="BF84" s="3" t="n">
        <v>1</v>
      </c>
      <c r="BG84" s="0" t="n">
        <v>1008</v>
      </c>
      <c r="BH84" s="0" t="s">
        <v>44</v>
      </c>
      <c r="BI84" s="0" t="s">
        <v>44</v>
      </c>
      <c r="BJ84" s="3" t="n">
        <v>1</v>
      </c>
      <c r="BK84" s="0" t="n">
        <v>10</v>
      </c>
      <c r="BL84" s="0" t="s">
        <v>44</v>
      </c>
      <c r="BM84" s="0" t="s">
        <v>44</v>
      </c>
      <c r="BN84" s="3" t="n">
        <v>1</v>
      </c>
      <c r="BO84" s="0" t="n">
        <v>7</v>
      </c>
      <c r="BP84" s="0" t="s">
        <v>44</v>
      </c>
      <c r="BQ84" s="0" t="s">
        <v>44</v>
      </c>
      <c r="BR84" s="3" t="n">
        <v>1</v>
      </c>
      <c r="CA84" s="3"/>
      <c r="CE84" s="3"/>
      <c r="CI84" s="3"/>
      <c r="CM84" s="3"/>
      <c r="CQ84" s="3"/>
      <c r="CU84" s="3"/>
      <c r="CY84" s="3"/>
      <c r="DC84" s="3"/>
      <c r="DG84" s="3"/>
      <c r="DK84" s="3"/>
      <c r="DO84" s="3"/>
      <c r="DS84" s="3"/>
      <c r="DW84" s="3"/>
      <c r="EA84" s="3"/>
      <c r="EE84" s="3"/>
      <c r="EI84" s="3"/>
      <c r="EM84" s="3"/>
    </row>
    <row r="85" customFormat="false" ht="12.75" hidden="false" customHeight="false" outlineLevel="0" collapsed="false">
      <c r="B85" s="0" t="n">
        <v>1</v>
      </c>
      <c r="C85" s="0" t="n">
        <v>600</v>
      </c>
      <c r="D85" s="0" t="s">
        <v>44</v>
      </c>
      <c r="E85" s="0" t="s">
        <v>44</v>
      </c>
      <c r="F85" s="3" t="n">
        <v>1</v>
      </c>
      <c r="G85" s="0" t="n">
        <v>105</v>
      </c>
      <c r="H85" s="0" t="s">
        <v>44</v>
      </c>
      <c r="I85" s="0" t="s">
        <v>44</v>
      </c>
      <c r="J85" s="3" t="n">
        <v>1</v>
      </c>
      <c r="K85" s="0" t="n">
        <v>120</v>
      </c>
      <c r="L85" s="0" t="s">
        <v>44</v>
      </c>
      <c r="M85" s="0" t="s">
        <v>44</v>
      </c>
      <c r="N85" s="3" t="n">
        <v>1</v>
      </c>
      <c r="O85" s="0" t="n">
        <v>85</v>
      </c>
      <c r="P85" s="0" t="s">
        <v>44</v>
      </c>
      <c r="Q85" s="0" t="s">
        <v>44</v>
      </c>
      <c r="R85" s="3" t="n">
        <v>1</v>
      </c>
      <c r="S85" s="0" t="n">
        <v>480</v>
      </c>
      <c r="T85" s="0" t="s">
        <v>44</v>
      </c>
      <c r="U85" s="0" t="s">
        <v>44</v>
      </c>
      <c r="V85" s="3" t="n">
        <v>1</v>
      </c>
      <c r="W85" s="0" t="n">
        <v>110</v>
      </c>
      <c r="X85" s="0" t="s">
        <v>44</v>
      </c>
      <c r="Y85" s="0" t="s">
        <v>44</v>
      </c>
      <c r="Z85" s="3" t="n">
        <v>1</v>
      </c>
      <c r="AA85" s="0" t="n">
        <v>-3</v>
      </c>
      <c r="AB85" s="0" t="s">
        <v>44</v>
      </c>
      <c r="AC85" s="0" t="s">
        <v>44</v>
      </c>
      <c r="AD85" s="3" t="n">
        <v>1</v>
      </c>
      <c r="AE85" s="0" t="n">
        <v>-3</v>
      </c>
      <c r="AF85" s="4" t="s">
        <v>44</v>
      </c>
      <c r="AG85" s="4" t="s">
        <v>44</v>
      </c>
      <c r="AH85" s="3" t="n">
        <v>1</v>
      </c>
      <c r="AI85" s="0" t="n">
        <v>-3</v>
      </c>
      <c r="AJ85" s="0" t="s">
        <v>44</v>
      </c>
      <c r="AK85" s="0" t="s">
        <v>44</v>
      </c>
      <c r="AL85" s="3" t="n">
        <v>1</v>
      </c>
      <c r="AM85" s="0" t="n">
        <v>95</v>
      </c>
      <c r="AN85" s="0" t="s">
        <v>44</v>
      </c>
      <c r="AO85" s="0" t="s">
        <v>44</v>
      </c>
      <c r="AP85" s="3" t="n">
        <v>1</v>
      </c>
      <c r="AQ85" s="0" t="n">
        <v>20</v>
      </c>
      <c r="AR85" s="0" t="s">
        <v>44</v>
      </c>
      <c r="AS85" s="0" t="s">
        <v>44</v>
      </c>
      <c r="AT85" s="3" t="n">
        <v>1</v>
      </c>
      <c r="AU85" s="0" t="n">
        <v>6</v>
      </c>
      <c r="AV85" s="0" t="s">
        <v>44</v>
      </c>
      <c r="AW85" s="0" t="s">
        <v>44</v>
      </c>
      <c r="AX85" s="3" t="n">
        <v>1</v>
      </c>
      <c r="AY85" s="0" t="n">
        <v>1</v>
      </c>
      <c r="AZ85" s="0" t="s">
        <v>44</v>
      </c>
      <c r="BA85" s="0" t="s">
        <v>44</v>
      </c>
      <c r="BB85" s="3" t="n">
        <v>1</v>
      </c>
      <c r="BC85" s="0" t="n">
        <v>4</v>
      </c>
      <c r="BD85" s="0" t="s">
        <v>44</v>
      </c>
      <c r="BE85" s="0" t="s">
        <v>44</v>
      </c>
      <c r="BF85" s="3" t="n">
        <v>1</v>
      </c>
      <c r="BG85" s="0" t="n">
        <v>804</v>
      </c>
      <c r="BH85" s="0" t="s">
        <v>44</v>
      </c>
      <c r="BI85" s="0" t="s">
        <v>44</v>
      </c>
      <c r="BJ85" s="3" t="n">
        <v>1</v>
      </c>
      <c r="BK85" s="0" t="n">
        <v>8</v>
      </c>
      <c r="BL85" s="0" t="s">
        <v>44</v>
      </c>
      <c r="BM85" s="0" t="s">
        <v>44</v>
      </c>
      <c r="BN85" s="3" t="n">
        <v>1</v>
      </c>
      <c r="BO85" s="0" t="n">
        <v>0</v>
      </c>
      <c r="BP85" s="0" t="s">
        <v>44</v>
      </c>
      <c r="BQ85" s="0" t="s">
        <v>44</v>
      </c>
      <c r="BR85" s="3" t="n">
        <v>1</v>
      </c>
      <c r="CA85" s="3"/>
      <c r="CE85" s="3"/>
      <c r="CI85" s="3"/>
      <c r="CM85" s="3"/>
      <c r="CQ85" s="3"/>
      <c r="CU85" s="3"/>
      <c r="CY85" s="3"/>
      <c r="DC85" s="3"/>
      <c r="DG85" s="3"/>
      <c r="DK85" s="3"/>
      <c r="DO85" s="3"/>
      <c r="DS85" s="3"/>
      <c r="DW85" s="3"/>
      <c r="EA85" s="3"/>
      <c r="EE85" s="3"/>
      <c r="EI85" s="3"/>
      <c r="EM85" s="3"/>
    </row>
    <row r="86" customFormat="false" ht="12.75" hidden="false" customHeight="false" outlineLevel="0" collapsed="false">
      <c r="A86" s="0" t="n">
        <v>30</v>
      </c>
      <c r="B86" s="0" t="n">
        <v>1</v>
      </c>
      <c r="C86" s="0" t="n">
        <v>2520</v>
      </c>
      <c r="D86" s="0" t="s">
        <v>44</v>
      </c>
      <c r="E86" s="0" t="s">
        <v>44</v>
      </c>
      <c r="F86" s="3" t="n">
        <v>1</v>
      </c>
      <c r="G86" s="0" t="n">
        <v>109</v>
      </c>
      <c r="H86" s="0" t="s">
        <v>44</v>
      </c>
      <c r="I86" s="0" t="s">
        <v>44</v>
      </c>
      <c r="J86" s="3" t="n">
        <v>1</v>
      </c>
      <c r="K86" s="0" t="n">
        <v>0</v>
      </c>
      <c r="L86" s="0" t="s">
        <v>44</v>
      </c>
      <c r="M86" s="0" t="s">
        <v>44</v>
      </c>
      <c r="N86" s="3" t="n">
        <v>1</v>
      </c>
      <c r="O86" s="0" t="n">
        <v>-1</v>
      </c>
      <c r="P86" s="0" t="s">
        <v>44</v>
      </c>
      <c r="Q86" s="0" t="s">
        <v>44</v>
      </c>
      <c r="R86" s="3" t="n">
        <v>1</v>
      </c>
      <c r="S86" s="0" t="n">
        <v>2520</v>
      </c>
      <c r="T86" s="0" t="s">
        <v>44</v>
      </c>
      <c r="U86" s="0" t="s">
        <v>44</v>
      </c>
      <c r="V86" s="3" t="n">
        <v>1</v>
      </c>
      <c r="W86" s="0" t="n">
        <v>109</v>
      </c>
      <c r="X86" s="0" t="s">
        <v>44</v>
      </c>
      <c r="Y86" s="0" t="s">
        <v>44</v>
      </c>
      <c r="Z86" s="3" t="n">
        <v>1</v>
      </c>
      <c r="AA86" s="0" t="n">
        <v>83</v>
      </c>
      <c r="AB86" s="0" t="s">
        <v>44</v>
      </c>
      <c r="AC86" s="0" t="s">
        <v>44</v>
      </c>
      <c r="AD86" s="3" t="n">
        <v>1</v>
      </c>
      <c r="AE86" s="0" t="n">
        <v>85</v>
      </c>
      <c r="AF86" s="4" t="s">
        <v>44</v>
      </c>
      <c r="AG86" s="4" t="s">
        <v>44</v>
      </c>
      <c r="AH86" s="3" t="n">
        <v>1</v>
      </c>
      <c r="AI86" s="0" t="n">
        <v>15</v>
      </c>
      <c r="AJ86" s="0" t="s">
        <v>44</v>
      </c>
      <c r="AK86" s="0" t="s">
        <v>44</v>
      </c>
      <c r="AL86" s="3" t="n">
        <v>1</v>
      </c>
      <c r="AM86" s="0" t="n">
        <v>103</v>
      </c>
      <c r="AN86" s="0" t="s">
        <v>44</v>
      </c>
      <c r="AO86" s="0" t="s">
        <v>44</v>
      </c>
      <c r="AP86" s="3" t="n">
        <v>1</v>
      </c>
      <c r="AQ86" s="0" t="n">
        <v>0</v>
      </c>
      <c r="AR86" s="0" t="s">
        <v>44</v>
      </c>
      <c r="AS86" s="0" t="s">
        <v>44</v>
      </c>
      <c r="AT86" s="3" t="n">
        <v>1</v>
      </c>
      <c r="AU86" s="0" t="n">
        <v>23</v>
      </c>
      <c r="AV86" s="0" t="s">
        <v>44</v>
      </c>
      <c r="AW86" s="0" t="s">
        <v>44</v>
      </c>
      <c r="AX86" s="3" t="n">
        <v>1</v>
      </c>
      <c r="AY86" s="0" t="n">
        <v>-1</v>
      </c>
      <c r="AZ86" s="0" t="s">
        <v>44</v>
      </c>
      <c r="BA86" s="0" t="s">
        <v>44</v>
      </c>
      <c r="BB86" s="3" t="n">
        <v>1</v>
      </c>
      <c r="BC86" s="0" t="n">
        <v>23</v>
      </c>
      <c r="BD86" s="0" t="s">
        <v>44</v>
      </c>
      <c r="BE86" s="0" t="s">
        <v>44</v>
      </c>
      <c r="BF86" s="3" t="n">
        <v>1</v>
      </c>
      <c r="BG86" s="0" t="n">
        <v>2520</v>
      </c>
      <c r="BH86" s="0" t="s">
        <v>44</v>
      </c>
      <c r="BI86" s="0" t="s">
        <v>44</v>
      </c>
      <c r="BJ86" s="3" t="n">
        <v>1</v>
      </c>
      <c r="BK86" s="0" t="n">
        <v>23</v>
      </c>
      <c r="BL86" s="0" t="s">
        <v>44</v>
      </c>
      <c r="BM86" s="0" t="s">
        <v>44</v>
      </c>
      <c r="BN86" s="3" t="n">
        <v>1</v>
      </c>
      <c r="BO86" s="0" t="n">
        <v>13</v>
      </c>
      <c r="BP86" s="0" t="s">
        <v>44</v>
      </c>
      <c r="BQ86" s="0" t="s">
        <v>44</v>
      </c>
      <c r="BR86" s="3" t="n">
        <v>1</v>
      </c>
      <c r="BU86" s="0" t="n">
        <f aca="false">IF(CJ86&lt;=0,$D$7,IF(CR86&lt;=CJ86,$D$7,$D$7+$F$7*(CR86-CJ86)))</f>
        <v>2.2</v>
      </c>
      <c r="BW86" s="0" t="n">
        <v>1</v>
      </c>
      <c r="BX86" s="0" t="n">
        <f aca="false">IF(AND(C86&gt;=0,C87&gt;=0,C88&gt;=0),C86+C87-C88,-1)</f>
        <v>2640</v>
      </c>
      <c r="BY86" s="0" t="s">
        <v>44</v>
      </c>
      <c r="BZ86" s="0" t="str">
        <f aca="false">IF(AND(E86="Nein",E87="Nein",E88="Nein"),"Nein","Ja")</f>
        <v>Nein</v>
      </c>
      <c r="CA86" s="3" t="n">
        <f aca="false">ROUND((F86+F87+F88)/3,2)</f>
        <v>1</v>
      </c>
      <c r="CB86" s="0" t="n">
        <f aca="false">G86</f>
        <v>109</v>
      </c>
      <c r="CC86" s="0" t="str">
        <f aca="false">H86</f>
        <v>Nein</v>
      </c>
      <c r="CD86" s="0" t="str">
        <f aca="false">I86</f>
        <v>Nein</v>
      </c>
      <c r="CE86" s="3" t="n">
        <f aca="false">J86</f>
        <v>1</v>
      </c>
      <c r="CF86" s="0" t="n">
        <f aca="false">IF(AND(K86&gt;=0,K87&gt;=0,K88&gt;=0),K86+K87-K88,-1)</f>
        <v>60</v>
      </c>
      <c r="CG86" s="0" t="s">
        <v>44</v>
      </c>
      <c r="CH86" s="0" t="str">
        <f aca="false">IF(AND(M86="Nein",M87="Nein",M88="Nein"),"Nein","Ja")</f>
        <v>Nein</v>
      </c>
      <c r="CI86" s="3" t="n">
        <f aca="false">ROUND((N86+N87+N88)/3,2)</f>
        <v>1</v>
      </c>
      <c r="CJ86" s="0" t="n">
        <f aca="false">O86</f>
        <v>-1</v>
      </c>
      <c r="CK86" s="0" t="str">
        <f aca="false">P86</f>
        <v>Nein</v>
      </c>
      <c r="CL86" s="0" t="str">
        <f aca="false">Q86</f>
        <v>Nein</v>
      </c>
      <c r="CM86" s="3" t="n">
        <f aca="false">R86</f>
        <v>1</v>
      </c>
      <c r="CN86" s="0" t="n">
        <f aca="false">IF(AND(S86&gt;=0,S87&gt;=0,S88&gt;=0),S86+S87-S88,-1)</f>
        <v>2580</v>
      </c>
      <c r="CO86" s="0" t="s">
        <v>44</v>
      </c>
      <c r="CP86" s="0" t="str">
        <f aca="false">IF(AND(U86="Nein",U87="Nein",U88="Nein"),"Nein","Ja")</f>
        <v>Nein</v>
      </c>
      <c r="CQ86" s="3" t="n">
        <f aca="false">ROUND((V86+V87+V88)/3,2)</f>
        <v>1</v>
      </c>
      <c r="CR86" s="0" t="n">
        <f aca="false">W86</f>
        <v>109</v>
      </c>
      <c r="CS86" s="0" t="str">
        <f aca="false">X86</f>
        <v>Nein</v>
      </c>
      <c r="CT86" s="0" t="str">
        <f aca="false">Y86</f>
        <v>Nein</v>
      </c>
      <c r="CU86" s="3" t="n">
        <f aca="false">Z86</f>
        <v>1</v>
      </c>
      <c r="CV86" s="0" t="n">
        <f aca="false">AA86</f>
        <v>83</v>
      </c>
      <c r="CW86" s="0" t="str">
        <f aca="false">AB86</f>
        <v>Nein</v>
      </c>
      <c r="CX86" s="0" t="str">
        <f aca="false">AC86</f>
        <v>Nein</v>
      </c>
      <c r="CY86" s="3" t="n">
        <f aca="false">AD86</f>
        <v>1</v>
      </c>
      <c r="CZ86" s="0" t="n">
        <f aca="false">AE86</f>
        <v>85</v>
      </c>
      <c r="DA86" s="0" t="str">
        <f aca="false">AF86</f>
        <v>Nein</v>
      </c>
      <c r="DB86" s="0" t="str">
        <f aca="false">AG86</f>
        <v>Nein</v>
      </c>
      <c r="DC86" s="3" t="n">
        <f aca="false">AH86</f>
        <v>1</v>
      </c>
      <c r="DD86" s="0" t="n">
        <f aca="false">AI86</f>
        <v>15</v>
      </c>
      <c r="DE86" s="0" t="str">
        <f aca="false">AJ86</f>
        <v>Nein</v>
      </c>
      <c r="DF86" s="0" t="str">
        <f aca="false">AK86</f>
        <v>Nein</v>
      </c>
      <c r="DG86" s="3" t="n">
        <f aca="false">AL86</f>
        <v>1</v>
      </c>
      <c r="DH86" s="0" t="n">
        <f aca="false">AM86</f>
        <v>103</v>
      </c>
      <c r="DI86" s="0" t="str">
        <f aca="false">AN86</f>
        <v>Nein</v>
      </c>
      <c r="DJ86" s="0" t="str">
        <f aca="false">AO86</f>
        <v>Nein</v>
      </c>
      <c r="DK86" s="3" t="n">
        <f aca="false">AP86</f>
        <v>1</v>
      </c>
      <c r="DL86" s="0" t="n">
        <f aca="false">IF(CF86=0,0,IF(OR(BX86&gt;=0,CF86&gt;=0),ROUND(CF86/BX86*100,0),-1))</f>
        <v>2</v>
      </c>
      <c r="DM86" s="0" t="s">
        <v>44</v>
      </c>
      <c r="DN86" s="0" t="str">
        <f aca="false">IF(AND(CH86="Nein",BZ86="Nein"),"Nein","Ja")</f>
        <v>Nein</v>
      </c>
      <c r="DO86" s="3" t="n">
        <f aca="false">ROUND(CI86*CA86,2)</f>
        <v>1</v>
      </c>
      <c r="DP86" s="0" t="n">
        <f aca="false">IF(OR(BX86&lt;0,CB86&lt;=0),-1,ROUND(BX86/CB86,0))</f>
        <v>24</v>
      </c>
      <c r="DQ86" s="0" t="s">
        <v>44</v>
      </c>
      <c r="DR86" s="0" t="str">
        <f aca="false">IF(AND(BZ86="Nein",CD86="Nein"),"Nein","Ja")</f>
        <v>Nein</v>
      </c>
      <c r="DS86" s="3" t="n">
        <f aca="false">ROUND(CA86*CE86,2)</f>
        <v>1</v>
      </c>
      <c r="DT86" s="0" t="n">
        <f aca="false">IF(OR(CF86&lt;0,CJ86&lt;=0),-1,ROUND(CF86/CJ86,0))</f>
        <v>-1</v>
      </c>
      <c r="DU86" s="0" t="s">
        <v>44</v>
      </c>
      <c r="DV86" s="0" t="str">
        <f aca="false">IF(AND(CH86="Nein",CL86="Nein"),"Nein","Ja")</f>
        <v>Nein</v>
      </c>
      <c r="DW86" s="3" t="n">
        <f aca="false">ROUND(CI86*CM86,2)</f>
        <v>1</v>
      </c>
      <c r="DX86" s="0" t="n">
        <f aca="false">IF(OR(CN86&lt;0,CR86&lt;=0),-1,ROUND(CN86/CR86,0))</f>
        <v>24</v>
      </c>
      <c r="DY86" s="0" t="s">
        <v>44</v>
      </c>
      <c r="DZ86" s="0" t="str">
        <f aca="false">IF(AND(CP86="Nein",CT86="Nein"),"Nein","Ja")</f>
        <v>Nein</v>
      </c>
      <c r="EA86" s="3" t="n">
        <f aca="false">ROUND(CQ86*CU86,2)</f>
        <v>1</v>
      </c>
      <c r="EB86" s="0" t="n">
        <f aca="false">IF(OR(CN86&lt;0,CF86&lt;0),-1,CN86+ROUND(BU86*CF86,0))</f>
        <v>2712</v>
      </c>
      <c r="EC86" s="0" t="s">
        <v>44</v>
      </c>
      <c r="ED86" s="0" t="str">
        <f aca="false">IF(AND(CP86="Nein",CH86="Nein"),"Nein","Ja")</f>
        <v>Nein</v>
      </c>
      <c r="EE86" s="3" t="n">
        <f aca="false">ROUND((CQ86+CI86)/2,2)</f>
        <v>1</v>
      </c>
      <c r="EF86" s="0" t="n">
        <f aca="false">IF(OR(EB86&lt;0,CB86&lt;=0),-1,ROUND(EB86/CB86,0))</f>
        <v>25</v>
      </c>
      <c r="EG86" s="0" t="s">
        <v>44</v>
      </c>
      <c r="EH86" s="0" t="str">
        <f aca="false">IF(AND(ED86="Nein",CD86="Nein"),"Nein","Ja")</f>
        <v>Nein</v>
      </c>
      <c r="EI86" s="3" t="n">
        <f aca="false">ROUND(EE86*CE86,2)</f>
        <v>1</v>
      </c>
      <c r="EJ86" s="0" t="n">
        <f aca="false">BO86</f>
        <v>13</v>
      </c>
      <c r="EK86" s="0" t="str">
        <f aca="false">BP86</f>
        <v>Nein</v>
      </c>
      <c r="EL86" s="0" t="str">
        <f aca="false">BQ86</f>
        <v>Nein</v>
      </c>
      <c r="EM86" s="3" t="n">
        <f aca="false">BR86</f>
        <v>1</v>
      </c>
    </row>
    <row r="87" customFormat="false" ht="12.75" hidden="false" customHeight="false" outlineLevel="0" collapsed="false">
      <c r="B87" s="0" t="n">
        <v>1</v>
      </c>
      <c r="C87" s="0" t="n">
        <v>720</v>
      </c>
      <c r="D87" s="0" t="s">
        <v>44</v>
      </c>
      <c r="E87" s="0" t="s">
        <v>44</v>
      </c>
      <c r="F87" s="3" t="n">
        <v>1</v>
      </c>
      <c r="G87" s="0" t="n">
        <v>97</v>
      </c>
      <c r="H87" s="0" t="s">
        <v>44</v>
      </c>
      <c r="I87" s="0" t="s">
        <v>44</v>
      </c>
      <c r="J87" s="3" t="n">
        <v>1</v>
      </c>
      <c r="K87" s="0" t="n">
        <v>180</v>
      </c>
      <c r="L87" s="0" t="s">
        <v>44</v>
      </c>
      <c r="M87" s="0" t="s">
        <v>44</v>
      </c>
      <c r="N87" s="3" t="n">
        <v>1</v>
      </c>
      <c r="O87" s="0" t="n">
        <v>82</v>
      </c>
      <c r="P87" s="0" t="s">
        <v>44</v>
      </c>
      <c r="Q87" s="0" t="s">
        <v>44</v>
      </c>
      <c r="R87" s="3" t="n">
        <v>1</v>
      </c>
      <c r="S87" s="0" t="n">
        <v>540</v>
      </c>
      <c r="T87" s="0" t="s">
        <v>44</v>
      </c>
      <c r="U87" s="0" t="s">
        <v>44</v>
      </c>
      <c r="V87" s="3" t="n">
        <v>1</v>
      </c>
      <c r="W87" s="0" t="n">
        <v>102</v>
      </c>
      <c r="X87" s="0" t="s">
        <v>44</v>
      </c>
      <c r="Y87" s="0" t="s">
        <v>44</v>
      </c>
      <c r="Z87" s="3" t="n">
        <v>1</v>
      </c>
      <c r="AA87" s="0" t="n">
        <v>82</v>
      </c>
      <c r="AB87" s="0" t="s">
        <v>44</v>
      </c>
      <c r="AC87" s="0" t="s">
        <v>44</v>
      </c>
      <c r="AD87" s="3" t="n">
        <v>1</v>
      </c>
      <c r="AE87" s="0" t="n">
        <v>82</v>
      </c>
      <c r="AF87" s="4" t="s">
        <v>44</v>
      </c>
      <c r="AG87" s="4" t="s">
        <v>44</v>
      </c>
      <c r="AH87" s="3" t="n">
        <v>1</v>
      </c>
      <c r="AI87" s="0" t="n">
        <v>11</v>
      </c>
      <c r="AJ87" s="0" t="s">
        <v>44</v>
      </c>
      <c r="AK87" s="0" t="s">
        <v>44</v>
      </c>
      <c r="AL87" s="3" t="n">
        <v>1</v>
      </c>
      <c r="AM87" s="0" t="n">
        <v>98</v>
      </c>
      <c r="AN87" s="0" t="s">
        <v>44</v>
      </c>
      <c r="AO87" s="0" t="s">
        <v>44</v>
      </c>
      <c r="AP87" s="3" t="n">
        <v>1</v>
      </c>
      <c r="AQ87" s="0" t="n">
        <v>25</v>
      </c>
      <c r="AR87" s="0" t="s">
        <v>44</v>
      </c>
      <c r="AS87" s="0" t="s">
        <v>44</v>
      </c>
      <c r="AT87" s="3" t="n">
        <v>1</v>
      </c>
      <c r="AU87" s="0" t="n">
        <v>7</v>
      </c>
      <c r="AV87" s="0" t="s">
        <v>44</v>
      </c>
      <c r="AW87" s="0" t="s">
        <v>44</v>
      </c>
      <c r="AX87" s="3" t="n">
        <v>1</v>
      </c>
      <c r="AY87" s="0" t="n">
        <v>2</v>
      </c>
      <c r="AZ87" s="0" t="s">
        <v>44</v>
      </c>
      <c r="BA87" s="0" t="s">
        <v>44</v>
      </c>
      <c r="BB87" s="3" t="n">
        <v>1</v>
      </c>
      <c r="BC87" s="0" t="n">
        <v>5</v>
      </c>
      <c r="BD87" s="0" t="s">
        <v>44</v>
      </c>
      <c r="BE87" s="0" t="s">
        <v>44</v>
      </c>
      <c r="BF87" s="3" t="n">
        <v>1</v>
      </c>
      <c r="BG87" s="0" t="n">
        <v>1008</v>
      </c>
      <c r="BH87" s="0" t="s">
        <v>44</v>
      </c>
      <c r="BI87" s="0" t="s">
        <v>44</v>
      </c>
      <c r="BJ87" s="3" t="n">
        <v>1</v>
      </c>
      <c r="BK87" s="0" t="n">
        <v>10</v>
      </c>
      <c r="BL87" s="0" t="s">
        <v>44</v>
      </c>
      <c r="BM87" s="0" t="s">
        <v>44</v>
      </c>
      <c r="BN87" s="3" t="n">
        <v>1</v>
      </c>
      <c r="BO87" s="0" t="n">
        <v>7</v>
      </c>
      <c r="BP87" s="0" t="s">
        <v>44</v>
      </c>
      <c r="BQ87" s="0" t="s">
        <v>44</v>
      </c>
      <c r="BR87" s="3" t="n">
        <v>1</v>
      </c>
      <c r="CA87" s="3"/>
      <c r="CE87" s="3"/>
      <c r="CI87" s="3"/>
      <c r="CM87" s="3"/>
      <c r="CQ87" s="3"/>
      <c r="CU87" s="3"/>
      <c r="CY87" s="3"/>
      <c r="DC87" s="3"/>
      <c r="DG87" s="3"/>
      <c r="DK87" s="3"/>
      <c r="DO87" s="3"/>
      <c r="DS87" s="3"/>
      <c r="DW87" s="3"/>
      <c r="EA87" s="3"/>
      <c r="EE87" s="3"/>
      <c r="EI87" s="3"/>
      <c r="EM87" s="3"/>
    </row>
    <row r="88" customFormat="false" ht="12.75" hidden="false" customHeight="false" outlineLevel="0" collapsed="false">
      <c r="B88" s="0" t="n">
        <v>1</v>
      </c>
      <c r="C88" s="0" t="n">
        <v>600</v>
      </c>
      <c r="D88" s="0" t="s">
        <v>44</v>
      </c>
      <c r="E88" s="0" t="s">
        <v>44</v>
      </c>
      <c r="F88" s="3" t="n">
        <v>1</v>
      </c>
      <c r="G88" s="0" t="n">
        <v>105</v>
      </c>
      <c r="H88" s="0" t="s">
        <v>44</v>
      </c>
      <c r="I88" s="0" t="s">
        <v>44</v>
      </c>
      <c r="J88" s="3" t="n">
        <v>1</v>
      </c>
      <c r="K88" s="0" t="n">
        <v>120</v>
      </c>
      <c r="L88" s="0" t="s">
        <v>44</v>
      </c>
      <c r="M88" s="0" t="s">
        <v>44</v>
      </c>
      <c r="N88" s="3" t="n">
        <v>1</v>
      </c>
      <c r="O88" s="0" t="n">
        <v>85</v>
      </c>
      <c r="P88" s="0" t="s">
        <v>44</v>
      </c>
      <c r="Q88" s="0" t="s">
        <v>44</v>
      </c>
      <c r="R88" s="3" t="n">
        <v>1</v>
      </c>
      <c r="S88" s="0" t="n">
        <v>480</v>
      </c>
      <c r="T88" s="0" t="s">
        <v>44</v>
      </c>
      <c r="U88" s="0" t="s">
        <v>44</v>
      </c>
      <c r="V88" s="3" t="n">
        <v>1</v>
      </c>
      <c r="W88" s="0" t="n">
        <v>110</v>
      </c>
      <c r="X88" s="0" t="s">
        <v>44</v>
      </c>
      <c r="Y88" s="0" t="s">
        <v>44</v>
      </c>
      <c r="Z88" s="3" t="n">
        <v>1</v>
      </c>
      <c r="AA88" s="0" t="n">
        <v>77</v>
      </c>
      <c r="AB88" s="0" t="s">
        <v>44</v>
      </c>
      <c r="AC88" s="0" t="s">
        <v>44</v>
      </c>
      <c r="AD88" s="3" t="n">
        <v>1</v>
      </c>
      <c r="AE88" s="0" t="n">
        <v>77</v>
      </c>
      <c r="AF88" s="4" t="s">
        <v>44</v>
      </c>
      <c r="AG88" s="4" t="s">
        <v>44</v>
      </c>
      <c r="AH88" s="3" t="n">
        <v>1</v>
      </c>
      <c r="AI88" s="0" t="n">
        <v>14</v>
      </c>
      <c r="AJ88" s="0" t="s">
        <v>44</v>
      </c>
      <c r="AK88" s="0" t="s">
        <v>44</v>
      </c>
      <c r="AL88" s="3" t="n">
        <v>1</v>
      </c>
      <c r="AM88" s="0" t="n">
        <v>95</v>
      </c>
      <c r="AN88" s="0" t="s">
        <v>44</v>
      </c>
      <c r="AO88" s="0" t="s">
        <v>44</v>
      </c>
      <c r="AP88" s="3" t="n">
        <v>1</v>
      </c>
      <c r="AQ88" s="0" t="n">
        <v>20</v>
      </c>
      <c r="AR88" s="0" t="s">
        <v>44</v>
      </c>
      <c r="AS88" s="0" t="s">
        <v>44</v>
      </c>
      <c r="AT88" s="3" t="n">
        <v>1</v>
      </c>
      <c r="AU88" s="0" t="n">
        <v>6</v>
      </c>
      <c r="AV88" s="0" t="s">
        <v>44</v>
      </c>
      <c r="AW88" s="0" t="s">
        <v>44</v>
      </c>
      <c r="AX88" s="3" t="n">
        <v>1</v>
      </c>
      <c r="AY88" s="0" t="n">
        <v>1</v>
      </c>
      <c r="AZ88" s="0" t="s">
        <v>44</v>
      </c>
      <c r="BA88" s="0" t="s">
        <v>44</v>
      </c>
      <c r="BB88" s="3" t="n">
        <v>1</v>
      </c>
      <c r="BC88" s="0" t="n">
        <v>4</v>
      </c>
      <c r="BD88" s="0" t="s">
        <v>44</v>
      </c>
      <c r="BE88" s="0" t="s">
        <v>44</v>
      </c>
      <c r="BF88" s="3" t="n">
        <v>1</v>
      </c>
      <c r="BG88" s="0" t="n">
        <v>804</v>
      </c>
      <c r="BH88" s="0" t="s">
        <v>44</v>
      </c>
      <c r="BI88" s="0" t="s">
        <v>44</v>
      </c>
      <c r="BJ88" s="3" t="n">
        <v>1</v>
      </c>
      <c r="BK88" s="0" t="n">
        <v>8</v>
      </c>
      <c r="BL88" s="0" t="s">
        <v>44</v>
      </c>
      <c r="BM88" s="0" t="s">
        <v>44</v>
      </c>
      <c r="BN88" s="3" t="n">
        <v>1</v>
      </c>
      <c r="BO88" s="0" t="n">
        <v>0</v>
      </c>
      <c r="BP88" s="0" t="s">
        <v>44</v>
      </c>
      <c r="BQ88" s="0" t="s">
        <v>44</v>
      </c>
      <c r="BR88" s="3" t="n">
        <v>1</v>
      </c>
      <c r="CA88" s="3"/>
      <c r="CE88" s="3"/>
      <c r="CI88" s="3"/>
      <c r="CM88" s="3"/>
      <c r="CQ88" s="3"/>
      <c r="CU88" s="3"/>
      <c r="CY88" s="3"/>
      <c r="DC88" s="3"/>
      <c r="DG88" s="3"/>
      <c r="DK88" s="3"/>
      <c r="DO88" s="3"/>
      <c r="DS88" s="3"/>
      <c r="DW88" s="3"/>
      <c r="EA88" s="3"/>
      <c r="EE88" s="3"/>
      <c r="EI88" s="3"/>
      <c r="EM88" s="3"/>
    </row>
    <row r="89" customFormat="false" ht="12.75" hidden="false" customHeight="false" outlineLevel="0" collapsed="false">
      <c r="A89" s="0" t="n">
        <v>31</v>
      </c>
      <c r="B89" s="0" t="n">
        <v>1</v>
      </c>
      <c r="C89" s="0" t="n">
        <v>1320</v>
      </c>
      <c r="D89" s="0" t="s">
        <v>44</v>
      </c>
      <c r="E89" s="0" t="s">
        <v>44</v>
      </c>
      <c r="F89" s="3" t="n">
        <v>1</v>
      </c>
      <c r="G89" s="0" t="n">
        <v>20</v>
      </c>
      <c r="H89" s="0" t="s">
        <v>44</v>
      </c>
      <c r="I89" s="0" t="s">
        <v>44</v>
      </c>
      <c r="J89" s="3" t="n">
        <v>1</v>
      </c>
      <c r="K89" s="0" t="n">
        <v>60</v>
      </c>
      <c r="L89" s="0" t="s">
        <v>44</v>
      </c>
      <c r="M89" s="0" t="s">
        <v>44</v>
      </c>
      <c r="N89" s="3" t="n">
        <v>1</v>
      </c>
      <c r="O89" s="0" t="n">
        <v>20</v>
      </c>
      <c r="P89" s="0" t="s">
        <v>44</v>
      </c>
      <c r="Q89" s="0" t="s">
        <v>44</v>
      </c>
      <c r="R89" s="3" t="n">
        <v>1</v>
      </c>
      <c r="S89" s="0" t="n">
        <v>1260</v>
      </c>
      <c r="T89" s="0" t="s">
        <v>44</v>
      </c>
      <c r="U89" s="0" t="s">
        <v>44</v>
      </c>
      <c r="V89" s="3" t="n">
        <v>1</v>
      </c>
      <c r="W89" s="0" t="n">
        <v>20</v>
      </c>
      <c r="X89" s="0" t="s">
        <v>44</v>
      </c>
      <c r="Y89" s="0" t="s">
        <v>44</v>
      </c>
      <c r="Z89" s="3" t="n">
        <v>1</v>
      </c>
      <c r="AA89" s="0" t="n">
        <v>92</v>
      </c>
      <c r="AB89" s="0" t="s">
        <v>44</v>
      </c>
      <c r="AC89" s="0" t="s">
        <v>44</v>
      </c>
      <c r="AD89" s="3" t="n">
        <v>1</v>
      </c>
      <c r="AE89" s="0" t="n">
        <v>92</v>
      </c>
      <c r="AF89" s="4" t="s">
        <v>44</v>
      </c>
      <c r="AG89" s="4" t="s">
        <v>44</v>
      </c>
      <c r="AH89" s="3" t="n">
        <v>1</v>
      </c>
      <c r="AI89" s="0" t="n">
        <v>2</v>
      </c>
      <c r="AJ89" s="0" t="s">
        <v>44</v>
      </c>
      <c r="AK89" s="0" t="s">
        <v>44</v>
      </c>
      <c r="AL89" s="3" t="n">
        <v>1</v>
      </c>
      <c r="AM89" s="0" t="n">
        <v>21</v>
      </c>
      <c r="AN89" s="0" t="s">
        <v>44</v>
      </c>
      <c r="AO89" s="0" t="s">
        <v>44</v>
      </c>
      <c r="AP89" s="3" t="n">
        <v>1</v>
      </c>
      <c r="AQ89" s="0" t="n">
        <v>5</v>
      </c>
      <c r="AR89" s="0" t="s">
        <v>44</v>
      </c>
      <c r="AS89" s="0" t="s">
        <v>44</v>
      </c>
      <c r="AT89" s="3" t="n">
        <v>1</v>
      </c>
      <c r="AU89" s="0" t="n">
        <v>66</v>
      </c>
      <c r="AV89" s="0" t="s">
        <v>44</v>
      </c>
      <c r="AW89" s="0" t="s">
        <v>44</v>
      </c>
      <c r="AX89" s="3" t="n">
        <v>1</v>
      </c>
      <c r="AY89" s="0" t="n">
        <v>3</v>
      </c>
      <c r="AZ89" s="0" t="s">
        <v>44</v>
      </c>
      <c r="BA89" s="0" t="s">
        <v>44</v>
      </c>
      <c r="BB89" s="3" t="n">
        <v>1</v>
      </c>
      <c r="BC89" s="0" t="n">
        <v>63</v>
      </c>
      <c r="BD89" s="0" t="s">
        <v>44</v>
      </c>
      <c r="BE89" s="0" t="s">
        <v>44</v>
      </c>
      <c r="BF89" s="3" t="n">
        <v>1</v>
      </c>
      <c r="BG89" s="0" t="n">
        <v>1392</v>
      </c>
      <c r="BH89" s="0" t="s">
        <v>44</v>
      </c>
      <c r="BI89" s="0" t="s">
        <v>44</v>
      </c>
      <c r="BJ89" s="3" t="n">
        <v>1</v>
      </c>
      <c r="BK89" s="0" t="n">
        <v>70</v>
      </c>
      <c r="BL89" s="0" t="s">
        <v>44</v>
      </c>
      <c r="BM89" s="0" t="s">
        <v>44</v>
      </c>
      <c r="BN89" s="3" t="n">
        <v>1</v>
      </c>
      <c r="BO89" s="0" t="n">
        <v>9</v>
      </c>
      <c r="BP89" s="0" t="s">
        <v>44</v>
      </c>
      <c r="BQ89" s="0" t="s">
        <v>44</v>
      </c>
      <c r="BR89" s="3" t="n">
        <v>1</v>
      </c>
      <c r="BU89" s="0" t="n">
        <f aca="false">IF(CJ89&lt;=0,$D$7,IF(CR89&lt;=CJ89,$D$7,$D$7+$F$7*(CR89-CJ89)))</f>
        <v>2.2</v>
      </c>
      <c r="BW89" s="0" t="n">
        <v>1</v>
      </c>
      <c r="BX89" s="0" t="n">
        <f aca="false">IF(AND(C89&gt;=0,C90&gt;=0,C91&gt;=0),C89+C90-C91,-1)</f>
        <v>1440</v>
      </c>
      <c r="BY89" s="0" t="s">
        <v>44</v>
      </c>
      <c r="BZ89" s="0" t="str">
        <f aca="false">IF(AND(E89="Nein",E90="Nein",E91="Nein"),"Nein","Ja")</f>
        <v>Nein</v>
      </c>
      <c r="CA89" s="3" t="n">
        <f aca="false">ROUND((F89+F90+F91)/3,2)</f>
        <v>1</v>
      </c>
      <c r="CB89" s="0" t="n">
        <f aca="false">G89</f>
        <v>20</v>
      </c>
      <c r="CC89" s="0" t="str">
        <f aca="false">H89</f>
        <v>Nein</v>
      </c>
      <c r="CD89" s="0" t="str">
        <f aca="false">I89</f>
        <v>Nein</v>
      </c>
      <c r="CE89" s="3" t="n">
        <f aca="false">J89</f>
        <v>1</v>
      </c>
      <c r="CF89" s="0" t="n">
        <f aca="false">IF(AND(K89&gt;=0,K90&gt;=0,K91&gt;=0),K89+K90-K91,-1)</f>
        <v>0</v>
      </c>
      <c r="CG89" s="0" t="s">
        <v>44</v>
      </c>
      <c r="CH89" s="0" t="str">
        <f aca="false">IF(AND(M89="Nein",M90="Nein",M91="Nein"),"Nein","Ja")</f>
        <v>Nein</v>
      </c>
      <c r="CI89" s="3" t="n">
        <f aca="false">ROUND((N89+N90+N91)/3,2)</f>
        <v>1</v>
      </c>
      <c r="CJ89" s="0" t="n">
        <f aca="false">O89</f>
        <v>20</v>
      </c>
      <c r="CK89" s="0" t="str">
        <f aca="false">P89</f>
        <v>Nein</v>
      </c>
      <c r="CL89" s="0" t="str">
        <f aca="false">Q89</f>
        <v>Nein</v>
      </c>
      <c r="CM89" s="3" t="n">
        <f aca="false">R89</f>
        <v>1</v>
      </c>
      <c r="CN89" s="0" t="n">
        <f aca="false">IF(AND(S89&gt;=0,S90&gt;=0,S91&gt;=0),S89+S90-S91,-1)</f>
        <v>1440</v>
      </c>
      <c r="CO89" s="0" t="s">
        <v>44</v>
      </c>
      <c r="CP89" s="0" t="str">
        <f aca="false">IF(AND(U89="Nein",U90="Nein",U91="Nein"),"Nein","Ja")</f>
        <v>Nein</v>
      </c>
      <c r="CQ89" s="3" t="n">
        <f aca="false">ROUND((V89+V90+V91)/3,2)</f>
        <v>1</v>
      </c>
      <c r="CR89" s="0" t="n">
        <f aca="false">W89</f>
        <v>20</v>
      </c>
      <c r="CS89" s="0" t="str">
        <f aca="false">X89</f>
        <v>Nein</v>
      </c>
      <c r="CT89" s="0" t="str">
        <f aca="false">Y89</f>
        <v>Nein</v>
      </c>
      <c r="CU89" s="3" t="n">
        <f aca="false">Z89</f>
        <v>1</v>
      </c>
      <c r="CV89" s="0" t="n">
        <f aca="false">AA89</f>
        <v>92</v>
      </c>
      <c r="CW89" s="0" t="str">
        <f aca="false">AB89</f>
        <v>Nein</v>
      </c>
      <c r="CX89" s="0" t="str">
        <f aca="false">AC89</f>
        <v>Nein</v>
      </c>
      <c r="CY89" s="3" t="n">
        <f aca="false">AD89</f>
        <v>1</v>
      </c>
      <c r="CZ89" s="0" t="n">
        <f aca="false">AE89</f>
        <v>92</v>
      </c>
      <c r="DA89" s="0" t="str">
        <f aca="false">AF89</f>
        <v>Nein</v>
      </c>
      <c r="DB89" s="0" t="str">
        <f aca="false">AG89</f>
        <v>Nein</v>
      </c>
      <c r="DC89" s="3" t="n">
        <f aca="false">AH89</f>
        <v>1</v>
      </c>
      <c r="DD89" s="0" t="n">
        <f aca="false">AI89</f>
        <v>2</v>
      </c>
      <c r="DE89" s="0" t="str">
        <f aca="false">AJ89</f>
        <v>Nein</v>
      </c>
      <c r="DF89" s="0" t="str">
        <f aca="false">AK89</f>
        <v>Nein</v>
      </c>
      <c r="DG89" s="3" t="n">
        <f aca="false">AL89</f>
        <v>1</v>
      </c>
      <c r="DH89" s="0" t="n">
        <f aca="false">AM89</f>
        <v>21</v>
      </c>
      <c r="DI89" s="0" t="str">
        <f aca="false">AN89</f>
        <v>Nein</v>
      </c>
      <c r="DJ89" s="0" t="str">
        <f aca="false">AO89</f>
        <v>Nein</v>
      </c>
      <c r="DK89" s="3" t="n">
        <f aca="false">AP89</f>
        <v>1</v>
      </c>
      <c r="DL89" s="0" t="n">
        <f aca="false">IF(CF89=0,0,IF(OR(BX89&gt;=0,CF89&gt;=0),ROUND(CF89/BX89*100,0),-1))</f>
        <v>0</v>
      </c>
      <c r="DM89" s="0" t="s">
        <v>44</v>
      </c>
      <c r="DN89" s="0" t="str">
        <f aca="false">IF(AND(CH89="Nein",BZ89="Nein"),"Nein","Ja")</f>
        <v>Nein</v>
      </c>
      <c r="DO89" s="3" t="n">
        <f aca="false">ROUND(CI89*CA89,2)</f>
        <v>1</v>
      </c>
      <c r="DP89" s="0" t="n">
        <f aca="false">IF(OR(BX89&lt;0,CB89&lt;=0),-1,ROUND(BX89/CB89,0))</f>
        <v>72</v>
      </c>
      <c r="DQ89" s="0" t="s">
        <v>44</v>
      </c>
      <c r="DR89" s="0" t="str">
        <f aca="false">IF(AND(BZ89="Nein",CD89="Nein"),"Nein","Ja")</f>
        <v>Nein</v>
      </c>
      <c r="DS89" s="3" t="n">
        <f aca="false">ROUND(CA89*CE89,2)</f>
        <v>1</v>
      </c>
      <c r="DT89" s="0" t="n">
        <f aca="false">IF(OR(CF89&lt;0,CJ89&lt;=0),-1,ROUND(CF89/CJ89,0))</f>
        <v>0</v>
      </c>
      <c r="DU89" s="0" t="s">
        <v>44</v>
      </c>
      <c r="DV89" s="0" t="str">
        <f aca="false">IF(AND(CH89="Nein",CL89="Nein"),"Nein","Ja")</f>
        <v>Nein</v>
      </c>
      <c r="DW89" s="3" t="n">
        <f aca="false">ROUND(CI89*CM89,2)</f>
        <v>1</v>
      </c>
      <c r="DX89" s="0" t="n">
        <f aca="false">IF(OR(CN89&lt;0,CR89&lt;=0),-1,ROUND(CN89/CR89,0))</f>
        <v>72</v>
      </c>
      <c r="DY89" s="0" t="s">
        <v>44</v>
      </c>
      <c r="DZ89" s="0" t="str">
        <f aca="false">IF(AND(CP89="Nein",CT89="Nein"),"Nein","Ja")</f>
        <v>Nein</v>
      </c>
      <c r="EA89" s="3" t="n">
        <f aca="false">ROUND(CQ89*CU89,2)</f>
        <v>1</v>
      </c>
      <c r="EB89" s="0" t="n">
        <f aca="false">IF(OR(CN89&lt;0,CF89&lt;0),-1,CN89+ROUND(BU89*CF89,0))</f>
        <v>1440</v>
      </c>
      <c r="EC89" s="0" t="s">
        <v>44</v>
      </c>
      <c r="ED89" s="0" t="str">
        <f aca="false">IF(AND(CP89="Nein",CH89="Nein"),"Nein","Ja")</f>
        <v>Nein</v>
      </c>
      <c r="EE89" s="3" t="n">
        <f aca="false">ROUND((CQ89+CI89)/2,2)</f>
        <v>1</v>
      </c>
      <c r="EF89" s="0" t="n">
        <f aca="false">IF(OR(EB89&lt;0,CB89&lt;=0),-1,ROUND(EB89/CB89,0))</f>
        <v>72</v>
      </c>
      <c r="EG89" s="0" t="s">
        <v>44</v>
      </c>
      <c r="EH89" s="0" t="str">
        <f aca="false">IF(AND(ED89="Nein",CD89="Nein"),"Nein","Ja")</f>
        <v>Nein</v>
      </c>
      <c r="EI89" s="3" t="n">
        <f aca="false">ROUND(EE89*CE89,2)</f>
        <v>1</v>
      </c>
      <c r="EJ89" s="0" t="n">
        <f aca="false">BO89</f>
        <v>9</v>
      </c>
      <c r="EK89" s="0" t="str">
        <f aca="false">BP89</f>
        <v>Nein</v>
      </c>
      <c r="EL89" s="0" t="str">
        <f aca="false">BQ89</f>
        <v>Nein</v>
      </c>
      <c r="EM89" s="3" t="n">
        <f aca="false">BR89</f>
        <v>1</v>
      </c>
    </row>
    <row r="90" customFormat="false" ht="12.75" hidden="false" customHeight="false" outlineLevel="0" collapsed="false">
      <c r="B90" s="0" t="n">
        <v>1</v>
      </c>
      <c r="C90" s="0" t="n">
        <v>720</v>
      </c>
      <c r="D90" s="0" t="s">
        <v>44</v>
      </c>
      <c r="E90" s="0" t="s">
        <v>44</v>
      </c>
      <c r="F90" s="3" t="n">
        <v>1</v>
      </c>
      <c r="G90" s="0" t="n">
        <v>97</v>
      </c>
      <c r="H90" s="0" t="s">
        <v>44</v>
      </c>
      <c r="I90" s="0" t="s">
        <v>44</v>
      </c>
      <c r="J90" s="3" t="n">
        <v>1</v>
      </c>
      <c r="K90" s="0" t="n">
        <v>0</v>
      </c>
      <c r="L90" s="0" t="s">
        <v>44</v>
      </c>
      <c r="M90" s="0" t="s">
        <v>44</v>
      </c>
      <c r="N90" s="3" t="n">
        <v>1</v>
      </c>
      <c r="O90" s="0" t="n">
        <v>-1</v>
      </c>
      <c r="P90" s="0" t="s">
        <v>44</v>
      </c>
      <c r="Q90" s="0" t="s">
        <v>44</v>
      </c>
      <c r="R90" s="3" t="n">
        <v>1</v>
      </c>
      <c r="S90" s="0" t="n">
        <v>720</v>
      </c>
      <c r="T90" s="0" t="s">
        <v>44</v>
      </c>
      <c r="U90" s="0" t="s">
        <v>44</v>
      </c>
      <c r="V90" s="3" t="n">
        <v>1</v>
      </c>
      <c r="W90" s="0" t="n">
        <v>97</v>
      </c>
      <c r="X90" s="0" t="s">
        <v>44</v>
      </c>
      <c r="Y90" s="0" t="s">
        <v>44</v>
      </c>
      <c r="Z90" s="3" t="n">
        <v>1</v>
      </c>
      <c r="AA90" s="0" t="n">
        <v>82</v>
      </c>
      <c r="AB90" s="0" t="s">
        <v>44</v>
      </c>
      <c r="AC90" s="0" t="s">
        <v>44</v>
      </c>
      <c r="AD90" s="3" t="n">
        <v>1</v>
      </c>
      <c r="AE90" s="0" t="n">
        <v>82</v>
      </c>
      <c r="AF90" s="4" t="s">
        <v>44</v>
      </c>
      <c r="AG90" s="4" t="s">
        <v>44</v>
      </c>
      <c r="AH90" s="3" t="n">
        <v>1</v>
      </c>
      <c r="AI90" s="0" t="n">
        <v>11</v>
      </c>
      <c r="AJ90" s="0" t="s">
        <v>44</v>
      </c>
      <c r="AK90" s="0" t="s">
        <v>44</v>
      </c>
      <c r="AL90" s="3" t="n">
        <v>1</v>
      </c>
      <c r="AM90" s="0" t="n">
        <v>98</v>
      </c>
      <c r="AN90" s="0" t="s">
        <v>44</v>
      </c>
      <c r="AO90" s="0" t="s">
        <v>44</v>
      </c>
      <c r="AP90" s="3" t="n">
        <v>1</v>
      </c>
      <c r="AQ90" s="0" t="n">
        <v>0</v>
      </c>
      <c r="AR90" s="0" t="s">
        <v>44</v>
      </c>
      <c r="AS90" s="0" t="s">
        <v>44</v>
      </c>
      <c r="AT90" s="3" t="n">
        <v>1</v>
      </c>
      <c r="AU90" s="0" t="n">
        <v>7</v>
      </c>
      <c r="AV90" s="0" t="s">
        <v>44</v>
      </c>
      <c r="AW90" s="0" t="s">
        <v>44</v>
      </c>
      <c r="AX90" s="3" t="n">
        <v>1</v>
      </c>
      <c r="AY90" s="0" t="n">
        <v>-1</v>
      </c>
      <c r="AZ90" s="0" t="s">
        <v>44</v>
      </c>
      <c r="BA90" s="0" t="s">
        <v>44</v>
      </c>
      <c r="BB90" s="3" t="n">
        <v>1</v>
      </c>
      <c r="BC90" s="0" t="n">
        <v>7</v>
      </c>
      <c r="BD90" s="0" t="s">
        <v>44</v>
      </c>
      <c r="BE90" s="0" t="s">
        <v>44</v>
      </c>
      <c r="BF90" s="3" t="n">
        <v>1</v>
      </c>
      <c r="BG90" s="0" t="n">
        <v>1008</v>
      </c>
      <c r="BH90" s="0" t="s">
        <v>44</v>
      </c>
      <c r="BI90" s="0" t="s">
        <v>44</v>
      </c>
      <c r="BJ90" s="3" t="n">
        <v>1</v>
      </c>
      <c r="BK90" s="0" t="n">
        <v>10</v>
      </c>
      <c r="BL90" s="0" t="s">
        <v>44</v>
      </c>
      <c r="BM90" s="0" t="s">
        <v>44</v>
      </c>
      <c r="BN90" s="3" t="n">
        <v>1</v>
      </c>
      <c r="BO90" s="0" t="n">
        <v>7</v>
      </c>
      <c r="BP90" s="0" t="s">
        <v>44</v>
      </c>
      <c r="BQ90" s="0" t="s">
        <v>44</v>
      </c>
      <c r="BR90" s="3" t="n">
        <v>1</v>
      </c>
      <c r="CA90" s="3"/>
      <c r="CE90" s="3"/>
      <c r="CI90" s="3"/>
      <c r="CM90" s="3"/>
      <c r="CQ90" s="3"/>
      <c r="CU90" s="3"/>
      <c r="CY90" s="3"/>
      <c r="DC90" s="3"/>
      <c r="DG90" s="3"/>
      <c r="DK90" s="3"/>
      <c r="DO90" s="3"/>
      <c r="DS90" s="3"/>
      <c r="DW90" s="3"/>
      <c r="EA90" s="3"/>
      <c r="EE90" s="3"/>
      <c r="EI90" s="3"/>
      <c r="EM90" s="3"/>
    </row>
    <row r="91" customFormat="false" ht="12.75" hidden="false" customHeight="false" outlineLevel="0" collapsed="false">
      <c r="B91" s="0" t="n">
        <v>1</v>
      </c>
      <c r="C91" s="0" t="n">
        <v>600</v>
      </c>
      <c r="D91" s="0" t="s">
        <v>44</v>
      </c>
      <c r="E91" s="0" t="s">
        <v>44</v>
      </c>
      <c r="F91" s="3" t="n">
        <v>1</v>
      </c>
      <c r="G91" s="0" t="n">
        <v>105</v>
      </c>
      <c r="H91" s="0" t="s">
        <v>44</v>
      </c>
      <c r="I91" s="0" t="s">
        <v>44</v>
      </c>
      <c r="J91" s="3" t="n">
        <v>1</v>
      </c>
      <c r="K91" s="0" t="n">
        <v>60</v>
      </c>
      <c r="L91" s="0" t="s">
        <v>44</v>
      </c>
      <c r="M91" s="0" t="s">
        <v>44</v>
      </c>
      <c r="N91" s="3" t="n">
        <v>1</v>
      </c>
      <c r="O91" s="0" t="n">
        <v>85</v>
      </c>
      <c r="P91" s="0" t="s">
        <v>44</v>
      </c>
      <c r="Q91" s="0" t="s">
        <v>44</v>
      </c>
      <c r="R91" s="3" t="n">
        <v>1</v>
      </c>
      <c r="S91" s="0" t="n">
        <v>540</v>
      </c>
      <c r="T91" s="0" t="s">
        <v>44</v>
      </c>
      <c r="U91" s="0" t="s">
        <v>44</v>
      </c>
      <c r="V91" s="3" t="n">
        <v>1</v>
      </c>
      <c r="W91" s="0" t="n">
        <v>110</v>
      </c>
      <c r="X91" s="0" t="s">
        <v>44</v>
      </c>
      <c r="Y91" s="0" t="s">
        <v>44</v>
      </c>
      <c r="Z91" s="3" t="n">
        <v>1</v>
      </c>
      <c r="AA91" s="0" t="n">
        <v>77</v>
      </c>
      <c r="AB91" s="0" t="s">
        <v>44</v>
      </c>
      <c r="AC91" s="0" t="s">
        <v>44</v>
      </c>
      <c r="AD91" s="3" t="n">
        <v>1</v>
      </c>
      <c r="AE91" s="0" t="n">
        <v>77</v>
      </c>
      <c r="AF91" s="4" t="s">
        <v>44</v>
      </c>
      <c r="AG91" s="4" t="s">
        <v>44</v>
      </c>
      <c r="AH91" s="3" t="n">
        <v>1</v>
      </c>
      <c r="AI91" s="0" t="n">
        <v>14</v>
      </c>
      <c r="AJ91" s="0" t="s">
        <v>44</v>
      </c>
      <c r="AK91" s="0" t="s">
        <v>44</v>
      </c>
      <c r="AL91" s="3" t="n">
        <v>1</v>
      </c>
      <c r="AM91" s="0" t="n">
        <v>95</v>
      </c>
      <c r="AN91" s="0" t="s">
        <v>44</v>
      </c>
      <c r="AO91" s="0" t="s">
        <v>44</v>
      </c>
      <c r="AP91" s="3" t="n">
        <v>1</v>
      </c>
      <c r="AQ91" s="0" t="n">
        <v>10</v>
      </c>
      <c r="AR91" s="0" t="s">
        <v>44</v>
      </c>
      <c r="AS91" s="0" t="s">
        <v>44</v>
      </c>
      <c r="AT91" s="3" t="n">
        <v>1</v>
      </c>
      <c r="AU91" s="0" t="n">
        <v>6</v>
      </c>
      <c r="AV91" s="0" t="s">
        <v>44</v>
      </c>
      <c r="AW91" s="0" t="s">
        <v>44</v>
      </c>
      <c r="AX91" s="3" t="n">
        <v>1</v>
      </c>
      <c r="AY91" s="0" t="n">
        <v>1</v>
      </c>
      <c r="AZ91" s="0" t="s">
        <v>44</v>
      </c>
      <c r="BA91" s="0" t="s">
        <v>44</v>
      </c>
      <c r="BB91" s="3" t="n">
        <v>1</v>
      </c>
      <c r="BC91" s="0" t="n">
        <v>5</v>
      </c>
      <c r="BD91" s="0" t="s">
        <v>44</v>
      </c>
      <c r="BE91" s="0" t="s">
        <v>44</v>
      </c>
      <c r="BF91" s="3" t="n">
        <v>1</v>
      </c>
      <c r="BG91" s="0" t="n">
        <v>804</v>
      </c>
      <c r="BH91" s="0" t="s">
        <v>44</v>
      </c>
      <c r="BI91" s="0" t="s">
        <v>44</v>
      </c>
      <c r="BJ91" s="3" t="n">
        <v>1</v>
      </c>
      <c r="BK91" s="0" t="n">
        <v>8</v>
      </c>
      <c r="BL91" s="0" t="s">
        <v>44</v>
      </c>
      <c r="BM91" s="0" t="s">
        <v>44</v>
      </c>
      <c r="BN91" s="3" t="n">
        <v>1</v>
      </c>
      <c r="BO91" s="0" t="n">
        <v>0</v>
      </c>
      <c r="BP91" s="0" t="s">
        <v>44</v>
      </c>
      <c r="BQ91" s="0" t="s">
        <v>44</v>
      </c>
      <c r="BR91" s="3" t="n">
        <v>1</v>
      </c>
      <c r="CA91" s="3"/>
      <c r="CE91" s="3"/>
      <c r="CI91" s="3"/>
      <c r="CM91" s="3"/>
      <c r="CQ91" s="3"/>
      <c r="CU91" s="3"/>
      <c r="CY91" s="3"/>
      <c r="DC91" s="3"/>
      <c r="DG91" s="3"/>
      <c r="DK91" s="3"/>
      <c r="DO91" s="3"/>
      <c r="DS91" s="3"/>
      <c r="DW91" s="3"/>
      <c r="EA91" s="3"/>
      <c r="EE91" s="3"/>
      <c r="EI91" s="3"/>
      <c r="EM91" s="3"/>
    </row>
    <row r="92" customFormat="false" ht="12.75" hidden="false" customHeight="false" outlineLevel="0" collapsed="false">
      <c r="A92" s="0" t="n">
        <v>32</v>
      </c>
      <c r="B92" s="0" t="n">
        <v>1</v>
      </c>
      <c r="C92" s="0" t="n">
        <v>1320</v>
      </c>
      <c r="D92" s="0" t="s">
        <v>44</v>
      </c>
      <c r="E92" s="0" t="s">
        <v>44</v>
      </c>
      <c r="F92" s="3" t="n">
        <v>1</v>
      </c>
      <c r="G92" s="0" t="n">
        <v>20</v>
      </c>
      <c r="H92" s="0" t="s">
        <v>44</v>
      </c>
      <c r="I92" s="0" t="s">
        <v>44</v>
      </c>
      <c r="J92" s="3" t="n">
        <v>1</v>
      </c>
      <c r="K92" s="0" t="n">
        <v>60</v>
      </c>
      <c r="L92" s="0" t="s">
        <v>44</v>
      </c>
      <c r="M92" s="0" t="s">
        <v>44</v>
      </c>
      <c r="N92" s="3" t="n">
        <v>1</v>
      </c>
      <c r="O92" s="0" t="n">
        <v>20</v>
      </c>
      <c r="P92" s="0" t="s">
        <v>44</v>
      </c>
      <c r="Q92" s="0" t="s">
        <v>44</v>
      </c>
      <c r="R92" s="3" t="n">
        <v>1</v>
      </c>
      <c r="S92" s="0" t="n">
        <v>1260</v>
      </c>
      <c r="T92" s="0" t="s">
        <v>44</v>
      </c>
      <c r="U92" s="0" t="s">
        <v>44</v>
      </c>
      <c r="V92" s="3" t="n">
        <v>1</v>
      </c>
      <c r="W92" s="0" t="n">
        <v>20</v>
      </c>
      <c r="X92" s="0" t="s">
        <v>44</v>
      </c>
      <c r="Y92" s="0" t="s">
        <v>44</v>
      </c>
      <c r="Z92" s="3" t="n">
        <v>1</v>
      </c>
      <c r="AA92" s="0" t="n">
        <v>92</v>
      </c>
      <c r="AB92" s="0" t="s">
        <v>44</v>
      </c>
      <c r="AC92" s="0" t="s">
        <v>44</v>
      </c>
      <c r="AD92" s="3" t="n">
        <v>1</v>
      </c>
      <c r="AE92" s="0" t="n">
        <v>92</v>
      </c>
      <c r="AF92" s="4" t="s">
        <v>44</v>
      </c>
      <c r="AG92" s="4" t="s">
        <v>44</v>
      </c>
      <c r="AH92" s="3" t="n">
        <v>1</v>
      </c>
      <c r="AI92" s="0" t="n">
        <v>2</v>
      </c>
      <c r="AJ92" s="0" t="s">
        <v>44</v>
      </c>
      <c r="AK92" s="0" t="s">
        <v>44</v>
      </c>
      <c r="AL92" s="3" t="n">
        <v>1</v>
      </c>
      <c r="AM92" s="0" t="n">
        <v>21</v>
      </c>
      <c r="AN92" s="0" t="s">
        <v>44</v>
      </c>
      <c r="AO92" s="0" t="s">
        <v>44</v>
      </c>
      <c r="AP92" s="3" t="n">
        <v>1</v>
      </c>
      <c r="AQ92" s="0" t="n">
        <v>5</v>
      </c>
      <c r="AR92" s="0" t="s">
        <v>44</v>
      </c>
      <c r="AS92" s="0" t="s">
        <v>44</v>
      </c>
      <c r="AT92" s="3" t="n">
        <v>1</v>
      </c>
      <c r="AU92" s="0" t="n">
        <v>66</v>
      </c>
      <c r="AV92" s="0" t="s">
        <v>44</v>
      </c>
      <c r="AW92" s="0" t="s">
        <v>44</v>
      </c>
      <c r="AX92" s="3" t="n">
        <v>1</v>
      </c>
      <c r="AY92" s="0" t="n">
        <v>3</v>
      </c>
      <c r="AZ92" s="0" t="s">
        <v>44</v>
      </c>
      <c r="BA92" s="0" t="s">
        <v>44</v>
      </c>
      <c r="BB92" s="3" t="n">
        <v>1</v>
      </c>
      <c r="BC92" s="0" t="n">
        <v>63</v>
      </c>
      <c r="BD92" s="0" t="s">
        <v>44</v>
      </c>
      <c r="BE92" s="0" t="s">
        <v>44</v>
      </c>
      <c r="BF92" s="3" t="n">
        <v>1</v>
      </c>
      <c r="BG92" s="0" t="n">
        <v>1392</v>
      </c>
      <c r="BH92" s="0" t="s">
        <v>44</v>
      </c>
      <c r="BI92" s="0" t="s">
        <v>44</v>
      </c>
      <c r="BJ92" s="3" t="n">
        <v>1</v>
      </c>
      <c r="BK92" s="0" t="n">
        <v>70</v>
      </c>
      <c r="BL92" s="0" t="s">
        <v>44</v>
      </c>
      <c r="BM92" s="0" t="s">
        <v>44</v>
      </c>
      <c r="BN92" s="3" t="n">
        <v>1</v>
      </c>
      <c r="BO92" s="0" t="n">
        <v>9</v>
      </c>
      <c r="BP92" s="0" t="s">
        <v>44</v>
      </c>
      <c r="BQ92" s="0" t="s">
        <v>44</v>
      </c>
      <c r="BR92" s="3" t="n">
        <v>1</v>
      </c>
      <c r="BU92" s="0" t="n">
        <f aca="false">IF(CJ92&lt;=0,$D$7,IF(CR92&lt;=CJ92,$D$7,$D$7+$F$7*(CR92-CJ92)))</f>
        <v>2.2</v>
      </c>
      <c r="BW92" s="0" t="n">
        <v>1</v>
      </c>
      <c r="BX92" s="0" t="n">
        <f aca="false">IF(AND(C92&gt;=0,C93&gt;=0,C94&gt;=0),C92+C93-C94,-1)</f>
        <v>1440</v>
      </c>
      <c r="BY92" s="0" t="s">
        <v>44</v>
      </c>
      <c r="BZ92" s="0" t="str">
        <f aca="false">IF(AND(E92="Nein",E93="Nein",E94="Nein"),"Nein","Ja")</f>
        <v>Nein</v>
      </c>
      <c r="CA92" s="3" t="n">
        <f aca="false">ROUND((F92+F93+F94)/3,2)</f>
        <v>1</v>
      </c>
      <c r="CB92" s="0" t="n">
        <f aca="false">G92</f>
        <v>20</v>
      </c>
      <c r="CC92" s="0" t="str">
        <f aca="false">H92</f>
        <v>Nein</v>
      </c>
      <c r="CD92" s="0" t="str">
        <f aca="false">I92</f>
        <v>Nein</v>
      </c>
      <c r="CE92" s="3" t="n">
        <f aca="false">J92</f>
        <v>1</v>
      </c>
      <c r="CF92" s="0" t="n">
        <f aca="false">IF(AND(K92&gt;=0,K93&gt;=0,K94&gt;=0),K92+K93-K94,-1)</f>
        <v>240</v>
      </c>
      <c r="CG92" s="0" t="s">
        <v>44</v>
      </c>
      <c r="CH92" s="0" t="str">
        <f aca="false">IF(AND(M92="Nein",M93="Nein",M94="Nein"),"Nein","Ja")</f>
        <v>Nein</v>
      </c>
      <c r="CI92" s="3" t="n">
        <f aca="false">ROUND((N92+N93+N94)/3,2)</f>
        <v>1</v>
      </c>
      <c r="CJ92" s="0" t="n">
        <f aca="false">O92</f>
        <v>20</v>
      </c>
      <c r="CK92" s="0" t="str">
        <f aca="false">P92</f>
        <v>Nein</v>
      </c>
      <c r="CL92" s="0" t="str">
        <f aca="false">Q92</f>
        <v>Nein</v>
      </c>
      <c r="CM92" s="3" t="n">
        <f aca="false">R92</f>
        <v>1</v>
      </c>
      <c r="CN92" s="0" t="n">
        <f aca="false">IF(AND(S92&gt;=0,S93&gt;=0,S94&gt;=0),S92+S93-S94,-1)</f>
        <v>1200</v>
      </c>
      <c r="CO92" s="0" t="s">
        <v>44</v>
      </c>
      <c r="CP92" s="0" t="str">
        <f aca="false">IF(AND(U92="Nein",U93="Nein",U94="Nein"),"Nein","Ja")</f>
        <v>Nein</v>
      </c>
      <c r="CQ92" s="3" t="n">
        <f aca="false">ROUND((V92+V93+V94)/3,2)</f>
        <v>1</v>
      </c>
      <c r="CR92" s="0" t="n">
        <f aca="false">W92</f>
        <v>20</v>
      </c>
      <c r="CS92" s="0" t="str">
        <f aca="false">X92</f>
        <v>Nein</v>
      </c>
      <c r="CT92" s="0" t="str">
        <f aca="false">Y92</f>
        <v>Nein</v>
      </c>
      <c r="CU92" s="3" t="n">
        <f aca="false">Z92</f>
        <v>1</v>
      </c>
      <c r="CV92" s="0" t="n">
        <f aca="false">AA92</f>
        <v>92</v>
      </c>
      <c r="CW92" s="0" t="str">
        <f aca="false">AB92</f>
        <v>Nein</v>
      </c>
      <c r="CX92" s="0" t="str">
        <f aca="false">AC92</f>
        <v>Nein</v>
      </c>
      <c r="CY92" s="3" t="n">
        <f aca="false">AD92</f>
        <v>1</v>
      </c>
      <c r="CZ92" s="0" t="n">
        <f aca="false">AE92</f>
        <v>92</v>
      </c>
      <c r="DA92" s="0" t="str">
        <f aca="false">AF92</f>
        <v>Nein</v>
      </c>
      <c r="DB92" s="0" t="str">
        <f aca="false">AG92</f>
        <v>Nein</v>
      </c>
      <c r="DC92" s="3" t="n">
        <f aca="false">AH92</f>
        <v>1</v>
      </c>
      <c r="DD92" s="0" t="n">
        <f aca="false">AI92</f>
        <v>2</v>
      </c>
      <c r="DE92" s="0" t="str">
        <f aca="false">AJ92</f>
        <v>Nein</v>
      </c>
      <c r="DF92" s="0" t="str">
        <f aca="false">AK92</f>
        <v>Nein</v>
      </c>
      <c r="DG92" s="3" t="n">
        <f aca="false">AL92</f>
        <v>1</v>
      </c>
      <c r="DH92" s="0" t="n">
        <f aca="false">AM92</f>
        <v>21</v>
      </c>
      <c r="DI92" s="0" t="str">
        <f aca="false">AN92</f>
        <v>Nein</v>
      </c>
      <c r="DJ92" s="0" t="str">
        <f aca="false">AO92</f>
        <v>Nein</v>
      </c>
      <c r="DK92" s="3" t="n">
        <f aca="false">AP92</f>
        <v>1</v>
      </c>
      <c r="DL92" s="0" t="n">
        <f aca="false">IF(CF92=0,0,IF(OR(BX92&gt;=0,CF92&gt;=0),ROUND(CF92/BX92*100,0),-1))</f>
        <v>17</v>
      </c>
      <c r="DM92" s="0" t="s">
        <v>44</v>
      </c>
      <c r="DN92" s="0" t="str">
        <f aca="false">IF(AND(CH92="Nein",BZ92="Nein"),"Nein","Ja")</f>
        <v>Nein</v>
      </c>
      <c r="DO92" s="3" t="n">
        <f aca="false">ROUND(CI92*CA92,2)</f>
        <v>1</v>
      </c>
      <c r="DP92" s="0" t="n">
        <f aca="false">IF(OR(BX92&lt;0,CB92&lt;=0),-1,ROUND(BX92/CB92,0))</f>
        <v>72</v>
      </c>
      <c r="DQ92" s="0" t="s">
        <v>44</v>
      </c>
      <c r="DR92" s="0" t="str">
        <f aca="false">IF(AND(BZ92="Nein",CD92="Nein"),"Nein","Ja")</f>
        <v>Nein</v>
      </c>
      <c r="DS92" s="3" t="n">
        <f aca="false">ROUND(CA92*CE92,2)</f>
        <v>1</v>
      </c>
      <c r="DT92" s="0" t="n">
        <f aca="false">IF(OR(CF92&lt;0,CJ92&lt;=0),-1,ROUND(CF92/CJ92,0))</f>
        <v>12</v>
      </c>
      <c r="DU92" s="0" t="s">
        <v>44</v>
      </c>
      <c r="DV92" s="0" t="str">
        <f aca="false">IF(AND(CH92="Nein",CL92="Nein"),"Nein","Ja")</f>
        <v>Nein</v>
      </c>
      <c r="DW92" s="3" t="n">
        <f aca="false">ROUND(CI92*CM92,2)</f>
        <v>1</v>
      </c>
      <c r="DX92" s="0" t="n">
        <f aca="false">IF(OR(CN92&lt;0,CR92&lt;=0),-1,ROUND(CN92/CR92,0))</f>
        <v>60</v>
      </c>
      <c r="DY92" s="0" t="s">
        <v>44</v>
      </c>
      <c r="DZ92" s="0" t="str">
        <f aca="false">IF(AND(CP92="Nein",CT92="Nein"),"Nein","Ja")</f>
        <v>Nein</v>
      </c>
      <c r="EA92" s="3" t="n">
        <f aca="false">ROUND(CQ92*CU92,2)</f>
        <v>1</v>
      </c>
      <c r="EB92" s="0" t="n">
        <f aca="false">IF(OR(CN92&lt;0,CF92&lt;0),-1,CN92+ROUND(BU92*CF92,0))</f>
        <v>1728</v>
      </c>
      <c r="EC92" s="0" t="s">
        <v>44</v>
      </c>
      <c r="ED92" s="0" t="str">
        <f aca="false">IF(AND(CP92="Nein",CH92="Nein"),"Nein","Ja")</f>
        <v>Nein</v>
      </c>
      <c r="EE92" s="3" t="n">
        <f aca="false">ROUND((CQ92+CI92)/2,2)</f>
        <v>1</v>
      </c>
      <c r="EF92" s="0" t="n">
        <f aca="false">IF(OR(EB92&lt;0,CB92&lt;=0),-1,ROUND(EB92/CB92,0))</f>
        <v>86</v>
      </c>
      <c r="EG92" s="0" t="s">
        <v>44</v>
      </c>
      <c r="EH92" s="0" t="str">
        <f aca="false">IF(AND(ED92="Nein",CD92="Nein"),"Nein","Ja")</f>
        <v>Nein</v>
      </c>
      <c r="EI92" s="3" t="n">
        <f aca="false">ROUND(EE92*CE92,2)</f>
        <v>1</v>
      </c>
      <c r="EJ92" s="0" t="n">
        <f aca="false">BO92</f>
        <v>9</v>
      </c>
      <c r="EK92" s="0" t="str">
        <f aca="false">BP92</f>
        <v>Nein</v>
      </c>
      <c r="EL92" s="0" t="str">
        <f aca="false">BQ92</f>
        <v>Nein</v>
      </c>
      <c r="EM92" s="3" t="n">
        <f aca="false">BR92</f>
        <v>1</v>
      </c>
    </row>
    <row r="93" customFormat="false" ht="12.75" hidden="false" customHeight="false" outlineLevel="0" collapsed="false">
      <c r="B93" s="0" t="n">
        <v>1</v>
      </c>
      <c r="C93" s="0" t="n">
        <v>720</v>
      </c>
      <c r="D93" s="0" t="s">
        <v>44</v>
      </c>
      <c r="E93" s="0" t="s">
        <v>44</v>
      </c>
      <c r="F93" s="3" t="n">
        <v>1</v>
      </c>
      <c r="G93" s="0" t="n">
        <v>97</v>
      </c>
      <c r="H93" s="0" t="s">
        <v>44</v>
      </c>
      <c r="I93" s="0" t="s">
        <v>44</v>
      </c>
      <c r="J93" s="3" t="n">
        <v>1</v>
      </c>
      <c r="K93" s="0" t="n">
        <v>180</v>
      </c>
      <c r="L93" s="0" t="s">
        <v>44</v>
      </c>
      <c r="M93" s="0" t="s">
        <v>44</v>
      </c>
      <c r="N93" s="3" t="n">
        <v>1</v>
      </c>
      <c r="O93" s="0" t="n">
        <v>82</v>
      </c>
      <c r="P93" s="0" t="s">
        <v>44</v>
      </c>
      <c r="Q93" s="0" t="s">
        <v>44</v>
      </c>
      <c r="R93" s="3" t="n">
        <v>1</v>
      </c>
      <c r="S93" s="0" t="n">
        <v>540</v>
      </c>
      <c r="T93" s="0" t="s">
        <v>44</v>
      </c>
      <c r="U93" s="0" t="s">
        <v>44</v>
      </c>
      <c r="V93" s="3" t="n">
        <v>1</v>
      </c>
      <c r="W93" s="0" t="n">
        <v>102</v>
      </c>
      <c r="X93" s="0" t="s">
        <v>44</v>
      </c>
      <c r="Y93" s="0" t="s">
        <v>44</v>
      </c>
      <c r="Z93" s="3" t="n">
        <v>1</v>
      </c>
      <c r="AA93" s="0" t="n">
        <v>82</v>
      </c>
      <c r="AB93" s="0" t="s">
        <v>44</v>
      </c>
      <c r="AC93" s="0" t="s">
        <v>44</v>
      </c>
      <c r="AD93" s="3" t="n">
        <v>1</v>
      </c>
      <c r="AE93" s="0" t="n">
        <v>82</v>
      </c>
      <c r="AF93" s="4" t="s">
        <v>44</v>
      </c>
      <c r="AG93" s="4" t="s">
        <v>44</v>
      </c>
      <c r="AH93" s="3" t="n">
        <v>1</v>
      </c>
      <c r="AI93" s="0" t="n">
        <v>11</v>
      </c>
      <c r="AJ93" s="0" t="s">
        <v>44</v>
      </c>
      <c r="AK93" s="0" t="s">
        <v>44</v>
      </c>
      <c r="AL93" s="3" t="n">
        <v>1</v>
      </c>
      <c r="AM93" s="0" t="n">
        <v>98</v>
      </c>
      <c r="AN93" s="0" t="s">
        <v>44</v>
      </c>
      <c r="AO93" s="0" t="s">
        <v>44</v>
      </c>
      <c r="AP93" s="3" t="n">
        <v>1</v>
      </c>
      <c r="AQ93" s="0" t="n">
        <v>25</v>
      </c>
      <c r="AR93" s="0" t="s">
        <v>44</v>
      </c>
      <c r="AS93" s="0" t="s">
        <v>44</v>
      </c>
      <c r="AT93" s="3" t="n">
        <v>1</v>
      </c>
      <c r="AU93" s="0" t="n">
        <v>7</v>
      </c>
      <c r="AV93" s="0" t="s">
        <v>44</v>
      </c>
      <c r="AW93" s="0" t="s">
        <v>44</v>
      </c>
      <c r="AX93" s="3" t="n">
        <v>1</v>
      </c>
      <c r="AY93" s="0" t="n">
        <v>2</v>
      </c>
      <c r="AZ93" s="0" t="s">
        <v>44</v>
      </c>
      <c r="BA93" s="0" t="s">
        <v>44</v>
      </c>
      <c r="BB93" s="3" t="n">
        <v>1</v>
      </c>
      <c r="BC93" s="0" t="n">
        <v>5</v>
      </c>
      <c r="BD93" s="0" t="s">
        <v>44</v>
      </c>
      <c r="BE93" s="0" t="s">
        <v>44</v>
      </c>
      <c r="BF93" s="3" t="n">
        <v>1</v>
      </c>
      <c r="BG93" s="0" t="n">
        <v>1008</v>
      </c>
      <c r="BH93" s="0" t="s">
        <v>44</v>
      </c>
      <c r="BI93" s="0" t="s">
        <v>44</v>
      </c>
      <c r="BJ93" s="3" t="n">
        <v>1</v>
      </c>
      <c r="BK93" s="0" t="n">
        <v>10</v>
      </c>
      <c r="BL93" s="0" t="s">
        <v>44</v>
      </c>
      <c r="BM93" s="0" t="s">
        <v>44</v>
      </c>
      <c r="BN93" s="3" t="n">
        <v>1</v>
      </c>
      <c r="BO93" s="0" t="n">
        <v>7</v>
      </c>
      <c r="BP93" s="0" t="s">
        <v>44</v>
      </c>
      <c r="BQ93" s="0" t="s">
        <v>44</v>
      </c>
      <c r="BR93" s="3" t="n">
        <v>1</v>
      </c>
      <c r="CA93" s="3"/>
      <c r="CE93" s="3"/>
      <c r="CI93" s="3"/>
      <c r="CM93" s="3"/>
      <c r="CQ93" s="3"/>
      <c r="CU93" s="3"/>
      <c r="CY93" s="3"/>
      <c r="DC93" s="3"/>
      <c r="DG93" s="3"/>
      <c r="DK93" s="3"/>
      <c r="DO93" s="3"/>
      <c r="DS93" s="3"/>
      <c r="DW93" s="3"/>
      <c r="EA93" s="3"/>
      <c r="EE93" s="3"/>
      <c r="EI93" s="3"/>
      <c r="EM93" s="3"/>
    </row>
    <row r="94" customFormat="false" ht="12.75" hidden="false" customHeight="false" outlineLevel="0" collapsed="false">
      <c r="B94" s="0" t="n">
        <v>1</v>
      </c>
      <c r="C94" s="0" t="n">
        <v>600</v>
      </c>
      <c r="D94" s="0" t="s">
        <v>44</v>
      </c>
      <c r="E94" s="0" t="s">
        <v>44</v>
      </c>
      <c r="F94" s="3" t="n">
        <v>1</v>
      </c>
      <c r="G94" s="0" t="n">
        <v>105</v>
      </c>
      <c r="H94" s="0" t="s">
        <v>44</v>
      </c>
      <c r="I94" s="0" t="s">
        <v>44</v>
      </c>
      <c r="J94" s="3" t="n">
        <v>1</v>
      </c>
      <c r="K94" s="0" t="n">
        <v>0</v>
      </c>
      <c r="L94" s="0" t="s">
        <v>44</v>
      </c>
      <c r="M94" s="0" t="s">
        <v>44</v>
      </c>
      <c r="N94" s="3" t="n">
        <v>1</v>
      </c>
      <c r="O94" s="0" t="n">
        <v>-1</v>
      </c>
      <c r="P94" s="0" t="s">
        <v>44</v>
      </c>
      <c r="Q94" s="0" t="s">
        <v>44</v>
      </c>
      <c r="R94" s="3" t="n">
        <v>1</v>
      </c>
      <c r="S94" s="0" t="n">
        <v>600</v>
      </c>
      <c r="T94" s="0" t="s">
        <v>44</v>
      </c>
      <c r="U94" s="0" t="s">
        <v>44</v>
      </c>
      <c r="V94" s="3" t="n">
        <v>1</v>
      </c>
      <c r="W94" s="0" t="n">
        <v>105</v>
      </c>
      <c r="X94" s="0" t="s">
        <v>44</v>
      </c>
      <c r="Y94" s="0" t="s">
        <v>44</v>
      </c>
      <c r="Z94" s="3" t="n">
        <v>1</v>
      </c>
      <c r="AA94" s="0" t="n">
        <v>77</v>
      </c>
      <c r="AB94" s="0" t="s">
        <v>44</v>
      </c>
      <c r="AC94" s="0" t="s">
        <v>44</v>
      </c>
      <c r="AD94" s="3" t="n">
        <v>1</v>
      </c>
      <c r="AE94" s="0" t="n">
        <v>77</v>
      </c>
      <c r="AF94" s="4" t="s">
        <v>44</v>
      </c>
      <c r="AG94" s="4" t="s">
        <v>44</v>
      </c>
      <c r="AH94" s="3" t="n">
        <v>1</v>
      </c>
      <c r="AI94" s="0" t="n">
        <v>14</v>
      </c>
      <c r="AJ94" s="0" t="s">
        <v>44</v>
      </c>
      <c r="AK94" s="0" t="s">
        <v>44</v>
      </c>
      <c r="AL94" s="3" t="n">
        <v>1</v>
      </c>
      <c r="AM94" s="0" t="n">
        <v>95</v>
      </c>
      <c r="AN94" s="0" t="s">
        <v>44</v>
      </c>
      <c r="AO94" s="0" t="s">
        <v>44</v>
      </c>
      <c r="AP94" s="3" t="n">
        <v>1</v>
      </c>
      <c r="AQ94" s="0" t="n">
        <v>0</v>
      </c>
      <c r="AR94" s="0" t="s">
        <v>44</v>
      </c>
      <c r="AS94" s="0" t="s">
        <v>44</v>
      </c>
      <c r="AT94" s="3" t="n">
        <v>1</v>
      </c>
      <c r="AU94" s="0" t="n">
        <v>6</v>
      </c>
      <c r="AV94" s="0" t="s">
        <v>44</v>
      </c>
      <c r="AW94" s="0" t="s">
        <v>44</v>
      </c>
      <c r="AX94" s="3" t="n">
        <v>1</v>
      </c>
      <c r="AY94" s="0" t="n">
        <v>-1</v>
      </c>
      <c r="AZ94" s="0" t="s">
        <v>44</v>
      </c>
      <c r="BA94" s="0" t="s">
        <v>44</v>
      </c>
      <c r="BB94" s="3" t="n">
        <v>1</v>
      </c>
      <c r="BC94" s="0" t="n">
        <v>6</v>
      </c>
      <c r="BD94" s="0" t="s">
        <v>44</v>
      </c>
      <c r="BE94" s="0" t="s">
        <v>44</v>
      </c>
      <c r="BF94" s="3" t="n">
        <v>1</v>
      </c>
      <c r="BG94" s="0" t="n">
        <v>804</v>
      </c>
      <c r="BH94" s="0" t="s">
        <v>44</v>
      </c>
      <c r="BI94" s="0" t="s">
        <v>44</v>
      </c>
      <c r="BJ94" s="3" t="n">
        <v>1</v>
      </c>
      <c r="BK94" s="0" t="n">
        <v>8</v>
      </c>
      <c r="BL94" s="0" t="s">
        <v>44</v>
      </c>
      <c r="BM94" s="0" t="s">
        <v>44</v>
      </c>
      <c r="BN94" s="3" t="n">
        <v>1</v>
      </c>
      <c r="BO94" s="0" t="n">
        <v>0</v>
      </c>
      <c r="BP94" s="0" t="s">
        <v>44</v>
      </c>
      <c r="BQ94" s="0" t="s">
        <v>44</v>
      </c>
      <c r="BR94" s="3" t="n">
        <v>1</v>
      </c>
      <c r="CA94" s="3"/>
      <c r="CE94" s="3"/>
      <c r="CI94" s="3"/>
      <c r="CM94" s="3"/>
      <c r="CQ94" s="3"/>
      <c r="CU94" s="3"/>
      <c r="CY94" s="3"/>
      <c r="DC94" s="3"/>
      <c r="DG94" s="3"/>
      <c r="DK94" s="3"/>
      <c r="DO94" s="3"/>
      <c r="DS94" s="3"/>
      <c r="DW94" s="3"/>
      <c r="EA94" s="3"/>
      <c r="EE94" s="3"/>
      <c r="EI94" s="3"/>
      <c r="EM94" s="3"/>
    </row>
    <row r="95" customFormat="false" ht="12.75" hidden="false" customHeight="false" outlineLevel="0" collapsed="false">
      <c r="A95" s="0" t="n">
        <v>33</v>
      </c>
      <c r="B95" s="0" t="n">
        <v>1</v>
      </c>
      <c r="C95" s="0" t="n">
        <v>0</v>
      </c>
      <c r="D95" s="0" t="s">
        <v>44</v>
      </c>
      <c r="E95" s="0" t="s">
        <v>44</v>
      </c>
      <c r="F95" s="3" t="n">
        <v>1</v>
      </c>
      <c r="G95" s="0" t="n">
        <v>-1</v>
      </c>
      <c r="H95" s="0" t="s">
        <v>44</v>
      </c>
      <c r="I95" s="0" t="s">
        <v>44</v>
      </c>
      <c r="J95" s="3" t="n">
        <v>1</v>
      </c>
      <c r="K95" s="0" t="n">
        <v>0</v>
      </c>
      <c r="L95" s="0" t="s">
        <v>44</v>
      </c>
      <c r="M95" s="0" t="s">
        <v>44</v>
      </c>
      <c r="N95" s="3" t="n">
        <v>1</v>
      </c>
      <c r="O95" s="0" t="n">
        <v>-1</v>
      </c>
      <c r="P95" s="0" t="s">
        <v>44</v>
      </c>
      <c r="Q95" s="0" t="s">
        <v>44</v>
      </c>
      <c r="R95" s="3" t="n">
        <v>1</v>
      </c>
      <c r="S95" s="0" t="n">
        <v>0</v>
      </c>
      <c r="T95" s="0" t="s">
        <v>44</v>
      </c>
      <c r="U95" s="0" t="s">
        <v>44</v>
      </c>
      <c r="V95" s="3" t="n">
        <v>1</v>
      </c>
      <c r="W95" s="0" t="n">
        <v>-1</v>
      </c>
      <c r="X95" s="0" t="s">
        <v>44</v>
      </c>
      <c r="Y95" s="0" t="s">
        <v>44</v>
      </c>
      <c r="Z95" s="3" t="n">
        <v>1</v>
      </c>
      <c r="AA95" s="0" t="n">
        <v>83</v>
      </c>
      <c r="AB95" s="0" t="s">
        <v>44</v>
      </c>
      <c r="AC95" s="0" t="s">
        <v>44</v>
      </c>
      <c r="AD95" s="3" t="n">
        <v>1</v>
      </c>
      <c r="AE95" s="0" t="n">
        <v>85</v>
      </c>
      <c r="AF95" s="4" t="s">
        <v>44</v>
      </c>
      <c r="AG95" s="4" t="s">
        <v>44</v>
      </c>
      <c r="AH95" s="3" t="n">
        <v>1</v>
      </c>
      <c r="AI95" s="0" t="n">
        <v>0</v>
      </c>
      <c r="AJ95" s="0" t="s">
        <v>44</v>
      </c>
      <c r="AK95" s="0" t="s">
        <v>44</v>
      </c>
      <c r="AL95" s="3" t="n">
        <v>1</v>
      </c>
      <c r="AM95" s="0" t="n">
        <v>-1</v>
      </c>
      <c r="AN95" s="0" t="s">
        <v>44</v>
      </c>
      <c r="AO95" s="0" t="s">
        <v>44</v>
      </c>
      <c r="AP95" s="3" t="n">
        <v>1</v>
      </c>
      <c r="AQ95" s="0" t="n">
        <v>0</v>
      </c>
      <c r="AR95" s="0" t="s">
        <v>44</v>
      </c>
      <c r="AS95" s="0" t="s">
        <v>44</v>
      </c>
      <c r="AT95" s="3" t="n">
        <v>1</v>
      </c>
      <c r="AU95" s="0" t="n">
        <v>-1</v>
      </c>
      <c r="AV95" s="0" t="s">
        <v>44</v>
      </c>
      <c r="AW95" s="0" t="s">
        <v>44</v>
      </c>
      <c r="AX95" s="3" t="n">
        <v>1</v>
      </c>
      <c r="AY95" s="0" t="n">
        <v>-1</v>
      </c>
      <c r="AZ95" s="0" t="s">
        <v>44</v>
      </c>
      <c r="BA95" s="0" t="s">
        <v>44</v>
      </c>
      <c r="BB95" s="3" t="n">
        <v>1</v>
      </c>
      <c r="BC95" s="0" t="n">
        <v>-1</v>
      </c>
      <c r="BD95" s="0" t="s">
        <v>44</v>
      </c>
      <c r="BE95" s="0" t="s">
        <v>44</v>
      </c>
      <c r="BF95" s="3" t="n">
        <v>1</v>
      </c>
      <c r="BG95" s="0" t="n">
        <v>0</v>
      </c>
      <c r="BH95" s="0" t="s">
        <v>44</v>
      </c>
      <c r="BI95" s="0" t="s">
        <v>44</v>
      </c>
      <c r="BJ95" s="3" t="n">
        <v>1</v>
      </c>
      <c r="BK95" s="0" t="n">
        <v>-1</v>
      </c>
      <c r="BL95" s="0" t="s">
        <v>44</v>
      </c>
      <c r="BM95" s="0" t="s">
        <v>44</v>
      </c>
      <c r="BN95" s="3" t="n">
        <v>1</v>
      </c>
      <c r="BO95" s="0" t="n">
        <v>-1</v>
      </c>
      <c r="BP95" s="0" t="s">
        <v>44</v>
      </c>
      <c r="BQ95" s="0" t="s">
        <v>44</v>
      </c>
      <c r="BR95" s="3" t="n">
        <v>1</v>
      </c>
      <c r="BU95" s="0" t="n">
        <f aca="false">IF(CJ95&lt;=0,$D$7,IF(CR95&lt;=CJ95,$D$7,$D$7+$F$7*(CR95-CJ95)))</f>
        <v>2.2</v>
      </c>
      <c r="BW95" s="0" t="n">
        <v>1</v>
      </c>
      <c r="BX95" s="0" t="n">
        <f aca="false">IF(AND(C95&gt;=0,C96&gt;=0,C97&gt;=0),C95+C96-C97,-1)</f>
        <v>120</v>
      </c>
      <c r="BY95" s="0" t="s">
        <v>44</v>
      </c>
      <c r="BZ95" s="0" t="str">
        <f aca="false">IF(AND(E95="Nein",E96="Nein",E97="Nein"),"Nein","Ja")</f>
        <v>Nein</v>
      </c>
      <c r="CA95" s="3" t="n">
        <f aca="false">ROUND((F95+F96+F97)/3,2)</f>
        <v>1</v>
      </c>
      <c r="CB95" s="0" t="n">
        <f aca="false">G95</f>
        <v>-1</v>
      </c>
      <c r="CC95" s="0" t="str">
        <f aca="false">H95</f>
        <v>Nein</v>
      </c>
      <c r="CD95" s="0" t="str">
        <f aca="false">I95</f>
        <v>Nein</v>
      </c>
      <c r="CE95" s="3" t="n">
        <f aca="false">J95</f>
        <v>1</v>
      </c>
      <c r="CF95" s="0" t="n">
        <f aca="false">IF(AND(K95&gt;=0,K96&gt;=0,K97&gt;=0),K95+K96-K97,-1)</f>
        <v>60</v>
      </c>
      <c r="CG95" s="0" t="s">
        <v>44</v>
      </c>
      <c r="CH95" s="0" t="str">
        <f aca="false">IF(AND(M95="Nein",M96="Nein",M97="Nein"),"Nein","Ja")</f>
        <v>Nein</v>
      </c>
      <c r="CI95" s="3" t="n">
        <f aca="false">ROUND((N95+N96+N97)/3,2)</f>
        <v>1</v>
      </c>
      <c r="CJ95" s="0" t="n">
        <f aca="false">O95</f>
        <v>-1</v>
      </c>
      <c r="CK95" s="0" t="str">
        <f aca="false">P95</f>
        <v>Nein</v>
      </c>
      <c r="CL95" s="0" t="str">
        <f aca="false">Q95</f>
        <v>Nein</v>
      </c>
      <c r="CM95" s="3" t="n">
        <f aca="false">R95</f>
        <v>1</v>
      </c>
      <c r="CN95" s="0" t="n">
        <f aca="false">IF(AND(S95&gt;=0,S96&gt;=0,S97&gt;=0),S95+S96-S97,-1)</f>
        <v>60</v>
      </c>
      <c r="CO95" s="0" t="s">
        <v>44</v>
      </c>
      <c r="CP95" s="0" t="str">
        <f aca="false">IF(AND(U95="Nein",U96="Nein",U97="Nein"),"Nein","Ja")</f>
        <v>Nein</v>
      </c>
      <c r="CQ95" s="3" t="n">
        <f aca="false">ROUND((V95+V96+V97)/3,2)</f>
        <v>1</v>
      </c>
      <c r="CR95" s="0" t="n">
        <f aca="false">W95</f>
        <v>-1</v>
      </c>
      <c r="CS95" s="0" t="str">
        <f aca="false">X95</f>
        <v>Nein</v>
      </c>
      <c r="CT95" s="0" t="str">
        <f aca="false">Y95</f>
        <v>Nein</v>
      </c>
      <c r="CU95" s="3" t="n">
        <f aca="false">Z95</f>
        <v>1</v>
      </c>
      <c r="CV95" s="0" t="n">
        <f aca="false">AA95</f>
        <v>83</v>
      </c>
      <c r="CW95" s="0" t="str">
        <f aca="false">AB95</f>
        <v>Nein</v>
      </c>
      <c r="CX95" s="0" t="str">
        <f aca="false">AC95</f>
        <v>Nein</v>
      </c>
      <c r="CY95" s="3" t="n">
        <f aca="false">AD95</f>
        <v>1</v>
      </c>
      <c r="CZ95" s="0" t="n">
        <f aca="false">AE95</f>
        <v>85</v>
      </c>
      <c r="DA95" s="0" t="str">
        <f aca="false">AF95</f>
        <v>Nein</v>
      </c>
      <c r="DB95" s="0" t="str">
        <f aca="false">AG95</f>
        <v>Nein</v>
      </c>
      <c r="DC95" s="3" t="n">
        <f aca="false">AH95</f>
        <v>1</v>
      </c>
      <c r="DD95" s="0" t="n">
        <f aca="false">AI95</f>
        <v>0</v>
      </c>
      <c r="DE95" s="0" t="str">
        <f aca="false">AJ95</f>
        <v>Nein</v>
      </c>
      <c r="DF95" s="0" t="str">
        <f aca="false">AK95</f>
        <v>Nein</v>
      </c>
      <c r="DG95" s="3" t="n">
        <f aca="false">AL95</f>
        <v>1</v>
      </c>
      <c r="DH95" s="0" t="n">
        <f aca="false">AM95</f>
        <v>-1</v>
      </c>
      <c r="DI95" s="0" t="str">
        <f aca="false">AN95</f>
        <v>Nein</v>
      </c>
      <c r="DJ95" s="0" t="str">
        <f aca="false">AO95</f>
        <v>Nein</v>
      </c>
      <c r="DK95" s="3" t="n">
        <f aca="false">AP95</f>
        <v>1</v>
      </c>
      <c r="DL95" s="0" t="n">
        <f aca="false">IF(CF95=0,0,IF(OR(BX95&gt;=0,CF95&gt;=0),ROUND(CF95/BX95*100,0),-1))</f>
        <v>50</v>
      </c>
      <c r="DM95" s="0" t="s">
        <v>44</v>
      </c>
      <c r="DN95" s="0" t="str">
        <f aca="false">IF(AND(CH95="Nein",BZ95="Nein"),"Nein","Ja")</f>
        <v>Nein</v>
      </c>
      <c r="DO95" s="3" t="n">
        <f aca="false">ROUND(CI95*CA95,2)</f>
        <v>1</v>
      </c>
      <c r="DP95" s="0" t="n">
        <f aca="false">IF(OR(BX95&lt;0,CB95&lt;=0),-1,ROUND(BX95/CB95,0))</f>
        <v>-1</v>
      </c>
      <c r="DQ95" s="0" t="s">
        <v>44</v>
      </c>
      <c r="DR95" s="0" t="str">
        <f aca="false">IF(AND(BZ95="Nein",CD95="Nein"),"Nein","Ja")</f>
        <v>Nein</v>
      </c>
      <c r="DS95" s="3" t="n">
        <f aca="false">ROUND(CA95*CE95,2)</f>
        <v>1</v>
      </c>
      <c r="DT95" s="0" t="n">
        <f aca="false">IF(OR(CF95&lt;0,CJ95&lt;=0),-1,ROUND(CF95/CJ95,0))</f>
        <v>-1</v>
      </c>
      <c r="DU95" s="0" t="s">
        <v>44</v>
      </c>
      <c r="DV95" s="0" t="str">
        <f aca="false">IF(AND(CH95="Nein",CL95="Nein"),"Nein","Ja")</f>
        <v>Nein</v>
      </c>
      <c r="DW95" s="3" t="n">
        <f aca="false">ROUND(CI95*CM95,2)</f>
        <v>1</v>
      </c>
      <c r="DX95" s="0" t="n">
        <f aca="false">IF(OR(CN95&lt;0,CR95&lt;=0),-1,ROUND(CN95/CR95,0))</f>
        <v>-1</v>
      </c>
      <c r="DY95" s="0" t="s">
        <v>44</v>
      </c>
      <c r="DZ95" s="0" t="str">
        <f aca="false">IF(AND(CP95="Nein",CT95="Nein"),"Nein","Ja")</f>
        <v>Nein</v>
      </c>
      <c r="EA95" s="3" t="n">
        <f aca="false">ROUND(CQ95*CU95,2)</f>
        <v>1</v>
      </c>
      <c r="EB95" s="0" t="n">
        <f aca="false">IF(OR(CN95&lt;0,CF95&lt;0),-1,CN95+ROUND(BU95*CF95,0))</f>
        <v>192</v>
      </c>
      <c r="EC95" s="0" t="s">
        <v>44</v>
      </c>
      <c r="ED95" s="0" t="str">
        <f aca="false">IF(AND(CP95="Nein",CH95="Nein"),"Nein","Ja")</f>
        <v>Nein</v>
      </c>
      <c r="EE95" s="3" t="n">
        <f aca="false">ROUND((CQ95+CI95)/2,2)</f>
        <v>1</v>
      </c>
      <c r="EF95" s="0" t="n">
        <f aca="false">IF(OR(EB95&lt;0,CB95&lt;=0),-1,ROUND(EB95/CB95,0))</f>
        <v>-1</v>
      </c>
      <c r="EG95" s="0" t="s">
        <v>44</v>
      </c>
      <c r="EH95" s="0" t="str">
        <f aca="false">IF(AND(ED95="Nein",CD95="Nein"),"Nein","Ja")</f>
        <v>Nein</v>
      </c>
      <c r="EI95" s="3" t="n">
        <f aca="false">ROUND(EE95*CE95,2)</f>
        <v>1</v>
      </c>
      <c r="EJ95" s="0" t="n">
        <f aca="false">BO95</f>
        <v>-1</v>
      </c>
      <c r="EK95" s="0" t="str">
        <f aca="false">BP95</f>
        <v>Nein</v>
      </c>
      <c r="EL95" s="0" t="str">
        <f aca="false">BQ95</f>
        <v>Nein</v>
      </c>
      <c r="EM95" s="3" t="n">
        <f aca="false">BR95</f>
        <v>1</v>
      </c>
    </row>
    <row r="96" customFormat="false" ht="12.75" hidden="false" customHeight="false" outlineLevel="0" collapsed="false">
      <c r="B96" s="0" t="n">
        <v>1</v>
      </c>
      <c r="C96" s="0" t="n">
        <v>720</v>
      </c>
      <c r="D96" s="0" t="s">
        <v>44</v>
      </c>
      <c r="E96" s="0" t="s">
        <v>44</v>
      </c>
      <c r="F96" s="3" t="n">
        <v>1</v>
      </c>
      <c r="G96" s="0" t="n">
        <v>97</v>
      </c>
      <c r="H96" s="0" t="s">
        <v>44</v>
      </c>
      <c r="I96" s="0" t="s">
        <v>44</v>
      </c>
      <c r="J96" s="3" t="n">
        <v>1</v>
      </c>
      <c r="K96" s="0" t="n">
        <v>180</v>
      </c>
      <c r="L96" s="0" t="s">
        <v>44</v>
      </c>
      <c r="M96" s="0" t="s">
        <v>44</v>
      </c>
      <c r="N96" s="3" t="n">
        <v>1</v>
      </c>
      <c r="O96" s="0" t="n">
        <v>82</v>
      </c>
      <c r="P96" s="0" t="s">
        <v>44</v>
      </c>
      <c r="Q96" s="0" t="s">
        <v>44</v>
      </c>
      <c r="R96" s="3" t="n">
        <v>1</v>
      </c>
      <c r="S96" s="0" t="n">
        <v>540</v>
      </c>
      <c r="T96" s="0" t="s">
        <v>44</v>
      </c>
      <c r="U96" s="0" t="s">
        <v>44</v>
      </c>
      <c r="V96" s="3" t="n">
        <v>1</v>
      </c>
      <c r="W96" s="0" t="n">
        <v>102</v>
      </c>
      <c r="X96" s="0" t="s">
        <v>44</v>
      </c>
      <c r="Y96" s="0" t="s">
        <v>44</v>
      </c>
      <c r="Z96" s="3" t="n">
        <v>1</v>
      </c>
      <c r="AA96" s="0" t="n">
        <v>82</v>
      </c>
      <c r="AB96" s="0" t="s">
        <v>44</v>
      </c>
      <c r="AC96" s="0" t="s">
        <v>44</v>
      </c>
      <c r="AD96" s="3" t="n">
        <v>1</v>
      </c>
      <c r="AE96" s="0" t="n">
        <v>82</v>
      </c>
      <c r="AF96" s="4" t="s">
        <v>44</v>
      </c>
      <c r="AG96" s="4" t="s">
        <v>44</v>
      </c>
      <c r="AH96" s="3" t="n">
        <v>1</v>
      </c>
      <c r="AI96" s="0" t="n">
        <v>11</v>
      </c>
      <c r="AJ96" s="0" t="s">
        <v>44</v>
      </c>
      <c r="AK96" s="0" t="s">
        <v>44</v>
      </c>
      <c r="AL96" s="3" t="n">
        <v>1</v>
      </c>
      <c r="AM96" s="0" t="n">
        <v>98</v>
      </c>
      <c r="AN96" s="0" t="s">
        <v>44</v>
      </c>
      <c r="AO96" s="0" t="s">
        <v>44</v>
      </c>
      <c r="AP96" s="3" t="n">
        <v>1</v>
      </c>
      <c r="AQ96" s="0" t="n">
        <v>25</v>
      </c>
      <c r="AR96" s="0" t="s">
        <v>44</v>
      </c>
      <c r="AS96" s="0" t="s">
        <v>44</v>
      </c>
      <c r="AT96" s="3" t="n">
        <v>1</v>
      </c>
      <c r="AU96" s="0" t="n">
        <v>7</v>
      </c>
      <c r="AV96" s="0" t="s">
        <v>44</v>
      </c>
      <c r="AW96" s="0" t="s">
        <v>44</v>
      </c>
      <c r="AX96" s="3" t="n">
        <v>1</v>
      </c>
      <c r="AY96" s="0" t="n">
        <v>2</v>
      </c>
      <c r="AZ96" s="0" t="s">
        <v>44</v>
      </c>
      <c r="BA96" s="0" t="s">
        <v>44</v>
      </c>
      <c r="BB96" s="3" t="n">
        <v>1</v>
      </c>
      <c r="BC96" s="0" t="n">
        <v>5</v>
      </c>
      <c r="BD96" s="0" t="s">
        <v>44</v>
      </c>
      <c r="BE96" s="0" t="s">
        <v>44</v>
      </c>
      <c r="BF96" s="3" t="n">
        <v>1</v>
      </c>
      <c r="BG96" s="0" t="n">
        <v>1008</v>
      </c>
      <c r="BH96" s="0" t="s">
        <v>44</v>
      </c>
      <c r="BI96" s="0" t="s">
        <v>44</v>
      </c>
      <c r="BJ96" s="3" t="n">
        <v>1</v>
      </c>
      <c r="BK96" s="0" t="n">
        <v>10</v>
      </c>
      <c r="BL96" s="0" t="s">
        <v>44</v>
      </c>
      <c r="BM96" s="0" t="s">
        <v>44</v>
      </c>
      <c r="BN96" s="3" t="n">
        <v>1</v>
      </c>
      <c r="BO96" s="0" t="n">
        <v>7</v>
      </c>
      <c r="BP96" s="0" t="s">
        <v>44</v>
      </c>
      <c r="BQ96" s="0" t="s">
        <v>44</v>
      </c>
      <c r="BR96" s="3" t="n">
        <v>1</v>
      </c>
      <c r="CA96" s="3"/>
      <c r="CE96" s="3"/>
      <c r="CI96" s="3"/>
      <c r="CM96" s="3"/>
      <c r="CQ96" s="3"/>
      <c r="CU96" s="3"/>
      <c r="CY96" s="3"/>
      <c r="DC96" s="3"/>
      <c r="DG96" s="3"/>
      <c r="DK96" s="3"/>
      <c r="DO96" s="3"/>
      <c r="DS96" s="3"/>
      <c r="DW96" s="3"/>
      <c r="EA96" s="3"/>
      <c r="EE96" s="3"/>
      <c r="EI96" s="3"/>
      <c r="EM96" s="3"/>
    </row>
    <row r="97" customFormat="false" ht="12.75" hidden="false" customHeight="false" outlineLevel="0" collapsed="false">
      <c r="B97" s="0" t="n">
        <v>1</v>
      </c>
      <c r="C97" s="0" t="n">
        <v>600</v>
      </c>
      <c r="D97" s="0" t="s">
        <v>44</v>
      </c>
      <c r="E97" s="0" t="s">
        <v>44</v>
      </c>
      <c r="F97" s="3" t="n">
        <v>1</v>
      </c>
      <c r="G97" s="0" t="n">
        <v>105</v>
      </c>
      <c r="H97" s="0" t="s">
        <v>44</v>
      </c>
      <c r="I97" s="0" t="s">
        <v>44</v>
      </c>
      <c r="J97" s="3" t="n">
        <v>1</v>
      </c>
      <c r="K97" s="0" t="n">
        <v>120</v>
      </c>
      <c r="L97" s="0" t="s">
        <v>44</v>
      </c>
      <c r="M97" s="0" t="s">
        <v>44</v>
      </c>
      <c r="N97" s="3" t="n">
        <v>1</v>
      </c>
      <c r="O97" s="0" t="n">
        <v>85</v>
      </c>
      <c r="P97" s="0" t="s">
        <v>44</v>
      </c>
      <c r="Q97" s="0" t="s">
        <v>44</v>
      </c>
      <c r="R97" s="3" t="n">
        <v>1</v>
      </c>
      <c r="S97" s="0" t="n">
        <v>480</v>
      </c>
      <c r="T97" s="0" t="s">
        <v>44</v>
      </c>
      <c r="U97" s="0" t="s">
        <v>44</v>
      </c>
      <c r="V97" s="3" t="n">
        <v>1</v>
      </c>
      <c r="W97" s="0" t="n">
        <v>110</v>
      </c>
      <c r="X97" s="0" t="s">
        <v>44</v>
      </c>
      <c r="Y97" s="0" t="s">
        <v>44</v>
      </c>
      <c r="Z97" s="3" t="n">
        <v>1</v>
      </c>
      <c r="AA97" s="0" t="n">
        <v>77</v>
      </c>
      <c r="AB97" s="0" t="s">
        <v>44</v>
      </c>
      <c r="AC97" s="0" t="s">
        <v>44</v>
      </c>
      <c r="AD97" s="3" t="n">
        <v>1</v>
      </c>
      <c r="AE97" s="0" t="n">
        <v>77</v>
      </c>
      <c r="AF97" s="4" t="s">
        <v>44</v>
      </c>
      <c r="AG97" s="4" t="s">
        <v>44</v>
      </c>
      <c r="AH97" s="3" t="n">
        <v>1</v>
      </c>
      <c r="AI97" s="0" t="n">
        <v>14</v>
      </c>
      <c r="AJ97" s="0" t="s">
        <v>44</v>
      </c>
      <c r="AK97" s="0" t="s">
        <v>44</v>
      </c>
      <c r="AL97" s="3" t="n">
        <v>1</v>
      </c>
      <c r="AM97" s="0" t="n">
        <v>95</v>
      </c>
      <c r="AN97" s="0" t="s">
        <v>44</v>
      </c>
      <c r="AO97" s="0" t="s">
        <v>44</v>
      </c>
      <c r="AP97" s="3" t="n">
        <v>1</v>
      </c>
      <c r="AQ97" s="0" t="n">
        <v>20</v>
      </c>
      <c r="AR97" s="0" t="s">
        <v>44</v>
      </c>
      <c r="AS97" s="0" t="s">
        <v>44</v>
      </c>
      <c r="AT97" s="3" t="n">
        <v>1</v>
      </c>
      <c r="AU97" s="0" t="n">
        <v>6</v>
      </c>
      <c r="AV97" s="0" t="s">
        <v>44</v>
      </c>
      <c r="AW97" s="0" t="s">
        <v>44</v>
      </c>
      <c r="AX97" s="3" t="n">
        <v>1</v>
      </c>
      <c r="AY97" s="0" t="n">
        <v>1</v>
      </c>
      <c r="AZ97" s="0" t="s">
        <v>44</v>
      </c>
      <c r="BA97" s="0" t="s">
        <v>44</v>
      </c>
      <c r="BB97" s="3" t="n">
        <v>1</v>
      </c>
      <c r="BC97" s="0" t="n">
        <v>4</v>
      </c>
      <c r="BD97" s="0" t="s">
        <v>44</v>
      </c>
      <c r="BE97" s="0" t="s">
        <v>44</v>
      </c>
      <c r="BF97" s="3" t="n">
        <v>1</v>
      </c>
      <c r="BG97" s="0" t="n">
        <v>804</v>
      </c>
      <c r="BH97" s="0" t="s">
        <v>44</v>
      </c>
      <c r="BI97" s="0" t="s">
        <v>44</v>
      </c>
      <c r="BJ97" s="3" t="n">
        <v>1</v>
      </c>
      <c r="BK97" s="0" t="n">
        <v>8</v>
      </c>
      <c r="BL97" s="0" t="s">
        <v>44</v>
      </c>
      <c r="BM97" s="0" t="s">
        <v>44</v>
      </c>
      <c r="BN97" s="3" t="n">
        <v>1</v>
      </c>
      <c r="BO97" s="0" t="n">
        <v>0</v>
      </c>
      <c r="BP97" s="0" t="s">
        <v>44</v>
      </c>
      <c r="BQ97" s="0" t="s">
        <v>44</v>
      </c>
      <c r="BR97" s="3" t="n">
        <v>1</v>
      </c>
      <c r="CA97" s="3"/>
      <c r="CE97" s="3"/>
      <c r="CI97" s="3"/>
      <c r="CM97" s="3"/>
      <c r="CQ97" s="3"/>
      <c r="CU97" s="3"/>
      <c r="CY97" s="3"/>
      <c r="DC97" s="3"/>
      <c r="DG97" s="3"/>
      <c r="DK97" s="3"/>
      <c r="DO97" s="3"/>
      <c r="DS97" s="3"/>
      <c r="DW97" s="3"/>
      <c r="EA97" s="3"/>
      <c r="EE97" s="3"/>
      <c r="EI97" s="3"/>
      <c r="EM97" s="3"/>
    </row>
    <row r="98" customFormat="false" ht="12.75" hidden="false" customHeight="false" outlineLevel="0" collapsed="false">
      <c r="A98" s="0" t="n">
        <v>34</v>
      </c>
      <c r="B98" s="0" t="n">
        <v>1</v>
      </c>
      <c r="C98" s="0" t="n">
        <v>1320</v>
      </c>
      <c r="D98" s="0" t="s">
        <v>44</v>
      </c>
      <c r="E98" s="0" t="s">
        <v>44</v>
      </c>
      <c r="F98" s="3" t="n">
        <v>1</v>
      </c>
      <c r="G98" s="0" t="n">
        <v>20</v>
      </c>
      <c r="H98" s="0" t="s">
        <v>44</v>
      </c>
      <c r="I98" s="0" t="s">
        <v>44</v>
      </c>
      <c r="J98" s="3" t="n">
        <v>1</v>
      </c>
      <c r="K98" s="0" t="n">
        <v>60</v>
      </c>
      <c r="L98" s="0" t="s">
        <v>44</v>
      </c>
      <c r="M98" s="0" t="s">
        <v>44</v>
      </c>
      <c r="N98" s="3" t="n">
        <v>1</v>
      </c>
      <c r="O98" s="0" t="n">
        <v>20</v>
      </c>
      <c r="P98" s="0" t="s">
        <v>44</v>
      </c>
      <c r="Q98" s="0" t="s">
        <v>44</v>
      </c>
      <c r="R98" s="3" t="n">
        <v>1</v>
      </c>
      <c r="S98" s="0" t="n">
        <v>1260</v>
      </c>
      <c r="T98" s="0" t="s">
        <v>44</v>
      </c>
      <c r="U98" s="0" t="s">
        <v>44</v>
      </c>
      <c r="V98" s="3" t="n">
        <v>1</v>
      </c>
      <c r="W98" s="0" t="n">
        <v>20</v>
      </c>
      <c r="X98" s="0" t="s">
        <v>44</v>
      </c>
      <c r="Y98" s="0" t="s">
        <v>44</v>
      </c>
      <c r="Z98" s="3" t="n">
        <v>1</v>
      </c>
      <c r="AA98" s="0" t="n">
        <v>92</v>
      </c>
      <c r="AB98" s="0" t="s">
        <v>44</v>
      </c>
      <c r="AC98" s="0" t="s">
        <v>44</v>
      </c>
      <c r="AD98" s="3" t="n">
        <v>1</v>
      </c>
      <c r="AE98" s="0" t="n">
        <v>92</v>
      </c>
      <c r="AF98" s="4" t="s">
        <v>44</v>
      </c>
      <c r="AG98" s="4" t="s">
        <v>44</v>
      </c>
      <c r="AH98" s="3" t="n">
        <v>1</v>
      </c>
      <c r="AI98" s="0" t="n">
        <v>2</v>
      </c>
      <c r="AJ98" s="0" t="s">
        <v>44</v>
      </c>
      <c r="AK98" s="0" t="s">
        <v>44</v>
      </c>
      <c r="AL98" s="3" t="n">
        <v>1</v>
      </c>
      <c r="AM98" s="0" t="n">
        <v>21</v>
      </c>
      <c r="AN98" s="0" t="s">
        <v>44</v>
      </c>
      <c r="AO98" s="0" t="s">
        <v>44</v>
      </c>
      <c r="AP98" s="3" t="n">
        <v>1</v>
      </c>
      <c r="AQ98" s="0" t="n">
        <v>5</v>
      </c>
      <c r="AR98" s="0" t="s">
        <v>44</v>
      </c>
      <c r="AS98" s="0" t="s">
        <v>44</v>
      </c>
      <c r="AT98" s="3" t="n">
        <v>1</v>
      </c>
      <c r="AU98" s="0" t="n">
        <v>66</v>
      </c>
      <c r="AV98" s="0" t="s">
        <v>44</v>
      </c>
      <c r="AW98" s="0" t="s">
        <v>44</v>
      </c>
      <c r="AX98" s="3" t="n">
        <v>1</v>
      </c>
      <c r="AY98" s="0" t="n">
        <v>3</v>
      </c>
      <c r="AZ98" s="0" t="s">
        <v>44</v>
      </c>
      <c r="BA98" s="0" t="s">
        <v>44</v>
      </c>
      <c r="BB98" s="3" t="n">
        <v>1</v>
      </c>
      <c r="BC98" s="0" t="n">
        <v>63</v>
      </c>
      <c r="BD98" s="0" t="s">
        <v>44</v>
      </c>
      <c r="BE98" s="0" t="s">
        <v>44</v>
      </c>
      <c r="BF98" s="3" t="n">
        <v>1</v>
      </c>
      <c r="BG98" s="0" t="n">
        <v>1392</v>
      </c>
      <c r="BH98" s="0" t="s">
        <v>44</v>
      </c>
      <c r="BI98" s="0" t="s">
        <v>44</v>
      </c>
      <c r="BJ98" s="3" t="n">
        <v>1</v>
      </c>
      <c r="BK98" s="0" t="n">
        <v>70</v>
      </c>
      <c r="BL98" s="0" t="s">
        <v>44</v>
      </c>
      <c r="BM98" s="0" t="s">
        <v>44</v>
      </c>
      <c r="BN98" s="3" t="n">
        <v>1</v>
      </c>
      <c r="BO98" s="0" t="n">
        <v>9</v>
      </c>
      <c r="BP98" s="0" t="s">
        <v>44</v>
      </c>
      <c r="BQ98" s="0" t="s">
        <v>44</v>
      </c>
      <c r="BR98" s="3" t="n">
        <v>1</v>
      </c>
      <c r="BU98" s="0" t="n">
        <f aca="false">IF(CJ98&lt;=0,$D$7,IF(CR98&lt;=CJ98,$D$7,$D$7+$F$7*(CR98-CJ98)))</f>
        <v>2.2</v>
      </c>
      <c r="BW98" s="0" t="n">
        <v>1</v>
      </c>
      <c r="BX98" s="0" t="n">
        <f aca="false">IF(AND(C98&gt;=0,C99&gt;=0,C100&gt;=0),C98+C99-C100,-1)</f>
        <v>720</v>
      </c>
      <c r="BY98" s="0" t="s">
        <v>44</v>
      </c>
      <c r="BZ98" s="0" t="str">
        <f aca="false">IF(AND(E98="Nein",E99="Nein",E100="Nein"),"Nein","Ja")</f>
        <v>Nein</v>
      </c>
      <c r="CA98" s="3" t="n">
        <f aca="false">ROUND((F98+F99+F100)/3,2)</f>
        <v>1</v>
      </c>
      <c r="CB98" s="0" t="n">
        <f aca="false">G98</f>
        <v>20</v>
      </c>
      <c r="CC98" s="0" t="str">
        <f aca="false">H98</f>
        <v>Nein</v>
      </c>
      <c r="CD98" s="0" t="str">
        <f aca="false">I98</f>
        <v>Nein</v>
      </c>
      <c r="CE98" s="3" t="n">
        <f aca="false">J98</f>
        <v>1</v>
      </c>
      <c r="CF98" s="0" t="n">
        <f aca="false">IF(AND(K98&gt;=0,K99&gt;=0,K100&gt;=0),K98+K99-K100,-1)</f>
        <v>0</v>
      </c>
      <c r="CG98" s="0" t="s">
        <v>44</v>
      </c>
      <c r="CH98" s="0" t="str">
        <f aca="false">IF(AND(M98="Nein",M99="Nein",M100="Nein"),"Nein","Ja")</f>
        <v>Nein</v>
      </c>
      <c r="CI98" s="3" t="n">
        <f aca="false">ROUND((N98+N99+N100)/3,2)</f>
        <v>1</v>
      </c>
      <c r="CJ98" s="0" t="n">
        <f aca="false">O98</f>
        <v>20</v>
      </c>
      <c r="CK98" s="0" t="str">
        <f aca="false">P98</f>
        <v>Nein</v>
      </c>
      <c r="CL98" s="0" t="str">
        <f aca="false">Q98</f>
        <v>Nein</v>
      </c>
      <c r="CM98" s="3" t="n">
        <f aca="false">R98</f>
        <v>1</v>
      </c>
      <c r="CN98" s="0" t="n">
        <f aca="false">IF(AND(S98&gt;=0,S99&gt;=0,S100&gt;=0),S98+S99-S100,-1)</f>
        <v>720</v>
      </c>
      <c r="CO98" s="0" t="s">
        <v>44</v>
      </c>
      <c r="CP98" s="0" t="str">
        <f aca="false">IF(AND(U98="Nein",U99="Nein",U100="Nein"),"Nein","Ja")</f>
        <v>Nein</v>
      </c>
      <c r="CQ98" s="3" t="n">
        <f aca="false">ROUND((V98+V99+V100)/3,2)</f>
        <v>1</v>
      </c>
      <c r="CR98" s="0" t="n">
        <f aca="false">W98</f>
        <v>20</v>
      </c>
      <c r="CS98" s="0" t="str">
        <f aca="false">X98</f>
        <v>Nein</v>
      </c>
      <c r="CT98" s="0" t="str">
        <f aca="false">Y98</f>
        <v>Nein</v>
      </c>
      <c r="CU98" s="3" t="n">
        <f aca="false">Z98</f>
        <v>1</v>
      </c>
      <c r="CV98" s="0" t="n">
        <f aca="false">AA98</f>
        <v>92</v>
      </c>
      <c r="CW98" s="0" t="str">
        <f aca="false">AB98</f>
        <v>Nein</v>
      </c>
      <c r="CX98" s="0" t="str">
        <f aca="false">AC98</f>
        <v>Nein</v>
      </c>
      <c r="CY98" s="3" t="n">
        <f aca="false">AD98</f>
        <v>1</v>
      </c>
      <c r="CZ98" s="0" t="n">
        <f aca="false">AE98</f>
        <v>92</v>
      </c>
      <c r="DA98" s="0" t="str">
        <f aca="false">AF98</f>
        <v>Nein</v>
      </c>
      <c r="DB98" s="0" t="str">
        <f aca="false">AG98</f>
        <v>Nein</v>
      </c>
      <c r="DC98" s="3" t="n">
        <f aca="false">AH98</f>
        <v>1</v>
      </c>
      <c r="DD98" s="0" t="n">
        <f aca="false">AI98</f>
        <v>2</v>
      </c>
      <c r="DE98" s="0" t="str">
        <f aca="false">AJ98</f>
        <v>Nein</v>
      </c>
      <c r="DF98" s="0" t="str">
        <f aca="false">AK98</f>
        <v>Nein</v>
      </c>
      <c r="DG98" s="3" t="n">
        <f aca="false">AL98</f>
        <v>1</v>
      </c>
      <c r="DH98" s="0" t="n">
        <f aca="false">AM98</f>
        <v>21</v>
      </c>
      <c r="DI98" s="0" t="str">
        <f aca="false">AN98</f>
        <v>Nein</v>
      </c>
      <c r="DJ98" s="0" t="str">
        <f aca="false">AO98</f>
        <v>Nein</v>
      </c>
      <c r="DK98" s="3" t="n">
        <f aca="false">AP98</f>
        <v>1</v>
      </c>
      <c r="DL98" s="0" t="n">
        <f aca="false">IF(CF98=0,0,IF(OR(BX98&gt;=0,CF98&gt;=0),ROUND(CF98/BX98*100,0),-1))</f>
        <v>0</v>
      </c>
      <c r="DM98" s="0" t="s">
        <v>44</v>
      </c>
      <c r="DN98" s="0" t="str">
        <f aca="false">IF(AND(CH98="Nein",BZ98="Nein"),"Nein","Ja")</f>
        <v>Nein</v>
      </c>
      <c r="DO98" s="3" t="n">
        <f aca="false">ROUND(CI98*CA98,2)</f>
        <v>1</v>
      </c>
      <c r="DP98" s="0" t="n">
        <f aca="false">IF(OR(BX98&lt;0,CB98&lt;=0),-1,ROUND(BX98/CB98,0))</f>
        <v>36</v>
      </c>
      <c r="DQ98" s="0" t="s">
        <v>44</v>
      </c>
      <c r="DR98" s="0" t="str">
        <f aca="false">IF(AND(BZ98="Nein",CD98="Nein"),"Nein","Ja")</f>
        <v>Nein</v>
      </c>
      <c r="DS98" s="3" t="n">
        <f aca="false">ROUND(CA98*CE98,2)</f>
        <v>1</v>
      </c>
      <c r="DT98" s="0" t="n">
        <f aca="false">IF(OR(CF98&lt;0,CJ98&lt;=0),-1,ROUND(CF98/CJ98,0))</f>
        <v>0</v>
      </c>
      <c r="DU98" s="0" t="s">
        <v>44</v>
      </c>
      <c r="DV98" s="0" t="str">
        <f aca="false">IF(AND(CH98="Nein",CL98="Nein"),"Nein","Ja")</f>
        <v>Nein</v>
      </c>
      <c r="DW98" s="3" t="n">
        <f aca="false">ROUND(CI98*CM98,2)</f>
        <v>1</v>
      </c>
      <c r="DX98" s="0" t="n">
        <f aca="false">IF(OR(CN98&lt;0,CR98&lt;=0),-1,ROUND(CN98/CR98,0))</f>
        <v>36</v>
      </c>
      <c r="DY98" s="0" t="s">
        <v>44</v>
      </c>
      <c r="DZ98" s="0" t="str">
        <f aca="false">IF(AND(CP98="Nein",CT98="Nein"),"Nein","Ja")</f>
        <v>Nein</v>
      </c>
      <c r="EA98" s="3" t="n">
        <f aca="false">ROUND(CQ98*CU98,2)</f>
        <v>1</v>
      </c>
      <c r="EB98" s="0" t="n">
        <f aca="false">IF(OR(CN98&lt;0,CF98&lt;0),-1,CN98+ROUND(BU98*CF98,0))</f>
        <v>720</v>
      </c>
      <c r="EC98" s="0" t="s">
        <v>44</v>
      </c>
      <c r="ED98" s="0" t="str">
        <f aca="false">IF(AND(CP98="Nein",CH98="Nein"),"Nein","Ja")</f>
        <v>Nein</v>
      </c>
      <c r="EE98" s="3" t="n">
        <f aca="false">ROUND((CQ98+CI98)/2,2)</f>
        <v>1</v>
      </c>
      <c r="EF98" s="0" t="n">
        <f aca="false">IF(OR(EB98&lt;0,CB98&lt;=0),-1,ROUND(EB98/CB98,0))</f>
        <v>36</v>
      </c>
      <c r="EG98" s="0" t="s">
        <v>44</v>
      </c>
      <c r="EH98" s="0" t="str">
        <f aca="false">IF(AND(ED98="Nein",CD98="Nein"),"Nein","Ja")</f>
        <v>Nein</v>
      </c>
      <c r="EI98" s="3" t="n">
        <f aca="false">ROUND(EE98*CE98,2)</f>
        <v>1</v>
      </c>
      <c r="EJ98" s="0" t="n">
        <f aca="false">BO98</f>
        <v>9</v>
      </c>
      <c r="EK98" s="0" t="str">
        <f aca="false">BP98</f>
        <v>Nein</v>
      </c>
      <c r="EL98" s="0" t="str">
        <f aca="false">BQ98</f>
        <v>Nein</v>
      </c>
      <c r="EM98" s="3" t="n">
        <f aca="false">BR98</f>
        <v>1</v>
      </c>
    </row>
    <row r="99" customFormat="false" ht="12.75" hidden="false" customHeight="false" outlineLevel="0" collapsed="false">
      <c r="B99" s="0" t="n">
        <v>1</v>
      </c>
      <c r="C99" s="0" t="n">
        <v>0</v>
      </c>
      <c r="D99" s="0" t="s">
        <v>44</v>
      </c>
      <c r="E99" s="0" t="s">
        <v>44</v>
      </c>
      <c r="F99" s="3" t="n">
        <v>1</v>
      </c>
      <c r="G99" s="0" t="n">
        <v>-1</v>
      </c>
      <c r="H99" s="0" t="s">
        <v>44</v>
      </c>
      <c r="I99" s="0" t="s">
        <v>44</v>
      </c>
      <c r="J99" s="3" t="n">
        <v>1</v>
      </c>
      <c r="K99" s="0" t="n">
        <v>0</v>
      </c>
      <c r="L99" s="0" t="s">
        <v>44</v>
      </c>
      <c r="M99" s="0" t="s">
        <v>44</v>
      </c>
      <c r="N99" s="3" t="n">
        <v>1</v>
      </c>
      <c r="O99" s="0" t="n">
        <v>-1</v>
      </c>
      <c r="P99" s="0" t="s">
        <v>44</v>
      </c>
      <c r="Q99" s="0" t="s">
        <v>44</v>
      </c>
      <c r="R99" s="3" t="n">
        <v>1</v>
      </c>
      <c r="S99" s="0" t="n">
        <v>0</v>
      </c>
      <c r="T99" s="0" t="s">
        <v>44</v>
      </c>
      <c r="U99" s="0" t="s">
        <v>44</v>
      </c>
      <c r="V99" s="3" t="n">
        <v>1</v>
      </c>
      <c r="W99" s="0" t="n">
        <v>-1</v>
      </c>
      <c r="X99" s="0" t="s">
        <v>44</v>
      </c>
      <c r="Y99" s="0" t="s">
        <v>44</v>
      </c>
      <c r="Z99" s="3" t="n">
        <v>1</v>
      </c>
      <c r="AA99" s="0" t="n">
        <v>83</v>
      </c>
      <c r="AB99" s="0" t="s">
        <v>44</v>
      </c>
      <c r="AC99" s="0" t="s">
        <v>44</v>
      </c>
      <c r="AD99" s="3" t="n">
        <v>1</v>
      </c>
      <c r="AE99" s="0" t="n">
        <v>85</v>
      </c>
      <c r="AF99" s="4" t="s">
        <v>44</v>
      </c>
      <c r="AG99" s="4" t="s">
        <v>44</v>
      </c>
      <c r="AH99" s="3" t="n">
        <v>1</v>
      </c>
      <c r="AI99" s="0" t="n">
        <v>0</v>
      </c>
      <c r="AJ99" s="0" t="s">
        <v>44</v>
      </c>
      <c r="AK99" s="0" t="s">
        <v>44</v>
      </c>
      <c r="AL99" s="3" t="n">
        <v>1</v>
      </c>
      <c r="AM99" s="0" t="n">
        <v>-1</v>
      </c>
      <c r="AN99" s="0" t="s">
        <v>44</v>
      </c>
      <c r="AO99" s="0" t="s">
        <v>44</v>
      </c>
      <c r="AP99" s="3" t="n">
        <v>1</v>
      </c>
      <c r="AQ99" s="0" t="n">
        <v>0</v>
      </c>
      <c r="AR99" s="0" t="s">
        <v>44</v>
      </c>
      <c r="AS99" s="0" t="s">
        <v>44</v>
      </c>
      <c r="AT99" s="3" t="n">
        <v>1</v>
      </c>
      <c r="AU99" s="0" t="n">
        <v>-1</v>
      </c>
      <c r="AV99" s="0" t="s">
        <v>44</v>
      </c>
      <c r="AW99" s="0" t="s">
        <v>44</v>
      </c>
      <c r="AX99" s="3" t="n">
        <v>1</v>
      </c>
      <c r="AY99" s="0" t="n">
        <v>-1</v>
      </c>
      <c r="AZ99" s="0" t="s">
        <v>44</v>
      </c>
      <c r="BA99" s="0" t="s">
        <v>44</v>
      </c>
      <c r="BB99" s="3" t="n">
        <v>1</v>
      </c>
      <c r="BC99" s="0" t="n">
        <v>-1</v>
      </c>
      <c r="BD99" s="0" t="s">
        <v>44</v>
      </c>
      <c r="BE99" s="0" t="s">
        <v>44</v>
      </c>
      <c r="BF99" s="3" t="n">
        <v>1</v>
      </c>
      <c r="BG99" s="0" t="n">
        <v>0</v>
      </c>
      <c r="BH99" s="0" t="s">
        <v>44</v>
      </c>
      <c r="BI99" s="0" t="s">
        <v>44</v>
      </c>
      <c r="BJ99" s="3" t="n">
        <v>1</v>
      </c>
      <c r="BK99" s="0" t="n">
        <v>-1</v>
      </c>
      <c r="BL99" s="0" t="s">
        <v>44</v>
      </c>
      <c r="BM99" s="0" t="s">
        <v>44</v>
      </c>
      <c r="BN99" s="3" t="n">
        <v>1</v>
      </c>
      <c r="BO99" s="0" t="n">
        <v>-1</v>
      </c>
      <c r="BP99" s="0" t="s">
        <v>44</v>
      </c>
      <c r="BQ99" s="0" t="s">
        <v>44</v>
      </c>
      <c r="BR99" s="3" t="n">
        <v>1</v>
      </c>
      <c r="CA99" s="3"/>
      <c r="CE99" s="3"/>
      <c r="CI99" s="3"/>
      <c r="CM99" s="3"/>
      <c r="CQ99" s="3"/>
      <c r="CU99" s="3"/>
      <c r="CY99" s="3"/>
      <c r="DC99" s="3"/>
      <c r="DG99" s="3"/>
      <c r="DK99" s="3"/>
      <c r="DO99" s="3"/>
      <c r="DS99" s="3"/>
      <c r="DW99" s="3"/>
      <c r="EA99" s="3"/>
      <c r="EE99" s="3"/>
      <c r="EI99" s="3"/>
      <c r="EM99" s="3"/>
    </row>
    <row r="100" customFormat="false" ht="12.75" hidden="false" customHeight="false" outlineLevel="0" collapsed="false">
      <c r="B100" s="0" t="n">
        <v>1</v>
      </c>
      <c r="C100" s="0" t="n">
        <v>600</v>
      </c>
      <c r="D100" s="0" t="s">
        <v>44</v>
      </c>
      <c r="E100" s="0" t="s">
        <v>44</v>
      </c>
      <c r="F100" s="3" t="n">
        <v>1</v>
      </c>
      <c r="G100" s="0" t="n">
        <v>105</v>
      </c>
      <c r="H100" s="0" t="s">
        <v>44</v>
      </c>
      <c r="I100" s="0" t="s">
        <v>44</v>
      </c>
      <c r="J100" s="3" t="n">
        <v>1</v>
      </c>
      <c r="K100" s="0" t="n">
        <v>60</v>
      </c>
      <c r="L100" s="0" t="s">
        <v>44</v>
      </c>
      <c r="M100" s="0" t="s">
        <v>44</v>
      </c>
      <c r="N100" s="3" t="n">
        <v>1</v>
      </c>
      <c r="O100" s="0" t="n">
        <v>85</v>
      </c>
      <c r="P100" s="0" t="s">
        <v>44</v>
      </c>
      <c r="Q100" s="0" t="s">
        <v>44</v>
      </c>
      <c r="R100" s="3" t="n">
        <v>1</v>
      </c>
      <c r="S100" s="0" t="n">
        <v>540</v>
      </c>
      <c r="T100" s="0" t="s">
        <v>44</v>
      </c>
      <c r="U100" s="0" t="s">
        <v>44</v>
      </c>
      <c r="V100" s="3" t="n">
        <v>1</v>
      </c>
      <c r="W100" s="0" t="n">
        <v>110</v>
      </c>
      <c r="X100" s="0" t="s">
        <v>44</v>
      </c>
      <c r="Y100" s="0" t="s">
        <v>44</v>
      </c>
      <c r="Z100" s="3" t="n">
        <v>1</v>
      </c>
      <c r="AA100" s="0" t="n">
        <v>77</v>
      </c>
      <c r="AB100" s="0" t="s">
        <v>44</v>
      </c>
      <c r="AC100" s="0" t="s">
        <v>44</v>
      </c>
      <c r="AD100" s="3" t="n">
        <v>1</v>
      </c>
      <c r="AE100" s="0" t="n">
        <v>77</v>
      </c>
      <c r="AF100" s="4" t="s">
        <v>44</v>
      </c>
      <c r="AG100" s="4" t="s">
        <v>44</v>
      </c>
      <c r="AH100" s="3" t="n">
        <v>1</v>
      </c>
      <c r="AI100" s="0" t="n">
        <v>14</v>
      </c>
      <c r="AJ100" s="0" t="s">
        <v>44</v>
      </c>
      <c r="AK100" s="0" t="s">
        <v>44</v>
      </c>
      <c r="AL100" s="3" t="n">
        <v>1</v>
      </c>
      <c r="AM100" s="0" t="n">
        <v>95</v>
      </c>
      <c r="AN100" s="0" t="s">
        <v>44</v>
      </c>
      <c r="AO100" s="0" t="s">
        <v>44</v>
      </c>
      <c r="AP100" s="3" t="n">
        <v>1</v>
      </c>
      <c r="AQ100" s="0" t="n">
        <v>10</v>
      </c>
      <c r="AR100" s="0" t="s">
        <v>44</v>
      </c>
      <c r="AS100" s="0" t="s">
        <v>44</v>
      </c>
      <c r="AT100" s="3" t="n">
        <v>1</v>
      </c>
      <c r="AU100" s="0" t="n">
        <v>6</v>
      </c>
      <c r="AV100" s="0" t="s">
        <v>44</v>
      </c>
      <c r="AW100" s="0" t="s">
        <v>44</v>
      </c>
      <c r="AX100" s="3" t="n">
        <v>1</v>
      </c>
      <c r="AY100" s="0" t="n">
        <v>1</v>
      </c>
      <c r="AZ100" s="0" t="s">
        <v>44</v>
      </c>
      <c r="BA100" s="0" t="s">
        <v>44</v>
      </c>
      <c r="BB100" s="3" t="n">
        <v>1</v>
      </c>
      <c r="BC100" s="0" t="n">
        <v>5</v>
      </c>
      <c r="BD100" s="0" t="s">
        <v>44</v>
      </c>
      <c r="BE100" s="0" t="s">
        <v>44</v>
      </c>
      <c r="BF100" s="3" t="n">
        <v>1</v>
      </c>
      <c r="BG100" s="0" t="n">
        <v>804</v>
      </c>
      <c r="BH100" s="0" t="s">
        <v>44</v>
      </c>
      <c r="BI100" s="0" t="s">
        <v>44</v>
      </c>
      <c r="BJ100" s="3" t="n">
        <v>1</v>
      </c>
      <c r="BK100" s="0" t="n">
        <v>8</v>
      </c>
      <c r="BL100" s="0" t="s">
        <v>44</v>
      </c>
      <c r="BM100" s="0" t="s">
        <v>44</v>
      </c>
      <c r="BN100" s="3" t="n">
        <v>1</v>
      </c>
      <c r="BO100" s="0" t="n">
        <v>0</v>
      </c>
      <c r="BP100" s="0" t="s">
        <v>44</v>
      </c>
      <c r="BQ100" s="0" t="s">
        <v>44</v>
      </c>
      <c r="BR100" s="3" t="n">
        <v>1</v>
      </c>
    </row>
    <row r="101" customFormat="false" ht="12.75" hidden="false" customHeight="false" outlineLevel="0" collapsed="false">
      <c r="A101" s="0" t="n">
        <v>35</v>
      </c>
      <c r="B101" s="0" t="n">
        <v>1</v>
      </c>
      <c r="C101" s="0" t="n">
        <v>1320</v>
      </c>
      <c r="D101" s="0" t="s">
        <v>44</v>
      </c>
      <c r="E101" s="0" t="s">
        <v>44</v>
      </c>
      <c r="F101" s="3" t="n">
        <v>1</v>
      </c>
      <c r="G101" s="0" t="n">
        <v>20</v>
      </c>
      <c r="H101" s="0" t="s">
        <v>44</v>
      </c>
      <c r="I101" s="0" t="s">
        <v>44</v>
      </c>
      <c r="J101" s="3" t="n">
        <v>1</v>
      </c>
      <c r="K101" s="0" t="n">
        <v>60</v>
      </c>
      <c r="L101" s="0" t="s">
        <v>44</v>
      </c>
      <c r="M101" s="0" t="s">
        <v>44</v>
      </c>
      <c r="N101" s="3" t="n">
        <v>1</v>
      </c>
      <c r="O101" s="0" t="n">
        <v>20</v>
      </c>
      <c r="P101" s="0" t="s">
        <v>44</v>
      </c>
      <c r="Q101" s="0" t="s">
        <v>44</v>
      </c>
      <c r="R101" s="3" t="n">
        <v>1</v>
      </c>
      <c r="S101" s="0" t="n">
        <v>1260</v>
      </c>
      <c r="T101" s="0" t="s">
        <v>44</v>
      </c>
      <c r="U101" s="0" t="s">
        <v>44</v>
      </c>
      <c r="V101" s="3" t="n">
        <v>1</v>
      </c>
      <c r="W101" s="0" t="n">
        <v>20</v>
      </c>
      <c r="X101" s="0" t="s">
        <v>44</v>
      </c>
      <c r="Y101" s="0" t="s">
        <v>44</v>
      </c>
      <c r="Z101" s="3" t="n">
        <v>1</v>
      </c>
      <c r="AA101" s="0" t="n">
        <v>92</v>
      </c>
      <c r="AB101" s="0" t="s">
        <v>44</v>
      </c>
      <c r="AC101" s="0" t="s">
        <v>44</v>
      </c>
      <c r="AD101" s="3" t="n">
        <v>1</v>
      </c>
      <c r="AE101" s="0" t="n">
        <v>92</v>
      </c>
      <c r="AF101" s="4" t="s">
        <v>44</v>
      </c>
      <c r="AG101" s="4" t="s">
        <v>44</v>
      </c>
      <c r="AH101" s="3" t="n">
        <v>1</v>
      </c>
      <c r="AI101" s="0" t="n">
        <v>2</v>
      </c>
      <c r="AJ101" s="0" t="s">
        <v>44</v>
      </c>
      <c r="AK101" s="0" t="s">
        <v>44</v>
      </c>
      <c r="AL101" s="3" t="n">
        <v>1</v>
      </c>
      <c r="AM101" s="0" t="n">
        <v>21</v>
      </c>
      <c r="AN101" s="0" t="s">
        <v>44</v>
      </c>
      <c r="AO101" s="0" t="s">
        <v>44</v>
      </c>
      <c r="AP101" s="3" t="n">
        <v>1</v>
      </c>
      <c r="AQ101" s="0" t="n">
        <v>5</v>
      </c>
      <c r="AR101" s="0" t="s">
        <v>44</v>
      </c>
      <c r="AS101" s="0" t="s">
        <v>44</v>
      </c>
      <c r="AT101" s="3" t="n">
        <v>1</v>
      </c>
      <c r="AU101" s="0" t="n">
        <v>66</v>
      </c>
      <c r="AV101" s="0" t="s">
        <v>44</v>
      </c>
      <c r="AW101" s="0" t="s">
        <v>44</v>
      </c>
      <c r="AX101" s="3" t="n">
        <v>1</v>
      </c>
      <c r="AY101" s="0" t="n">
        <v>3</v>
      </c>
      <c r="AZ101" s="0" t="s">
        <v>44</v>
      </c>
      <c r="BA101" s="0" t="s">
        <v>44</v>
      </c>
      <c r="BB101" s="3" t="n">
        <v>1</v>
      </c>
      <c r="BC101" s="0" t="n">
        <v>63</v>
      </c>
      <c r="BD101" s="0" t="s">
        <v>44</v>
      </c>
      <c r="BE101" s="0" t="s">
        <v>44</v>
      </c>
      <c r="BF101" s="3" t="n">
        <v>1</v>
      </c>
      <c r="BG101" s="0" t="n">
        <v>1392</v>
      </c>
      <c r="BH101" s="0" t="s">
        <v>44</v>
      </c>
      <c r="BI101" s="0" t="s">
        <v>44</v>
      </c>
      <c r="BJ101" s="3" t="n">
        <v>1</v>
      </c>
      <c r="BK101" s="0" t="n">
        <v>70</v>
      </c>
      <c r="BL101" s="0" t="s">
        <v>44</v>
      </c>
      <c r="BM101" s="0" t="s">
        <v>44</v>
      </c>
      <c r="BN101" s="3" t="n">
        <v>1</v>
      </c>
      <c r="BO101" s="0" t="n">
        <v>9</v>
      </c>
      <c r="BP101" s="0" t="s">
        <v>44</v>
      </c>
      <c r="BQ101" s="0" t="s">
        <v>44</v>
      </c>
      <c r="BR101" s="3" t="n">
        <v>1</v>
      </c>
      <c r="BU101" s="0" t="n">
        <f aca="false">IF(CJ101&lt;=0,$D$7,IF(CR101&lt;=CJ101,$D$7,$D$7+$F$7*(CR101-CJ101)))</f>
        <v>2.2</v>
      </c>
      <c r="BW101" s="0" t="n">
        <v>1</v>
      </c>
      <c r="BX101" s="0" t="n">
        <f aca="false">IF(AND(C101&gt;=0,C102&gt;=0,C103&gt;=0),C101+C102-C103,-1)</f>
        <v>2040</v>
      </c>
      <c r="BY101" s="0" t="s">
        <v>44</v>
      </c>
      <c r="BZ101" s="0" t="str">
        <f aca="false">IF(AND(E101="Nein",E102="Nein",E103="Nein"),"Nein","Ja")</f>
        <v>Nein</v>
      </c>
      <c r="CA101" s="3" t="n">
        <f aca="false">ROUND((F101+F102+F103)/3,2)</f>
        <v>1</v>
      </c>
      <c r="CB101" s="0" t="n">
        <f aca="false">G101</f>
        <v>20</v>
      </c>
      <c r="CC101" s="0" t="str">
        <f aca="false">H101</f>
        <v>Nein</v>
      </c>
      <c r="CD101" s="0" t="str">
        <f aca="false">I101</f>
        <v>Nein</v>
      </c>
      <c r="CE101" s="3" t="n">
        <f aca="false">J101</f>
        <v>1</v>
      </c>
      <c r="CF101" s="0" t="n">
        <f aca="false">IF(AND(K101&gt;=0,K102&gt;=0,K103&gt;=0),K101+K102-K103,-1)</f>
        <v>240</v>
      </c>
      <c r="CG101" s="0" t="s">
        <v>44</v>
      </c>
      <c r="CH101" s="0" t="str">
        <f aca="false">IF(AND(M101="Nein",M102="Nein",M103="Nein"),"Nein","Ja")</f>
        <v>Nein</v>
      </c>
      <c r="CI101" s="3" t="n">
        <f aca="false">ROUND((N101+N102+N103)/3,2)</f>
        <v>1</v>
      </c>
      <c r="CJ101" s="0" t="n">
        <f aca="false">O101</f>
        <v>20</v>
      </c>
      <c r="CK101" s="0" t="str">
        <f aca="false">P101</f>
        <v>Nein</v>
      </c>
      <c r="CL101" s="0" t="str">
        <f aca="false">Q101</f>
        <v>Nein</v>
      </c>
      <c r="CM101" s="3" t="n">
        <f aca="false">R101</f>
        <v>1</v>
      </c>
      <c r="CN101" s="0" t="n">
        <f aca="false">IF(AND(S101&gt;=0,S102&gt;=0,S103&gt;=0),S101+S102-S103,-1)</f>
        <v>1800</v>
      </c>
      <c r="CO101" s="0" t="s">
        <v>44</v>
      </c>
      <c r="CP101" s="0" t="str">
        <f aca="false">IF(AND(U101="Nein",U102="Nein",U103="Nein"),"Nein","Ja")</f>
        <v>Nein</v>
      </c>
      <c r="CQ101" s="3" t="n">
        <f aca="false">ROUND((V101+V102+V103)/3,2)</f>
        <v>1</v>
      </c>
      <c r="CR101" s="0" t="n">
        <f aca="false">W101</f>
        <v>20</v>
      </c>
      <c r="CS101" s="0" t="str">
        <f aca="false">X101</f>
        <v>Nein</v>
      </c>
      <c r="CT101" s="0" t="str">
        <f aca="false">Y101</f>
        <v>Nein</v>
      </c>
      <c r="CU101" s="3" t="n">
        <f aca="false">Z101</f>
        <v>1</v>
      </c>
      <c r="CV101" s="0" t="n">
        <f aca="false">AA101</f>
        <v>92</v>
      </c>
      <c r="CW101" s="0" t="str">
        <f aca="false">AB101</f>
        <v>Nein</v>
      </c>
      <c r="CX101" s="0" t="str">
        <f aca="false">AC101</f>
        <v>Nein</v>
      </c>
      <c r="CY101" s="3" t="n">
        <f aca="false">AD101</f>
        <v>1</v>
      </c>
      <c r="CZ101" s="0" t="n">
        <f aca="false">AE101</f>
        <v>92</v>
      </c>
      <c r="DA101" s="0" t="str">
        <f aca="false">AF101</f>
        <v>Nein</v>
      </c>
      <c r="DB101" s="0" t="str">
        <f aca="false">AG101</f>
        <v>Nein</v>
      </c>
      <c r="DC101" s="3" t="n">
        <f aca="false">AH101</f>
        <v>1</v>
      </c>
      <c r="DD101" s="0" t="n">
        <f aca="false">AI101</f>
        <v>2</v>
      </c>
      <c r="DE101" s="0" t="str">
        <f aca="false">AJ101</f>
        <v>Nein</v>
      </c>
      <c r="DF101" s="0" t="str">
        <f aca="false">AK101</f>
        <v>Nein</v>
      </c>
      <c r="DG101" s="3" t="n">
        <f aca="false">AL101</f>
        <v>1</v>
      </c>
      <c r="DH101" s="0" t="n">
        <f aca="false">AM101</f>
        <v>21</v>
      </c>
      <c r="DI101" s="0" t="str">
        <f aca="false">AN101</f>
        <v>Nein</v>
      </c>
      <c r="DJ101" s="0" t="str">
        <f aca="false">AO101</f>
        <v>Nein</v>
      </c>
      <c r="DK101" s="3" t="n">
        <f aca="false">AP101</f>
        <v>1</v>
      </c>
      <c r="DL101" s="0" t="n">
        <f aca="false">IF(CF101=0,0,IF(OR(BX101&gt;=0,CF101&gt;=0),ROUND(CF101/BX101*100,0),-1))</f>
        <v>12</v>
      </c>
      <c r="DM101" s="0" t="s">
        <v>44</v>
      </c>
      <c r="DN101" s="0" t="str">
        <f aca="false">IF(AND(CH101="Nein",BZ101="Nein"),"Nein","Ja")</f>
        <v>Nein</v>
      </c>
      <c r="DO101" s="3" t="n">
        <f aca="false">ROUND(CI101*CA101,2)</f>
        <v>1</v>
      </c>
      <c r="DP101" s="0" t="n">
        <f aca="false">IF(OR(BX101&lt;0,CB101&lt;=0),-1,ROUND(BX101/CB101,0))</f>
        <v>102</v>
      </c>
      <c r="DQ101" s="0" t="s">
        <v>44</v>
      </c>
      <c r="DR101" s="0" t="str">
        <f aca="false">IF(AND(BZ101="Nein",CD101="Nein"),"Nein","Ja")</f>
        <v>Nein</v>
      </c>
      <c r="DS101" s="3" t="n">
        <f aca="false">ROUND(CA101*CE101,2)</f>
        <v>1</v>
      </c>
      <c r="DT101" s="0" t="n">
        <f aca="false">IF(OR(CF101&lt;0,CJ101&lt;=0),-1,ROUND(CF101/CJ101,0))</f>
        <v>12</v>
      </c>
      <c r="DU101" s="0" t="s">
        <v>44</v>
      </c>
      <c r="DV101" s="0" t="str">
        <f aca="false">IF(AND(CH101="Nein",CL101="Nein"),"Nein","Ja")</f>
        <v>Nein</v>
      </c>
      <c r="DW101" s="3" t="n">
        <f aca="false">ROUND(CI101*CM101,2)</f>
        <v>1</v>
      </c>
      <c r="DX101" s="0" t="n">
        <f aca="false">IF(OR(CN101&lt;0,CR101&lt;=0),-1,ROUND(CN101/CR101,0))</f>
        <v>90</v>
      </c>
      <c r="DY101" s="0" t="s">
        <v>44</v>
      </c>
      <c r="DZ101" s="0" t="str">
        <f aca="false">IF(AND(CP101="Nein",CT101="Nein"),"Nein","Ja")</f>
        <v>Nein</v>
      </c>
      <c r="EA101" s="3" t="n">
        <f aca="false">ROUND(CQ101*CU101,2)</f>
        <v>1</v>
      </c>
      <c r="EB101" s="0" t="n">
        <f aca="false">IF(OR(CN101&lt;0,CF101&lt;0),-1,CN101+ROUND(BU101*CF101,0))</f>
        <v>2328</v>
      </c>
      <c r="EC101" s="0" t="s">
        <v>44</v>
      </c>
      <c r="ED101" s="0" t="str">
        <f aca="false">IF(AND(CP101="Nein",CH101="Nein"),"Nein","Ja")</f>
        <v>Nein</v>
      </c>
      <c r="EE101" s="3" t="n">
        <f aca="false">ROUND((CQ101+CI101)/2,2)</f>
        <v>1</v>
      </c>
      <c r="EF101" s="0" t="n">
        <f aca="false">IF(OR(EB101&lt;0,CB101&lt;=0),-1,ROUND(EB101/CB101,0))</f>
        <v>116</v>
      </c>
      <c r="EG101" s="0" t="s">
        <v>44</v>
      </c>
      <c r="EH101" s="0" t="str">
        <f aca="false">IF(AND(ED101="Nein",CD101="Nein"),"Nein","Ja")</f>
        <v>Nein</v>
      </c>
      <c r="EI101" s="3" t="n">
        <f aca="false">ROUND(EE101*CE101,2)</f>
        <v>1</v>
      </c>
      <c r="EJ101" s="0" t="n">
        <f aca="false">BO101</f>
        <v>9</v>
      </c>
      <c r="EK101" s="0" t="str">
        <f aca="false">BP101</f>
        <v>Nein</v>
      </c>
      <c r="EL101" s="0" t="str">
        <f aca="false">BQ101</f>
        <v>Nein</v>
      </c>
      <c r="EM101" s="3" t="n">
        <f aca="false">BR101</f>
        <v>1</v>
      </c>
    </row>
    <row r="102" customFormat="false" ht="12.75" hidden="false" customHeight="false" outlineLevel="0" collapsed="false">
      <c r="B102" s="0" t="n">
        <v>1</v>
      </c>
      <c r="C102" s="0" t="n">
        <v>720</v>
      </c>
      <c r="D102" s="0" t="s">
        <v>44</v>
      </c>
      <c r="E102" s="0" t="s">
        <v>44</v>
      </c>
      <c r="F102" s="3" t="n">
        <v>1</v>
      </c>
      <c r="G102" s="0" t="n">
        <v>97</v>
      </c>
      <c r="H102" s="0" t="s">
        <v>44</v>
      </c>
      <c r="I102" s="0" t="s">
        <v>44</v>
      </c>
      <c r="J102" s="3" t="n">
        <v>1</v>
      </c>
      <c r="K102" s="0" t="n">
        <v>180</v>
      </c>
      <c r="L102" s="0" t="s">
        <v>44</v>
      </c>
      <c r="M102" s="0" t="s">
        <v>44</v>
      </c>
      <c r="N102" s="3" t="n">
        <v>1</v>
      </c>
      <c r="O102" s="0" t="n">
        <v>82</v>
      </c>
      <c r="P102" s="0" t="s">
        <v>44</v>
      </c>
      <c r="Q102" s="0" t="s">
        <v>44</v>
      </c>
      <c r="R102" s="3" t="n">
        <v>1</v>
      </c>
      <c r="S102" s="0" t="n">
        <v>540</v>
      </c>
      <c r="T102" s="0" t="s">
        <v>44</v>
      </c>
      <c r="U102" s="0" t="s">
        <v>44</v>
      </c>
      <c r="V102" s="3" t="n">
        <v>1</v>
      </c>
      <c r="W102" s="0" t="n">
        <v>102</v>
      </c>
      <c r="X102" s="0" t="s">
        <v>44</v>
      </c>
      <c r="Y102" s="0" t="s">
        <v>44</v>
      </c>
      <c r="Z102" s="3" t="n">
        <v>1</v>
      </c>
      <c r="AA102" s="0" t="n">
        <v>82</v>
      </c>
      <c r="AB102" s="0" t="s">
        <v>44</v>
      </c>
      <c r="AC102" s="0" t="s">
        <v>44</v>
      </c>
      <c r="AD102" s="3" t="n">
        <v>1</v>
      </c>
      <c r="AE102" s="0" t="n">
        <v>82</v>
      </c>
      <c r="AF102" s="4" t="s">
        <v>44</v>
      </c>
      <c r="AG102" s="4" t="s">
        <v>44</v>
      </c>
      <c r="AH102" s="3" t="n">
        <v>1</v>
      </c>
      <c r="AI102" s="0" t="n">
        <v>11</v>
      </c>
      <c r="AJ102" s="0" t="s">
        <v>44</v>
      </c>
      <c r="AK102" s="0" t="s">
        <v>44</v>
      </c>
      <c r="AL102" s="3" t="n">
        <v>1</v>
      </c>
      <c r="AM102" s="0" t="n">
        <v>98</v>
      </c>
      <c r="AN102" s="0" t="s">
        <v>44</v>
      </c>
      <c r="AO102" s="0" t="s">
        <v>44</v>
      </c>
      <c r="AP102" s="3" t="n">
        <v>1</v>
      </c>
      <c r="AQ102" s="0" t="n">
        <v>25</v>
      </c>
      <c r="AR102" s="0" t="s">
        <v>44</v>
      </c>
      <c r="AS102" s="0" t="s">
        <v>44</v>
      </c>
      <c r="AT102" s="3" t="n">
        <v>1</v>
      </c>
      <c r="AU102" s="0" t="n">
        <v>7</v>
      </c>
      <c r="AV102" s="0" t="s">
        <v>44</v>
      </c>
      <c r="AW102" s="0" t="s">
        <v>44</v>
      </c>
      <c r="AX102" s="3" t="n">
        <v>1</v>
      </c>
      <c r="AY102" s="0" t="n">
        <v>2</v>
      </c>
      <c r="AZ102" s="0" t="s">
        <v>44</v>
      </c>
      <c r="BA102" s="0" t="s">
        <v>44</v>
      </c>
      <c r="BB102" s="3" t="n">
        <v>1</v>
      </c>
      <c r="BC102" s="0" t="n">
        <v>5</v>
      </c>
      <c r="BD102" s="0" t="s">
        <v>44</v>
      </c>
      <c r="BE102" s="0" t="s">
        <v>44</v>
      </c>
      <c r="BF102" s="3" t="n">
        <v>1</v>
      </c>
      <c r="BG102" s="0" t="n">
        <v>1008</v>
      </c>
      <c r="BH102" s="0" t="s">
        <v>44</v>
      </c>
      <c r="BI102" s="0" t="s">
        <v>44</v>
      </c>
      <c r="BJ102" s="3" t="n">
        <v>1</v>
      </c>
      <c r="BK102" s="0" t="n">
        <v>10</v>
      </c>
      <c r="BL102" s="0" t="s">
        <v>44</v>
      </c>
      <c r="BM102" s="0" t="s">
        <v>44</v>
      </c>
      <c r="BN102" s="3" t="n">
        <v>1</v>
      </c>
      <c r="BO102" s="0" t="n">
        <v>7</v>
      </c>
      <c r="BP102" s="0" t="s">
        <v>44</v>
      </c>
      <c r="BQ102" s="0" t="s">
        <v>44</v>
      </c>
      <c r="BR102" s="3" t="n">
        <v>1</v>
      </c>
    </row>
    <row r="103" customFormat="false" ht="12.75" hidden="false" customHeight="false" outlineLevel="0" collapsed="false">
      <c r="B103" s="0" t="n">
        <v>1</v>
      </c>
      <c r="C103" s="0" t="n">
        <v>0</v>
      </c>
      <c r="D103" s="0" t="s">
        <v>44</v>
      </c>
      <c r="E103" s="0" t="s">
        <v>44</v>
      </c>
      <c r="F103" s="3" t="n">
        <v>1</v>
      </c>
      <c r="G103" s="0" t="n">
        <v>-1</v>
      </c>
      <c r="H103" s="0" t="s">
        <v>44</v>
      </c>
      <c r="I103" s="0" t="s">
        <v>44</v>
      </c>
      <c r="J103" s="3" t="n">
        <v>1</v>
      </c>
      <c r="K103" s="0" t="n">
        <v>0</v>
      </c>
      <c r="L103" s="0" t="s">
        <v>44</v>
      </c>
      <c r="M103" s="0" t="s">
        <v>44</v>
      </c>
      <c r="N103" s="3" t="n">
        <v>1</v>
      </c>
      <c r="O103" s="0" t="n">
        <v>-1</v>
      </c>
      <c r="P103" s="0" t="s">
        <v>44</v>
      </c>
      <c r="Q103" s="0" t="s">
        <v>44</v>
      </c>
      <c r="R103" s="3" t="n">
        <v>1</v>
      </c>
      <c r="S103" s="0" t="n">
        <v>0</v>
      </c>
      <c r="T103" s="0" t="s">
        <v>44</v>
      </c>
      <c r="U103" s="0" t="s">
        <v>44</v>
      </c>
      <c r="V103" s="3" t="n">
        <v>1</v>
      </c>
      <c r="W103" s="0" t="n">
        <v>-1</v>
      </c>
      <c r="X103" s="0" t="s">
        <v>44</v>
      </c>
      <c r="Y103" s="0" t="s">
        <v>44</v>
      </c>
      <c r="Z103" s="3" t="n">
        <v>1</v>
      </c>
      <c r="AA103" s="0" t="n">
        <v>83</v>
      </c>
      <c r="AB103" s="0" t="s">
        <v>44</v>
      </c>
      <c r="AC103" s="0" t="s">
        <v>44</v>
      </c>
      <c r="AD103" s="3" t="n">
        <v>1</v>
      </c>
      <c r="AE103" s="0" t="n">
        <v>85</v>
      </c>
      <c r="AF103" s="4" t="s">
        <v>44</v>
      </c>
      <c r="AG103" s="4" t="s">
        <v>44</v>
      </c>
      <c r="AH103" s="3" t="n">
        <v>1</v>
      </c>
      <c r="AI103" s="0" t="n">
        <v>0</v>
      </c>
      <c r="AJ103" s="0" t="s">
        <v>44</v>
      </c>
      <c r="AK103" s="0" t="s">
        <v>44</v>
      </c>
      <c r="AL103" s="3" t="n">
        <v>1</v>
      </c>
      <c r="AM103" s="0" t="n">
        <v>-1</v>
      </c>
      <c r="AN103" s="0" t="s">
        <v>44</v>
      </c>
      <c r="AO103" s="0" t="s">
        <v>44</v>
      </c>
      <c r="AP103" s="3" t="n">
        <v>1</v>
      </c>
      <c r="AQ103" s="0" t="n">
        <v>0</v>
      </c>
      <c r="AR103" s="0" t="s">
        <v>44</v>
      </c>
      <c r="AS103" s="0" t="s">
        <v>44</v>
      </c>
      <c r="AT103" s="3" t="n">
        <v>1</v>
      </c>
      <c r="AU103" s="0" t="n">
        <v>-1</v>
      </c>
      <c r="AV103" s="0" t="s">
        <v>44</v>
      </c>
      <c r="AW103" s="0" t="s">
        <v>44</v>
      </c>
      <c r="AX103" s="3" t="n">
        <v>1</v>
      </c>
      <c r="AY103" s="0" t="n">
        <v>-1</v>
      </c>
      <c r="AZ103" s="0" t="s">
        <v>44</v>
      </c>
      <c r="BA103" s="0" t="s">
        <v>44</v>
      </c>
      <c r="BB103" s="3" t="n">
        <v>1</v>
      </c>
      <c r="BC103" s="0" t="n">
        <v>-1</v>
      </c>
      <c r="BD103" s="0" t="s">
        <v>44</v>
      </c>
      <c r="BE103" s="0" t="s">
        <v>44</v>
      </c>
      <c r="BF103" s="3" t="n">
        <v>1</v>
      </c>
      <c r="BG103" s="0" t="n">
        <v>0</v>
      </c>
      <c r="BH103" s="0" t="s">
        <v>44</v>
      </c>
      <c r="BI103" s="0" t="s">
        <v>44</v>
      </c>
      <c r="BJ103" s="3" t="n">
        <v>1</v>
      </c>
      <c r="BK103" s="0" t="n">
        <v>-1</v>
      </c>
      <c r="BL103" s="0" t="s">
        <v>44</v>
      </c>
      <c r="BM103" s="0" t="s">
        <v>44</v>
      </c>
      <c r="BN103" s="3" t="n">
        <v>1</v>
      </c>
      <c r="BO103" s="0" t="n">
        <v>-1</v>
      </c>
      <c r="BP103" s="0" t="s">
        <v>44</v>
      </c>
      <c r="BQ103" s="0" t="s">
        <v>44</v>
      </c>
      <c r="BR103" s="3" t="n">
        <v>1</v>
      </c>
    </row>
    <row r="105" customFormat="false" ht="12.75" hidden="false" customHeight="false" outlineLevel="0" collapsed="false">
      <c r="B105" s="1" t="s">
        <v>100</v>
      </c>
    </row>
    <row r="106" customFormat="false" ht="12.75" hidden="false" customHeight="false" outlineLevel="0" collapsed="false">
      <c r="A106" s="0" t="s">
        <v>101</v>
      </c>
      <c r="B106" s="0" t="n">
        <v>1</v>
      </c>
      <c r="C106" s="0" t="n">
        <v>1320</v>
      </c>
      <c r="D106" s="0" t="s">
        <v>44</v>
      </c>
      <c r="E106" s="0" t="s">
        <v>44</v>
      </c>
      <c r="F106" s="3" t="n">
        <v>1</v>
      </c>
      <c r="G106" s="0" t="n">
        <v>20</v>
      </c>
      <c r="H106" s="0" t="s">
        <v>44</v>
      </c>
      <c r="I106" s="0" t="s">
        <v>44</v>
      </c>
      <c r="J106" s="3" t="n">
        <v>1</v>
      </c>
      <c r="K106" s="0" t="n">
        <v>60</v>
      </c>
      <c r="L106" s="0" t="s">
        <v>44</v>
      </c>
      <c r="M106" s="0" t="s">
        <v>44</v>
      </c>
      <c r="N106" s="3" t="n">
        <v>1</v>
      </c>
      <c r="O106" s="0" t="n">
        <v>20</v>
      </c>
      <c r="P106" s="0" t="s">
        <v>44</v>
      </c>
      <c r="Q106" s="0" t="s">
        <v>44</v>
      </c>
      <c r="R106" s="3" t="n">
        <v>1</v>
      </c>
      <c r="S106" s="0" t="n">
        <v>1260</v>
      </c>
      <c r="T106" s="0" t="s">
        <v>44</v>
      </c>
      <c r="U106" s="0" t="s">
        <v>44</v>
      </c>
      <c r="V106" s="3" t="n">
        <v>1</v>
      </c>
      <c r="W106" s="0" t="n">
        <v>20</v>
      </c>
      <c r="X106" s="0" t="s">
        <v>44</v>
      </c>
      <c r="Y106" s="0" t="s">
        <v>44</v>
      </c>
      <c r="Z106" s="3" t="n">
        <v>1</v>
      </c>
      <c r="AA106" s="0" t="n">
        <v>92</v>
      </c>
      <c r="AB106" s="0" t="s">
        <v>44</v>
      </c>
      <c r="AC106" s="0" t="s">
        <v>44</v>
      </c>
      <c r="AD106" s="3" t="n">
        <v>1</v>
      </c>
      <c r="AE106" s="0" t="n">
        <v>92</v>
      </c>
      <c r="AF106" s="4" t="s">
        <v>44</v>
      </c>
      <c r="AG106" s="4" t="s">
        <v>44</v>
      </c>
      <c r="AH106" s="3" t="n">
        <v>1</v>
      </c>
      <c r="AI106" s="0" t="n">
        <v>2</v>
      </c>
      <c r="AJ106" s="0" t="s">
        <v>44</v>
      </c>
      <c r="AK106" s="0" t="s">
        <v>44</v>
      </c>
      <c r="AL106" s="3" t="n">
        <v>1</v>
      </c>
      <c r="AM106" s="0" t="n">
        <v>21</v>
      </c>
      <c r="AN106" s="0" t="s">
        <v>44</v>
      </c>
      <c r="AO106" s="0" t="s">
        <v>44</v>
      </c>
      <c r="AP106" s="3" t="n">
        <v>1</v>
      </c>
      <c r="AQ106" s="0" t="n">
        <v>5</v>
      </c>
      <c r="AR106" s="0" t="s">
        <v>44</v>
      </c>
      <c r="AS106" s="0" t="s">
        <v>44</v>
      </c>
      <c r="AT106" s="3" t="n">
        <v>1</v>
      </c>
      <c r="AU106" s="0" t="n">
        <v>66</v>
      </c>
      <c r="AV106" s="0" t="s">
        <v>44</v>
      </c>
      <c r="AW106" s="0" t="s">
        <v>44</v>
      </c>
      <c r="AX106" s="3" t="n">
        <v>1</v>
      </c>
      <c r="AY106" s="0" t="n">
        <v>3</v>
      </c>
      <c r="AZ106" s="0" t="s">
        <v>44</v>
      </c>
      <c r="BA106" s="0" t="s">
        <v>44</v>
      </c>
      <c r="BB106" s="3" t="n">
        <v>1</v>
      </c>
      <c r="BC106" s="0" t="n">
        <v>63</v>
      </c>
      <c r="BD106" s="0" t="s">
        <v>44</v>
      </c>
      <c r="BE106" s="0" t="s">
        <v>44</v>
      </c>
      <c r="BF106" s="3" t="n">
        <v>1</v>
      </c>
      <c r="BG106" s="0" t="n">
        <v>1392</v>
      </c>
      <c r="BH106" s="0" t="s">
        <v>44</v>
      </c>
      <c r="BI106" s="0" t="s">
        <v>44</v>
      </c>
      <c r="BJ106" s="3" t="n">
        <v>1</v>
      </c>
      <c r="BK106" s="0" t="n">
        <v>70</v>
      </c>
      <c r="BL106" s="0" t="s">
        <v>44</v>
      </c>
      <c r="BM106" s="0" t="s">
        <v>44</v>
      </c>
      <c r="BN106" s="3" t="n">
        <v>1</v>
      </c>
      <c r="BO106" s="0" t="n">
        <v>9</v>
      </c>
      <c r="BP106" s="0" t="s">
        <v>44</v>
      </c>
      <c r="BQ106" s="0" t="s">
        <v>44</v>
      </c>
      <c r="BR106" s="3" t="n">
        <v>1</v>
      </c>
      <c r="BU106" s="0" t="n">
        <f aca="false">IF(CJ106&lt;=0,$D$7,IF(CR106&lt;=CJ106,$D$7,$D$7+$F$7*(CR106-CJ106)))</f>
        <v>2.2</v>
      </c>
      <c r="BW106" s="0" t="n">
        <v>1</v>
      </c>
      <c r="BX106" s="0" t="n">
        <f aca="false">IF(AND(C106&gt;=0,C107&gt;=0),C106-C107,-1)</f>
        <v>600</v>
      </c>
      <c r="BY106" s="0" t="s">
        <v>44</v>
      </c>
      <c r="BZ106" s="0" t="str">
        <f aca="false">IF(AND(E106="Nein",E107="Nein"),"Nein","Ja")</f>
        <v>Nein</v>
      </c>
      <c r="CA106" s="3" t="n">
        <f aca="false">ROUND((F106+F107)/2,2)</f>
        <v>1</v>
      </c>
      <c r="CB106" s="0" t="n">
        <f aca="false">G106</f>
        <v>20</v>
      </c>
      <c r="CC106" s="0" t="str">
        <f aca="false">H106</f>
        <v>Nein</v>
      </c>
      <c r="CD106" s="0" t="str">
        <f aca="false">I106</f>
        <v>Nein</v>
      </c>
      <c r="CE106" s="3" t="n">
        <f aca="false">J106</f>
        <v>1</v>
      </c>
      <c r="CF106" s="0" t="n">
        <f aca="false">IF(AND(K106&gt;=0,K107&gt;=0),K106-K107,-1)</f>
        <v>0</v>
      </c>
      <c r="CG106" s="0" t="s">
        <v>44</v>
      </c>
      <c r="CH106" s="0" t="str">
        <f aca="false">IF(AND(M106="Nein",M107="Nein"),"Nein","Ja")</f>
        <v>Nein</v>
      </c>
      <c r="CI106" s="3" t="n">
        <f aca="false">ROUND((N106+N107)/2,2)</f>
        <v>1</v>
      </c>
      <c r="CJ106" s="0" t="n">
        <f aca="false">O106</f>
        <v>20</v>
      </c>
      <c r="CK106" s="0" t="str">
        <f aca="false">P106</f>
        <v>Nein</v>
      </c>
      <c r="CL106" s="0" t="str">
        <f aca="false">Q106</f>
        <v>Nein</v>
      </c>
      <c r="CM106" s="3" t="n">
        <f aca="false">R106</f>
        <v>1</v>
      </c>
      <c r="CN106" s="0" t="n">
        <f aca="false">IF(AND(S106&gt;=0,S107&gt;=0),S106-S107,-1)</f>
        <v>600</v>
      </c>
      <c r="CO106" s="0" t="s">
        <v>44</v>
      </c>
      <c r="CP106" s="0" t="str">
        <f aca="false">IF(AND(U106="Nein",U107="Nein"),"Nein","Ja")</f>
        <v>Nein</v>
      </c>
      <c r="CQ106" s="3" t="n">
        <f aca="false">ROUND((V106+V107)/2,2)</f>
        <v>1</v>
      </c>
      <c r="CR106" s="0" t="n">
        <f aca="false">W106</f>
        <v>20</v>
      </c>
      <c r="CS106" s="0" t="str">
        <f aca="false">X106</f>
        <v>Nein</v>
      </c>
      <c r="CT106" s="0" t="str">
        <f aca="false">Y106</f>
        <v>Nein</v>
      </c>
      <c r="CU106" s="3" t="n">
        <f aca="false">Z106</f>
        <v>1</v>
      </c>
      <c r="CV106" s="0" t="n">
        <f aca="false">AA106</f>
        <v>92</v>
      </c>
      <c r="CW106" s="0" t="str">
        <f aca="false">AB106</f>
        <v>Nein</v>
      </c>
      <c r="CX106" s="0" t="str">
        <f aca="false">AC106</f>
        <v>Nein</v>
      </c>
      <c r="CY106" s="3" t="n">
        <f aca="false">AD106</f>
        <v>1</v>
      </c>
      <c r="CZ106" s="0" t="n">
        <f aca="false">AE106</f>
        <v>92</v>
      </c>
      <c r="DA106" s="0" t="str">
        <f aca="false">AF106</f>
        <v>Nein</v>
      </c>
      <c r="DB106" s="0" t="str">
        <f aca="false">AG106</f>
        <v>Nein</v>
      </c>
      <c r="DC106" s="3" t="n">
        <f aca="false">AH106</f>
        <v>1</v>
      </c>
      <c r="DD106" s="0" t="n">
        <f aca="false">AI106</f>
        <v>2</v>
      </c>
      <c r="DE106" s="0" t="str">
        <f aca="false">AJ106</f>
        <v>Nein</v>
      </c>
      <c r="DF106" s="0" t="str">
        <f aca="false">AK106</f>
        <v>Nein</v>
      </c>
      <c r="DG106" s="3" t="n">
        <f aca="false">AL106</f>
        <v>1</v>
      </c>
      <c r="DH106" s="0" t="n">
        <f aca="false">AM106</f>
        <v>21</v>
      </c>
      <c r="DI106" s="0" t="str">
        <f aca="false">AN106</f>
        <v>Nein</v>
      </c>
      <c r="DJ106" s="0" t="str">
        <f aca="false">AO106</f>
        <v>Nein</v>
      </c>
      <c r="DK106" s="3" t="n">
        <f aca="false">AP106</f>
        <v>1</v>
      </c>
      <c r="DL106" s="0" t="n">
        <f aca="false">IF(CF106=0,0,IF(OR(BX106&gt;=0,CF106&gt;=0),ROUND(CF106/BX106*100,0),-1))</f>
        <v>0</v>
      </c>
      <c r="DM106" s="0" t="s">
        <v>44</v>
      </c>
      <c r="DN106" s="0" t="str">
        <f aca="false">IF(AND(CH106="Nein",BZ106="Nein"),"Nein","Ja")</f>
        <v>Nein</v>
      </c>
      <c r="DO106" s="3" t="n">
        <f aca="false">ROUND(CI106*CA106,2)</f>
        <v>1</v>
      </c>
      <c r="DP106" s="0" t="n">
        <f aca="false">IF(OR(BX106&lt;0,CB106&lt;=0),-1,ROUND(BX106/CB106,0))</f>
        <v>30</v>
      </c>
      <c r="DQ106" s="0" t="s">
        <v>44</v>
      </c>
      <c r="DR106" s="0" t="str">
        <f aca="false">IF(AND(BZ106="Nein",CD106="Nein"),"Nein","Ja")</f>
        <v>Nein</v>
      </c>
      <c r="DS106" s="3" t="n">
        <f aca="false">ROUND(CA106*CE106,2)</f>
        <v>1</v>
      </c>
      <c r="DT106" s="0" t="n">
        <f aca="false">IF(OR(CF106&lt;0,CJ106&lt;=0),-1,ROUND(CF106/CJ106,0))</f>
        <v>0</v>
      </c>
      <c r="DU106" s="0" t="s">
        <v>44</v>
      </c>
      <c r="DV106" s="0" t="str">
        <f aca="false">IF(AND(CH106="Nein",CL106="Nein"),"Nein","Ja")</f>
        <v>Nein</v>
      </c>
      <c r="DW106" s="3" t="n">
        <f aca="false">ROUND(CI106*CM106,2)</f>
        <v>1</v>
      </c>
      <c r="DX106" s="0" t="n">
        <f aca="false">IF(OR(CN106&lt;0,CR106&lt;=0),-1,ROUND(CN106/CR106,0))</f>
        <v>30</v>
      </c>
      <c r="DY106" s="0" t="s">
        <v>44</v>
      </c>
      <c r="DZ106" s="0" t="str">
        <f aca="false">IF(AND(CP106="Nein",CT106="Nein"),"Nein","Ja")</f>
        <v>Nein</v>
      </c>
      <c r="EA106" s="3" t="n">
        <f aca="false">ROUND(CQ106*CU106,2)</f>
        <v>1</v>
      </c>
      <c r="EB106" s="0" t="n">
        <f aca="false">IF(OR(CN106&lt;0,CF106&lt;0),-1,CN106+ROUND(BU106*CF106,0))</f>
        <v>600</v>
      </c>
      <c r="EC106" s="0" t="s">
        <v>44</v>
      </c>
      <c r="ED106" s="0" t="str">
        <f aca="false">IF(AND(CP106="Nein",CH106="Nein"),"Nein","Ja")</f>
        <v>Nein</v>
      </c>
      <c r="EE106" s="3" t="n">
        <f aca="false">ROUND((CQ106+CI106)/2,2)</f>
        <v>1</v>
      </c>
      <c r="EF106" s="0" t="n">
        <f aca="false">IF(OR(EB106&lt;0,CB106&lt;=0),-1,ROUND(EB106/CB106,0))</f>
        <v>30</v>
      </c>
      <c r="EG106" s="0" t="s">
        <v>44</v>
      </c>
      <c r="EH106" s="0" t="str">
        <f aca="false">IF(AND(ED106="Nein",CD106="Nein"),"Nein","Ja")</f>
        <v>Nein</v>
      </c>
      <c r="EI106" s="3" t="n">
        <f aca="false">ROUND(EE106*CE106,2)</f>
        <v>1</v>
      </c>
      <c r="EJ106" s="0" t="n">
        <f aca="false">BO106</f>
        <v>9</v>
      </c>
      <c r="EK106" s="0" t="str">
        <f aca="false">BP106</f>
        <v>Nein</v>
      </c>
      <c r="EL106" s="0" t="str">
        <f aca="false">BQ106</f>
        <v>Nein</v>
      </c>
      <c r="EM106" s="3" t="n">
        <f aca="false">BR106</f>
        <v>1</v>
      </c>
    </row>
    <row r="107" customFormat="false" ht="12.75" hidden="false" customHeight="false" outlineLevel="0" collapsed="false">
      <c r="A107" s="0" t="s">
        <v>96</v>
      </c>
      <c r="B107" s="0" t="n">
        <v>1</v>
      </c>
      <c r="C107" s="0" t="n">
        <v>720</v>
      </c>
      <c r="D107" s="0" t="s">
        <v>44</v>
      </c>
      <c r="E107" s="0" t="s">
        <v>44</v>
      </c>
      <c r="F107" s="3" t="n">
        <v>1</v>
      </c>
      <c r="G107" s="0" t="n">
        <v>97</v>
      </c>
      <c r="H107" s="0" t="s">
        <v>44</v>
      </c>
      <c r="I107" s="0" t="s">
        <v>44</v>
      </c>
      <c r="J107" s="3" t="n">
        <v>1</v>
      </c>
      <c r="K107" s="0" t="n">
        <v>60</v>
      </c>
      <c r="L107" s="0" t="s">
        <v>44</v>
      </c>
      <c r="M107" s="0" t="s">
        <v>44</v>
      </c>
      <c r="N107" s="3" t="n">
        <v>1</v>
      </c>
      <c r="O107" s="0" t="n">
        <v>82</v>
      </c>
      <c r="P107" s="0" t="s">
        <v>44</v>
      </c>
      <c r="Q107" s="0" t="s">
        <v>44</v>
      </c>
      <c r="R107" s="3" t="n">
        <v>1</v>
      </c>
      <c r="S107" s="0" t="n">
        <v>660</v>
      </c>
      <c r="T107" s="0" t="s">
        <v>44</v>
      </c>
      <c r="U107" s="0" t="s">
        <v>44</v>
      </c>
      <c r="V107" s="3" t="n">
        <v>1</v>
      </c>
      <c r="W107" s="0" t="n">
        <v>102</v>
      </c>
      <c r="X107" s="0" t="s">
        <v>44</v>
      </c>
      <c r="Y107" s="0" t="s">
        <v>44</v>
      </c>
      <c r="Z107" s="3" t="n">
        <v>1</v>
      </c>
      <c r="AA107" s="0" t="n">
        <v>82</v>
      </c>
      <c r="AB107" s="0" t="s">
        <v>44</v>
      </c>
      <c r="AC107" s="0" t="s">
        <v>44</v>
      </c>
      <c r="AD107" s="3" t="n">
        <v>1</v>
      </c>
      <c r="AE107" s="0" t="n">
        <v>82</v>
      </c>
      <c r="AF107" s="4" t="s">
        <v>44</v>
      </c>
      <c r="AG107" s="4" t="s">
        <v>44</v>
      </c>
      <c r="AH107" s="3" t="n">
        <v>1</v>
      </c>
      <c r="AI107" s="0" t="n">
        <v>11</v>
      </c>
      <c r="AJ107" s="0" t="s">
        <v>44</v>
      </c>
      <c r="AK107" s="0" t="s">
        <v>44</v>
      </c>
      <c r="AL107" s="3" t="n">
        <v>1</v>
      </c>
      <c r="AM107" s="0" t="n">
        <v>98</v>
      </c>
      <c r="AN107" s="0" t="s">
        <v>44</v>
      </c>
      <c r="AO107" s="0" t="s">
        <v>44</v>
      </c>
      <c r="AP107" s="3" t="n">
        <v>1</v>
      </c>
      <c r="AQ107" s="0" t="n">
        <v>8</v>
      </c>
      <c r="AR107" s="0" t="s">
        <v>44</v>
      </c>
      <c r="AS107" s="0" t="s">
        <v>44</v>
      </c>
      <c r="AT107" s="3" t="n">
        <v>1</v>
      </c>
      <c r="AU107" s="0" t="n">
        <v>7</v>
      </c>
      <c r="AV107" s="0" t="s">
        <v>44</v>
      </c>
      <c r="AW107" s="0" t="s">
        <v>44</v>
      </c>
      <c r="AX107" s="3" t="n">
        <v>1</v>
      </c>
      <c r="AY107" s="0" t="n">
        <v>1</v>
      </c>
      <c r="AZ107" s="0" t="s">
        <v>44</v>
      </c>
      <c r="BA107" s="0" t="s">
        <v>44</v>
      </c>
      <c r="BB107" s="3" t="n">
        <v>1</v>
      </c>
      <c r="BC107" s="0" t="n">
        <v>6</v>
      </c>
      <c r="BD107" s="0" t="s">
        <v>44</v>
      </c>
      <c r="BE107" s="0" t="s">
        <v>44</v>
      </c>
      <c r="BF107" s="3" t="n">
        <v>1</v>
      </c>
      <c r="BG107" s="0" t="n">
        <v>1008</v>
      </c>
      <c r="BH107" s="0" t="s">
        <v>44</v>
      </c>
      <c r="BI107" s="0" t="s">
        <v>44</v>
      </c>
      <c r="BJ107" s="3" t="n">
        <v>1</v>
      </c>
      <c r="BK107" s="0" t="n">
        <v>10</v>
      </c>
      <c r="BL107" s="0" t="s">
        <v>44</v>
      </c>
      <c r="BM107" s="0" t="s">
        <v>44</v>
      </c>
      <c r="BN107" s="3" t="n">
        <v>1</v>
      </c>
      <c r="BO107" s="0" t="n">
        <v>7</v>
      </c>
      <c r="BP107" s="0" t="s">
        <v>44</v>
      </c>
      <c r="BQ107" s="0" t="s">
        <v>44</v>
      </c>
      <c r="BR107" s="3" t="n">
        <v>1</v>
      </c>
      <c r="CA107" s="3"/>
      <c r="CE107" s="3"/>
      <c r="CI107" s="3"/>
      <c r="CM107" s="3"/>
      <c r="CQ107" s="3"/>
      <c r="CU107" s="3"/>
      <c r="CY107" s="3"/>
      <c r="DC107" s="3"/>
      <c r="DG107" s="3"/>
      <c r="DK107" s="3"/>
      <c r="DO107" s="3"/>
      <c r="DS107" s="3"/>
      <c r="DW107" s="3"/>
      <c r="EA107" s="3"/>
      <c r="EE107" s="3"/>
      <c r="EI107" s="3"/>
      <c r="EM107" s="3"/>
    </row>
    <row r="108" customFormat="false" ht="12.75" hidden="false" customHeight="false" outlineLevel="0" collapsed="false">
      <c r="A108" s="0" t="n">
        <v>37</v>
      </c>
      <c r="B108" s="0" t="n">
        <v>1</v>
      </c>
      <c r="C108" s="0" t="n">
        <v>-3</v>
      </c>
      <c r="D108" s="0" t="s">
        <v>44</v>
      </c>
      <c r="E108" s="0" t="s">
        <v>44</v>
      </c>
      <c r="F108" s="3" t="n">
        <v>1</v>
      </c>
      <c r="G108" s="0" t="n">
        <v>-3</v>
      </c>
      <c r="H108" s="0" t="s">
        <v>44</v>
      </c>
      <c r="I108" s="0" t="s">
        <v>44</v>
      </c>
      <c r="J108" s="3" t="n">
        <v>1</v>
      </c>
      <c r="K108" s="0" t="n">
        <v>-3</v>
      </c>
      <c r="L108" s="0" t="s">
        <v>44</v>
      </c>
      <c r="M108" s="0" t="s">
        <v>44</v>
      </c>
      <c r="N108" s="3" t="n">
        <v>1</v>
      </c>
      <c r="O108" s="0" t="n">
        <v>-3</v>
      </c>
      <c r="P108" s="0" t="s">
        <v>44</v>
      </c>
      <c r="Q108" s="0" t="s">
        <v>44</v>
      </c>
      <c r="R108" s="3" t="n">
        <v>1</v>
      </c>
      <c r="S108" s="0" t="n">
        <v>-3</v>
      </c>
      <c r="T108" s="0" t="s">
        <v>44</v>
      </c>
      <c r="U108" s="0" t="s">
        <v>44</v>
      </c>
      <c r="V108" s="3" t="n">
        <v>1</v>
      </c>
      <c r="W108" s="0" t="n">
        <v>-3</v>
      </c>
      <c r="X108" s="0" t="s">
        <v>44</v>
      </c>
      <c r="Y108" s="0" t="s">
        <v>44</v>
      </c>
      <c r="Z108" s="3" t="n">
        <v>1</v>
      </c>
      <c r="AA108" s="0" t="n">
        <v>-3</v>
      </c>
      <c r="AB108" s="0" t="s">
        <v>44</v>
      </c>
      <c r="AC108" s="0" t="s">
        <v>44</v>
      </c>
      <c r="AD108" s="3" t="n">
        <v>1</v>
      </c>
      <c r="AE108" s="0" t="n">
        <v>-3</v>
      </c>
      <c r="AF108" s="4" t="s">
        <v>44</v>
      </c>
      <c r="AG108" s="4" t="s">
        <v>44</v>
      </c>
      <c r="AH108" s="3" t="n">
        <v>1</v>
      </c>
      <c r="AI108" s="0" t="n">
        <v>-3</v>
      </c>
      <c r="AJ108" s="0" t="s">
        <v>44</v>
      </c>
      <c r="AK108" s="0" t="s">
        <v>44</v>
      </c>
      <c r="AL108" s="3" t="n">
        <v>1</v>
      </c>
      <c r="AM108" s="0" t="n">
        <v>-3</v>
      </c>
      <c r="AN108" s="0" t="s">
        <v>44</v>
      </c>
      <c r="AO108" s="0" t="s">
        <v>44</v>
      </c>
      <c r="AP108" s="3" t="n">
        <v>1</v>
      </c>
      <c r="AQ108" s="0" t="n">
        <v>-3</v>
      </c>
      <c r="AR108" s="0" t="s">
        <v>44</v>
      </c>
      <c r="AS108" s="0" t="s">
        <v>44</v>
      </c>
      <c r="AT108" s="3" t="n">
        <v>1</v>
      </c>
      <c r="AU108" s="0" t="n">
        <v>-3</v>
      </c>
      <c r="AV108" s="0" t="s">
        <v>44</v>
      </c>
      <c r="AW108" s="0" t="s">
        <v>44</v>
      </c>
      <c r="AX108" s="3" t="n">
        <v>1</v>
      </c>
      <c r="AY108" s="0" t="n">
        <v>-3</v>
      </c>
      <c r="AZ108" s="0" t="s">
        <v>44</v>
      </c>
      <c r="BA108" s="0" t="s">
        <v>44</v>
      </c>
      <c r="BB108" s="3" t="n">
        <v>1</v>
      </c>
      <c r="BC108" s="0" t="n">
        <v>-3</v>
      </c>
      <c r="BD108" s="0" t="s">
        <v>44</v>
      </c>
      <c r="BE108" s="0" t="s">
        <v>44</v>
      </c>
      <c r="BF108" s="3" t="n">
        <v>1</v>
      </c>
      <c r="BG108" s="0" t="n">
        <v>-3</v>
      </c>
      <c r="BH108" s="0" t="s">
        <v>44</v>
      </c>
      <c r="BI108" s="0" t="s">
        <v>44</v>
      </c>
      <c r="BJ108" s="3" t="n">
        <v>1</v>
      </c>
      <c r="BK108" s="0" t="n">
        <v>-3</v>
      </c>
      <c r="BL108" s="0" t="s">
        <v>44</v>
      </c>
      <c r="BM108" s="0" t="s">
        <v>44</v>
      </c>
      <c r="BN108" s="3" t="n">
        <v>1</v>
      </c>
      <c r="BO108" s="0" t="n">
        <v>-3</v>
      </c>
      <c r="BP108" s="0" t="s">
        <v>44</v>
      </c>
      <c r="BQ108" s="0" t="s">
        <v>44</v>
      </c>
      <c r="BR108" s="3" t="n">
        <v>1</v>
      </c>
      <c r="BU108" s="0" t="n">
        <f aca="false">IF(CJ108&lt;=0,$D$7,IF(CR108&lt;=CJ108,$D$7,$D$7+$F$7*(CR108-CJ108)))</f>
        <v>2.2</v>
      </c>
      <c r="BW108" s="0" t="n">
        <v>1</v>
      </c>
      <c r="BX108" s="0" t="n">
        <v>-3</v>
      </c>
      <c r="BY108" s="0" t="s">
        <v>44</v>
      </c>
      <c r="BZ108" s="0" t="str">
        <f aca="false">IF(AND(E108="Nein",E109="Nein"),"Nein","Ja")</f>
        <v>Nein</v>
      </c>
      <c r="CA108" s="3" t="n">
        <f aca="false">ROUND((F108+F109)/2,2)</f>
        <v>1</v>
      </c>
      <c r="CB108" s="0" t="n">
        <f aca="false">G108</f>
        <v>-3</v>
      </c>
      <c r="CC108" s="0" t="str">
        <f aca="false">H108</f>
        <v>Nein</v>
      </c>
      <c r="CD108" s="0" t="str">
        <f aca="false">I108</f>
        <v>Nein</v>
      </c>
      <c r="CE108" s="3" t="n">
        <f aca="false">J108</f>
        <v>1</v>
      </c>
      <c r="CF108" s="0" t="n">
        <v>-3</v>
      </c>
      <c r="CG108" s="0" t="s">
        <v>44</v>
      </c>
      <c r="CH108" s="0" t="str">
        <f aca="false">IF(AND(M108="Nein",M109="Nein"),"Nein","Ja")</f>
        <v>Nein</v>
      </c>
      <c r="CI108" s="3" t="n">
        <f aca="false">ROUND((N108+N109)/2,2)</f>
        <v>1</v>
      </c>
      <c r="CJ108" s="0" t="n">
        <f aca="false">O108</f>
        <v>-3</v>
      </c>
      <c r="CK108" s="0" t="str">
        <f aca="false">P108</f>
        <v>Nein</v>
      </c>
      <c r="CL108" s="0" t="str">
        <f aca="false">Q108</f>
        <v>Nein</v>
      </c>
      <c r="CM108" s="3" t="n">
        <f aca="false">R108</f>
        <v>1</v>
      </c>
      <c r="CN108" s="0" t="n">
        <v>-3</v>
      </c>
      <c r="CO108" s="0" t="s">
        <v>44</v>
      </c>
      <c r="CP108" s="0" t="str">
        <f aca="false">IF(AND(U108="Nein",U109="Nein"),"Nein","Ja")</f>
        <v>Nein</v>
      </c>
      <c r="CQ108" s="3" t="n">
        <f aca="false">ROUND((V108+V109)/2,2)</f>
        <v>1</v>
      </c>
      <c r="CR108" s="0" t="n">
        <f aca="false">W108</f>
        <v>-3</v>
      </c>
      <c r="CS108" s="0" t="str">
        <f aca="false">X108</f>
        <v>Nein</v>
      </c>
      <c r="CT108" s="0" t="str">
        <f aca="false">Y108</f>
        <v>Nein</v>
      </c>
      <c r="CU108" s="3" t="n">
        <f aca="false">Z108</f>
        <v>1</v>
      </c>
      <c r="CV108" s="0" t="n">
        <f aca="false">AA108</f>
        <v>-3</v>
      </c>
      <c r="CW108" s="0" t="str">
        <f aca="false">AB108</f>
        <v>Nein</v>
      </c>
      <c r="CX108" s="0" t="str">
        <f aca="false">AC108</f>
        <v>Nein</v>
      </c>
      <c r="CY108" s="3" t="n">
        <f aca="false">AD108</f>
        <v>1</v>
      </c>
      <c r="CZ108" s="0" t="n">
        <f aca="false">AE108</f>
        <v>-3</v>
      </c>
      <c r="DA108" s="0" t="str">
        <f aca="false">AF108</f>
        <v>Nein</v>
      </c>
      <c r="DB108" s="0" t="str">
        <f aca="false">AG108</f>
        <v>Nein</v>
      </c>
      <c r="DC108" s="3" t="n">
        <f aca="false">AH108</f>
        <v>1</v>
      </c>
      <c r="DD108" s="0" t="n">
        <f aca="false">AI108</f>
        <v>-3</v>
      </c>
      <c r="DE108" s="0" t="str">
        <f aca="false">AJ108</f>
        <v>Nein</v>
      </c>
      <c r="DF108" s="0" t="str">
        <f aca="false">AK108</f>
        <v>Nein</v>
      </c>
      <c r="DG108" s="3" t="n">
        <f aca="false">AL108</f>
        <v>1</v>
      </c>
      <c r="DH108" s="0" t="n">
        <f aca="false">AM108</f>
        <v>-3</v>
      </c>
      <c r="DI108" s="0" t="str">
        <f aca="false">AN108</f>
        <v>Nein</v>
      </c>
      <c r="DJ108" s="0" t="str">
        <f aca="false">AO108</f>
        <v>Nein</v>
      </c>
      <c r="DK108" s="3" t="n">
        <f aca="false">AP108</f>
        <v>1</v>
      </c>
      <c r="DL108" s="0" t="n">
        <v>-3</v>
      </c>
      <c r="DM108" s="0" t="s">
        <v>44</v>
      </c>
      <c r="DN108" s="0" t="str">
        <f aca="false">IF(AND(CH108="Nein",BZ108="Nein"),"Nein","Ja")</f>
        <v>Nein</v>
      </c>
      <c r="DO108" s="3" t="n">
        <f aca="false">ROUND(CI108*CA108,2)</f>
        <v>1</v>
      </c>
      <c r="DP108" s="0" t="n">
        <v>-3</v>
      </c>
      <c r="DQ108" s="0" t="s">
        <v>44</v>
      </c>
      <c r="DR108" s="0" t="str">
        <f aca="false">IF(AND(BZ108="Nein",CD108="Nein"),"Nein","Ja")</f>
        <v>Nein</v>
      </c>
      <c r="DS108" s="3" t="n">
        <f aca="false">ROUND(CA108*CE108,2)</f>
        <v>1</v>
      </c>
      <c r="DT108" s="0" t="n">
        <v>-3</v>
      </c>
      <c r="DU108" s="0" t="s">
        <v>44</v>
      </c>
      <c r="DV108" s="0" t="str">
        <f aca="false">IF(AND(CH108="Nein",CL108="Nein"),"Nein","Ja")</f>
        <v>Nein</v>
      </c>
      <c r="DW108" s="3" t="n">
        <f aca="false">ROUND(CI108*CM108,2)</f>
        <v>1</v>
      </c>
      <c r="DX108" s="0" t="n">
        <v>-3</v>
      </c>
      <c r="DY108" s="0" t="s">
        <v>44</v>
      </c>
      <c r="DZ108" s="0" t="str">
        <f aca="false">IF(AND(CP108="Nein",CT108="Nein"),"Nein","Ja")</f>
        <v>Nein</v>
      </c>
      <c r="EA108" s="3" t="n">
        <f aca="false">ROUND(CQ108*CU108,2)</f>
        <v>1</v>
      </c>
      <c r="EB108" s="0" t="n">
        <v>-3</v>
      </c>
      <c r="EC108" s="0" t="s">
        <v>44</v>
      </c>
      <c r="ED108" s="0" t="str">
        <f aca="false">IF(AND(CP108="Nein",CH108="Nein"),"Nein","Ja")</f>
        <v>Nein</v>
      </c>
      <c r="EE108" s="3" t="n">
        <f aca="false">ROUND((CQ108+CI108)/2,2)</f>
        <v>1</v>
      </c>
      <c r="EF108" s="0" t="n">
        <v>-3</v>
      </c>
      <c r="EG108" s="0" t="s">
        <v>44</v>
      </c>
      <c r="EH108" s="0" t="str">
        <f aca="false">IF(AND(ED108="Nein",CD108="Nein"),"Nein","Ja")</f>
        <v>Nein</v>
      </c>
      <c r="EI108" s="3" t="n">
        <f aca="false">ROUND(EE108*CE108,2)</f>
        <v>1</v>
      </c>
      <c r="EJ108" s="0" t="n">
        <f aca="false">BO108</f>
        <v>-3</v>
      </c>
      <c r="EK108" s="0" t="str">
        <f aca="false">BP108</f>
        <v>Nein</v>
      </c>
      <c r="EL108" s="0" t="str">
        <f aca="false">BQ108</f>
        <v>Nein</v>
      </c>
      <c r="EM108" s="3" t="n">
        <f aca="false">BR108</f>
        <v>1</v>
      </c>
    </row>
    <row r="109" customFormat="false" ht="12.75" hidden="false" customHeight="false" outlineLevel="0" collapsed="false">
      <c r="B109" s="0" t="n">
        <v>1</v>
      </c>
      <c r="C109" s="0" t="n">
        <v>720</v>
      </c>
      <c r="D109" s="0" t="s">
        <v>44</v>
      </c>
      <c r="E109" s="0" t="s">
        <v>44</v>
      </c>
      <c r="F109" s="3" t="n">
        <v>1</v>
      </c>
      <c r="G109" s="0" t="n">
        <v>97</v>
      </c>
      <c r="H109" s="0" t="s">
        <v>44</v>
      </c>
      <c r="I109" s="0" t="s">
        <v>44</v>
      </c>
      <c r="J109" s="3" t="n">
        <v>1</v>
      </c>
      <c r="K109" s="0" t="n">
        <v>180</v>
      </c>
      <c r="L109" s="0" t="s">
        <v>44</v>
      </c>
      <c r="M109" s="0" t="s">
        <v>44</v>
      </c>
      <c r="N109" s="3" t="n">
        <v>1</v>
      </c>
      <c r="O109" s="0" t="n">
        <v>82</v>
      </c>
      <c r="P109" s="0" t="s">
        <v>44</v>
      </c>
      <c r="Q109" s="0" t="s">
        <v>44</v>
      </c>
      <c r="R109" s="3" t="n">
        <v>1</v>
      </c>
      <c r="S109" s="0" t="n">
        <v>540</v>
      </c>
      <c r="T109" s="0" t="s">
        <v>44</v>
      </c>
      <c r="U109" s="0" t="s">
        <v>44</v>
      </c>
      <c r="V109" s="3" t="n">
        <v>1</v>
      </c>
      <c r="W109" s="0" t="n">
        <v>102</v>
      </c>
      <c r="X109" s="0" t="s">
        <v>44</v>
      </c>
      <c r="Y109" s="0" t="s">
        <v>44</v>
      </c>
      <c r="Z109" s="3" t="n">
        <v>1</v>
      </c>
      <c r="AA109" s="0" t="n">
        <v>82</v>
      </c>
      <c r="AB109" s="0" t="s">
        <v>44</v>
      </c>
      <c r="AC109" s="0" t="s">
        <v>44</v>
      </c>
      <c r="AD109" s="3" t="n">
        <v>1</v>
      </c>
      <c r="AE109" s="0" t="n">
        <v>82</v>
      </c>
      <c r="AF109" s="4" t="s">
        <v>44</v>
      </c>
      <c r="AG109" s="4" t="s">
        <v>44</v>
      </c>
      <c r="AH109" s="3" t="n">
        <v>1</v>
      </c>
      <c r="AI109" s="0" t="n">
        <v>11</v>
      </c>
      <c r="AJ109" s="0" t="s">
        <v>44</v>
      </c>
      <c r="AK109" s="0" t="s">
        <v>44</v>
      </c>
      <c r="AL109" s="3" t="n">
        <v>1</v>
      </c>
      <c r="AM109" s="0" t="n">
        <v>98</v>
      </c>
      <c r="AN109" s="0" t="s">
        <v>44</v>
      </c>
      <c r="AO109" s="0" t="s">
        <v>44</v>
      </c>
      <c r="AP109" s="3" t="n">
        <v>1</v>
      </c>
      <c r="AQ109" s="0" t="n">
        <v>25</v>
      </c>
      <c r="AR109" s="0" t="s">
        <v>44</v>
      </c>
      <c r="AS109" s="0" t="s">
        <v>44</v>
      </c>
      <c r="AT109" s="3" t="n">
        <v>1</v>
      </c>
      <c r="AU109" s="0" t="n">
        <v>7</v>
      </c>
      <c r="AV109" s="0" t="s">
        <v>44</v>
      </c>
      <c r="AW109" s="0" t="s">
        <v>44</v>
      </c>
      <c r="AX109" s="3" t="n">
        <v>1</v>
      </c>
      <c r="AY109" s="0" t="n">
        <v>2</v>
      </c>
      <c r="AZ109" s="0" t="s">
        <v>44</v>
      </c>
      <c r="BA109" s="0" t="s">
        <v>44</v>
      </c>
      <c r="BB109" s="3" t="n">
        <v>1</v>
      </c>
      <c r="BC109" s="0" t="n">
        <v>5</v>
      </c>
      <c r="BD109" s="0" t="s">
        <v>44</v>
      </c>
      <c r="BE109" s="0" t="s">
        <v>44</v>
      </c>
      <c r="BF109" s="3" t="n">
        <v>1</v>
      </c>
      <c r="BG109" s="0" t="n">
        <v>1008</v>
      </c>
      <c r="BH109" s="0" t="s">
        <v>44</v>
      </c>
      <c r="BI109" s="0" t="s">
        <v>44</v>
      </c>
      <c r="BJ109" s="3" t="n">
        <v>1</v>
      </c>
      <c r="BK109" s="0" t="n">
        <v>10</v>
      </c>
      <c r="BL109" s="0" t="s">
        <v>44</v>
      </c>
      <c r="BM109" s="0" t="s">
        <v>44</v>
      </c>
      <c r="BN109" s="3" t="n">
        <v>1</v>
      </c>
      <c r="BO109" s="0" t="n">
        <v>7</v>
      </c>
      <c r="BP109" s="0" t="s">
        <v>44</v>
      </c>
      <c r="BQ109" s="0" t="s">
        <v>44</v>
      </c>
      <c r="BR109" s="3" t="n">
        <v>1</v>
      </c>
      <c r="CA109" s="3"/>
      <c r="CE109" s="3"/>
      <c r="CI109" s="3"/>
      <c r="CM109" s="3"/>
      <c r="CQ109" s="3"/>
      <c r="CU109" s="3"/>
      <c r="CY109" s="3"/>
      <c r="DC109" s="3"/>
      <c r="DG109" s="3"/>
      <c r="DK109" s="3"/>
      <c r="DO109" s="3"/>
      <c r="DS109" s="3"/>
      <c r="DW109" s="3"/>
      <c r="EA109" s="3"/>
      <c r="EE109" s="3"/>
      <c r="EI109" s="3"/>
      <c r="EM109" s="3"/>
    </row>
    <row r="110" customFormat="false" ht="12.75" hidden="false" customHeight="false" outlineLevel="0" collapsed="false">
      <c r="A110" s="0" t="n">
        <v>38</v>
      </c>
      <c r="B110" s="0" t="n">
        <v>1</v>
      </c>
      <c r="C110" s="0" t="n">
        <v>1320</v>
      </c>
      <c r="D110" s="0" t="s">
        <v>44</v>
      </c>
      <c r="E110" s="0" t="s">
        <v>44</v>
      </c>
      <c r="F110" s="3" t="n">
        <v>1</v>
      </c>
      <c r="G110" s="0" t="n">
        <v>20</v>
      </c>
      <c r="H110" s="0" t="s">
        <v>44</v>
      </c>
      <c r="I110" s="0" t="s">
        <v>44</v>
      </c>
      <c r="J110" s="3" t="n">
        <v>1</v>
      </c>
      <c r="K110" s="0" t="n">
        <v>60</v>
      </c>
      <c r="L110" s="0" t="s">
        <v>44</v>
      </c>
      <c r="M110" s="0" t="s">
        <v>44</v>
      </c>
      <c r="N110" s="3" t="n">
        <v>1</v>
      </c>
      <c r="O110" s="0" t="n">
        <v>20</v>
      </c>
      <c r="P110" s="0" t="s">
        <v>44</v>
      </c>
      <c r="Q110" s="0" t="s">
        <v>44</v>
      </c>
      <c r="R110" s="3" t="n">
        <v>1</v>
      </c>
      <c r="S110" s="0" t="n">
        <v>1260</v>
      </c>
      <c r="T110" s="0" t="s">
        <v>44</v>
      </c>
      <c r="U110" s="0" t="s">
        <v>44</v>
      </c>
      <c r="V110" s="3" t="n">
        <v>1</v>
      </c>
      <c r="W110" s="0" t="n">
        <v>20</v>
      </c>
      <c r="X110" s="0" t="s">
        <v>44</v>
      </c>
      <c r="Y110" s="0" t="s">
        <v>44</v>
      </c>
      <c r="Z110" s="3" t="n">
        <v>1</v>
      </c>
      <c r="AA110" s="0" t="n">
        <v>92</v>
      </c>
      <c r="AB110" s="0" t="s">
        <v>44</v>
      </c>
      <c r="AC110" s="0" t="s">
        <v>44</v>
      </c>
      <c r="AD110" s="3" t="n">
        <v>1</v>
      </c>
      <c r="AE110" s="0" t="n">
        <v>92</v>
      </c>
      <c r="AF110" s="4" t="s">
        <v>44</v>
      </c>
      <c r="AG110" s="4" t="s">
        <v>44</v>
      </c>
      <c r="AH110" s="3" t="n">
        <v>1</v>
      </c>
      <c r="AI110" s="0" t="n">
        <v>2</v>
      </c>
      <c r="AJ110" s="0" t="s">
        <v>44</v>
      </c>
      <c r="AK110" s="0" t="s">
        <v>44</v>
      </c>
      <c r="AL110" s="3" t="n">
        <v>1</v>
      </c>
      <c r="AM110" s="0" t="n">
        <v>21</v>
      </c>
      <c r="AN110" s="0" t="s">
        <v>44</v>
      </c>
      <c r="AO110" s="0" t="s">
        <v>44</v>
      </c>
      <c r="AP110" s="3" t="n">
        <v>1</v>
      </c>
      <c r="AQ110" s="0" t="n">
        <v>5</v>
      </c>
      <c r="AR110" s="0" t="s">
        <v>44</v>
      </c>
      <c r="AS110" s="0" t="s">
        <v>44</v>
      </c>
      <c r="AT110" s="3" t="n">
        <v>1</v>
      </c>
      <c r="AU110" s="0" t="n">
        <v>66</v>
      </c>
      <c r="AV110" s="0" t="s">
        <v>44</v>
      </c>
      <c r="AW110" s="0" t="s">
        <v>44</v>
      </c>
      <c r="AX110" s="3" t="n">
        <v>1</v>
      </c>
      <c r="AY110" s="0" t="n">
        <v>3</v>
      </c>
      <c r="AZ110" s="0" t="s">
        <v>44</v>
      </c>
      <c r="BA110" s="0" t="s">
        <v>44</v>
      </c>
      <c r="BB110" s="3" t="n">
        <v>1</v>
      </c>
      <c r="BC110" s="0" t="n">
        <v>63</v>
      </c>
      <c r="BD110" s="0" t="s">
        <v>44</v>
      </c>
      <c r="BE110" s="0" t="s">
        <v>44</v>
      </c>
      <c r="BF110" s="3" t="n">
        <v>1</v>
      </c>
      <c r="BG110" s="0" t="n">
        <v>1392</v>
      </c>
      <c r="BH110" s="0" t="s">
        <v>44</v>
      </c>
      <c r="BI110" s="0" t="s">
        <v>44</v>
      </c>
      <c r="BJ110" s="3" t="n">
        <v>1</v>
      </c>
      <c r="BK110" s="0" t="n">
        <v>70</v>
      </c>
      <c r="BL110" s="0" t="s">
        <v>44</v>
      </c>
      <c r="BM110" s="0" t="s">
        <v>44</v>
      </c>
      <c r="BN110" s="3" t="n">
        <v>1</v>
      </c>
      <c r="BO110" s="0" t="n">
        <v>9</v>
      </c>
      <c r="BP110" s="0" t="s">
        <v>44</v>
      </c>
      <c r="BQ110" s="0" t="s">
        <v>44</v>
      </c>
      <c r="BR110" s="3" t="n">
        <v>1</v>
      </c>
      <c r="BU110" s="0" t="n">
        <f aca="false">IF(CJ110&lt;=0,$D$7,IF(CR110&lt;=CJ110,$D$7,$D$7+$F$7*(CR110-CJ110)))</f>
        <v>2.2</v>
      </c>
      <c r="BW110" s="0" t="n">
        <v>1</v>
      </c>
      <c r="BX110" s="0" t="n">
        <v>-3</v>
      </c>
      <c r="BY110" s="0" t="s">
        <v>44</v>
      </c>
      <c r="BZ110" s="0" t="str">
        <f aca="false">IF(AND(E110="Nein",E111="Nein"),"Nein","Ja")</f>
        <v>Nein</v>
      </c>
      <c r="CA110" s="3" t="n">
        <f aca="false">ROUND((F110+F111)/2,2)</f>
        <v>1</v>
      </c>
      <c r="CB110" s="0" t="n">
        <f aca="false">G110</f>
        <v>20</v>
      </c>
      <c r="CC110" s="0" t="str">
        <f aca="false">H110</f>
        <v>Nein</v>
      </c>
      <c r="CD110" s="0" t="str">
        <f aca="false">I110</f>
        <v>Nein</v>
      </c>
      <c r="CE110" s="3" t="n">
        <f aca="false">J110</f>
        <v>1</v>
      </c>
      <c r="CF110" s="0" t="n">
        <v>-3</v>
      </c>
      <c r="CG110" s="0" t="s">
        <v>44</v>
      </c>
      <c r="CH110" s="0" t="str">
        <f aca="false">IF(AND(M110="Nein",M111="Nein"),"Nein","Ja")</f>
        <v>Nein</v>
      </c>
      <c r="CI110" s="3" t="n">
        <f aca="false">ROUND((N110+N111)/2,2)</f>
        <v>1</v>
      </c>
      <c r="CJ110" s="0" t="n">
        <f aca="false">O110</f>
        <v>20</v>
      </c>
      <c r="CK110" s="0" t="str">
        <f aca="false">P110</f>
        <v>Nein</v>
      </c>
      <c r="CL110" s="0" t="str">
        <f aca="false">Q110</f>
        <v>Nein</v>
      </c>
      <c r="CM110" s="3" t="n">
        <f aca="false">R110</f>
        <v>1</v>
      </c>
      <c r="CN110" s="0" t="n">
        <v>-3</v>
      </c>
      <c r="CO110" s="0" t="s">
        <v>44</v>
      </c>
      <c r="CP110" s="0" t="str">
        <f aca="false">IF(AND(U110="Nein",U111="Nein"),"Nein","Ja")</f>
        <v>Nein</v>
      </c>
      <c r="CQ110" s="3" t="n">
        <f aca="false">ROUND((V110+V111)/2,2)</f>
        <v>1</v>
      </c>
      <c r="CR110" s="0" t="n">
        <f aca="false">W110</f>
        <v>20</v>
      </c>
      <c r="CS110" s="0" t="str">
        <f aca="false">X110</f>
        <v>Nein</v>
      </c>
      <c r="CT110" s="0" t="str">
        <f aca="false">Y110</f>
        <v>Nein</v>
      </c>
      <c r="CU110" s="3" t="n">
        <f aca="false">Z110</f>
        <v>1</v>
      </c>
      <c r="CV110" s="0" t="n">
        <f aca="false">AA110</f>
        <v>92</v>
      </c>
      <c r="CW110" s="0" t="str">
        <f aca="false">AB110</f>
        <v>Nein</v>
      </c>
      <c r="CX110" s="0" t="str">
        <f aca="false">AC110</f>
        <v>Nein</v>
      </c>
      <c r="CY110" s="3" t="n">
        <f aca="false">AD110</f>
        <v>1</v>
      </c>
      <c r="CZ110" s="0" t="n">
        <f aca="false">AE110</f>
        <v>92</v>
      </c>
      <c r="DA110" s="0" t="str">
        <f aca="false">AF110</f>
        <v>Nein</v>
      </c>
      <c r="DB110" s="0" t="str">
        <f aca="false">AG110</f>
        <v>Nein</v>
      </c>
      <c r="DC110" s="3" t="n">
        <f aca="false">AH110</f>
        <v>1</v>
      </c>
      <c r="DD110" s="0" t="n">
        <f aca="false">AI110</f>
        <v>2</v>
      </c>
      <c r="DE110" s="0" t="str">
        <f aca="false">AJ110</f>
        <v>Nein</v>
      </c>
      <c r="DF110" s="0" t="str">
        <f aca="false">AK110</f>
        <v>Nein</v>
      </c>
      <c r="DG110" s="3" t="n">
        <f aca="false">AL110</f>
        <v>1</v>
      </c>
      <c r="DH110" s="0" t="n">
        <f aca="false">AM110</f>
        <v>21</v>
      </c>
      <c r="DI110" s="0" t="str">
        <f aca="false">AN110</f>
        <v>Nein</v>
      </c>
      <c r="DJ110" s="0" t="str">
        <f aca="false">AO110</f>
        <v>Nein</v>
      </c>
      <c r="DK110" s="3" t="n">
        <f aca="false">AP110</f>
        <v>1</v>
      </c>
      <c r="DL110" s="0" t="n">
        <v>-3</v>
      </c>
      <c r="DM110" s="0" t="s">
        <v>44</v>
      </c>
      <c r="DN110" s="0" t="str">
        <f aca="false">IF(AND(CH110="Nein",BZ110="Nein"),"Nein","Ja")</f>
        <v>Nein</v>
      </c>
      <c r="DO110" s="3" t="n">
        <f aca="false">ROUND(CI110*CA110,2)</f>
        <v>1</v>
      </c>
      <c r="DP110" s="0" t="n">
        <v>-3</v>
      </c>
      <c r="DQ110" s="0" t="s">
        <v>44</v>
      </c>
      <c r="DR110" s="0" t="str">
        <f aca="false">IF(AND(BZ110="Nein",CD110="Nein"),"Nein","Ja")</f>
        <v>Nein</v>
      </c>
      <c r="DS110" s="3" t="n">
        <f aca="false">ROUND(CA110*CE110,2)</f>
        <v>1</v>
      </c>
      <c r="DT110" s="0" t="n">
        <v>-3</v>
      </c>
      <c r="DU110" s="0" t="s">
        <v>44</v>
      </c>
      <c r="DV110" s="0" t="str">
        <f aca="false">IF(AND(CH110="Nein",CL110="Nein"),"Nein","Ja")</f>
        <v>Nein</v>
      </c>
      <c r="DW110" s="3" t="n">
        <f aca="false">ROUND(CI110*CM110,2)</f>
        <v>1</v>
      </c>
      <c r="DX110" s="0" t="n">
        <v>-3</v>
      </c>
      <c r="DY110" s="0" t="s">
        <v>44</v>
      </c>
      <c r="DZ110" s="0" t="str">
        <f aca="false">IF(AND(CP110="Nein",CT110="Nein"),"Nein","Ja")</f>
        <v>Nein</v>
      </c>
      <c r="EA110" s="3" t="n">
        <f aca="false">ROUND(CQ110*CU110,2)</f>
        <v>1</v>
      </c>
      <c r="EB110" s="0" t="n">
        <v>-3</v>
      </c>
      <c r="EC110" s="0" t="s">
        <v>44</v>
      </c>
      <c r="ED110" s="0" t="str">
        <f aca="false">IF(AND(CP110="Nein",CH110="Nein"),"Nein","Ja")</f>
        <v>Nein</v>
      </c>
      <c r="EE110" s="3" t="n">
        <f aca="false">ROUND((CQ110+CI110)/2,2)</f>
        <v>1</v>
      </c>
      <c r="EF110" s="0" t="n">
        <v>-3</v>
      </c>
      <c r="EG110" s="0" t="s">
        <v>44</v>
      </c>
      <c r="EH110" s="0" t="str">
        <f aca="false">IF(AND(ED110="Nein",CD110="Nein"),"Nein","Ja")</f>
        <v>Nein</v>
      </c>
      <c r="EI110" s="3" t="n">
        <f aca="false">ROUND(EE110*CE110,2)</f>
        <v>1</v>
      </c>
      <c r="EJ110" s="0" t="n">
        <f aca="false">BO110</f>
        <v>9</v>
      </c>
      <c r="EK110" s="0" t="str">
        <f aca="false">BP110</f>
        <v>Nein</v>
      </c>
      <c r="EL110" s="0" t="str">
        <f aca="false">BQ110</f>
        <v>Nein</v>
      </c>
      <c r="EM110" s="3" t="n">
        <f aca="false">BR110</f>
        <v>1</v>
      </c>
    </row>
    <row r="111" customFormat="false" ht="12.75" hidden="false" customHeight="false" outlineLevel="0" collapsed="false">
      <c r="B111" s="0" t="n">
        <v>1</v>
      </c>
      <c r="C111" s="0" t="n">
        <v>-3</v>
      </c>
      <c r="D111" s="0" t="s">
        <v>44</v>
      </c>
      <c r="E111" s="0" t="s">
        <v>44</v>
      </c>
      <c r="F111" s="3" t="n">
        <v>1</v>
      </c>
      <c r="G111" s="0" t="n">
        <v>-3</v>
      </c>
      <c r="H111" s="0" t="s">
        <v>44</v>
      </c>
      <c r="I111" s="0" t="s">
        <v>44</v>
      </c>
      <c r="J111" s="3" t="n">
        <v>1</v>
      </c>
      <c r="K111" s="0" t="n">
        <v>-3</v>
      </c>
      <c r="L111" s="0" t="s">
        <v>44</v>
      </c>
      <c r="M111" s="0" t="s">
        <v>44</v>
      </c>
      <c r="N111" s="3" t="n">
        <v>1</v>
      </c>
      <c r="O111" s="0" t="n">
        <v>-3</v>
      </c>
      <c r="P111" s="0" t="s">
        <v>44</v>
      </c>
      <c r="Q111" s="0" t="s">
        <v>44</v>
      </c>
      <c r="R111" s="3" t="n">
        <v>1</v>
      </c>
      <c r="S111" s="0" t="n">
        <v>-3</v>
      </c>
      <c r="T111" s="0" t="s">
        <v>44</v>
      </c>
      <c r="U111" s="0" t="s">
        <v>44</v>
      </c>
      <c r="V111" s="3" t="n">
        <v>1</v>
      </c>
      <c r="W111" s="0" t="n">
        <v>-3</v>
      </c>
      <c r="X111" s="0" t="s">
        <v>44</v>
      </c>
      <c r="Y111" s="0" t="s">
        <v>44</v>
      </c>
      <c r="Z111" s="3" t="n">
        <v>1</v>
      </c>
      <c r="AA111" s="0" t="n">
        <v>-3</v>
      </c>
      <c r="AB111" s="0" t="s">
        <v>44</v>
      </c>
      <c r="AC111" s="0" t="s">
        <v>44</v>
      </c>
      <c r="AD111" s="3" t="n">
        <v>1</v>
      </c>
      <c r="AE111" s="0" t="n">
        <v>-3</v>
      </c>
      <c r="AF111" s="4" t="s">
        <v>44</v>
      </c>
      <c r="AG111" s="4" t="s">
        <v>44</v>
      </c>
      <c r="AH111" s="3" t="n">
        <v>1</v>
      </c>
      <c r="AI111" s="0" t="n">
        <v>-3</v>
      </c>
      <c r="AJ111" s="0" t="s">
        <v>44</v>
      </c>
      <c r="AK111" s="0" t="s">
        <v>44</v>
      </c>
      <c r="AL111" s="3" t="n">
        <v>1</v>
      </c>
      <c r="AM111" s="0" t="n">
        <v>-3</v>
      </c>
      <c r="AN111" s="0" t="s">
        <v>44</v>
      </c>
      <c r="AO111" s="0" t="s">
        <v>44</v>
      </c>
      <c r="AP111" s="3" t="n">
        <v>1</v>
      </c>
      <c r="AQ111" s="0" t="n">
        <v>-3</v>
      </c>
      <c r="AR111" s="0" t="s">
        <v>44</v>
      </c>
      <c r="AS111" s="0" t="s">
        <v>44</v>
      </c>
      <c r="AT111" s="3" t="n">
        <v>1</v>
      </c>
      <c r="AU111" s="0" t="n">
        <v>-3</v>
      </c>
      <c r="AV111" s="0" t="s">
        <v>44</v>
      </c>
      <c r="AW111" s="0" t="s">
        <v>44</v>
      </c>
      <c r="AX111" s="3" t="n">
        <v>1</v>
      </c>
      <c r="AY111" s="0" t="n">
        <v>-3</v>
      </c>
      <c r="AZ111" s="0" t="s">
        <v>44</v>
      </c>
      <c r="BA111" s="0" t="s">
        <v>44</v>
      </c>
      <c r="BB111" s="3" t="n">
        <v>1</v>
      </c>
      <c r="BC111" s="0" t="n">
        <v>-3</v>
      </c>
      <c r="BD111" s="0" t="s">
        <v>44</v>
      </c>
      <c r="BE111" s="0" t="s">
        <v>44</v>
      </c>
      <c r="BF111" s="3" t="n">
        <v>1</v>
      </c>
      <c r="BG111" s="0" t="n">
        <v>-3</v>
      </c>
      <c r="BH111" s="0" t="s">
        <v>44</v>
      </c>
      <c r="BI111" s="0" t="s">
        <v>44</v>
      </c>
      <c r="BJ111" s="3" t="n">
        <v>1</v>
      </c>
      <c r="BK111" s="0" t="n">
        <v>-3</v>
      </c>
      <c r="BL111" s="0" t="s">
        <v>44</v>
      </c>
      <c r="BM111" s="0" t="s">
        <v>44</v>
      </c>
      <c r="BN111" s="3" t="n">
        <v>1</v>
      </c>
      <c r="BO111" s="0" t="n">
        <v>-3</v>
      </c>
      <c r="BP111" s="0" t="s">
        <v>44</v>
      </c>
      <c r="BQ111" s="0" t="s">
        <v>44</v>
      </c>
      <c r="BR111" s="3" t="n">
        <v>1</v>
      </c>
      <c r="CA111" s="3"/>
      <c r="CE111" s="3"/>
      <c r="CI111" s="3"/>
      <c r="CM111" s="3"/>
      <c r="CQ111" s="3"/>
      <c r="CU111" s="3"/>
      <c r="CY111" s="3"/>
      <c r="DC111" s="3"/>
      <c r="DG111" s="3"/>
      <c r="DK111" s="3"/>
      <c r="DO111" s="3"/>
      <c r="DS111" s="3"/>
      <c r="DW111" s="3"/>
      <c r="EA111" s="3"/>
      <c r="EE111" s="3"/>
      <c r="EI111" s="3"/>
      <c r="EM111" s="3"/>
    </row>
    <row r="112" customFormat="false" ht="12.75" hidden="false" customHeight="false" outlineLevel="0" collapsed="false">
      <c r="A112" s="0" t="n">
        <v>39</v>
      </c>
      <c r="B112" s="0" t="n">
        <v>1</v>
      </c>
      <c r="C112" s="0" t="n">
        <v>-3</v>
      </c>
      <c r="D112" s="0" t="s">
        <v>44</v>
      </c>
      <c r="E112" s="0" t="s">
        <v>44</v>
      </c>
      <c r="F112" s="3" t="n">
        <v>1</v>
      </c>
      <c r="G112" s="0" t="n">
        <v>-3</v>
      </c>
      <c r="H112" s="0" t="s">
        <v>44</v>
      </c>
      <c r="I112" s="0" t="s">
        <v>44</v>
      </c>
      <c r="J112" s="3" t="n">
        <v>1</v>
      </c>
      <c r="K112" s="0" t="n">
        <v>-3</v>
      </c>
      <c r="L112" s="0" t="s">
        <v>44</v>
      </c>
      <c r="M112" s="0" t="s">
        <v>44</v>
      </c>
      <c r="N112" s="3" t="n">
        <v>1</v>
      </c>
      <c r="O112" s="0" t="n">
        <v>-3</v>
      </c>
      <c r="P112" s="0" t="s">
        <v>44</v>
      </c>
      <c r="Q112" s="0" t="s">
        <v>44</v>
      </c>
      <c r="R112" s="3" t="n">
        <v>1</v>
      </c>
      <c r="S112" s="0" t="n">
        <v>-3</v>
      </c>
      <c r="T112" s="0" t="s">
        <v>44</v>
      </c>
      <c r="U112" s="0" t="s">
        <v>44</v>
      </c>
      <c r="V112" s="3" t="n">
        <v>1</v>
      </c>
      <c r="W112" s="0" t="n">
        <v>-3</v>
      </c>
      <c r="X112" s="0" t="s">
        <v>44</v>
      </c>
      <c r="Y112" s="0" t="s">
        <v>44</v>
      </c>
      <c r="Z112" s="3" t="n">
        <v>1</v>
      </c>
      <c r="AA112" s="0" t="n">
        <v>-3</v>
      </c>
      <c r="AB112" s="0" t="s">
        <v>44</v>
      </c>
      <c r="AC112" s="0" t="s">
        <v>44</v>
      </c>
      <c r="AD112" s="3" t="n">
        <v>1</v>
      </c>
      <c r="AE112" s="0" t="n">
        <v>-3</v>
      </c>
      <c r="AF112" s="4" t="s">
        <v>44</v>
      </c>
      <c r="AG112" s="4" t="s">
        <v>44</v>
      </c>
      <c r="AH112" s="3" t="n">
        <v>1</v>
      </c>
      <c r="AI112" s="0" t="n">
        <v>-3</v>
      </c>
      <c r="AJ112" s="0" t="s">
        <v>44</v>
      </c>
      <c r="AK112" s="0" t="s">
        <v>44</v>
      </c>
      <c r="AL112" s="3" t="n">
        <v>1</v>
      </c>
      <c r="AM112" s="0" t="n">
        <v>-3</v>
      </c>
      <c r="AN112" s="0" t="s">
        <v>44</v>
      </c>
      <c r="AO112" s="0" t="s">
        <v>44</v>
      </c>
      <c r="AP112" s="3" t="n">
        <v>1</v>
      </c>
      <c r="AQ112" s="0" t="n">
        <v>-3</v>
      </c>
      <c r="AR112" s="0" t="s">
        <v>44</v>
      </c>
      <c r="AS112" s="0" t="s">
        <v>44</v>
      </c>
      <c r="AT112" s="3" t="n">
        <v>1</v>
      </c>
      <c r="AU112" s="0" t="n">
        <v>-3</v>
      </c>
      <c r="AV112" s="0" t="s">
        <v>44</v>
      </c>
      <c r="AW112" s="0" t="s">
        <v>44</v>
      </c>
      <c r="AX112" s="3" t="n">
        <v>1</v>
      </c>
      <c r="AY112" s="0" t="n">
        <v>-3</v>
      </c>
      <c r="AZ112" s="0" t="s">
        <v>44</v>
      </c>
      <c r="BA112" s="0" t="s">
        <v>44</v>
      </c>
      <c r="BB112" s="3" t="n">
        <v>1</v>
      </c>
      <c r="BC112" s="0" t="n">
        <v>-3</v>
      </c>
      <c r="BD112" s="0" t="s">
        <v>44</v>
      </c>
      <c r="BE112" s="0" t="s">
        <v>44</v>
      </c>
      <c r="BF112" s="3" t="n">
        <v>1</v>
      </c>
      <c r="BG112" s="0" t="n">
        <v>-3</v>
      </c>
      <c r="BH112" s="0" t="s">
        <v>44</v>
      </c>
      <c r="BI112" s="0" t="s">
        <v>44</v>
      </c>
      <c r="BJ112" s="3" t="n">
        <v>1</v>
      </c>
      <c r="BK112" s="0" t="n">
        <v>-3</v>
      </c>
      <c r="BL112" s="0" t="s">
        <v>44</v>
      </c>
      <c r="BM112" s="0" t="s">
        <v>44</v>
      </c>
      <c r="BN112" s="3" t="n">
        <v>1</v>
      </c>
      <c r="BO112" s="0" t="n">
        <v>-3</v>
      </c>
      <c r="BP112" s="0" t="s">
        <v>44</v>
      </c>
      <c r="BQ112" s="0" t="s">
        <v>44</v>
      </c>
      <c r="BR112" s="3" t="n">
        <v>1</v>
      </c>
      <c r="BU112" s="0" t="n">
        <f aca="false">IF(CJ112&lt;=0,$D$7,IF(CR112&lt;=CJ112,$D$7,$D$7+$F$7*(CR112-CJ112)))</f>
        <v>2.2</v>
      </c>
      <c r="BW112" s="0" t="n">
        <v>1</v>
      </c>
      <c r="BX112" s="0" t="n">
        <v>-3</v>
      </c>
      <c r="BY112" s="0" t="s">
        <v>44</v>
      </c>
      <c r="BZ112" s="0" t="str">
        <f aca="false">IF(AND(E112="Nein",E113="Nein"),"Nein","Ja")</f>
        <v>Nein</v>
      </c>
      <c r="CA112" s="3" t="n">
        <f aca="false">ROUND((F112+F113)/2,2)</f>
        <v>1</v>
      </c>
      <c r="CB112" s="0" t="n">
        <f aca="false">G112</f>
        <v>-3</v>
      </c>
      <c r="CC112" s="0" t="str">
        <f aca="false">H112</f>
        <v>Nein</v>
      </c>
      <c r="CD112" s="0" t="str">
        <f aca="false">I112</f>
        <v>Nein</v>
      </c>
      <c r="CE112" s="3" t="n">
        <f aca="false">J112</f>
        <v>1</v>
      </c>
      <c r="CF112" s="0" t="n">
        <v>-3</v>
      </c>
      <c r="CG112" s="0" t="s">
        <v>44</v>
      </c>
      <c r="CH112" s="0" t="str">
        <f aca="false">IF(AND(M112="Nein",M113="Nein"),"Nein","Ja")</f>
        <v>Nein</v>
      </c>
      <c r="CI112" s="3" t="n">
        <f aca="false">ROUND((N112+N113)/2,2)</f>
        <v>1</v>
      </c>
      <c r="CJ112" s="0" t="n">
        <f aca="false">O112</f>
        <v>-3</v>
      </c>
      <c r="CK112" s="0" t="str">
        <f aca="false">P112</f>
        <v>Nein</v>
      </c>
      <c r="CL112" s="0" t="str">
        <f aca="false">Q112</f>
        <v>Nein</v>
      </c>
      <c r="CM112" s="3" t="n">
        <f aca="false">R112</f>
        <v>1</v>
      </c>
      <c r="CN112" s="0" t="n">
        <v>-3</v>
      </c>
      <c r="CO112" s="0" t="s">
        <v>44</v>
      </c>
      <c r="CP112" s="0" t="str">
        <f aca="false">IF(AND(U112="Nein",U113="Nein"),"Nein","Ja")</f>
        <v>Nein</v>
      </c>
      <c r="CQ112" s="3" t="n">
        <f aca="false">ROUND((V112+V113)/2,2)</f>
        <v>1</v>
      </c>
      <c r="CR112" s="0" t="n">
        <f aca="false">W112</f>
        <v>-3</v>
      </c>
      <c r="CS112" s="0" t="str">
        <f aca="false">X112</f>
        <v>Nein</v>
      </c>
      <c r="CT112" s="0" t="str">
        <f aca="false">Y112</f>
        <v>Nein</v>
      </c>
      <c r="CU112" s="3" t="n">
        <f aca="false">Z112</f>
        <v>1</v>
      </c>
      <c r="CV112" s="0" t="n">
        <f aca="false">AA112</f>
        <v>-3</v>
      </c>
      <c r="CW112" s="0" t="str">
        <f aca="false">AB112</f>
        <v>Nein</v>
      </c>
      <c r="CX112" s="0" t="str">
        <f aca="false">AC112</f>
        <v>Nein</v>
      </c>
      <c r="CY112" s="3" t="n">
        <f aca="false">AD112</f>
        <v>1</v>
      </c>
      <c r="CZ112" s="0" t="n">
        <f aca="false">AE112</f>
        <v>-3</v>
      </c>
      <c r="DA112" s="0" t="str">
        <f aca="false">AF112</f>
        <v>Nein</v>
      </c>
      <c r="DB112" s="0" t="str">
        <f aca="false">AG112</f>
        <v>Nein</v>
      </c>
      <c r="DC112" s="3" t="n">
        <f aca="false">AH112</f>
        <v>1</v>
      </c>
      <c r="DD112" s="0" t="n">
        <f aca="false">AI112</f>
        <v>-3</v>
      </c>
      <c r="DE112" s="0" t="str">
        <f aca="false">AJ112</f>
        <v>Nein</v>
      </c>
      <c r="DF112" s="0" t="str">
        <f aca="false">AK112</f>
        <v>Nein</v>
      </c>
      <c r="DG112" s="3" t="n">
        <f aca="false">AL112</f>
        <v>1</v>
      </c>
      <c r="DH112" s="0" t="n">
        <f aca="false">AM112</f>
        <v>-3</v>
      </c>
      <c r="DI112" s="0" t="str">
        <f aca="false">AN112</f>
        <v>Nein</v>
      </c>
      <c r="DJ112" s="0" t="str">
        <f aca="false">AO112</f>
        <v>Nein</v>
      </c>
      <c r="DK112" s="3" t="n">
        <f aca="false">AP112</f>
        <v>1</v>
      </c>
      <c r="DL112" s="0" t="n">
        <v>-3</v>
      </c>
      <c r="DM112" s="0" t="s">
        <v>44</v>
      </c>
      <c r="DN112" s="0" t="str">
        <f aca="false">IF(AND(CH112="Nein",BZ112="Nein"),"Nein","Ja")</f>
        <v>Nein</v>
      </c>
      <c r="DO112" s="3" t="n">
        <f aca="false">ROUND(CI112*CA112,2)</f>
        <v>1</v>
      </c>
      <c r="DP112" s="0" t="n">
        <v>-3</v>
      </c>
      <c r="DQ112" s="0" t="s">
        <v>44</v>
      </c>
      <c r="DR112" s="0" t="str">
        <f aca="false">IF(AND(BZ112="Nein",CD112="Nein"),"Nein","Ja")</f>
        <v>Nein</v>
      </c>
      <c r="DS112" s="3" t="n">
        <f aca="false">ROUND(CA112*CE112,2)</f>
        <v>1</v>
      </c>
      <c r="DT112" s="0" t="n">
        <v>-3</v>
      </c>
      <c r="DU112" s="0" t="s">
        <v>44</v>
      </c>
      <c r="DV112" s="0" t="str">
        <f aca="false">IF(AND(CH112="Nein",CL112="Nein"),"Nein","Ja")</f>
        <v>Nein</v>
      </c>
      <c r="DW112" s="3" t="n">
        <f aca="false">ROUND(CI112*CM112,2)</f>
        <v>1</v>
      </c>
      <c r="DX112" s="0" t="n">
        <v>-3</v>
      </c>
      <c r="DY112" s="0" t="s">
        <v>44</v>
      </c>
      <c r="DZ112" s="0" t="str">
        <f aca="false">IF(AND(CP112="Nein",CT112="Nein"),"Nein","Ja")</f>
        <v>Nein</v>
      </c>
      <c r="EA112" s="3" t="n">
        <f aca="false">ROUND(CQ112*CU112,2)</f>
        <v>1</v>
      </c>
      <c r="EB112" s="0" t="n">
        <v>-3</v>
      </c>
      <c r="EC112" s="0" t="s">
        <v>44</v>
      </c>
      <c r="ED112" s="0" t="str">
        <f aca="false">IF(AND(CP112="Nein",CH112="Nein"),"Nein","Ja")</f>
        <v>Nein</v>
      </c>
      <c r="EE112" s="3" t="n">
        <f aca="false">ROUND((CQ112+CI112)/2,2)</f>
        <v>1</v>
      </c>
      <c r="EF112" s="0" t="n">
        <v>-3</v>
      </c>
      <c r="EG112" s="0" t="s">
        <v>44</v>
      </c>
      <c r="EH112" s="0" t="str">
        <f aca="false">IF(AND(ED112="Nein",CD112="Nein"),"Nein","Ja")</f>
        <v>Nein</v>
      </c>
      <c r="EI112" s="3" t="n">
        <f aca="false">ROUND(EE112*CE112,2)</f>
        <v>1</v>
      </c>
      <c r="EJ112" s="0" t="n">
        <f aca="false">BO112</f>
        <v>-3</v>
      </c>
      <c r="EK112" s="0" t="str">
        <f aca="false">BP112</f>
        <v>Nein</v>
      </c>
      <c r="EL112" s="0" t="str">
        <f aca="false">BQ112</f>
        <v>Nein</v>
      </c>
      <c r="EM112" s="3" t="n">
        <f aca="false">BR112</f>
        <v>1</v>
      </c>
    </row>
    <row r="113" customFormat="false" ht="12.75" hidden="false" customHeight="false" outlineLevel="0" collapsed="false">
      <c r="B113" s="0" t="n">
        <v>1</v>
      </c>
      <c r="C113" s="0" t="n">
        <v>-3</v>
      </c>
      <c r="D113" s="0" t="s">
        <v>44</v>
      </c>
      <c r="E113" s="0" t="s">
        <v>44</v>
      </c>
      <c r="F113" s="3" t="n">
        <v>1</v>
      </c>
      <c r="G113" s="0" t="n">
        <v>-3</v>
      </c>
      <c r="H113" s="0" t="s">
        <v>44</v>
      </c>
      <c r="I113" s="0" t="s">
        <v>44</v>
      </c>
      <c r="J113" s="3" t="n">
        <v>1</v>
      </c>
      <c r="K113" s="0" t="n">
        <v>-3</v>
      </c>
      <c r="L113" s="0" t="s">
        <v>44</v>
      </c>
      <c r="M113" s="0" t="s">
        <v>44</v>
      </c>
      <c r="N113" s="3" t="n">
        <v>1</v>
      </c>
      <c r="O113" s="0" t="n">
        <v>-3</v>
      </c>
      <c r="P113" s="0" t="s">
        <v>44</v>
      </c>
      <c r="Q113" s="0" t="s">
        <v>44</v>
      </c>
      <c r="R113" s="3" t="n">
        <v>1</v>
      </c>
      <c r="S113" s="0" t="n">
        <v>-3</v>
      </c>
      <c r="T113" s="0" t="s">
        <v>44</v>
      </c>
      <c r="U113" s="0" t="s">
        <v>44</v>
      </c>
      <c r="V113" s="3" t="n">
        <v>1</v>
      </c>
      <c r="W113" s="0" t="n">
        <v>-3</v>
      </c>
      <c r="X113" s="0" t="s">
        <v>44</v>
      </c>
      <c r="Y113" s="0" t="s">
        <v>44</v>
      </c>
      <c r="Z113" s="3" t="n">
        <v>1</v>
      </c>
      <c r="AA113" s="0" t="n">
        <v>-3</v>
      </c>
      <c r="AB113" s="0" t="s">
        <v>44</v>
      </c>
      <c r="AC113" s="0" t="s">
        <v>44</v>
      </c>
      <c r="AD113" s="3" t="n">
        <v>1</v>
      </c>
      <c r="AE113" s="0" t="n">
        <v>-3</v>
      </c>
      <c r="AF113" s="4" t="s">
        <v>44</v>
      </c>
      <c r="AG113" s="4" t="s">
        <v>44</v>
      </c>
      <c r="AH113" s="3" t="n">
        <v>1</v>
      </c>
      <c r="AI113" s="0" t="n">
        <v>-3</v>
      </c>
      <c r="AJ113" s="0" t="s">
        <v>44</v>
      </c>
      <c r="AK113" s="0" t="s">
        <v>44</v>
      </c>
      <c r="AL113" s="3" t="n">
        <v>1</v>
      </c>
      <c r="AM113" s="0" t="n">
        <v>-3</v>
      </c>
      <c r="AN113" s="0" t="s">
        <v>44</v>
      </c>
      <c r="AO113" s="0" t="s">
        <v>44</v>
      </c>
      <c r="AP113" s="3" t="n">
        <v>1</v>
      </c>
      <c r="AQ113" s="0" t="n">
        <v>-3</v>
      </c>
      <c r="AR113" s="0" t="s">
        <v>44</v>
      </c>
      <c r="AS113" s="0" t="s">
        <v>44</v>
      </c>
      <c r="AT113" s="3" t="n">
        <v>1</v>
      </c>
      <c r="AU113" s="0" t="n">
        <v>-3</v>
      </c>
      <c r="AV113" s="0" t="s">
        <v>44</v>
      </c>
      <c r="AW113" s="0" t="s">
        <v>44</v>
      </c>
      <c r="AX113" s="3" t="n">
        <v>1</v>
      </c>
      <c r="AY113" s="0" t="n">
        <v>-3</v>
      </c>
      <c r="AZ113" s="0" t="s">
        <v>44</v>
      </c>
      <c r="BA113" s="0" t="s">
        <v>44</v>
      </c>
      <c r="BB113" s="3" t="n">
        <v>1</v>
      </c>
      <c r="BC113" s="0" t="n">
        <v>-3</v>
      </c>
      <c r="BD113" s="0" t="s">
        <v>44</v>
      </c>
      <c r="BE113" s="0" t="s">
        <v>44</v>
      </c>
      <c r="BF113" s="3" t="n">
        <v>1</v>
      </c>
      <c r="BG113" s="0" t="n">
        <v>-3</v>
      </c>
      <c r="BH113" s="0" t="s">
        <v>44</v>
      </c>
      <c r="BI113" s="0" t="s">
        <v>44</v>
      </c>
      <c r="BJ113" s="3" t="n">
        <v>1</v>
      </c>
      <c r="BK113" s="0" t="n">
        <v>-3</v>
      </c>
      <c r="BL113" s="0" t="s">
        <v>44</v>
      </c>
      <c r="BM113" s="0" t="s">
        <v>44</v>
      </c>
      <c r="BN113" s="3" t="n">
        <v>1</v>
      </c>
      <c r="BO113" s="0" t="n">
        <v>-3</v>
      </c>
      <c r="BP113" s="0" t="s">
        <v>44</v>
      </c>
      <c r="BQ113" s="0" t="s">
        <v>44</v>
      </c>
      <c r="BR113" s="3" t="n">
        <v>1</v>
      </c>
      <c r="CA113" s="3"/>
      <c r="CE113" s="3"/>
      <c r="CI113" s="3"/>
      <c r="CM113" s="3"/>
      <c r="CQ113" s="3"/>
      <c r="CU113" s="3"/>
      <c r="CY113" s="3"/>
      <c r="DC113" s="3"/>
      <c r="DG113" s="3"/>
      <c r="DK113" s="3"/>
      <c r="DO113" s="3"/>
      <c r="DS113" s="3"/>
      <c r="DW113" s="3"/>
      <c r="EA113" s="3"/>
      <c r="EE113" s="3"/>
      <c r="EI113" s="3"/>
      <c r="EM113" s="3"/>
    </row>
    <row r="114" customFormat="false" ht="12.75" hidden="false" customHeight="false" outlineLevel="0" collapsed="false">
      <c r="A114" s="0" t="n">
        <v>40</v>
      </c>
      <c r="B114" s="0" t="n">
        <v>1</v>
      </c>
      <c r="C114" s="0" t="n">
        <v>2760</v>
      </c>
      <c r="D114" s="0" t="s">
        <v>44</v>
      </c>
      <c r="E114" s="0" t="s">
        <v>44</v>
      </c>
      <c r="F114" s="3" t="n">
        <v>1</v>
      </c>
      <c r="G114" s="0" t="n">
        <v>-3</v>
      </c>
      <c r="H114" s="0" t="s">
        <v>44</v>
      </c>
      <c r="I114" s="0" t="s">
        <v>44</v>
      </c>
      <c r="J114" s="3" t="n">
        <v>1</v>
      </c>
      <c r="K114" s="0" t="n">
        <v>1020</v>
      </c>
      <c r="L114" s="0" t="s">
        <v>44</v>
      </c>
      <c r="M114" s="0" t="s">
        <v>44</v>
      </c>
      <c r="N114" s="3" t="n">
        <v>1</v>
      </c>
      <c r="O114" s="0" t="n">
        <v>-3</v>
      </c>
      <c r="P114" s="0" t="s">
        <v>44</v>
      </c>
      <c r="Q114" s="0" t="s">
        <v>44</v>
      </c>
      <c r="R114" s="3" t="n">
        <v>1</v>
      </c>
      <c r="S114" s="0" t="n">
        <v>1740</v>
      </c>
      <c r="T114" s="0" t="s">
        <v>44</v>
      </c>
      <c r="U114" s="0" t="s">
        <v>44</v>
      </c>
      <c r="V114" s="3" t="n">
        <v>1</v>
      </c>
      <c r="W114" s="0" t="n">
        <v>-3</v>
      </c>
      <c r="X114" s="0" t="s">
        <v>44</v>
      </c>
      <c r="Y114" s="0" t="s">
        <v>44</v>
      </c>
      <c r="Z114" s="3" t="n">
        <v>1</v>
      </c>
      <c r="AA114" s="0" t="n">
        <v>84</v>
      </c>
      <c r="AB114" s="0" t="s">
        <v>44</v>
      </c>
      <c r="AC114" s="0" t="s">
        <v>44</v>
      </c>
      <c r="AD114" s="3" t="n">
        <v>1</v>
      </c>
      <c r="AE114" s="0" t="n">
        <v>88</v>
      </c>
      <c r="AF114" s="4" t="s">
        <v>44</v>
      </c>
      <c r="AG114" s="4" t="s">
        <v>44</v>
      </c>
      <c r="AH114" s="3" t="n">
        <v>1</v>
      </c>
      <c r="AI114" s="0" t="n">
        <v>-3</v>
      </c>
      <c r="AJ114" s="0" t="s">
        <v>44</v>
      </c>
      <c r="AK114" s="0" t="s">
        <v>44</v>
      </c>
      <c r="AL114" s="3" t="n">
        <v>1</v>
      </c>
      <c r="AM114" s="0" t="n">
        <v>-3</v>
      </c>
      <c r="AN114" s="0" t="s">
        <v>44</v>
      </c>
      <c r="AO114" s="0" t="s">
        <v>44</v>
      </c>
      <c r="AP114" s="3" t="n">
        <v>1</v>
      </c>
      <c r="AQ114" s="0" t="n">
        <v>37</v>
      </c>
      <c r="AR114" s="0" t="s">
        <v>44</v>
      </c>
      <c r="AS114" s="0" t="s">
        <v>44</v>
      </c>
      <c r="AT114" s="3" t="n">
        <v>1</v>
      </c>
      <c r="AU114" s="0" t="n">
        <v>-3</v>
      </c>
      <c r="AV114" s="0" t="s">
        <v>44</v>
      </c>
      <c r="AW114" s="0" t="s">
        <v>44</v>
      </c>
      <c r="AX114" s="3" t="n">
        <v>1</v>
      </c>
      <c r="AY114" s="0" t="n">
        <v>-3</v>
      </c>
      <c r="AZ114" s="0" t="s">
        <v>44</v>
      </c>
      <c r="BA114" s="0" t="s">
        <v>44</v>
      </c>
      <c r="BB114" s="3" t="n">
        <v>1</v>
      </c>
      <c r="BC114" s="0" t="n">
        <v>-3</v>
      </c>
      <c r="BD114" s="0" t="s">
        <v>44</v>
      </c>
      <c r="BE114" s="0" t="s">
        <v>44</v>
      </c>
      <c r="BF114" s="3" t="n">
        <v>1</v>
      </c>
      <c r="BG114" s="0" t="n">
        <v>-3</v>
      </c>
      <c r="BH114" s="0" t="s">
        <v>44</v>
      </c>
      <c r="BI114" s="0" t="s">
        <v>44</v>
      </c>
      <c r="BJ114" s="3" t="n">
        <v>1</v>
      </c>
      <c r="BK114" s="0" t="n">
        <v>-3</v>
      </c>
      <c r="BL114" s="0" t="s">
        <v>44</v>
      </c>
      <c r="BM114" s="0" t="s">
        <v>44</v>
      </c>
      <c r="BN114" s="3" t="n">
        <v>1</v>
      </c>
      <c r="BO114" s="0" t="n">
        <v>-3</v>
      </c>
      <c r="BP114" s="0" t="s">
        <v>44</v>
      </c>
      <c r="BQ114" s="0" t="s">
        <v>44</v>
      </c>
      <c r="BR114" s="3" t="n">
        <v>1</v>
      </c>
      <c r="BU114" s="6" t="s">
        <v>46</v>
      </c>
      <c r="BW114" s="0" t="n">
        <v>1</v>
      </c>
      <c r="BX114" s="0" t="n">
        <f aca="false">IF(AND(C114&gt;=0,C115&gt;=0),C114-C115,-1)</f>
        <v>2040</v>
      </c>
      <c r="BY114" s="0" t="s">
        <v>44</v>
      </c>
      <c r="BZ114" s="0" t="str">
        <f aca="false">IF(AND(E114="Nein",E115="Nein"),"Nein","Ja")</f>
        <v>Nein</v>
      </c>
      <c r="CA114" s="3" t="n">
        <f aca="false">ROUND((F114+F115)/2,2)</f>
        <v>1</v>
      </c>
      <c r="CB114" s="0" t="n">
        <f aca="false">G114</f>
        <v>-3</v>
      </c>
      <c r="CC114" s="0" t="str">
        <f aca="false">H114</f>
        <v>Nein</v>
      </c>
      <c r="CD114" s="0" t="str">
        <f aca="false">I114</f>
        <v>Nein</v>
      </c>
      <c r="CE114" s="3" t="n">
        <f aca="false">J114</f>
        <v>1</v>
      </c>
      <c r="CF114" s="0" t="n">
        <f aca="false">IF(AND(K114&gt;=0,K115&gt;=0),K114-K115,-1)</f>
        <v>840</v>
      </c>
      <c r="CG114" s="0" t="s">
        <v>44</v>
      </c>
      <c r="CH114" s="0" t="str">
        <f aca="false">IF(AND(M114="Nein",M115="Nein"),"Nein","Ja")</f>
        <v>Nein</v>
      </c>
      <c r="CI114" s="3" t="n">
        <f aca="false">ROUND((N114+N115)/2,2)</f>
        <v>1</v>
      </c>
      <c r="CJ114" s="0" t="n">
        <f aca="false">O114</f>
        <v>-3</v>
      </c>
      <c r="CK114" s="0" t="str">
        <f aca="false">P114</f>
        <v>Nein</v>
      </c>
      <c r="CL114" s="0" t="str">
        <f aca="false">Q114</f>
        <v>Nein</v>
      </c>
      <c r="CM114" s="3" t="n">
        <f aca="false">R114</f>
        <v>1</v>
      </c>
      <c r="CN114" s="0" t="n">
        <f aca="false">IF(AND(S114&gt;=0,S115&gt;=0),S114-S115,-1)</f>
        <v>1200</v>
      </c>
      <c r="CO114" s="0" t="s">
        <v>44</v>
      </c>
      <c r="CP114" s="0" t="str">
        <f aca="false">IF(AND(U114="Nein",U115="Nein"),"Nein","Ja")</f>
        <v>Nein</v>
      </c>
      <c r="CQ114" s="3" t="n">
        <f aca="false">ROUND((V114+V115)/2,2)</f>
        <v>1</v>
      </c>
      <c r="CR114" s="0" t="n">
        <f aca="false">W114</f>
        <v>-3</v>
      </c>
      <c r="CS114" s="0" t="str">
        <f aca="false">X114</f>
        <v>Nein</v>
      </c>
      <c r="CT114" s="0" t="str">
        <f aca="false">Y114</f>
        <v>Nein</v>
      </c>
      <c r="CU114" s="3" t="n">
        <f aca="false">Z114</f>
        <v>1</v>
      </c>
      <c r="CV114" s="0" t="n">
        <f aca="false">AA114</f>
        <v>84</v>
      </c>
      <c r="CW114" s="0" t="str">
        <f aca="false">AB114</f>
        <v>Nein</v>
      </c>
      <c r="CX114" s="0" t="str">
        <f aca="false">AC114</f>
        <v>Nein</v>
      </c>
      <c r="CY114" s="3" t="n">
        <f aca="false">AD114</f>
        <v>1</v>
      </c>
      <c r="CZ114" s="0" t="n">
        <f aca="false">AE114</f>
        <v>88</v>
      </c>
      <c r="DA114" s="0" t="str">
        <f aca="false">AF114</f>
        <v>Nein</v>
      </c>
      <c r="DB114" s="0" t="str">
        <f aca="false">AG114</f>
        <v>Nein</v>
      </c>
      <c r="DC114" s="3" t="n">
        <f aca="false">AH114</f>
        <v>1</v>
      </c>
      <c r="DD114" s="0" t="n">
        <f aca="false">AI114</f>
        <v>-3</v>
      </c>
      <c r="DE114" s="0" t="str">
        <f aca="false">AJ114</f>
        <v>Nein</v>
      </c>
      <c r="DF114" s="0" t="str">
        <f aca="false">AK114</f>
        <v>Nein</v>
      </c>
      <c r="DG114" s="3" t="n">
        <f aca="false">AL114</f>
        <v>1</v>
      </c>
      <c r="DH114" s="0" t="n">
        <f aca="false">AM114</f>
        <v>-3</v>
      </c>
      <c r="DI114" s="0" t="str">
        <f aca="false">AN114</f>
        <v>Nein</v>
      </c>
      <c r="DJ114" s="0" t="str">
        <f aca="false">AO114</f>
        <v>Nein</v>
      </c>
      <c r="DK114" s="3" t="n">
        <f aca="false">AP114</f>
        <v>1</v>
      </c>
      <c r="DL114" s="0" t="n">
        <f aca="false">IF(CF114=0,0,IF(OR(BX114&gt;=0,CF114&gt;=0),ROUND(CF114/BX114*100,0),-1))</f>
        <v>41</v>
      </c>
      <c r="DM114" s="0" t="s">
        <v>44</v>
      </c>
      <c r="DN114" s="0" t="str">
        <f aca="false">IF(AND(CH114="Nein",BZ114="Nein"),"Nein","Ja")</f>
        <v>Nein</v>
      </c>
      <c r="DO114" s="3" t="n">
        <f aca="false">ROUND(CI114*CA114,2)</f>
        <v>1</v>
      </c>
      <c r="DP114" s="0" t="n">
        <v>-3</v>
      </c>
      <c r="DQ114" s="0" t="s">
        <v>44</v>
      </c>
      <c r="DR114" s="0" t="str">
        <f aca="false">IF(AND(BZ114="Nein",CD114="Nein"),"Nein","Ja")</f>
        <v>Nein</v>
      </c>
      <c r="DS114" s="3" t="n">
        <f aca="false">ROUND(CA114*CE114,2)</f>
        <v>1</v>
      </c>
      <c r="DT114" s="0" t="n">
        <v>-3</v>
      </c>
      <c r="DU114" s="0" t="s">
        <v>44</v>
      </c>
      <c r="DV114" s="0" t="str">
        <f aca="false">IF(AND(CH114="Nein",CL114="Nein"),"Nein","Ja")</f>
        <v>Nein</v>
      </c>
      <c r="DW114" s="3" t="n">
        <f aca="false">ROUND(CI114*CM114,2)</f>
        <v>1</v>
      </c>
      <c r="DX114" s="0" t="n">
        <v>-3</v>
      </c>
      <c r="DY114" s="0" t="s">
        <v>44</v>
      </c>
      <c r="DZ114" s="0" t="str">
        <f aca="false">IF(AND(CP114="Nein",CT114="Nein"),"Nein","Ja")</f>
        <v>Nein</v>
      </c>
      <c r="EA114" s="3" t="n">
        <f aca="false">ROUND(CQ114*CU114,2)</f>
        <v>1</v>
      </c>
      <c r="EB114" s="0" t="n">
        <v>-3</v>
      </c>
      <c r="EC114" s="0" t="s">
        <v>44</v>
      </c>
      <c r="ED114" s="0" t="str">
        <f aca="false">IF(AND(CP114="Nein",CH114="Nein"),"Nein","Ja")</f>
        <v>Nein</v>
      </c>
      <c r="EE114" s="3" t="n">
        <f aca="false">ROUND((CQ114+CI114)/2,2)</f>
        <v>1</v>
      </c>
      <c r="EF114" s="0" t="n">
        <v>-3</v>
      </c>
      <c r="EG114" s="0" t="s">
        <v>44</v>
      </c>
      <c r="EH114" s="0" t="str">
        <f aca="false">IF(AND(ED114="Nein",CD114="Nein"),"Nein","Ja")</f>
        <v>Nein</v>
      </c>
      <c r="EI114" s="3" t="n">
        <f aca="false">ROUND(EE114*CE114,2)</f>
        <v>1</v>
      </c>
      <c r="EJ114" s="0" t="n">
        <f aca="false">BO114</f>
        <v>-3</v>
      </c>
      <c r="EK114" s="0" t="str">
        <f aca="false">BP114</f>
        <v>Nein</v>
      </c>
      <c r="EL114" s="0" t="str">
        <f aca="false">BQ114</f>
        <v>Nein</v>
      </c>
      <c r="EM114" s="3" t="n">
        <f aca="false">BR114</f>
        <v>1</v>
      </c>
    </row>
    <row r="115" customFormat="false" ht="12.75" hidden="false" customHeight="false" outlineLevel="0" collapsed="false">
      <c r="B115" s="0" t="n">
        <v>1</v>
      </c>
      <c r="C115" s="0" t="n">
        <v>720</v>
      </c>
      <c r="D115" s="0" t="s">
        <v>44</v>
      </c>
      <c r="E115" s="0" t="s">
        <v>44</v>
      </c>
      <c r="F115" s="3" t="n">
        <v>1</v>
      </c>
      <c r="G115" s="0" t="n">
        <v>97</v>
      </c>
      <c r="H115" s="0" t="s">
        <v>44</v>
      </c>
      <c r="I115" s="0" t="s">
        <v>44</v>
      </c>
      <c r="J115" s="3" t="n">
        <v>1</v>
      </c>
      <c r="K115" s="0" t="n">
        <v>180</v>
      </c>
      <c r="L115" s="0" t="s">
        <v>44</v>
      </c>
      <c r="M115" s="0" t="s">
        <v>44</v>
      </c>
      <c r="N115" s="3" t="n">
        <v>1</v>
      </c>
      <c r="O115" s="0" t="n">
        <v>82</v>
      </c>
      <c r="P115" s="0" t="s">
        <v>44</v>
      </c>
      <c r="Q115" s="0" t="s">
        <v>44</v>
      </c>
      <c r="R115" s="3" t="n">
        <v>1</v>
      </c>
      <c r="S115" s="0" t="n">
        <v>540</v>
      </c>
      <c r="T115" s="0" t="s">
        <v>44</v>
      </c>
      <c r="U115" s="0" t="s">
        <v>44</v>
      </c>
      <c r="V115" s="3" t="n">
        <v>1</v>
      </c>
      <c r="W115" s="0" t="n">
        <v>102</v>
      </c>
      <c r="X115" s="0" t="s">
        <v>44</v>
      </c>
      <c r="Y115" s="0" t="s">
        <v>44</v>
      </c>
      <c r="Z115" s="3" t="n">
        <v>1</v>
      </c>
      <c r="AA115" s="0" t="n">
        <v>82</v>
      </c>
      <c r="AB115" s="0" t="s">
        <v>44</v>
      </c>
      <c r="AC115" s="0" t="s">
        <v>44</v>
      </c>
      <c r="AD115" s="3" t="n">
        <v>1</v>
      </c>
      <c r="AE115" s="0" t="n">
        <v>82</v>
      </c>
      <c r="AF115" s="4" t="s">
        <v>44</v>
      </c>
      <c r="AG115" s="4" t="s">
        <v>44</v>
      </c>
      <c r="AH115" s="3" t="n">
        <v>1</v>
      </c>
      <c r="AI115" s="0" t="n">
        <v>11</v>
      </c>
      <c r="AJ115" s="0" t="s">
        <v>44</v>
      </c>
      <c r="AK115" s="0" t="s">
        <v>44</v>
      </c>
      <c r="AL115" s="3" t="n">
        <v>1</v>
      </c>
      <c r="AM115" s="0" t="n">
        <v>98</v>
      </c>
      <c r="AN115" s="0" t="s">
        <v>44</v>
      </c>
      <c r="AO115" s="0" t="s">
        <v>44</v>
      </c>
      <c r="AP115" s="3" t="n">
        <v>1</v>
      </c>
      <c r="AQ115" s="0" t="n">
        <v>25</v>
      </c>
      <c r="AR115" s="0" t="s">
        <v>44</v>
      </c>
      <c r="AS115" s="0" t="s">
        <v>44</v>
      </c>
      <c r="AT115" s="3" t="n">
        <v>1</v>
      </c>
      <c r="AU115" s="0" t="n">
        <v>7</v>
      </c>
      <c r="AV115" s="0" t="s">
        <v>44</v>
      </c>
      <c r="AW115" s="0" t="s">
        <v>44</v>
      </c>
      <c r="AX115" s="3" t="n">
        <v>1</v>
      </c>
      <c r="AY115" s="0" t="n">
        <v>2</v>
      </c>
      <c r="AZ115" s="0" t="s">
        <v>44</v>
      </c>
      <c r="BA115" s="0" t="s">
        <v>44</v>
      </c>
      <c r="BB115" s="3" t="n">
        <v>1</v>
      </c>
      <c r="BC115" s="0" t="n">
        <v>5</v>
      </c>
      <c r="BD115" s="0" t="s">
        <v>44</v>
      </c>
      <c r="BE115" s="0" t="s">
        <v>44</v>
      </c>
      <c r="BF115" s="3" t="n">
        <v>1</v>
      </c>
      <c r="BG115" s="0" t="n">
        <v>1008</v>
      </c>
      <c r="BH115" s="0" t="s">
        <v>44</v>
      </c>
      <c r="BI115" s="0" t="s">
        <v>44</v>
      </c>
      <c r="BJ115" s="3" t="n">
        <v>1</v>
      </c>
      <c r="BK115" s="0" t="n">
        <v>10</v>
      </c>
      <c r="BL115" s="0" t="s">
        <v>44</v>
      </c>
      <c r="BM115" s="0" t="s">
        <v>44</v>
      </c>
      <c r="BN115" s="3" t="n">
        <v>1</v>
      </c>
      <c r="BO115" s="0" t="n">
        <v>7</v>
      </c>
      <c r="BP115" s="0" t="s">
        <v>44</v>
      </c>
      <c r="BQ115" s="0" t="s">
        <v>44</v>
      </c>
      <c r="BR115" s="3" t="n">
        <v>1</v>
      </c>
      <c r="CA115" s="3"/>
      <c r="CE115" s="3"/>
      <c r="CI115" s="3"/>
      <c r="CM115" s="3"/>
      <c r="CQ115" s="3"/>
      <c r="CU115" s="3"/>
      <c r="CY115" s="3"/>
      <c r="DC115" s="3"/>
      <c r="DG115" s="3"/>
      <c r="DK115" s="3"/>
      <c r="DO115" s="3"/>
      <c r="DS115" s="3"/>
      <c r="DW115" s="3"/>
      <c r="EA115" s="3"/>
      <c r="EE115" s="3"/>
      <c r="EI115" s="3"/>
      <c r="EM115" s="3"/>
    </row>
    <row r="116" customFormat="false" ht="12.75" hidden="false" customHeight="false" outlineLevel="0" collapsed="false">
      <c r="A116" s="0" t="n">
        <v>41</v>
      </c>
      <c r="B116" s="0" t="n">
        <v>1</v>
      </c>
      <c r="C116" s="0" t="n">
        <v>1320</v>
      </c>
      <c r="D116" s="0" t="s">
        <v>44</v>
      </c>
      <c r="E116" s="0" t="s">
        <v>44</v>
      </c>
      <c r="F116" s="3" t="n">
        <v>1</v>
      </c>
      <c r="G116" s="0" t="n">
        <v>20</v>
      </c>
      <c r="H116" s="0" t="s">
        <v>44</v>
      </c>
      <c r="I116" s="0" t="s">
        <v>44</v>
      </c>
      <c r="J116" s="3" t="n">
        <v>1</v>
      </c>
      <c r="K116" s="0" t="n">
        <v>60</v>
      </c>
      <c r="L116" s="0" t="s">
        <v>44</v>
      </c>
      <c r="M116" s="0" t="s">
        <v>44</v>
      </c>
      <c r="N116" s="3" t="n">
        <v>1</v>
      </c>
      <c r="O116" s="0" t="n">
        <v>20</v>
      </c>
      <c r="P116" s="0" t="s">
        <v>44</v>
      </c>
      <c r="Q116" s="0" t="s">
        <v>44</v>
      </c>
      <c r="R116" s="3" t="n">
        <v>1</v>
      </c>
      <c r="S116" s="0" t="n">
        <v>1260</v>
      </c>
      <c r="T116" s="0" t="s">
        <v>44</v>
      </c>
      <c r="U116" s="0" t="s">
        <v>44</v>
      </c>
      <c r="V116" s="3" t="n">
        <v>1</v>
      </c>
      <c r="W116" s="0" t="n">
        <v>20</v>
      </c>
      <c r="X116" s="0" t="s">
        <v>44</v>
      </c>
      <c r="Y116" s="0" t="s">
        <v>44</v>
      </c>
      <c r="Z116" s="3" t="n">
        <v>1</v>
      </c>
      <c r="AA116" s="0" t="n">
        <v>92</v>
      </c>
      <c r="AB116" s="0" t="s">
        <v>44</v>
      </c>
      <c r="AC116" s="0" t="s">
        <v>44</v>
      </c>
      <c r="AD116" s="3" t="n">
        <v>1</v>
      </c>
      <c r="AE116" s="0" t="n">
        <v>92</v>
      </c>
      <c r="AF116" s="4" t="s">
        <v>44</v>
      </c>
      <c r="AG116" s="4" t="s">
        <v>44</v>
      </c>
      <c r="AH116" s="3" t="n">
        <v>1</v>
      </c>
      <c r="AI116" s="0" t="n">
        <v>2</v>
      </c>
      <c r="AJ116" s="0" t="s">
        <v>44</v>
      </c>
      <c r="AK116" s="0" t="s">
        <v>44</v>
      </c>
      <c r="AL116" s="3" t="n">
        <v>1</v>
      </c>
      <c r="AM116" s="0" t="n">
        <v>21</v>
      </c>
      <c r="AN116" s="0" t="s">
        <v>44</v>
      </c>
      <c r="AO116" s="0" t="s">
        <v>44</v>
      </c>
      <c r="AP116" s="3" t="n">
        <v>1</v>
      </c>
      <c r="AQ116" s="0" t="n">
        <v>8</v>
      </c>
      <c r="AR116" s="0" t="s">
        <v>44</v>
      </c>
      <c r="AS116" s="0" t="s">
        <v>44</v>
      </c>
      <c r="AT116" s="3" t="n">
        <v>1</v>
      </c>
      <c r="AU116" s="0" t="n">
        <v>66</v>
      </c>
      <c r="AV116" s="0" t="s">
        <v>44</v>
      </c>
      <c r="AW116" s="0" t="s">
        <v>44</v>
      </c>
      <c r="AX116" s="3" t="n">
        <v>1</v>
      </c>
      <c r="AY116" s="0" t="n">
        <v>3</v>
      </c>
      <c r="AZ116" s="0" t="s">
        <v>44</v>
      </c>
      <c r="BA116" s="0" t="s">
        <v>44</v>
      </c>
      <c r="BB116" s="3" t="n">
        <v>1</v>
      </c>
      <c r="BC116" s="0" t="n">
        <v>63</v>
      </c>
      <c r="BD116" s="0" t="s">
        <v>44</v>
      </c>
      <c r="BE116" s="0" t="s">
        <v>44</v>
      </c>
      <c r="BF116" s="3" t="n">
        <v>1</v>
      </c>
      <c r="BG116" s="0" t="n">
        <v>1392</v>
      </c>
      <c r="BH116" s="0" t="s">
        <v>44</v>
      </c>
      <c r="BI116" s="0" t="s">
        <v>44</v>
      </c>
      <c r="BJ116" s="3" t="n">
        <v>1</v>
      </c>
      <c r="BK116" s="0" t="n">
        <v>70</v>
      </c>
      <c r="BL116" s="0" t="s">
        <v>44</v>
      </c>
      <c r="BM116" s="0" t="s">
        <v>44</v>
      </c>
      <c r="BN116" s="3" t="n">
        <v>1</v>
      </c>
      <c r="BO116" s="0" t="n">
        <v>9</v>
      </c>
      <c r="BP116" s="0" t="s">
        <v>44</v>
      </c>
      <c r="BQ116" s="0" t="s">
        <v>44</v>
      </c>
      <c r="BR116" s="3" t="n">
        <v>1</v>
      </c>
      <c r="BU116" s="0" t="n">
        <f aca="false">IF(CJ116&lt;=0,$D$7,IF(CR116&lt;=CJ116,$D$7,$D$7+$F$7*(CR116-CJ116)))</f>
        <v>2.2</v>
      </c>
      <c r="BW116" s="0" t="n">
        <v>1</v>
      </c>
      <c r="BX116" s="0" t="n">
        <f aca="false">IF(AND(C116&gt;=0,C117&gt;=0),C116-C117,-1)</f>
        <v>600</v>
      </c>
      <c r="BY116" s="0" t="s">
        <v>44</v>
      </c>
      <c r="BZ116" s="0" t="str">
        <f aca="false">IF(AND(E116="Nein",E117="Nein"),"Nein","Ja")</f>
        <v>Nein</v>
      </c>
      <c r="CA116" s="3" t="n">
        <f aca="false">ROUND((F116+F117)/2,2)</f>
        <v>1</v>
      </c>
      <c r="CB116" s="0" t="n">
        <f aca="false">G116</f>
        <v>20</v>
      </c>
      <c r="CC116" s="0" t="str">
        <f aca="false">H116</f>
        <v>Nein</v>
      </c>
      <c r="CD116" s="0" t="str">
        <f aca="false">I116</f>
        <v>Nein</v>
      </c>
      <c r="CE116" s="3" t="n">
        <f aca="false">J116</f>
        <v>1</v>
      </c>
      <c r="CF116" s="0" t="n">
        <f aca="false">IF(AND(K116&gt;=0,K117&gt;=0),K116-K117,-1)</f>
        <v>0</v>
      </c>
      <c r="CG116" s="0" t="s">
        <v>44</v>
      </c>
      <c r="CH116" s="0" t="str">
        <f aca="false">IF(AND(M116="Nein",M117="Nein"),"Nein","Ja")</f>
        <v>Nein</v>
      </c>
      <c r="CI116" s="3" t="n">
        <f aca="false">ROUND((N116+N117)/2,2)</f>
        <v>1</v>
      </c>
      <c r="CJ116" s="0" t="n">
        <f aca="false">O116</f>
        <v>20</v>
      </c>
      <c r="CK116" s="0" t="str">
        <f aca="false">P116</f>
        <v>Nein</v>
      </c>
      <c r="CL116" s="0" t="str">
        <f aca="false">Q116</f>
        <v>Nein</v>
      </c>
      <c r="CM116" s="3" t="n">
        <f aca="false">R116</f>
        <v>1</v>
      </c>
      <c r="CN116" s="0" t="n">
        <f aca="false">IF(AND(S116&gt;=0,S117&gt;=0),S116-S117,-1)</f>
        <v>600</v>
      </c>
      <c r="CO116" s="0" t="s">
        <v>44</v>
      </c>
      <c r="CP116" s="0" t="str">
        <f aca="false">IF(AND(U116="Nein",U117="Nein"),"Nein","Ja")</f>
        <v>Nein</v>
      </c>
      <c r="CQ116" s="3" t="n">
        <f aca="false">ROUND((V116+V117)/2,2)</f>
        <v>1</v>
      </c>
      <c r="CR116" s="0" t="n">
        <f aca="false">W116</f>
        <v>20</v>
      </c>
      <c r="CS116" s="0" t="str">
        <f aca="false">X116</f>
        <v>Nein</v>
      </c>
      <c r="CT116" s="0" t="str">
        <f aca="false">Y116</f>
        <v>Nein</v>
      </c>
      <c r="CU116" s="3" t="n">
        <f aca="false">Z116</f>
        <v>1</v>
      </c>
      <c r="CV116" s="0" t="n">
        <f aca="false">AA116</f>
        <v>92</v>
      </c>
      <c r="CW116" s="0" t="str">
        <f aca="false">AB116</f>
        <v>Nein</v>
      </c>
      <c r="CX116" s="0" t="str">
        <f aca="false">AC116</f>
        <v>Nein</v>
      </c>
      <c r="CY116" s="3" t="n">
        <f aca="false">AD116</f>
        <v>1</v>
      </c>
      <c r="CZ116" s="0" t="n">
        <f aca="false">AE116</f>
        <v>92</v>
      </c>
      <c r="DA116" s="0" t="str">
        <f aca="false">AF116</f>
        <v>Nein</v>
      </c>
      <c r="DB116" s="0" t="str">
        <f aca="false">AG116</f>
        <v>Nein</v>
      </c>
      <c r="DC116" s="3" t="n">
        <f aca="false">AH116</f>
        <v>1</v>
      </c>
      <c r="DD116" s="0" t="n">
        <f aca="false">AI116</f>
        <v>2</v>
      </c>
      <c r="DE116" s="0" t="str">
        <f aca="false">AJ116</f>
        <v>Nein</v>
      </c>
      <c r="DF116" s="0" t="str">
        <f aca="false">AK116</f>
        <v>Nein</v>
      </c>
      <c r="DG116" s="3" t="n">
        <f aca="false">AL116</f>
        <v>1</v>
      </c>
      <c r="DH116" s="0" t="n">
        <f aca="false">AM116</f>
        <v>21</v>
      </c>
      <c r="DI116" s="0" t="str">
        <f aca="false">AN116</f>
        <v>Nein</v>
      </c>
      <c r="DJ116" s="0" t="str">
        <f aca="false">AO116</f>
        <v>Nein</v>
      </c>
      <c r="DK116" s="3" t="n">
        <f aca="false">AP116</f>
        <v>1</v>
      </c>
      <c r="DL116" s="0" t="n">
        <f aca="false">IF(CF116=0,0,IF(OR(BX116&gt;=0,CF116&gt;=0),ROUND(CF116/BX116*100,0),-1))</f>
        <v>0</v>
      </c>
      <c r="DM116" s="0" t="s">
        <v>44</v>
      </c>
      <c r="DN116" s="0" t="str">
        <f aca="false">IF(AND(CH116="Nein",BZ116="Nein"),"Nein","Ja")</f>
        <v>Nein</v>
      </c>
      <c r="DO116" s="3" t="n">
        <f aca="false">ROUND(CI116*CA116,2)</f>
        <v>1</v>
      </c>
      <c r="DP116" s="0" t="n">
        <f aca="false">IF(OR(BX116&lt;0,CB116&lt;=0),-1,ROUND(BX116/CB116,0))</f>
        <v>30</v>
      </c>
      <c r="DQ116" s="0" t="s">
        <v>44</v>
      </c>
      <c r="DR116" s="0" t="str">
        <f aca="false">IF(AND(BZ116="Nein",CD116="Nein"),"Nein","Ja")</f>
        <v>Nein</v>
      </c>
      <c r="DS116" s="3" t="n">
        <f aca="false">ROUND(CA116*CE116,2)</f>
        <v>1</v>
      </c>
      <c r="DT116" s="0" t="n">
        <f aca="false">IF(OR(CF116&lt;0,CJ116&lt;=0),-1,ROUND(CF116/CJ116,0))</f>
        <v>0</v>
      </c>
      <c r="DU116" s="0" t="s">
        <v>44</v>
      </c>
      <c r="DV116" s="0" t="str">
        <f aca="false">IF(AND(CH116="Nein",CL116="Nein"),"Nein","Ja")</f>
        <v>Nein</v>
      </c>
      <c r="DW116" s="3" t="n">
        <f aca="false">ROUND(CI116*CM116,2)</f>
        <v>1</v>
      </c>
      <c r="DX116" s="0" t="n">
        <f aca="false">IF(OR(CN116&lt;0,CR116&lt;=0),-1,ROUND(CN116/CR116,0))</f>
        <v>30</v>
      </c>
      <c r="DY116" s="0" t="s">
        <v>44</v>
      </c>
      <c r="DZ116" s="0" t="str">
        <f aca="false">IF(AND(CP116="Nein",CT116="Nein"),"Nein","Ja")</f>
        <v>Nein</v>
      </c>
      <c r="EA116" s="3" t="n">
        <f aca="false">ROUND(CQ116*CU116,2)</f>
        <v>1</v>
      </c>
      <c r="EB116" s="0" t="n">
        <f aca="false">IF(OR(CN116&lt;0,CF116&lt;0),-1,CN116+ROUND(BU116*CF116,0))</f>
        <v>600</v>
      </c>
      <c r="EC116" s="0" t="s">
        <v>44</v>
      </c>
      <c r="ED116" s="0" t="str">
        <f aca="false">IF(AND(CP116="Nein",CH116="Nein"),"Nein","Ja")</f>
        <v>Nein</v>
      </c>
      <c r="EE116" s="3" t="n">
        <f aca="false">ROUND((CQ116+CI116)/2,2)</f>
        <v>1</v>
      </c>
      <c r="EF116" s="0" t="n">
        <f aca="false">IF(OR(EB116&lt;0,CB116&lt;=0),-1,ROUND(EB116/CB116,0))</f>
        <v>30</v>
      </c>
      <c r="EG116" s="0" t="s">
        <v>44</v>
      </c>
      <c r="EH116" s="0" t="str">
        <f aca="false">IF(AND(ED116="Nein",CD116="Nein"),"Nein","Ja")</f>
        <v>Nein</v>
      </c>
      <c r="EI116" s="3" t="n">
        <f aca="false">ROUND(EE116*CE116,2)</f>
        <v>1</v>
      </c>
      <c r="EJ116" s="0" t="n">
        <f aca="false">BO116</f>
        <v>9</v>
      </c>
      <c r="EK116" s="0" t="str">
        <f aca="false">BP116</f>
        <v>Nein</v>
      </c>
      <c r="EL116" s="0" t="str">
        <f aca="false">BQ116</f>
        <v>Nein</v>
      </c>
      <c r="EM116" s="3" t="n">
        <f aca="false">BR116</f>
        <v>1</v>
      </c>
    </row>
    <row r="117" customFormat="false" ht="12.75" hidden="false" customHeight="false" outlineLevel="0" collapsed="false">
      <c r="B117" s="0" t="n">
        <v>1</v>
      </c>
      <c r="C117" s="0" t="n">
        <v>720</v>
      </c>
      <c r="D117" s="0" t="s">
        <v>44</v>
      </c>
      <c r="E117" s="0" t="s">
        <v>44</v>
      </c>
      <c r="F117" s="3" t="n">
        <v>1</v>
      </c>
      <c r="G117" s="0" t="n">
        <v>-3</v>
      </c>
      <c r="H117" s="0" t="s">
        <v>44</v>
      </c>
      <c r="I117" s="0" t="s">
        <v>44</v>
      </c>
      <c r="J117" s="3" t="n">
        <v>1</v>
      </c>
      <c r="K117" s="0" t="n">
        <v>60</v>
      </c>
      <c r="L117" s="0" t="s">
        <v>44</v>
      </c>
      <c r="M117" s="0" t="s">
        <v>44</v>
      </c>
      <c r="N117" s="3" t="n">
        <v>1</v>
      </c>
      <c r="O117" s="0" t="n">
        <v>-3</v>
      </c>
      <c r="P117" s="0" t="s">
        <v>44</v>
      </c>
      <c r="Q117" s="0" t="s">
        <v>44</v>
      </c>
      <c r="R117" s="3" t="n">
        <v>1</v>
      </c>
      <c r="S117" s="0" t="n">
        <v>660</v>
      </c>
      <c r="T117" s="0" t="s">
        <v>44</v>
      </c>
      <c r="U117" s="0" t="s">
        <v>44</v>
      </c>
      <c r="V117" s="3" t="n">
        <v>1</v>
      </c>
      <c r="W117" s="0" t="n">
        <v>-3</v>
      </c>
      <c r="X117" s="0" t="s">
        <v>44</v>
      </c>
      <c r="Y117" s="0" t="s">
        <v>44</v>
      </c>
      <c r="Z117" s="3" t="n">
        <v>1</v>
      </c>
      <c r="AA117" s="0" t="n">
        <v>82</v>
      </c>
      <c r="AB117" s="0" t="s">
        <v>44</v>
      </c>
      <c r="AC117" s="0" t="s">
        <v>44</v>
      </c>
      <c r="AD117" s="3" t="n">
        <v>1</v>
      </c>
      <c r="AE117" s="0" t="n">
        <v>82</v>
      </c>
      <c r="AF117" s="4" t="s">
        <v>44</v>
      </c>
      <c r="AG117" s="4" t="s">
        <v>44</v>
      </c>
      <c r="AH117" s="3" t="n">
        <v>1</v>
      </c>
      <c r="AI117" s="0" t="n">
        <v>-3</v>
      </c>
      <c r="AJ117" s="0" t="s">
        <v>44</v>
      </c>
      <c r="AK117" s="0" t="s">
        <v>44</v>
      </c>
      <c r="AL117" s="3" t="n">
        <v>1</v>
      </c>
      <c r="AM117" s="0" t="n">
        <v>-3</v>
      </c>
      <c r="AN117" s="0" t="s">
        <v>44</v>
      </c>
      <c r="AO117" s="0" t="s">
        <v>44</v>
      </c>
      <c r="AP117" s="3" t="n">
        <v>1</v>
      </c>
      <c r="AQ117" s="0" t="n">
        <v>25</v>
      </c>
      <c r="AR117" s="0" t="s">
        <v>44</v>
      </c>
      <c r="AS117" s="0" t="s">
        <v>44</v>
      </c>
      <c r="AT117" s="3" t="n">
        <v>1</v>
      </c>
      <c r="AU117" s="0" t="n">
        <v>-3</v>
      </c>
      <c r="AV117" s="0" t="s">
        <v>44</v>
      </c>
      <c r="AW117" s="0" t="s">
        <v>44</v>
      </c>
      <c r="AX117" s="3" t="n">
        <v>1</v>
      </c>
      <c r="AY117" s="0" t="n">
        <v>-3</v>
      </c>
      <c r="AZ117" s="0" t="s">
        <v>44</v>
      </c>
      <c r="BA117" s="0" t="s">
        <v>44</v>
      </c>
      <c r="BB117" s="3" t="n">
        <v>1</v>
      </c>
      <c r="BC117" s="0" t="n">
        <v>-3</v>
      </c>
      <c r="BD117" s="0" t="s">
        <v>44</v>
      </c>
      <c r="BE117" s="0" t="s">
        <v>44</v>
      </c>
      <c r="BF117" s="3" t="n">
        <v>1</v>
      </c>
      <c r="BG117" s="0" t="n">
        <v>-3</v>
      </c>
      <c r="BH117" s="0" t="s">
        <v>44</v>
      </c>
      <c r="BI117" s="0" t="s">
        <v>44</v>
      </c>
      <c r="BJ117" s="3" t="n">
        <v>1</v>
      </c>
      <c r="BK117" s="0" t="n">
        <v>-3</v>
      </c>
      <c r="BL117" s="0" t="s">
        <v>44</v>
      </c>
      <c r="BM117" s="0" t="s">
        <v>44</v>
      </c>
      <c r="BN117" s="3" t="n">
        <v>1</v>
      </c>
      <c r="BO117" s="0" t="n">
        <v>-3</v>
      </c>
      <c r="BP117" s="0" t="s">
        <v>44</v>
      </c>
      <c r="BQ117" s="0" t="s">
        <v>44</v>
      </c>
      <c r="BR117" s="3" t="n">
        <v>1</v>
      </c>
      <c r="CA117" s="3"/>
      <c r="CE117" s="3"/>
      <c r="CI117" s="3"/>
      <c r="CM117" s="3"/>
      <c r="CQ117" s="3"/>
      <c r="CU117" s="3"/>
      <c r="CY117" s="3"/>
      <c r="DC117" s="3"/>
      <c r="DG117" s="3"/>
      <c r="DK117" s="3"/>
      <c r="DO117" s="3"/>
      <c r="DS117" s="3"/>
      <c r="DW117" s="3"/>
      <c r="EA117" s="3"/>
      <c r="EE117" s="3"/>
      <c r="EI117" s="3"/>
      <c r="EM117" s="3"/>
    </row>
    <row r="118" customFormat="false" ht="12.75" hidden="false" customHeight="false" outlineLevel="0" collapsed="false">
      <c r="A118" s="0" t="n">
        <v>42</v>
      </c>
      <c r="B118" s="0" t="n">
        <v>1</v>
      </c>
      <c r="C118" s="0" t="n">
        <v>2700</v>
      </c>
      <c r="D118" s="0" t="s">
        <v>44</v>
      </c>
      <c r="E118" s="0" t="s">
        <v>44</v>
      </c>
      <c r="F118" s="3" t="n">
        <v>1</v>
      </c>
      <c r="G118" s="0" t="n">
        <v>96</v>
      </c>
      <c r="H118" s="0" t="s">
        <v>44</v>
      </c>
      <c r="I118" s="0" t="s">
        <v>44</v>
      </c>
      <c r="J118" s="3" t="n">
        <v>1</v>
      </c>
      <c r="K118" s="0" t="n">
        <v>1260</v>
      </c>
      <c r="L118" s="0" t="s">
        <v>44</v>
      </c>
      <c r="M118" s="0" t="s">
        <v>44</v>
      </c>
      <c r="N118" s="3" t="n">
        <v>1</v>
      </c>
      <c r="O118" s="0" t="n">
        <v>83</v>
      </c>
      <c r="P118" s="0" t="s">
        <v>44</v>
      </c>
      <c r="Q118" s="0" t="s">
        <v>44</v>
      </c>
      <c r="R118" s="3" t="n">
        <v>1</v>
      </c>
      <c r="S118" s="0" t="n">
        <v>1440</v>
      </c>
      <c r="T118" s="0" t="s">
        <v>44</v>
      </c>
      <c r="U118" s="0" t="s">
        <v>44</v>
      </c>
      <c r="V118" s="3" t="n">
        <v>1</v>
      </c>
      <c r="W118" s="0" t="n">
        <v>108</v>
      </c>
      <c r="X118" s="0" t="s">
        <v>44</v>
      </c>
      <c r="Y118" s="0" t="s">
        <v>44</v>
      </c>
      <c r="Z118" s="3" t="n">
        <v>1</v>
      </c>
      <c r="AA118" s="0" t="n">
        <v>81</v>
      </c>
      <c r="AB118" s="0" t="s">
        <v>44</v>
      </c>
      <c r="AC118" s="0" t="s">
        <v>44</v>
      </c>
      <c r="AD118" s="3" t="n">
        <v>1</v>
      </c>
      <c r="AE118" s="0" t="n">
        <v>84</v>
      </c>
      <c r="AF118" s="4" t="s">
        <v>44</v>
      </c>
      <c r="AG118" s="4" t="s">
        <v>44</v>
      </c>
      <c r="AH118" s="3" t="n">
        <v>1</v>
      </c>
      <c r="AI118" s="0" t="n">
        <v>12</v>
      </c>
      <c r="AJ118" s="0" t="s">
        <v>44</v>
      </c>
      <c r="AK118" s="0" t="s">
        <v>44</v>
      </c>
      <c r="AL118" s="3" t="n">
        <v>1</v>
      </c>
      <c r="AM118" s="0" t="n">
        <v>101</v>
      </c>
      <c r="AN118" s="0" t="s">
        <v>44</v>
      </c>
      <c r="AO118" s="0" t="s">
        <v>44</v>
      </c>
      <c r="AP118" s="3" t="n">
        <v>1</v>
      </c>
      <c r="AQ118" s="0" t="n">
        <v>47</v>
      </c>
      <c r="AR118" s="0" t="s">
        <v>44</v>
      </c>
      <c r="AS118" s="0" t="s">
        <v>44</v>
      </c>
      <c r="AT118" s="3" t="n">
        <v>1</v>
      </c>
      <c r="AU118" s="0" t="n">
        <v>21</v>
      </c>
      <c r="AV118" s="0" t="s">
        <v>44</v>
      </c>
      <c r="AW118" s="0" t="s">
        <v>44</v>
      </c>
      <c r="AX118" s="3" t="n">
        <v>1</v>
      </c>
      <c r="AY118" s="0" t="n">
        <v>12</v>
      </c>
      <c r="AZ118" s="0" t="s">
        <v>44</v>
      </c>
      <c r="BA118" s="0" t="s">
        <v>44</v>
      </c>
      <c r="BB118" s="3" t="n">
        <v>1</v>
      </c>
      <c r="BC118" s="0" t="n">
        <v>9</v>
      </c>
      <c r="BD118" s="0" t="s">
        <v>44</v>
      </c>
      <c r="BE118" s="0" t="s">
        <v>44</v>
      </c>
      <c r="BF118" s="3" t="n">
        <v>1</v>
      </c>
      <c r="BG118" s="0" t="n">
        <v>4842</v>
      </c>
      <c r="BH118" s="0" t="s">
        <v>44</v>
      </c>
      <c r="BI118" s="0" t="s">
        <v>44</v>
      </c>
      <c r="BJ118" s="3" t="n">
        <v>1</v>
      </c>
      <c r="BK118" s="0" t="n">
        <v>50</v>
      </c>
      <c r="BL118" s="0" t="s">
        <v>44</v>
      </c>
      <c r="BM118" s="0" t="s">
        <v>44</v>
      </c>
      <c r="BN118" s="3" t="n">
        <v>1</v>
      </c>
      <c r="BO118" s="0" t="n">
        <v>-1</v>
      </c>
      <c r="BP118" s="0" t="s">
        <v>44</v>
      </c>
      <c r="BQ118" s="0" t="s">
        <v>44</v>
      </c>
      <c r="BR118" s="3" t="n">
        <v>1</v>
      </c>
      <c r="BU118" s="0" t="n">
        <f aca="false">IF(CJ118&lt;=0,$D$7,IF(CR118&lt;=CJ118,$D$7,$D$7+$F$7*(CR118-CJ118)))</f>
        <v>2.7</v>
      </c>
      <c r="BW118" s="0" t="n">
        <v>1</v>
      </c>
      <c r="BX118" s="0" t="n">
        <f aca="false">IF(AND(C118&gt;=0,C119&gt;=0),C118-C119,-1)</f>
        <v>1980</v>
      </c>
      <c r="BY118" s="0" t="s">
        <v>44</v>
      </c>
      <c r="BZ118" s="0" t="str">
        <f aca="false">IF(AND(E118="Nein",E119="Nein"),"Nein","Ja")</f>
        <v>Nein</v>
      </c>
      <c r="CA118" s="3" t="n">
        <f aca="false">ROUND((F118+F119)/2,2)</f>
        <v>1</v>
      </c>
      <c r="CB118" s="0" t="n">
        <f aca="false">G118</f>
        <v>96</v>
      </c>
      <c r="CC118" s="0" t="str">
        <f aca="false">H118</f>
        <v>Nein</v>
      </c>
      <c r="CD118" s="0" t="str">
        <f aca="false">I118</f>
        <v>Nein</v>
      </c>
      <c r="CE118" s="3" t="n">
        <f aca="false">J118</f>
        <v>1</v>
      </c>
      <c r="CF118" s="0" t="n">
        <f aca="false">IF(AND(K118&gt;=0,K119&gt;=0),K118-K119,-1)</f>
        <v>1080</v>
      </c>
      <c r="CG118" s="0" t="s">
        <v>44</v>
      </c>
      <c r="CH118" s="0" t="str">
        <f aca="false">IF(AND(M118="Nein",M119="Nein"),"Nein","Ja")</f>
        <v>Nein</v>
      </c>
      <c r="CI118" s="3" t="n">
        <f aca="false">ROUND((N118+N119)/2,2)</f>
        <v>1</v>
      </c>
      <c r="CJ118" s="0" t="n">
        <f aca="false">O118</f>
        <v>83</v>
      </c>
      <c r="CK118" s="0" t="str">
        <f aca="false">P118</f>
        <v>Nein</v>
      </c>
      <c r="CL118" s="0" t="str">
        <f aca="false">Q118</f>
        <v>Nein</v>
      </c>
      <c r="CM118" s="3" t="n">
        <f aca="false">R118</f>
        <v>1</v>
      </c>
      <c r="CN118" s="0" t="n">
        <f aca="false">IF(AND(S118&gt;=0,S119&gt;=0),S118-S119,-1)</f>
        <v>900</v>
      </c>
      <c r="CO118" s="0" t="s">
        <v>44</v>
      </c>
      <c r="CP118" s="0" t="str">
        <f aca="false">IF(AND(U118="Nein",U119="Nein"),"Nein","Ja")</f>
        <v>Nein</v>
      </c>
      <c r="CQ118" s="3" t="n">
        <f aca="false">ROUND((V118+V119)/2,2)</f>
        <v>1</v>
      </c>
      <c r="CR118" s="0" t="n">
        <f aca="false">W118</f>
        <v>108</v>
      </c>
      <c r="CS118" s="0" t="str">
        <f aca="false">X118</f>
        <v>Nein</v>
      </c>
      <c r="CT118" s="0" t="str">
        <f aca="false">Y118</f>
        <v>Nein</v>
      </c>
      <c r="CU118" s="3" t="n">
        <f aca="false">Z118</f>
        <v>1</v>
      </c>
      <c r="CV118" s="0" t="n">
        <f aca="false">AA118</f>
        <v>81</v>
      </c>
      <c r="CW118" s="0" t="str">
        <f aca="false">AB118</f>
        <v>Nein</v>
      </c>
      <c r="CX118" s="0" t="str">
        <f aca="false">AC118</f>
        <v>Nein</v>
      </c>
      <c r="CY118" s="3" t="n">
        <f aca="false">AD118</f>
        <v>1</v>
      </c>
      <c r="CZ118" s="0" t="n">
        <f aca="false">AE118</f>
        <v>84</v>
      </c>
      <c r="DA118" s="0" t="str">
        <f aca="false">AF118</f>
        <v>Nein</v>
      </c>
      <c r="DB118" s="0" t="str">
        <f aca="false">AG118</f>
        <v>Nein</v>
      </c>
      <c r="DC118" s="3" t="n">
        <f aca="false">AH118</f>
        <v>1</v>
      </c>
      <c r="DD118" s="0" t="n">
        <f aca="false">AI118</f>
        <v>12</v>
      </c>
      <c r="DE118" s="0" t="str">
        <f aca="false">AJ118</f>
        <v>Nein</v>
      </c>
      <c r="DF118" s="0" t="str">
        <f aca="false">AK118</f>
        <v>Nein</v>
      </c>
      <c r="DG118" s="3" t="n">
        <f aca="false">AL118</f>
        <v>1</v>
      </c>
      <c r="DH118" s="0" t="n">
        <f aca="false">AM118</f>
        <v>101</v>
      </c>
      <c r="DI118" s="0" t="str">
        <f aca="false">AN118</f>
        <v>Nein</v>
      </c>
      <c r="DJ118" s="0" t="str">
        <f aca="false">AO118</f>
        <v>Nein</v>
      </c>
      <c r="DK118" s="3" t="n">
        <f aca="false">AP118</f>
        <v>1</v>
      </c>
      <c r="DL118" s="0" t="n">
        <f aca="false">IF(CF118=0,0,IF(OR(BX118&gt;=0,CF118&gt;=0),ROUND(CF118/BX118*100,0),-1))</f>
        <v>55</v>
      </c>
      <c r="DM118" s="0" t="s">
        <v>44</v>
      </c>
      <c r="DN118" s="0" t="str">
        <f aca="false">IF(AND(CH118="Nein",BZ118="Nein"),"Nein","Ja")</f>
        <v>Nein</v>
      </c>
      <c r="DO118" s="3" t="n">
        <f aca="false">ROUND(CI118*CA118,2)</f>
        <v>1</v>
      </c>
      <c r="DP118" s="0" t="n">
        <f aca="false">IF(OR(BX118&lt;0,CB118&lt;=0),-1,ROUND(BX118/CB118,0))</f>
        <v>21</v>
      </c>
      <c r="DQ118" s="0" t="s">
        <v>44</v>
      </c>
      <c r="DR118" s="0" t="str">
        <f aca="false">IF(AND(BZ118="Nein",CD118="Nein"),"Nein","Ja")</f>
        <v>Nein</v>
      </c>
      <c r="DS118" s="3" t="n">
        <f aca="false">ROUND(CA118*CE118,2)</f>
        <v>1</v>
      </c>
      <c r="DT118" s="0" t="n">
        <f aca="false">IF(OR(CF118&lt;0,CJ118&lt;=0),-1,ROUND(CF118/CJ118,0))</f>
        <v>13</v>
      </c>
      <c r="DU118" s="0" t="s">
        <v>44</v>
      </c>
      <c r="DV118" s="0" t="str">
        <f aca="false">IF(AND(CH118="Nein",CL118="Nein"),"Nein","Ja")</f>
        <v>Nein</v>
      </c>
      <c r="DW118" s="3" t="n">
        <f aca="false">ROUND(CI118*CM118,2)</f>
        <v>1</v>
      </c>
      <c r="DX118" s="0" t="n">
        <f aca="false">IF(OR(CN118&lt;0,CR118&lt;=0),-1,ROUND(CN118/CR118,0))</f>
        <v>8</v>
      </c>
      <c r="DY118" s="0" t="s">
        <v>44</v>
      </c>
      <c r="DZ118" s="0" t="str">
        <f aca="false">IF(AND(CP118="Nein",CT118="Nein"),"Nein","Ja")</f>
        <v>Nein</v>
      </c>
      <c r="EA118" s="3" t="n">
        <f aca="false">ROUND(CQ118*CU118,2)</f>
        <v>1</v>
      </c>
      <c r="EB118" s="0" t="n">
        <f aca="false">IF(OR(CN118&lt;0,CF118&lt;0),-1,CN118+ROUND(BU118*CF118,0))</f>
        <v>3816</v>
      </c>
      <c r="EC118" s="0" t="s">
        <v>44</v>
      </c>
      <c r="ED118" s="0" t="str">
        <f aca="false">IF(AND(CP118="Nein",CH118="Nein"),"Nein","Ja")</f>
        <v>Nein</v>
      </c>
      <c r="EE118" s="3" t="n">
        <f aca="false">ROUND((CQ118+CI118)/2,2)</f>
        <v>1</v>
      </c>
      <c r="EF118" s="0" t="n">
        <f aca="false">IF(OR(EB118&lt;0,CB118&lt;=0),-1,ROUND(EB118/CB118,0))</f>
        <v>40</v>
      </c>
      <c r="EG118" s="0" t="s">
        <v>44</v>
      </c>
      <c r="EH118" s="0" t="str">
        <f aca="false">IF(AND(ED118="Nein",CD118="Nein"),"Nein","Ja")</f>
        <v>Nein</v>
      </c>
      <c r="EI118" s="3" t="n">
        <f aca="false">ROUND(EE118*CE118,2)</f>
        <v>1</v>
      </c>
      <c r="EJ118" s="0" t="n">
        <f aca="false">BO118</f>
        <v>-1</v>
      </c>
      <c r="EK118" s="0" t="str">
        <f aca="false">BP118</f>
        <v>Nein</v>
      </c>
      <c r="EL118" s="0" t="str">
        <f aca="false">BQ118</f>
        <v>Nein</v>
      </c>
      <c r="EM118" s="3" t="n">
        <f aca="false">BR118</f>
        <v>1</v>
      </c>
    </row>
    <row r="119" customFormat="false" ht="12.75" hidden="false" customHeight="false" outlineLevel="0" collapsed="false">
      <c r="B119" s="0" t="n">
        <v>1</v>
      </c>
      <c r="C119" s="0" t="n">
        <v>720</v>
      </c>
      <c r="D119" s="0" t="s">
        <v>44</v>
      </c>
      <c r="E119" s="0" t="s">
        <v>44</v>
      </c>
      <c r="F119" s="3" t="n">
        <v>1</v>
      </c>
      <c r="G119" s="0" t="n">
        <v>97</v>
      </c>
      <c r="H119" s="0" t="s">
        <v>44</v>
      </c>
      <c r="I119" s="0" t="s">
        <v>44</v>
      </c>
      <c r="J119" s="3" t="n">
        <v>1</v>
      </c>
      <c r="K119" s="0" t="n">
        <v>180</v>
      </c>
      <c r="L119" s="0" t="s">
        <v>44</v>
      </c>
      <c r="M119" s="0" t="s">
        <v>44</v>
      </c>
      <c r="N119" s="3" t="n">
        <v>1</v>
      </c>
      <c r="O119" s="0" t="n">
        <v>82</v>
      </c>
      <c r="P119" s="0" t="s">
        <v>44</v>
      </c>
      <c r="Q119" s="0" t="s">
        <v>44</v>
      </c>
      <c r="R119" s="3" t="n">
        <v>1</v>
      </c>
      <c r="S119" s="0" t="n">
        <v>540</v>
      </c>
      <c r="T119" s="0" t="s">
        <v>44</v>
      </c>
      <c r="U119" s="0" t="s">
        <v>44</v>
      </c>
      <c r="V119" s="3" t="n">
        <v>1</v>
      </c>
      <c r="W119" s="0" t="n">
        <v>102</v>
      </c>
      <c r="X119" s="0" t="s">
        <v>44</v>
      </c>
      <c r="Y119" s="0" t="s">
        <v>44</v>
      </c>
      <c r="Z119" s="3" t="n">
        <v>1</v>
      </c>
      <c r="AA119" s="0" t="n">
        <v>82</v>
      </c>
      <c r="AB119" s="0" t="s">
        <v>44</v>
      </c>
      <c r="AC119" s="0" t="s">
        <v>44</v>
      </c>
      <c r="AD119" s="3" t="n">
        <v>1</v>
      </c>
      <c r="AE119" s="0" t="n">
        <v>82</v>
      </c>
      <c r="AF119" s="4" t="s">
        <v>44</v>
      </c>
      <c r="AG119" s="4" t="s">
        <v>44</v>
      </c>
      <c r="AH119" s="3" t="n">
        <v>1</v>
      </c>
      <c r="AI119" s="0" t="n">
        <v>11</v>
      </c>
      <c r="AJ119" s="0" t="s">
        <v>44</v>
      </c>
      <c r="AK119" s="0" t="s">
        <v>44</v>
      </c>
      <c r="AL119" s="3" t="n">
        <v>1</v>
      </c>
      <c r="AM119" s="0" t="n">
        <v>98</v>
      </c>
      <c r="AN119" s="0" t="s">
        <v>44</v>
      </c>
      <c r="AO119" s="0" t="s">
        <v>44</v>
      </c>
      <c r="AP119" s="3" t="n">
        <v>1</v>
      </c>
      <c r="AQ119" s="0" t="n">
        <v>25</v>
      </c>
      <c r="AR119" s="0" t="s">
        <v>44</v>
      </c>
      <c r="AS119" s="0" t="s">
        <v>44</v>
      </c>
      <c r="AT119" s="3" t="n">
        <v>1</v>
      </c>
      <c r="AU119" s="0" t="n">
        <v>7</v>
      </c>
      <c r="AV119" s="0" t="s">
        <v>44</v>
      </c>
      <c r="AW119" s="0" t="s">
        <v>44</v>
      </c>
      <c r="AX119" s="3" t="n">
        <v>1</v>
      </c>
      <c r="AY119" s="0" t="n">
        <v>2</v>
      </c>
      <c r="AZ119" s="0" t="s">
        <v>44</v>
      </c>
      <c r="BA119" s="0" t="s">
        <v>44</v>
      </c>
      <c r="BB119" s="3" t="n">
        <v>1</v>
      </c>
      <c r="BC119" s="0" t="n">
        <v>5</v>
      </c>
      <c r="BD119" s="0" t="s">
        <v>44</v>
      </c>
      <c r="BE119" s="0" t="s">
        <v>44</v>
      </c>
      <c r="BF119" s="3" t="n">
        <v>1</v>
      </c>
      <c r="BG119" s="0" t="n">
        <v>1008</v>
      </c>
      <c r="BH119" s="0" t="s">
        <v>44</v>
      </c>
      <c r="BI119" s="0" t="s">
        <v>44</v>
      </c>
      <c r="BJ119" s="3" t="n">
        <v>1</v>
      </c>
      <c r="BK119" s="0" t="n">
        <v>10</v>
      </c>
      <c r="BL119" s="0" t="s">
        <v>44</v>
      </c>
      <c r="BM119" s="0" t="s">
        <v>44</v>
      </c>
      <c r="BN119" s="3" t="n">
        <v>1</v>
      </c>
      <c r="BO119" s="0" t="n">
        <v>7</v>
      </c>
      <c r="BP119" s="0" t="s">
        <v>44</v>
      </c>
      <c r="BQ119" s="0" t="s">
        <v>44</v>
      </c>
      <c r="BR119" s="3" t="n">
        <v>1</v>
      </c>
      <c r="CA119" s="3"/>
      <c r="CE119" s="3"/>
      <c r="CI119" s="3"/>
      <c r="CM119" s="3"/>
      <c r="CQ119" s="3"/>
      <c r="CU119" s="3"/>
      <c r="CY119" s="3"/>
      <c r="DC119" s="3"/>
      <c r="DG119" s="3"/>
      <c r="DK119" s="3"/>
      <c r="DO119" s="3"/>
      <c r="DS119" s="3"/>
      <c r="DW119" s="3"/>
      <c r="EA119" s="3"/>
      <c r="EE119" s="3"/>
      <c r="EI119" s="3"/>
      <c r="EM119" s="3"/>
    </row>
    <row r="120" customFormat="false" ht="14.2" hidden="false" customHeight="false" outlineLevel="0" collapsed="false">
      <c r="A120" s="0" t="n">
        <v>43</v>
      </c>
      <c r="B120" s="0" t="n">
        <v>1</v>
      </c>
      <c r="C120" s="0" t="n">
        <v>2460</v>
      </c>
      <c r="D120" s="0" t="s">
        <v>44</v>
      </c>
      <c r="E120" s="0" t="s">
        <v>45</v>
      </c>
      <c r="F120" s="3" t="n">
        <v>0.97</v>
      </c>
      <c r="G120" s="0" t="n">
        <v>102</v>
      </c>
      <c r="H120" s="0" t="s">
        <v>44</v>
      </c>
      <c r="I120" s="0" t="s">
        <v>45</v>
      </c>
      <c r="J120" s="3" t="n">
        <v>0.94</v>
      </c>
      <c r="K120" s="0" t="n">
        <v>480</v>
      </c>
      <c r="L120" s="0" t="s">
        <v>44</v>
      </c>
      <c r="M120" s="0" t="s">
        <v>45</v>
      </c>
      <c r="N120" s="3" t="n">
        <v>0.97</v>
      </c>
      <c r="O120" s="0" t="n">
        <v>83</v>
      </c>
      <c r="P120" s="0" t="s">
        <v>44</v>
      </c>
      <c r="Q120" s="0" t="s">
        <v>45</v>
      </c>
      <c r="R120" s="3" t="n">
        <v>0.94</v>
      </c>
      <c r="S120" s="0" t="n">
        <v>1980</v>
      </c>
      <c r="T120" s="0" t="s">
        <v>44</v>
      </c>
      <c r="U120" s="0" t="s">
        <v>45</v>
      </c>
      <c r="V120" s="3" t="n">
        <v>0.97</v>
      </c>
      <c r="W120" s="0" t="n">
        <v>107</v>
      </c>
      <c r="X120" s="0" t="s">
        <v>44</v>
      </c>
      <c r="Y120" s="0" t="s">
        <v>45</v>
      </c>
      <c r="Z120" s="3" t="n">
        <v>0.94</v>
      </c>
      <c r="AA120" s="0" t="n">
        <v>81</v>
      </c>
      <c r="AB120" s="0" t="s">
        <v>44</v>
      </c>
      <c r="AC120" s="0" t="s">
        <v>44</v>
      </c>
      <c r="AD120" s="3" t="n">
        <v>1</v>
      </c>
      <c r="AE120" s="0" t="n">
        <v>83</v>
      </c>
      <c r="AF120" s="4" t="s">
        <v>44</v>
      </c>
      <c r="AG120" s="4" t="s">
        <v>44</v>
      </c>
      <c r="AH120" s="3" t="n">
        <v>1</v>
      </c>
      <c r="AI120" s="0" t="n">
        <v>11</v>
      </c>
      <c r="AJ120" s="0" t="s">
        <v>44</v>
      </c>
      <c r="AK120" s="0" t="s">
        <v>45</v>
      </c>
      <c r="AL120" s="3" t="n">
        <v>0.94</v>
      </c>
      <c r="AM120" s="0" t="n">
        <v>103</v>
      </c>
      <c r="AN120" s="0" t="s">
        <v>44</v>
      </c>
      <c r="AO120" s="0" t="s">
        <v>45</v>
      </c>
      <c r="AP120" s="3" t="n">
        <v>0.93</v>
      </c>
      <c r="AQ120" s="0" t="n">
        <v>20</v>
      </c>
      <c r="AR120" s="0" t="s">
        <v>44</v>
      </c>
      <c r="AS120" s="0" t="s">
        <v>45</v>
      </c>
      <c r="AT120" s="3" t="n">
        <v>0.94</v>
      </c>
      <c r="AU120" s="0" t="n">
        <v>24</v>
      </c>
      <c r="AV120" s="0" t="s">
        <v>44</v>
      </c>
      <c r="AW120" s="0" t="s">
        <v>45</v>
      </c>
      <c r="AX120" s="3" t="n">
        <v>0.9</v>
      </c>
      <c r="AY120" s="0" t="n">
        <v>6</v>
      </c>
      <c r="AZ120" s="0" t="s">
        <v>44</v>
      </c>
      <c r="BA120" s="0" t="s">
        <v>45</v>
      </c>
      <c r="BB120" s="3" t="n">
        <v>0.9</v>
      </c>
      <c r="BC120" s="0" t="n">
        <v>18</v>
      </c>
      <c r="BD120" s="0" t="s">
        <v>44</v>
      </c>
      <c r="BE120" s="0" t="s">
        <v>45</v>
      </c>
      <c r="BF120" s="3" t="n">
        <v>0.9</v>
      </c>
      <c r="BG120" s="0" t="n">
        <v>3266</v>
      </c>
      <c r="BH120" s="0" t="s">
        <v>44</v>
      </c>
      <c r="BI120" s="0" t="s">
        <v>45</v>
      </c>
      <c r="BJ120" s="3" t="n">
        <v>0.97</v>
      </c>
      <c r="BK120" s="0" t="n">
        <v>32</v>
      </c>
      <c r="BL120" s="0" t="s">
        <v>44</v>
      </c>
      <c r="BM120" s="0" t="s">
        <v>45</v>
      </c>
      <c r="BN120" s="3" t="n">
        <v>0.91</v>
      </c>
      <c r="BO120" s="0" t="n">
        <v>6</v>
      </c>
      <c r="BP120" s="0" t="s">
        <v>44</v>
      </c>
      <c r="BQ120" s="0" t="s">
        <v>44</v>
      </c>
      <c r="BR120" s="3" t="n">
        <v>0.96</v>
      </c>
      <c r="BT120" s="0" t="s">
        <v>19</v>
      </c>
      <c r="BU120" s="0" t="n">
        <f aca="false">IF(CJ120&lt;=0,$D$7,IF(CR120&lt;=CJ120,$D$7,$D$7+$F$7*(CR120-CJ120)))</f>
        <v>2.68</v>
      </c>
      <c r="BW120" s="0" t="n">
        <v>1</v>
      </c>
      <c r="BX120" s="0" t="n">
        <f aca="false">IF(AND(C120&gt;=0,C121&gt;=0),C120-C121,-1)</f>
        <v>1740</v>
      </c>
      <c r="BY120" s="0" t="s">
        <v>44</v>
      </c>
      <c r="BZ120" s="0" t="str">
        <f aca="false">IF(AND(E120="Nein",E121="Nein"),"Nein","Ja")</f>
        <v>Ja</v>
      </c>
      <c r="CA120" s="3" t="n">
        <f aca="false">ROUND((F120+F121)/2,2)</f>
        <v>0.93</v>
      </c>
      <c r="CB120" s="0" t="n">
        <f aca="false">G120</f>
        <v>102</v>
      </c>
      <c r="CC120" s="0" t="str">
        <f aca="false">H120</f>
        <v>Nein</v>
      </c>
      <c r="CD120" s="0" t="str">
        <f aca="false">I120</f>
        <v>Ja</v>
      </c>
      <c r="CE120" s="3" t="n">
        <f aca="false">J120</f>
        <v>0.94</v>
      </c>
      <c r="CF120" s="0" t="n">
        <f aca="false">IF(AND(K120&gt;=0,K121&gt;=0),K120-K121,-1)</f>
        <v>300</v>
      </c>
      <c r="CG120" s="0" t="s">
        <v>44</v>
      </c>
      <c r="CH120" s="0" t="str">
        <f aca="false">IF(AND(M120="Nein",M121="Nein"),"Nein","Ja")</f>
        <v>Ja</v>
      </c>
      <c r="CI120" s="3" t="n">
        <f aca="false">ROUND((N120+N121)/2,2)</f>
        <v>0.93</v>
      </c>
      <c r="CJ120" s="0" t="n">
        <f aca="false">O120</f>
        <v>83</v>
      </c>
      <c r="CK120" s="0" t="str">
        <f aca="false">P120</f>
        <v>Nein</v>
      </c>
      <c r="CL120" s="0" t="str">
        <f aca="false">Q120</f>
        <v>Ja</v>
      </c>
      <c r="CM120" s="3" t="n">
        <f aca="false">R120</f>
        <v>0.94</v>
      </c>
      <c r="CN120" s="0" t="n">
        <f aca="false">IF(AND(S120&gt;=0,S121&gt;=0),S120-S121,-1)</f>
        <v>1440</v>
      </c>
      <c r="CO120" s="0" t="s">
        <v>44</v>
      </c>
      <c r="CP120" s="0" t="str">
        <f aca="false">IF(AND(U120="Nein",U121="Nein"),"Nein","Ja")</f>
        <v>Ja</v>
      </c>
      <c r="CQ120" s="3" t="n">
        <f aca="false">ROUND((V120+V121)/2,2)</f>
        <v>0.93</v>
      </c>
      <c r="CR120" s="0" t="n">
        <f aca="false">W120</f>
        <v>107</v>
      </c>
      <c r="CS120" s="0" t="str">
        <f aca="false">X120</f>
        <v>Nein</v>
      </c>
      <c r="CT120" s="0" t="str">
        <f aca="false">Y120</f>
        <v>Ja</v>
      </c>
      <c r="CU120" s="3" t="n">
        <f aca="false">Z120</f>
        <v>0.94</v>
      </c>
      <c r="CV120" s="0" t="n">
        <f aca="false">AA120</f>
        <v>81</v>
      </c>
      <c r="CW120" s="0" t="str">
        <f aca="false">AB120</f>
        <v>Nein</v>
      </c>
      <c r="CX120" s="0" t="str">
        <f aca="false">AC120</f>
        <v>Nein</v>
      </c>
      <c r="CY120" s="3" t="n">
        <f aca="false">AD120</f>
        <v>1</v>
      </c>
      <c r="CZ120" s="0" t="n">
        <f aca="false">AE120</f>
        <v>83</v>
      </c>
      <c r="DA120" s="0" t="str">
        <f aca="false">AF120</f>
        <v>Nein</v>
      </c>
      <c r="DB120" s="0" t="str">
        <f aca="false">AG120</f>
        <v>Nein</v>
      </c>
      <c r="DC120" s="3" t="n">
        <f aca="false">AH120</f>
        <v>1</v>
      </c>
      <c r="DD120" s="0" t="n">
        <f aca="false">AI120</f>
        <v>11</v>
      </c>
      <c r="DE120" s="0" t="str">
        <f aca="false">AJ120</f>
        <v>Nein</v>
      </c>
      <c r="DF120" s="0" t="str">
        <f aca="false">AK120</f>
        <v>Ja</v>
      </c>
      <c r="DG120" s="3" t="n">
        <f aca="false">AL120</f>
        <v>0.94</v>
      </c>
      <c r="DH120" s="0" t="n">
        <f aca="false">AM120</f>
        <v>103</v>
      </c>
      <c r="DI120" s="0" t="str">
        <f aca="false">AN120</f>
        <v>Nein</v>
      </c>
      <c r="DJ120" s="0" t="str">
        <f aca="false">AO120</f>
        <v>Ja</v>
      </c>
      <c r="DK120" s="3" t="n">
        <f aca="false">AP120</f>
        <v>0.93</v>
      </c>
      <c r="DL120" s="0" t="n">
        <f aca="false">IF(CF120=0,0,IF(OR(BX120&gt;=0,CF120&gt;=0),ROUND(CF120/BX120*100,0),-1))</f>
        <v>17</v>
      </c>
      <c r="DM120" s="0" t="s">
        <v>44</v>
      </c>
      <c r="DN120" s="0" t="str">
        <f aca="false">IF(AND(CH120="Nein",BZ120="Nein"),"Nein","Ja")</f>
        <v>Ja</v>
      </c>
      <c r="DO120" s="3" t="n">
        <f aca="false">ROUND(CI120*CA120,2)</f>
        <v>0.86</v>
      </c>
      <c r="DP120" s="0" t="n">
        <f aca="false">IF(OR(BX120&lt;0,CB120&lt;=0),-1,ROUND(BX120/CB120,0))</f>
        <v>17</v>
      </c>
      <c r="DQ120" s="0" t="s">
        <v>44</v>
      </c>
      <c r="DR120" s="0" t="str">
        <f aca="false">IF(AND(BZ120="Nein",CD120="Nein"),"Nein","Ja")</f>
        <v>Ja</v>
      </c>
      <c r="DS120" s="3" t="n">
        <f aca="false">ROUND(CA120*CE120,2)</f>
        <v>0.87</v>
      </c>
      <c r="DT120" s="0" t="n">
        <f aca="false">IF(OR(CF120&lt;0,CJ120&lt;=0),-1,ROUND(CF120/CJ120,0))</f>
        <v>4</v>
      </c>
      <c r="DU120" s="0" t="s">
        <v>44</v>
      </c>
      <c r="DV120" s="0" t="str">
        <f aca="false">IF(AND(CH120="Nein",CL120="Nein"),"Nein","Ja")</f>
        <v>Ja</v>
      </c>
      <c r="DW120" s="3" t="n">
        <f aca="false">ROUND(CI120*CM120,2)</f>
        <v>0.87</v>
      </c>
      <c r="DX120" s="0" t="n">
        <f aca="false">IF(OR(CN120&lt;0,CR120&lt;=0),-1,ROUND(CN120/CR120,0))</f>
        <v>13</v>
      </c>
      <c r="DY120" s="0" t="s">
        <v>44</v>
      </c>
      <c r="DZ120" s="0" t="str">
        <f aca="false">IF(AND(CP120="Nein",CT120="Nein"),"Nein","Ja")</f>
        <v>Ja</v>
      </c>
      <c r="EA120" s="3" t="n">
        <f aca="false">ROUND(CQ120*CU120,2)</f>
        <v>0.87</v>
      </c>
      <c r="EB120" s="0" t="n">
        <f aca="false">IF(OR(CN120&lt;0,CF120&lt;0),-1,CN120+ROUND(BU120*CF120,0))</f>
        <v>2244</v>
      </c>
      <c r="EC120" s="0" t="s">
        <v>44</v>
      </c>
      <c r="ED120" s="0" t="str">
        <f aca="false">IF(AND(CP120="Nein",CH120="Nein"),"Nein","Ja")</f>
        <v>Ja</v>
      </c>
      <c r="EE120" s="3" t="n">
        <f aca="false">ROUND((CQ120+CI120)/2,2)</f>
        <v>0.93</v>
      </c>
      <c r="EF120" s="0" t="n">
        <f aca="false">IF(OR(EB120&lt;0,CB120&lt;=0),-1,ROUND(EB120/CB120,0))</f>
        <v>22</v>
      </c>
      <c r="EG120" s="0" t="s">
        <v>44</v>
      </c>
      <c r="EH120" s="0" t="str">
        <f aca="false">IF(AND(ED120="Nein",CD120="Nein"),"Nein","Ja")</f>
        <v>Ja</v>
      </c>
      <c r="EI120" s="3" t="n">
        <f aca="false">ROUND(EE120*CE120,2)</f>
        <v>0.87</v>
      </c>
      <c r="EJ120" s="0" t="n">
        <f aca="false">BO120</f>
        <v>6</v>
      </c>
      <c r="EK120" s="0" t="str">
        <f aca="false">BP120</f>
        <v>Nein</v>
      </c>
      <c r="EL120" s="9" t="s">
        <v>44</v>
      </c>
      <c r="EM120" s="3" t="n">
        <f aca="false">BR120</f>
        <v>0.96</v>
      </c>
    </row>
    <row r="121" customFormat="false" ht="12.75" hidden="false" customHeight="false" outlineLevel="0" collapsed="false">
      <c r="B121" s="0" t="n">
        <v>1</v>
      </c>
      <c r="C121" s="0" t="n">
        <v>720</v>
      </c>
      <c r="D121" s="0" t="s">
        <v>44</v>
      </c>
      <c r="E121" s="0" t="s">
        <v>45</v>
      </c>
      <c r="F121" s="3" t="n">
        <v>0.88</v>
      </c>
      <c r="G121" s="0" t="n">
        <v>97</v>
      </c>
      <c r="H121" s="0" t="s">
        <v>44</v>
      </c>
      <c r="I121" s="0" t="s">
        <v>44</v>
      </c>
      <c r="J121" s="3" t="n">
        <v>1</v>
      </c>
      <c r="K121" s="0" t="n">
        <v>180</v>
      </c>
      <c r="L121" s="0" t="s">
        <v>44</v>
      </c>
      <c r="M121" s="0" t="s">
        <v>45</v>
      </c>
      <c r="N121" s="3" t="n">
        <v>0.88</v>
      </c>
      <c r="O121" s="0" t="n">
        <v>82</v>
      </c>
      <c r="P121" s="0" t="s">
        <v>44</v>
      </c>
      <c r="Q121" s="0" t="s">
        <v>44</v>
      </c>
      <c r="R121" s="3" t="n">
        <v>1</v>
      </c>
      <c r="S121" s="0" t="n">
        <v>540</v>
      </c>
      <c r="T121" s="0" t="s">
        <v>44</v>
      </c>
      <c r="U121" s="0" t="s">
        <v>45</v>
      </c>
      <c r="V121" s="3" t="n">
        <v>0.88</v>
      </c>
      <c r="W121" s="0" t="n">
        <v>102</v>
      </c>
      <c r="X121" s="0" t="s">
        <v>44</v>
      </c>
      <c r="Y121" s="0" t="s">
        <v>44</v>
      </c>
      <c r="Z121" s="3" t="n">
        <v>1</v>
      </c>
      <c r="AA121" s="0" t="n">
        <v>82</v>
      </c>
      <c r="AB121" s="0" t="s">
        <v>44</v>
      </c>
      <c r="AC121" s="0" t="s">
        <v>44</v>
      </c>
      <c r="AD121" s="3" t="n">
        <v>1</v>
      </c>
      <c r="AE121" s="0" t="n">
        <v>82</v>
      </c>
      <c r="AF121" s="4" t="s">
        <v>44</v>
      </c>
      <c r="AG121" s="4" t="s">
        <v>44</v>
      </c>
      <c r="AH121" s="3" t="n">
        <v>1</v>
      </c>
      <c r="AI121" s="0" t="n">
        <v>11</v>
      </c>
      <c r="AJ121" s="0" t="s">
        <v>44</v>
      </c>
      <c r="AK121" s="0" t="s">
        <v>44</v>
      </c>
      <c r="AL121" s="3" t="n">
        <v>1</v>
      </c>
      <c r="AM121" s="0" t="n">
        <v>98</v>
      </c>
      <c r="AN121" s="0" t="s">
        <v>44</v>
      </c>
      <c r="AO121" s="0" t="s">
        <v>44</v>
      </c>
      <c r="AP121" s="3" t="n">
        <v>1</v>
      </c>
      <c r="AQ121" s="0" t="n">
        <v>25</v>
      </c>
      <c r="AR121" s="0" t="s">
        <v>44</v>
      </c>
      <c r="AS121" s="0" t="s">
        <v>44</v>
      </c>
      <c r="AT121" s="3" t="n">
        <v>1</v>
      </c>
      <c r="AU121" s="0" t="n">
        <v>7</v>
      </c>
      <c r="AV121" s="0" t="s">
        <v>44</v>
      </c>
      <c r="AW121" s="0" t="s">
        <v>44</v>
      </c>
      <c r="AX121" s="3" t="n">
        <v>1</v>
      </c>
      <c r="AY121" s="0" t="n">
        <v>2</v>
      </c>
      <c r="AZ121" s="0" t="s">
        <v>44</v>
      </c>
      <c r="BA121" s="0" t="s">
        <v>44</v>
      </c>
      <c r="BB121" s="3" t="n">
        <v>1</v>
      </c>
      <c r="BC121" s="0" t="n">
        <v>5</v>
      </c>
      <c r="BD121" s="0" t="s">
        <v>44</v>
      </c>
      <c r="BE121" s="0" t="s">
        <v>44</v>
      </c>
      <c r="BF121" s="3" t="n">
        <v>1</v>
      </c>
      <c r="BG121" s="0" t="n">
        <v>1008</v>
      </c>
      <c r="BH121" s="0" t="s">
        <v>44</v>
      </c>
      <c r="BI121" s="0" t="s">
        <v>44</v>
      </c>
      <c r="BJ121" s="3" t="n">
        <v>1</v>
      </c>
      <c r="BK121" s="0" t="n">
        <v>10</v>
      </c>
      <c r="BL121" s="0" t="s">
        <v>44</v>
      </c>
      <c r="BM121" s="0" t="s">
        <v>44</v>
      </c>
      <c r="BN121" s="3" t="n">
        <v>1</v>
      </c>
      <c r="BO121" s="0" t="n">
        <v>7</v>
      </c>
      <c r="BP121" s="0" t="s">
        <v>44</v>
      </c>
      <c r="BQ121" s="0" t="s">
        <v>44</v>
      </c>
      <c r="BR121" s="3" t="n">
        <v>1</v>
      </c>
      <c r="CA121" s="3"/>
      <c r="CE121" s="3"/>
      <c r="CI121" s="3"/>
      <c r="CM121" s="3"/>
      <c r="CQ121" s="3"/>
      <c r="CU121" s="3"/>
      <c r="CY121" s="3"/>
      <c r="DC121" s="3"/>
      <c r="DG121" s="3"/>
      <c r="DK121" s="3"/>
      <c r="DO121" s="3"/>
      <c r="DS121" s="3"/>
      <c r="DW121" s="3"/>
      <c r="EA121" s="3"/>
      <c r="EE121" s="3"/>
      <c r="EI121" s="3"/>
      <c r="EM121" s="3"/>
    </row>
    <row r="122" customFormat="false" ht="12.75" hidden="false" customHeight="false" outlineLevel="0" collapsed="false">
      <c r="A122" s="0" t="n">
        <v>44</v>
      </c>
      <c r="B122" s="0" t="n">
        <v>1</v>
      </c>
      <c r="C122" s="0" t="n">
        <v>2520</v>
      </c>
      <c r="D122" s="0" t="s">
        <v>44</v>
      </c>
      <c r="E122" s="0" t="s">
        <v>44</v>
      </c>
      <c r="F122" s="3" t="n">
        <v>1</v>
      </c>
      <c r="G122" s="0" t="n">
        <v>107</v>
      </c>
      <c r="H122" s="0" t="s">
        <v>44</v>
      </c>
      <c r="I122" s="0" t="s">
        <v>44</v>
      </c>
      <c r="J122" s="3" t="n">
        <v>1</v>
      </c>
      <c r="K122" s="0" t="n">
        <v>360</v>
      </c>
      <c r="L122" s="0" t="s">
        <v>44</v>
      </c>
      <c r="M122" s="0" t="s">
        <v>44</v>
      </c>
      <c r="N122" s="3" t="n">
        <v>1</v>
      </c>
      <c r="O122" s="0" t="n">
        <v>84</v>
      </c>
      <c r="P122" s="0" t="s">
        <v>44</v>
      </c>
      <c r="Q122" s="0" t="s">
        <v>44</v>
      </c>
      <c r="R122" s="3" t="n">
        <v>1</v>
      </c>
      <c r="S122" s="0" t="n">
        <v>2160</v>
      </c>
      <c r="T122" s="0" t="s">
        <v>44</v>
      </c>
      <c r="U122" s="0" t="s">
        <v>44</v>
      </c>
      <c r="V122" s="3" t="n">
        <v>1</v>
      </c>
      <c r="W122" s="0" t="n">
        <v>111</v>
      </c>
      <c r="X122" s="0" t="s">
        <v>44</v>
      </c>
      <c r="Y122" s="0" t="s">
        <v>44</v>
      </c>
      <c r="Z122" s="3" t="n">
        <v>1</v>
      </c>
      <c r="AA122" s="0" t="n">
        <v>-3</v>
      </c>
      <c r="AB122" s="0" t="s">
        <v>44</v>
      </c>
      <c r="AC122" s="0" t="s">
        <v>44</v>
      </c>
      <c r="AD122" s="3" t="n">
        <v>1</v>
      </c>
      <c r="AE122" s="0" t="n">
        <v>-3</v>
      </c>
      <c r="AF122" s="4" t="s">
        <v>44</v>
      </c>
      <c r="AG122" s="4" t="s">
        <v>44</v>
      </c>
      <c r="AH122" s="3" t="n">
        <v>1</v>
      </c>
      <c r="AI122" s="0" t="n">
        <v>14</v>
      </c>
      <c r="AJ122" s="0" t="s">
        <v>44</v>
      </c>
      <c r="AK122" s="0" t="s">
        <v>44</v>
      </c>
      <c r="AL122" s="3" t="n">
        <v>1</v>
      </c>
      <c r="AM122" s="0" t="n">
        <v>106</v>
      </c>
      <c r="AN122" s="0" t="s">
        <v>44</v>
      </c>
      <c r="AO122" s="0" t="s">
        <v>44</v>
      </c>
      <c r="AP122" s="3" t="n">
        <v>1</v>
      </c>
      <c r="AQ122" s="0" t="n">
        <v>14</v>
      </c>
      <c r="AR122" s="0" t="s">
        <v>44</v>
      </c>
      <c r="AS122" s="0" t="s">
        <v>44</v>
      </c>
      <c r="AT122" s="3" t="n">
        <v>1</v>
      </c>
      <c r="AU122" s="0" t="n">
        <v>24</v>
      </c>
      <c r="AV122" s="0" t="s">
        <v>44</v>
      </c>
      <c r="AW122" s="0" t="s">
        <v>44</v>
      </c>
      <c r="AX122" s="3" t="n">
        <v>1</v>
      </c>
      <c r="AY122" s="0" t="n">
        <v>4</v>
      </c>
      <c r="AZ122" s="0" t="s">
        <v>44</v>
      </c>
      <c r="BA122" s="0" t="s">
        <v>44</v>
      </c>
      <c r="BB122" s="3" t="n">
        <v>1</v>
      </c>
      <c r="BC122" s="0" t="n">
        <v>19</v>
      </c>
      <c r="BD122" s="0" t="s">
        <v>44</v>
      </c>
      <c r="BE122" s="0" t="s">
        <v>44</v>
      </c>
      <c r="BF122" s="3" t="n">
        <v>1</v>
      </c>
      <c r="BG122" s="0" t="n">
        <v>3146</v>
      </c>
      <c r="BH122" s="0" t="s">
        <v>44</v>
      </c>
      <c r="BI122" s="0" t="s">
        <v>44</v>
      </c>
      <c r="BJ122" s="3" t="n">
        <v>1</v>
      </c>
      <c r="BK122" s="0" t="n">
        <v>29</v>
      </c>
      <c r="BL122" s="0" t="s">
        <v>44</v>
      </c>
      <c r="BM122" s="0" t="s">
        <v>44</v>
      </c>
      <c r="BN122" s="3" t="n">
        <v>1</v>
      </c>
      <c r="BO122" s="0" t="n">
        <v>9</v>
      </c>
      <c r="BP122" s="0" t="s">
        <v>44</v>
      </c>
      <c r="BQ122" s="0" t="s">
        <v>44</v>
      </c>
      <c r="BR122" s="3" t="n">
        <v>1</v>
      </c>
      <c r="BU122" s="0" t="n">
        <f aca="false">IF(CJ122&lt;=0,$D$7,IF(CR122&lt;=CJ122,$D$7,$D$7+$F$7*(CR122-CJ122)))</f>
        <v>2.74</v>
      </c>
      <c r="BW122" s="0" t="n">
        <v>1</v>
      </c>
      <c r="BX122" s="0" t="n">
        <f aca="false">IF(AND(C122&gt;=0,C123&gt;=0),C122-C123,-1)</f>
        <v>1800</v>
      </c>
      <c r="BY122" s="0" t="s">
        <v>44</v>
      </c>
      <c r="BZ122" s="0" t="str">
        <f aca="false">IF(AND(E122="Nein",E123="Nein"),"Nein","Ja")</f>
        <v>Nein</v>
      </c>
      <c r="CA122" s="3" t="n">
        <f aca="false">ROUND((F122+F123)/2,2)</f>
        <v>1</v>
      </c>
      <c r="CB122" s="0" t="n">
        <f aca="false">G122</f>
        <v>107</v>
      </c>
      <c r="CC122" s="0" t="str">
        <f aca="false">H122</f>
        <v>Nein</v>
      </c>
      <c r="CD122" s="0" t="str">
        <f aca="false">I122</f>
        <v>Nein</v>
      </c>
      <c r="CE122" s="3" t="n">
        <f aca="false">J122</f>
        <v>1</v>
      </c>
      <c r="CF122" s="0" t="n">
        <f aca="false">IF(AND(K122&gt;=0,K123&gt;=0),K122-K123,-1)</f>
        <v>180</v>
      </c>
      <c r="CG122" s="0" t="s">
        <v>44</v>
      </c>
      <c r="CH122" s="0" t="str">
        <f aca="false">IF(AND(M122="Nein",M123="Nein"),"Nein","Ja")</f>
        <v>Nein</v>
      </c>
      <c r="CI122" s="3" t="n">
        <f aca="false">ROUND((N122+N123)/2,2)</f>
        <v>1</v>
      </c>
      <c r="CJ122" s="0" t="n">
        <f aca="false">O122</f>
        <v>84</v>
      </c>
      <c r="CK122" s="0" t="str">
        <f aca="false">P122</f>
        <v>Nein</v>
      </c>
      <c r="CL122" s="0" t="str">
        <f aca="false">Q122</f>
        <v>Nein</v>
      </c>
      <c r="CM122" s="3" t="n">
        <f aca="false">R122</f>
        <v>1</v>
      </c>
      <c r="CN122" s="0" t="n">
        <f aca="false">IF(AND(S122&gt;=0,S123&gt;=0),S122-S123,-1)</f>
        <v>1620</v>
      </c>
      <c r="CO122" s="0" t="s">
        <v>44</v>
      </c>
      <c r="CP122" s="0" t="str">
        <f aca="false">IF(AND(U122="Nein",U123="Nein"),"Nein","Ja")</f>
        <v>Nein</v>
      </c>
      <c r="CQ122" s="3" t="n">
        <f aca="false">ROUND((V122+V123)/2,2)</f>
        <v>1</v>
      </c>
      <c r="CR122" s="0" t="n">
        <f aca="false">W122</f>
        <v>111</v>
      </c>
      <c r="CS122" s="0" t="str">
        <f aca="false">X122</f>
        <v>Nein</v>
      </c>
      <c r="CT122" s="0" t="str">
        <f aca="false">Y122</f>
        <v>Nein</v>
      </c>
      <c r="CU122" s="3" t="n">
        <f aca="false">Z122</f>
        <v>1</v>
      </c>
      <c r="CV122" s="0" t="n">
        <f aca="false">AA122</f>
        <v>-3</v>
      </c>
      <c r="CW122" s="0" t="str">
        <f aca="false">AB122</f>
        <v>Nein</v>
      </c>
      <c r="CX122" s="0" t="str">
        <f aca="false">AC122</f>
        <v>Nein</v>
      </c>
      <c r="CY122" s="3" t="n">
        <f aca="false">AD122</f>
        <v>1</v>
      </c>
      <c r="CZ122" s="0" t="n">
        <f aca="false">AE122</f>
        <v>-3</v>
      </c>
      <c r="DA122" s="0" t="str">
        <f aca="false">AF122</f>
        <v>Nein</v>
      </c>
      <c r="DB122" s="0" t="str">
        <f aca="false">AG122</f>
        <v>Nein</v>
      </c>
      <c r="DC122" s="3" t="n">
        <f aca="false">AH122</f>
        <v>1</v>
      </c>
      <c r="DD122" s="0" t="n">
        <f aca="false">AI122</f>
        <v>14</v>
      </c>
      <c r="DE122" s="0" t="str">
        <f aca="false">AJ122</f>
        <v>Nein</v>
      </c>
      <c r="DF122" s="0" t="str">
        <f aca="false">AK122</f>
        <v>Nein</v>
      </c>
      <c r="DG122" s="3" t="n">
        <f aca="false">AL122</f>
        <v>1</v>
      </c>
      <c r="DH122" s="0" t="n">
        <f aca="false">AM122</f>
        <v>106</v>
      </c>
      <c r="DI122" s="0" t="str">
        <f aca="false">AN122</f>
        <v>Nein</v>
      </c>
      <c r="DJ122" s="0" t="str">
        <f aca="false">AO122</f>
        <v>Nein</v>
      </c>
      <c r="DK122" s="3" t="n">
        <f aca="false">AP122</f>
        <v>1</v>
      </c>
      <c r="DL122" s="0" t="n">
        <f aca="false">IF(CF122=0,0,IF(OR(BX122&gt;=0,CF122&gt;=0),ROUND(CF122/BX122*100,0),-1))</f>
        <v>10</v>
      </c>
      <c r="DM122" s="0" t="s">
        <v>44</v>
      </c>
      <c r="DN122" s="0" t="str">
        <f aca="false">IF(AND(CH122="Nein",BZ122="Nein"),"Nein","Ja")</f>
        <v>Nein</v>
      </c>
      <c r="DO122" s="3" t="n">
        <f aca="false">ROUND(CI122*CA122,2)</f>
        <v>1</v>
      </c>
      <c r="DP122" s="0" t="n">
        <f aca="false">IF(OR(BX122&lt;0,CB122&lt;=0),-1,ROUND(BX122/CB122,0))</f>
        <v>17</v>
      </c>
      <c r="DQ122" s="0" t="s">
        <v>44</v>
      </c>
      <c r="DR122" s="0" t="str">
        <f aca="false">IF(AND(BZ122="Nein",CD122="Nein"),"Nein","Ja")</f>
        <v>Nein</v>
      </c>
      <c r="DS122" s="3" t="n">
        <f aca="false">ROUND(CA122*CE122,2)</f>
        <v>1</v>
      </c>
      <c r="DT122" s="0" t="n">
        <f aca="false">IF(OR(CF122&lt;0,CJ122&lt;=0),-1,ROUND(CF122/CJ122,0))</f>
        <v>2</v>
      </c>
      <c r="DU122" s="0" t="s">
        <v>44</v>
      </c>
      <c r="DV122" s="0" t="str">
        <f aca="false">IF(AND(CH122="Nein",CL122="Nein"),"Nein","Ja")</f>
        <v>Nein</v>
      </c>
      <c r="DW122" s="3" t="n">
        <f aca="false">ROUND(CI122*CM122,2)</f>
        <v>1</v>
      </c>
      <c r="DX122" s="0" t="n">
        <f aca="false">IF(OR(CN122&lt;0,CR122&lt;=0),-1,ROUND(CN122/CR122,0))</f>
        <v>15</v>
      </c>
      <c r="DY122" s="0" t="s">
        <v>44</v>
      </c>
      <c r="DZ122" s="0" t="str">
        <f aca="false">IF(AND(CP122="Nein",CT122="Nein"),"Nein","Ja")</f>
        <v>Nein</v>
      </c>
      <c r="EA122" s="3" t="n">
        <f aca="false">ROUND(CQ122*CU122,2)</f>
        <v>1</v>
      </c>
      <c r="EB122" s="0" t="n">
        <f aca="false">IF(OR(CN122&lt;0,CF122&lt;0),-1,CN122+ROUND(BU122*CF122,0))</f>
        <v>2113</v>
      </c>
      <c r="EC122" s="0" t="s">
        <v>44</v>
      </c>
      <c r="ED122" s="0" t="str">
        <f aca="false">IF(AND(CP122="Nein",CH122="Nein"),"Nein","Ja")</f>
        <v>Nein</v>
      </c>
      <c r="EE122" s="3" t="n">
        <f aca="false">ROUND((CQ122+CI122)/2,2)</f>
        <v>1</v>
      </c>
      <c r="EF122" s="0" t="n">
        <f aca="false">IF(OR(EB122&lt;0,CB122&lt;=0),-1,ROUND(EB122/CB122,0))</f>
        <v>20</v>
      </c>
      <c r="EG122" s="0" t="s">
        <v>44</v>
      </c>
      <c r="EH122" s="0" t="str">
        <f aca="false">IF(AND(ED122="Nein",CD122="Nein"),"Nein","Ja")</f>
        <v>Nein</v>
      </c>
      <c r="EI122" s="3" t="n">
        <f aca="false">ROUND(EE122*CE122,2)</f>
        <v>1</v>
      </c>
      <c r="EJ122" s="0" t="n">
        <f aca="false">BO122</f>
        <v>9</v>
      </c>
      <c r="EK122" s="0" t="str">
        <f aca="false">BP122</f>
        <v>Nein</v>
      </c>
      <c r="EL122" s="0" t="str">
        <f aca="false">BQ122</f>
        <v>Nein</v>
      </c>
      <c r="EM122" s="3" t="n">
        <f aca="false">BR122</f>
        <v>1</v>
      </c>
    </row>
    <row r="123" customFormat="false" ht="12.75" hidden="false" customHeight="false" outlineLevel="0" collapsed="false">
      <c r="B123" s="0" t="n">
        <v>1</v>
      </c>
      <c r="C123" s="0" t="n">
        <v>720</v>
      </c>
      <c r="D123" s="0" t="s">
        <v>44</v>
      </c>
      <c r="E123" s="0" t="s">
        <v>44</v>
      </c>
      <c r="F123" s="3" t="n">
        <v>1</v>
      </c>
      <c r="G123" s="0" t="n">
        <v>97</v>
      </c>
      <c r="H123" s="0" t="s">
        <v>44</v>
      </c>
      <c r="I123" s="0" t="s">
        <v>44</v>
      </c>
      <c r="J123" s="3" t="n">
        <v>1</v>
      </c>
      <c r="K123" s="0" t="n">
        <v>180</v>
      </c>
      <c r="L123" s="0" t="s">
        <v>44</v>
      </c>
      <c r="M123" s="0" t="s">
        <v>44</v>
      </c>
      <c r="N123" s="3" t="n">
        <v>1</v>
      </c>
      <c r="O123" s="0" t="n">
        <v>82</v>
      </c>
      <c r="P123" s="0" t="s">
        <v>44</v>
      </c>
      <c r="Q123" s="0" t="s">
        <v>44</v>
      </c>
      <c r="R123" s="3" t="n">
        <v>1</v>
      </c>
      <c r="S123" s="0" t="n">
        <v>540</v>
      </c>
      <c r="T123" s="0" t="s">
        <v>44</v>
      </c>
      <c r="U123" s="0" t="s">
        <v>44</v>
      </c>
      <c r="V123" s="3" t="n">
        <v>1</v>
      </c>
      <c r="W123" s="0" t="n">
        <v>102</v>
      </c>
      <c r="X123" s="0" t="s">
        <v>44</v>
      </c>
      <c r="Y123" s="0" t="s">
        <v>44</v>
      </c>
      <c r="Z123" s="3" t="n">
        <v>1</v>
      </c>
      <c r="AA123" s="0" t="n">
        <v>82</v>
      </c>
      <c r="AB123" s="0" t="s">
        <v>44</v>
      </c>
      <c r="AC123" s="0" t="s">
        <v>44</v>
      </c>
      <c r="AD123" s="3" t="n">
        <v>1</v>
      </c>
      <c r="AE123" s="0" t="n">
        <v>82</v>
      </c>
      <c r="AF123" s="4" t="s">
        <v>44</v>
      </c>
      <c r="AG123" s="4" t="s">
        <v>44</v>
      </c>
      <c r="AH123" s="3" t="n">
        <v>1</v>
      </c>
      <c r="AI123" s="0" t="n">
        <v>11</v>
      </c>
      <c r="AJ123" s="0" t="s">
        <v>44</v>
      </c>
      <c r="AK123" s="0" t="s">
        <v>44</v>
      </c>
      <c r="AL123" s="3" t="n">
        <v>1</v>
      </c>
      <c r="AM123" s="0" t="n">
        <v>98</v>
      </c>
      <c r="AN123" s="0" t="s">
        <v>44</v>
      </c>
      <c r="AO123" s="0" t="s">
        <v>44</v>
      </c>
      <c r="AP123" s="3" t="n">
        <v>1</v>
      </c>
      <c r="AQ123" s="0" t="n">
        <v>25</v>
      </c>
      <c r="AR123" s="0" t="s">
        <v>44</v>
      </c>
      <c r="AS123" s="0" t="s">
        <v>44</v>
      </c>
      <c r="AT123" s="3" t="n">
        <v>1</v>
      </c>
      <c r="AU123" s="0" t="n">
        <v>7</v>
      </c>
      <c r="AV123" s="0" t="s">
        <v>44</v>
      </c>
      <c r="AW123" s="0" t="s">
        <v>44</v>
      </c>
      <c r="AX123" s="3" t="n">
        <v>1</v>
      </c>
      <c r="AY123" s="0" t="n">
        <v>2</v>
      </c>
      <c r="AZ123" s="0" t="s">
        <v>44</v>
      </c>
      <c r="BA123" s="0" t="s">
        <v>44</v>
      </c>
      <c r="BB123" s="3" t="n">
        <v>1</v>
      </c>
      <c r="BC123" s="0" t="n">
        <v>5</v>
      </c>
      <c r="BD123" s="0" t="s">
        <v>44</v>
      </c>
      <c r="BE123" s="0" t="s">
        <v>44</v>
      </c>
      <c r="BF123" s="3" t="n">
        <v>1</v>
      </c>
      <c r="BG123" s="0" t="n">
        <v>1008</v>
      </c>
      <c r="BH123" s="0" t="s">
        <v>44</v>
      </c>
      <c r="BI123" s="0" t="s">
        <v>44</v>
      </c>
      <c r="BJ123" s="3" t="n">
        <v>1</v>
      </c>
      <c r="BK123" s="0" t="n">
        <v>10</v>
      </c>
      <c r="BL123" s="0" t="s">
        <v>44</v>
      </c>
      <c r="BM123" s="0" t="s">
        <v>44</v>
      </c>
      <c r="BN123" s="3" t="n">
        <v>1</v>
      </c>
      <c r="BO123" s="0" t="n">
        <v>7</v>
      </c>
      <c r="BP123" s="0" t="s">
        <v>44</v>
      </c>
      <c r="BQ123" s="0" t="s">
        <v>44</v>
      </c>
      <c r="BR123" s="3" t="n">
        <v>1</v>
      </c>
      <c r="CA123" s="3"/>
      <c r="CE123" s="3"/>
      <c r="CI123" s="3"/>
      <c r="CM123" s="3"/>
      <c r="CQ123" s="3"/>
      <c r="CU123" s="3"/>
      <c r="CY123" s="3"/>
      <c r="DC123" s="3"/>
      <c r="DG123" s="3"/>
      <c r="DK123" s="3"/>
      <c r="DO123" s="3"/>
      <c r="DS123" s="3"/>
      <c r="DW123" s="3"/>
      <c r="EA123" s="3"/>
      <c r="EE123" s="3"/>
      <c r="EI123" s="3"/>
      <c r="EM123" s="3"/>
    </row>
    <row r="124" customFormat="false" ht="12.75" hidden="false" customHeight="false" outlineLevel="0" collapsed="false">
      <c r="A124" s="0" t="n">
        <v>45</v>
      </c>
      <c r="B124" s="0" t="n">
        <v>1</v>
      </c>
      <c r="C124" s="0" t="n">
        <v>2520</v>
      </c>
      <c r="D124" s="0" t="s">
        <v>44</v>
      </c>
      <c r="E124" s="0" t="s">
        <v>44</v>
      </c>
      <c r="F124" s="3" t="n">
        <v>1</v>
      </c>
      <c r="G124" s="0" t="n">
        <v>103</v>
      </c>
      <c r="H124" s="0" t="s">
        <v>44</v>
      </c>
      <c r="I124" s="0" t="s">
        <v>44</v>
      </c>
      <c r="J124" s="3" t="n">
        <v>1</v>
      </c>
      <c r="K124" s="0" t="n">
        <v>900</v>
      </c>
      <c r="L124" s="0" t="s">
        <v>44</v>
      </c>
      <c r="M124" s="0" t="s">
        <v>44</v>
      </c>
      <c r="N124" s="3" t="n">
        <v>1</v>
      </c>
      <c r="O124" s="0" t="n">
        <v>85</v>
      </c>
      <c r="P124" s="0" t="s">
        <v>44</v>
      </c>
      <c r="Q124" s="0" t="s">
        <v>44</v>
      </c>
      <c r="R124" s="3" t="n">
        <v>1</v>
      </c>
      <c r="S124" s="0" t="n">
        <v>1620</v>
      </c>
      <c r="T124" s="0" t="s">
        <v>44</v>
      </c>
      <c r="U124" s="0" t="s">
        <v>44</v>
      </c>
      <c r="V124" s="3" t="n">
        <v>1</v>
      </c>
      <c r="W124" s="0" t="n">
        <v>114</v>
      </c>
      <c r="X124" s="0" t="s">
        <v>44</v>
      </c>
      <c r="Y124" s="0" t="s">
        <v>44</v>
      </c>
      <c r="Z124" s="3" t="n">
        <v>1</v>
      </c>
      <c r="AA124" s="0" t="n">
        <v>82</v>
      </c>
      <c r="AB124" s="0" t="s">
        <v>44</v>
      </c>
      <c r="AC124" s="0" t="s">
        <v>44</v>
      </c>
      <c r="AD124" s="3" t="n">
        <v>1</v>
      </c>
      <c r="AE124" s="0" t="n">
        <v>88</v>
      </c>
      <c r="AF124" s="4" t="s">
        <v>44</v>
      </c>
      <c r="AG124" s="4" t="s">
        <v>44</v>
      </c>
      <c r="AH124" s="3" t="n">
        <v>1</v>
      </c>
      <c r="AI124" s="0" t="n">
        <v>-3</v>
      </c>
      <c r="AJ124" s="0" t="s">
        <v>44</v>
      </c>
      <c r="AK124" s="0" t="s">
        <v>44</v>
      </c>
      <c r="AL124" s="3" t="n">
        <v>1</v>
      </c>
      <c r="AM124" s="0" t="n">
        <v>103</v>
      </c>
      <c r="AN124" s="0" t="s">
        <v>44</v>
      </c>
      <c r="AO124" s="0" t="s">
        <v>44</v>
      </c>
      <c r="AP124" s="3" t="n">
        <v>1</v>
      </c>
      <c r="AQ124" s="0" t="n">
        <v>36</v>
      </c>
      <c r="AR124" s="0" t="s">
        <v>44</v>
      </c>
      <c r="AS124" s="0" t="s">
        <v>44</v>
      </c>
      <c r="AT124" s="3" t="n">
        <v>1</v>
      </c>
      <c r="AU124" s="0" t="n">
        <v>24</v>
      </c>
      <c r="AV124" s="0" t="s">
        <v>44</v>
      </c>
      <c r="AW124" s="0" t="s">
        <v>44</v>
      </c>
      <c r="AX124" s="3" t="n">
        <v>1</v>
      </c>
      <c r="AY124" s="0" t="n">
        <v>11</v>
      </c>
      <c r="AZ124" s="0" t="s">
        <v>44</v>
      </c>
      <c r="BA124" s="0" t="s">
        <v>44</v>
      </c>
      <c r="BB124" s="3" t="n">
        <v>1</v>
      </c>
      <c r="BC124" s="0" t="n">
        <v>14</v>
      </c>
      <c r="BD124" s="0" t="s">
        <v>44</v>
      </c>
      <c r="BE124" s="0" t="s">
        <v>44</v>
      </c>
      <c r="BF124" s="3" t="n">
        <v>1</v>
      </c>
      <c r="BG124" s="0" t="n">
        <v>4122</v>
      </c>
      <c r="BH124" s="0" t="s">
        <v>44</v>
      </c>
      <c r="BI124" s="0" t="s">
        <v>44</v>
      </c>
      <c r="BJ124" s="3" t="n">
        <v>1</v>
      </c>
      <c r="BK124" s="0" t="n">
        <v>40</v>
      </c>
      <c r="BL124" s="0" t="s">
        <v>44</v>
      </c>
      <c r="BM124" s="0" t="s">
        <v>44</v>
      </c>
      <c r="BN124" s="3" t="n">
        <v>1</v>
      </c>
      <c r="BO124" s="0" t="n">
        <v>19</v>
      </c>
      <c r="BP124" s="0" t="s">
        <v>44</v>
      </c>
      <c r="BQ124" s="0" t="s">
        <v>44</v>
      </c>
      <c r="BR124" s="3" t="n">
        <v>1</v>
      </c>
      <c r="BU124" s="0" t="n">
        <f aca="false">IF(CJ124&lt;=0,$D$7,IF(CR124&lt;=CJ124,$D$7,$D$7+$F$7*(CR124-CJ124)))</f>
        <v>2.78</v>
      </c>
      <c r="BW124" s="0" t="n">
        <v>1</v>
      </c>
      <c r="BX124" s="0" t="n">
        <f aca="false">IF(AND(C124&gt;=0,C125&gt;=0),C124-C125,-1)</f>
        <v>1800</v>
      </c>
      <c r="BY124" s="0" t="s">
        <v>44</v>
      </c>
      <c r="BZ124" s="0" t="str">
        <f aca="false">IF(AND(E124="Nein",E125="Nein"),"Nein","Ja")</f>
        <v>Nein</v>
      </c>
      <c r="CA124" s="3" t="n">
        <f aca="false">ROUND((F124+F125)/2,2)</f>
        <v>1</v>
      </c>
      <c r="CB124" s="0" t="n">
        <f aca="false">G124</f>
        <v>103</v>
      </c>
      <c r="CC124" s="0" t="str">
        <f aca="false">H124</f>
        <v>Nein</v>
      </c>
      <c r="CD124" s="0" t="str">
        <f aca="false">I124</f>
        <v>Nein</v>
      </c>
      <c r="CE124" s="3" t="n">
        <f aca="false">J124</f>
        <v>1</v>
      </c>
      <c r="CF124" s="0" t="n">
        <f aca="false">IF(AND(K124&gt;=0,K125&gt;=0),K124-K125,-1)</f>
        <v>720</v>
      </c>
      <c r="CG124" s="0" t="s">
        <v>44</v>
      </c>
      <c r="CH124" s="0" t="str">
        <f aca="false">IF(AND(M124="Nein",M125="Nein"),"Nein","Ja")</f>
        <v>Nein</v>
      </c>
      <c r="CI124" s="3" t="n">
        <f aca="false">ROUND((N124+N125)/2,2)</f>
        <v>1</v>
      </c>
      <c r="CJ124" s="0" t="n">
        <f aca="false">O124</f>
        <v>85</v>
      </c>
      <c r="CK124" s="0" t="str">
        <f aca="false">P124</f>
        <v>Nein</v>
      </c>
      <c r="CL124" s="0" t="str">
        <f aca="false">Q124</f>
        <v>Nein</v>
      </c>
      <c r="CM124" s="3" t="n">
        <f aca="false">R124</f>
        <v>1</v>
      </c>
      <c r="CN124" s="0" t="n">
        <f aca="false">IF(AND(S124&gt;=0,S125&gt;=0),S124-S125,-1)</f>
        <v>1080</v>
      </c>
      <c r="CO124" s="0" t="s">
        <v>44</v>
      </c>
      <c r="CP124" s="0" t="str">
        <f aca="false">IF(AND(U124="Nein",U125="Nein"),"Nein","Ja")</f>
        <v>Nein</v>
      </c>
      <c r="CQ124" s="3" t="n">
        <f aca="false">ROUND((V124+V125)/2,2)</f>
        <v>1</v>
      </c>
      <c r="CR124" s="0" t="n">
        <f aca="false">W124</f>
        <v>114</v>
      </c>
      <c r="CS124" s="0" t="str">
        <f aca="false">X124</f>
        <v>Nein</v>
      </c>
      <c r="CT124" s="0" t="str">
        <f aca="false">Y124</f>
        <v>Nein</v>
      </c>
      <c r="CU124" s="3" t="n">
        <f aca="false">Z124</f>
        <v>1</v>
      </c>
      <c r="CV124" s="0" t="n">
        <f aca="false">AA124</f>
        <v>82</v>
      </c>
      <c r="CW124" s="0" t="str">
        <f aca="false">AB124</f>
        <v>Nein</v>
      </c>
      <c r="CX124" s="0" t="str">
        <f aca="false">AC124</f>
        <v>Nein</v>
      </c>
      <c r="CY124" s="3" t="n">
        <f aca="false">AD124</f>
        <v>1</v>
      </c>
      <c r="CZ124" s="0" t="n">
        <f aca="false">AE124</f>
        <v>88</v>
      </c>
      <c r="DA124" s="0" t="str">
        <f aca="false">AF124</f>
        <v>Nein</v>
      </c>
      <c r="DB124" s="0" t="str">
        <f aca="false">AG124</f>
        <v>Nein</v>
      </c>
      <c r="DC124" s="3" t="n">
        <f aca="false">AH124</f>
        <v>1</v>
      </c>
      <c r="DD124" s="0" t="n">
        <f aca="false">AI124</f>
        <v>-3</v>
      </c>
      <c r="DE124" s="0" t="str">
        <f aca="false">AJ124</f>
        <v>Nein</v>
      </c>
      <c r="DF124" s="0" t="str">
        <f aca="false">AK124</f>
        <v>Nein</v>
      </c>
      <c r="DG124" s="3" t="n">
        <f aca="false">AL124</f>
        <v>1</v>
      </c>
      <c r="DH124" s="0" t="n">
        <f aca="false">AM124</f>
        <v>103</v>
      </c>
      <c r="DI124" s="0" t="str">
        <f aca="false">AN124</f>
        <v>Nein</v>
      </c>
      <c r="DJ124" s="0" t="str">
        <f aca="false">AO124</f>
        <v>Nein</v>
      </c>
      <c r="DK124" s="3" t="n">
        <f aca="false">AP124</f>
        <v>1</v>
      </c>
      <c r="DL124" s="0" t="n">
        <f aca="false">IF(CF124=0,0,IF(OR(BX124&gt;=0,CF124&gt;=0),ROUND(CF124/BX124*100,0),-1))</f>
        <v>40</v>
      </c>
      <c r="DM124" s="0" t="s">
        <v>44</v>
      </c>
      <c r="DN124" s="0" t="str">
        <f aca="false">IF(AND(CH124="Nein",BZ124="Nein"),"Nein","Ja")</f>
        <v>Nein</v>
      </c>
      <c r="DO124" s="3" t="n">
        <f aca="false">ROUND(CI124*CA124,2)</f>
        <v>1</v>
      </c>
      <c r="DP124" s="0" t="n">
        <f aca="false">IF(OR(BX124&lt;0,CB124&lt;=0),-1,ROUND(BX124/CB124,0))</f>
        <v>17</v>
      </c>
      <c r="DQ124" s="0" t="s">
        <v>44</v>
      </c>
      <c r="DR124" s="0" t="str">
        <f aca="false">IF(AND(BZ124="Nein",CD124="Nein"),"Nein","Ja")</f>
        <v>Nein</v>
      </c>
      <c r="DS124" s="3" t="n">
        <f aca="false">ROUND(CA124*CE124,2)</f>
        <v>1</v>
      </c>
      <c r="DT124" s="0" t="n">
        <f aca="false">IF(OR(CF124&lt;0,CJ124&lt;=0),-1,ROUND(CF124/CJ124,0))</f>
        <v>8</v>
      </c>
      <c r="DU124" s="0" t="s">
        <v>44</v>
      </c>
      <c r="DV124" s="0" t="str">
        <f aca="false">IF(AND(CH124="Nein",CL124="Nein"),"Nein","Ja")</f>
        <v>Nein</v>
      </c>
      <c r="DW124" s="3" t="n">
        <f aca="false">ROUND(CI124*CM124,2)</f>
        <v>1</v>
      </c>
      <c r="DX124" s="0" t="n">
        <f aca="false">IF(OR(CN124&lt;0,CR124&lt;=0),-1,ROUND(CN124/CR124,0))</f>
        <v>9</v>
      </c>
      <c r="DY124" s="0" t="s">
        <v>44</v>
      </c>
      <c r="DZ124" s="0" t="str">
        <f aca="false">IF(AND(CP124="Nein",CT124="Nein"),"Nein","Ja")</f>
        <v>Nein</v>
      </c>
      <c r="EA124" s="3" t="n">
        <f aca="false">ROUND(CQ124*CU124,2)</f>
        <v>1</v>
      </c>
      <c r="EB124" s="0" t="n">
        <f aca="false">IF(OR(CN124&lt;0,CF124&lt;0),-1,CN124+ROUND(BU124*CF124,0))</f>
        <v>3082</v>
      </c>
      <c r="EC124" s="0" t="s">
        <v>44</v>
      </c>
      <c r="ED124" s="0" t="str">
        <f aca="false">IF(AND(CP124="Nein",CH124="Nein"),"Nein","Ja")</f>
        <v>Nein</v>
      </c>
      <c r="EE124" s="3" t="n">
        <f aca="false">ROUND((CQ124+CI124)/2,2)</f>
        <v>1</v>
      </c>
      <c r="EF124" s="0" t="n">
        <f aca="false">IF(OR(EB124&lt;0,CB124&lt;=0),-1,ROUND(EB124/CB124,0))</f>
        <v>30</v>
      </c>
      <c r="EG124" s="0" t="s">
        <v>44</v>
      </c>
      <c r="EH124" s="0" t="str">
        <f aca="false">IF(AND(ED124="Nein",CD124="Nein"),"Nein","Ja")</f>
        <v>Nein</v>
      </c>
      <c r="EI124" s="3" t="n">
        <f aca="false">ROUND(EE124*CE124,2)</f>
        <v>1</v>
      </c>
      <c r="EJ124" s="0" t="n">
        <f aca="false">BO124</f>
        <v>19</v>
      </c>
      <c r="EK124" s="0" t="str">
        <f aca="false">BP124</f>
        <v>Nein</v>
      </c>
      <c r="EL124" s="0" t="str">
        <f aca="false">BQ124</f>
        <v>Nein</v>
      </c>
      <c r="EM124" s="3" t="n">
        <f aca="false">BR124</f>
        <v>1</v>
      </c>
    </row>
    <row r="125" customFormat="false" ht="12.75" hidden="false" customHeight="false" outlineLevel="0" collapsed="false">
      <c r="B125" s="0" t="n">
        <v>1</v>
      </c>
      <c r="C125" s="0" t="n">
        <v>720</v>
      </c>
      <c r="D125" s="0" t="s">
        <v>44</v>
      </c>
      <c r="E125" s="0" t="s">
        <v>44</v>
      </c>
      <c r="F125" s="3" t="n">
        <v>1</v>
      </c>
      <c r="G125" s="0" t="n">
        <v>97</v>
      </c>
      <c r="H125" s="0" t="s">
        <v>44</v>
      </c>
      <c r="I125" s="0" t="s">
        <v>44</v>
      </c>
      <c r="J125" s="3" t="n">
        <v>1</v>
      </c>
      <c r="K125" s="0" t="n">
        <v>180</v>
      </c>
      <c r="L125" s="0" t="s">
        <v>44</v>
      </c>
      <c r="M125" s="0" t="s">
        <v>44</v>
      </c>
      <c r="N125" s="3" t="n">
        <v>1</v>
      </c>
      <c r="O125" s="0" t="n">
        <v>82</v>
      </c>
      <c r="P125" s="0" t="s">
        <v>44</v>
      </c>
      <c r="Q125" s="0" t="s">
        <v>44</v>
      </c>
      <c r="R125" s="3" t="n">
        <v>1</v>
      </c>
      <c r="S125" s="0" t="n">
        <v>540</v>
      </c>
      <c r="T125" s="0" t="s">
        <v>44</v>
      </c>
      <c r="U125" s="0" t="s">
        <v>44</v>
      </c>
      <c r="V125" s="3" t="n">
        <v>1</v>
      </c>
      <c r="W125" s="0" t="n">
        <v>102</v>
      </c>
      <c r="X125" s="0" t="s">
        <v>44</v>
      </c>
      <c r="Y125" s="0" t="s">
        <v>44</v>
      </c>
      <c r="Z125" s="3" t="n">
        <v>1</v>
      </c>
      <c r="AA125" s="0" t="n">
        <v>82</v>
      </c>
      <c r="AB125" s="0" t="s">
        <v>44</v>
      </c>
      <c r="AC125" s="0" t="s">
        <v>44</v>
      </c>
      <c r="AD125" s="3" t="n">
        <v>1</v>
      </c>
      <c r="AE125" s="0" t="n">
        <v>82</v>
      </c>
      <c r="AF125" s="4" t="s">
        <v>44</v>
      </c>
      <c r="AG125" s="4" t="s">
        <v>44</v>
      </c>
      <c r="AH125" s="3" t="n">
        <v>1</v>
      </c>
      <c r="AI125" s="0" t="n">
        <v>11</v>
      </c>
      <c r="AJ125" s="0" t="s">
        <v>44</v>
      </c>
      <c r="AK125" s="0" t="s">
        <v>44</v>
      </c>
      <c r="AL125" s="3" t="n">
        <v>1</v>
      </c>
      <c r="AM125" s="0" t="n">
        <v>98</v>
      </c>
      <c r="AN125" s="0" t="s">
        <v>44</v>
      </c>
      <c r="AO125" s="0" t="s">
        <v>44</v>
      </c>
      <c r="AP125" s="3" t="n">
        <v>1</v>
      </c>
      <c r="AQ125" s="0" t="n">
        <v>25</v>
      </c>
      <c r="AR125" s="0" t="s">
        <v>44</v>
      </c>
      <c r="AS125" s="0" t="s">
        <v>44</v>
      </c>
      <c r="AT125" s="3" t="n">
        <v>1</v>
      </c>
      <c r="AU125" s="0" t="n">
        <v>7</v>
      </c>
      <c r="AV125" s="0" t="s">
        <v>44</v>
      </c>
      <c r="AW125" s="0" t="s">
        <v>44</v>
      </c>
      <c r="AX125" s="3" t="n">
        <v>1</v>
      </c>
      <c r="AY125" s="0" t="n">
        <v>2</v>
      </c>
      <c r="AZ125" s="0" t="s">
        <v>44</v>
      </c>
      <c r="BA125" s="0" t="s">
        <v>44</v>
      </c>
      <c r="BB125" s="3" t="n">
        <v>1</v>
      </c>
      <c r="BC125" s="0" t="n">
        <v>5</v>
      </c>
      <c r="BD125" s="0" t="s">
        <v>44</v>
      </c>
      <c r="BE125" s="0" t="s">
        <v>44</v>
      </c>
      <c r="BF125" s="3" t="n">
        <v>1</v>
      </c>
      <c r="BG125" s="0" t="n">
        <v>1008</v>
      </c>
      <c r="BH125" s="0" t="s">
        <v>44</v>
      </c>
      <c r="BI125" s="0" t="s">
        <v>44</v>
      </c>
      <c r="BJ125" s="3" t="n">
        <v>1</v>
      </c>
      <c r="BK125" s="0" t="n">
        <v>10</v>
      </c>
      <c r="BL125" s="0" t="s">
        <v>44</v>
      </c>
      <c r="BM125" s="0" t="s">
        <v>44</v>
      </c>
      <c r="BN125" s="3" t="n">
        <v>1</v>
      </c>
      <c r="BO125" s="0" t="n">
        <v>7</v>
      </c>
      <c r="BP125" s="0" t="s">
        <v>44</v>
      </c>
      <c r="BQ125" s="0" t="s">
        <v>44</v>
      </c>
      <c r="BR125" s="3" t="n">
        <v>1</v>
      </c>
      <c r="CA125" s="3"/>
      <c r="CE125" s="3"/>
      <c r="CI125" s="3"/>
      <c r="CM125" s="3"/>
      <c r="CQ125" s="3"/>
      <c r="CU125" s="3"/>
      <c r="CY125" s="3"/>
      <c r="DC125" s="3"/>
      <c r="DG125" s="3"/>
      <c r="DK125" s="3"/>
      <c r="DO125" s="3"/>
      <c r="DS125" s="3"/>
      <c r="DW125" s="3"/>
      <c r="EA125" s="3"/>
      <c r="EE125" s="3"/>
      <c r="EI125" s="3"/>
      <c r="EM125" s="3"/>
    </row>
    <row r="126" customFormat="false" ht="12.75" hidden="false" customHeight="false" outlineLevel="0" collapsed="false">
      <c r="A126" s="0" t="n">
        <v>46</v>
      </c>
      <c r="B126" s="0" t="n">
        <v>1</v>
      </c>
      <c r="C126" s="0" t="n">
        <v>1320</v>
      </c>
      <c r="D126" s="0" t="s">
        <v>44</v>
      </c>
      <c r="E126" s="0" t="s">
        <v>44</v>
      </c>
      <c r="F126" s="3" t="n">
        <v>1</v>
      </c>
      <c r="G126" s="0" t="n">
        <v>20</v>
      </c>
      <c r="H126" s="0" t="s">
        <v>44</v>
      </c>
      <c r="I126" s="0" t="s">
        <v>44</v>
      </c>
      <c r="J126" s="3" t="n">
        <v>1</v>
      </c>
      <c r="K126" s="0" t="n">
        <v>60</v>
      </c>
      <c r="L126" s="0" t="s">
        <v>44</v>
      </c>
      <c r="M126" s="0" t="s">
        <v>44</v>
      </c>
      <c r="N126" s="3" t="n">
        <v>1</v>
      </c>
      <c r="O126" s="0" t="n">
        <v>20</v>
      </c>
      <c r="P126" s="0" t="s">
        <v>44</v>
      </c>
      <c r="Q126" s="0" t="s">
        <v>44</v>
      </c>
      <c r="R126" s="3" t="n">
        <v>1</v>
      </c>
      <c r="S126" s="0" t="n">
        <v>1260</v>
      </c>
      <c r="T126" s="0" t="s">
        <v>44</v>
      </c>
      <c r="U126" s="0" t="s">
        <v>44</v>
      </c>
      <c r="V126" s="3" t="n">
        <v>1</v>
      </c>
      <c r="W126" s="0" t="n">
        <v>20</v>
      </c>
      <c r="X126" s="0" t="s">
        <v>44</v>
      </c>
      <c r="Y126" s="0" t="s">
        <v>44</v>
      </c>
      <c r="Z126" s="3" t="n">
        <v>1</v>
      </c>
      <c r="AA126" s="0" t="n">
        <v>92</v>
      </c>
      <c r="AB126" s="0" t="s">
        <v>44</v>
      </c>
      <c r="AC126" s="0" t="s">
        <v>44</v>
      </c>
      <c r="AD126" s="3" t="n">
        <v>1</v>
      </c>
      <c r="AE126" s="0" t="n">
        <v>92</v>
      </c>
      <c r="AF126" s="4" t="s">
        <v>44</v>
      </c>
      <c r="AG126" s="4" t="s">
        <v>44</v>
      </c>
      <c r="AH126" s="3" t="n">
        <v>1</v>
      </c>
      <c r="AI126" s="0" t="n">
        <v>2</v>
      </c>
      <c r="AJ126" s="0" t="s">
        <v>44</v>
      </c>
      <c r="AK126" s="0" t="s">
        <v>44</v>
      </c>
      <c r="AL126" s="3" t="n">
        <v>1</v>
      </c>
      <c r="AM126" s="0" t="n">
        <v>21</v>
      </c>
      <c r="AN126" s="0" t="s">
        <v>44</v>
      </c>
      <c r="AO126" s="0" t="s">
        <v>44</v>
      </c>
      <c r="AP126" s="3" t="n">
        <v>1</v>
      </c>
      <c r="AQ126" s="0" t="n">
        <v>8</v>
      </c>
      <c r="AR126" s="0" t="s">
        <v>44</v>
      </c>
      <c r="AS126" s="0" t="s">
        <v>44</v>
      </c>
      <c r="AT126" s="3" t="n">
        <v>1</v>
      </c>
      <c r="AU126" s="0" t="n">
        <v>66</v>
      </c>
      <c r="AV126" s="0" t="s">
        <v>44</v>
      </c>
      <c r="AW126" s="0" t="s">
        <v>44</v>
      </c>
      <c r="AX126" s="3" t="n">
        <v>1</v>
      </c>
      <c r="AY126" s="0" t="n">
        <v>1</v>
      </c>
      <c r="AZ126" s="0" t="s">
        <v>44</v>
      </c>
      <c r="BA126" s="0" t="s">
        <v>44</v>
      </c>
      <c r="BB126" s="3" t="n">
        <v>1</v>
      </c>
      <c r="BC126" s="0" t="n">
        <v>63</v>
      </c>
      <c r="BD126" s="0" t="s">
        <v>44</v>
      </c>
      <c r="BE126" s="0" t="s">
        <v>44</v>
      </c>
      <c r="BF126" s="3" t="n">
        <v>1</v>
      </c>
      <c r="BG126" s="0" t="n">
        <v>1392</v>
      </c>
      <c r="BH126" s="0" t="s">
        <v>44</v>
      </c>
      <c r="BI126" s="0" t="s">
        <v>44</v>
      </c>
      <c r="BJ126" s="3" t="n">
        <v>1</v>
      </c>
      <c r="BK126" s="0" t="n">
        <v>70</v>
      </c>
      <c r="BL126" s="0" t="s">
        <v>44</v>
      </c>
      <c r="BM126" s="0" t="s">
        <v>44</v>
      </c>
      <c r="BN126" s="3" t="n">
        <v>1</v>
      </c>
      <c r="BO126" s="0" t="n">
        <v>9</v>
      </c>
      <c r="BP126" s="0" t="s">
        <v>44</v>
      </c>
      <c r="BQ126" s="0" t="s">
        <v>44</v>
      </c>
      <c r="BR126" s="3" t="n">
        <v>1</v>
      </c>
      <c r="BU126" s="0" t="n">
        <f aca="false">IF(CJ126&lt;=0,$D$7,IF(CR126&lt;=CJ126,$D$7,$D$7+$F$7*(CR126-CJ126)))</f>
        <v>2.2</v>
      </c>
      <c r="BW126" s="0" t="n">
        <v>1</v>
      </c>
      <c r="BX126" s="0" t="n">
        <f aca="false">IF(AND(C126&gt;=0,C127&gt;=0),C126-C127,-1)</f>
        <v>600</v>
      </c>
      <c r="BY126" s="0" t="s">
        <v>44</v>
      </c>
      <c r="BZ126" s="0" t="str">
        <f aca="false">IF(AND(E126="Nein",E127="Nein"),"Nein","Ja")</f>
        <v>Nein</v>
      </c>
      <c r="CA126" s="3" t="n">
        <f aca="false">ROUND((F126+F127)/2,2)</f>
        <v>1</v>
      </c>
      <c r="CB126" s="0" t="n">
        <f aca="false">G126</f>
        <v>20</v>
      </c>
      <c r="CC126" s="0" t="str">
        <f aca="false">H126</f>
        <v>Nein</v>
      </c>
      <c r="CD126" s="0" t="str">
        <f aca="false">I126</f>
        <v>Nein</v>
      </c>
      <c r="CE126" s="3" t="n">
        <f aca="false">J126</f>
        <v>1</v>
      </c>
      <c r="CF126" s="0" t="n">
        <f aca="false">IF(AND(K126&gt;=0,K127&gt;=0),K126-K127,-1)</f>
        <v>0</v>
      </c>
      <c r="CG126" s="0" t="s">
        <v>44</v>
      </c>
      <c r="CH126" s="0" t="str">
        <f aca="false">IF(AND(M126="Nein",M127="Nein"),"Nein","Ja")</f>
        <v>Nein</v>
      </c>
      <c r="CI126" s="3" t="n">
        <f aca="false">ROUND((N126+N127)/2,2)</f>
        <v>1</v>
      </c>
      <c r="CJ126" s="0" t="n">
        <f aca="false">O126</f>
        <v>20</v>
      </c>
      <c r="CK126" s="0" t="str">
        <f aca="false">P126</f>
        <v>Nein</v>
      </c>
      <c r="CL126" s="0" t="str">
        <f aca="false">Q126</f>
        <v>Nein</v>
      </c>
      <c r="CM126" s="3" t="n">
        <f aca="false">R126</f>
        <v>1</v>
      </c>
      <c r="CN126" s="0" t="n">
        <f aca="false">IF(AND(S126&gt;=0,S127&gt;=0),S126-S127,-1)</f>
        <v>600</v>
      </c>
      <c r="CO126" s="0" t="s">
        <v>44</v>
      </c>
      <c r="CP126" s="0" t="str">
        <f aca="false">IF(AND(U126="Nein",U127="Nein"),"Nein","Ja")</f>
        <v>Nein</v>
      </c>
      <c r="CQ126" s="3" t="n">
        <f aca="false">ROUND((V126+V127)/2,2)</f>
        <v>1</v>
      </c>
      <c r="CR126" s="0" t="n">
        <f aca="false">W126</f>
        <v>20</v>
      </c>
      <c r="CS126" s="0" t="str">
        <f aca="false">X126</f>
        <v>Nein</v>
      </c>
      <c r="CT126" s="0" t="str">
        <f aca="false">Y126</f>
        <v>Nein</v>
      </c>
      <c r="CU126" s="3" t="n">
        <f aca="false">Z126</f>
        <v>1</v>
      </c>
      <c r="CV126" s="0" t="n">
        <f aca="false">AA126</f>
        <v>92</v>
      </c>
      <c r="CW126" s="0" t="str">
        <f aca="false">AB126</f>
        <v>Nein</v>
      </c>
      <c r="CX126" s="0" t="str">
        <f aca="false">AC126</f>
        <v>Nein</v>
      </c>
      <c r="CY126" s="3" t="n">
        <f aca="false">AD126</f>
        <v>1</v>
      </c>
      <c r="CZ126" s="0" t="n">
        <f aca="false">AE126</f>
        <v>92</v>
      </c>
      <c r="DA126" s="0" t="str">
        <f aca="false">AF126</f>
        <v>Nein</v>
      </c>
      <c r="DB126" s="0" t="str">
        <f aca="false">AG126</f>
        <v>Nein</v>
      </c>
      <c r="DC126" s="3" t="n">
        <f aca="false">AH126</f>
        <v>1</v>
      </c>
      <c r="DD126" s="0" t="n">
        <f aca="false">AI126</f>
        <v>2</v>
      </c>
      <c r="DE126" s="0" t="str">
        <f aca="false">AJ126</f>
        <v>Nein</v>
      </c>
      <c r="DF126" s="0" t="str">
        <f aca="false">AK126</f>
        <v>Nein</v>
      </c>
      <c r="DG126" s="3" t="n">
        <f aca="false">AL126</f>
        <v>1</v>
      </c>
      <c r="DH126" s="0" t="n">
        <f aca="false">AM126</f>
        <v>21</v>
      </c>
      <c r="DI126" s="0" t="str">
        <f aca="false">AN126</f>
        <v>Nein</v>
      </c>
      <c r="DJ126" s="0" t="str">
        <f aca="false">AO126</f>
        <v>Nein</v>
      </c>
      <c r="DK126" s="3" t="n">
        <f aca="false">AP126</f>
        <v>1</v>
      </c>
      <c r="DL126" s="0" t="n">
        <f aca="false">IF(CF126=0,0,IF(OR(BX126&gt;=0,CF126&gt;=0),ROUND(CF126/BX126*100,0),-1))</f>
        <v>0</v>
      </c>
      <c r="DM126" s="0" t="s">
        <v>44</v>
      </c>
      <c r="DN126" s="0" t="str">
        <f aca="false">IF(AND(CH126="Nein",BZ126="Nein"),"Nein","Ja")</f>
        <v>Nein</v>
      </c>
      <c r="DO126" s="3" t="n">
        <f aca="false">ROUND(CI126*CA126,2)</f>
        <v>1</v>
      </c>
      <c r="DP126" s="0" t="n">
        <f aca="false">IF(OR(BX126&lt;0,CB126&lt;=0),-1,ROUND(BX126/CB126,0))</f>
        <v>30</v>
      </c>
      <c r="DQ126" s="0" t="s">
        <v>44</v>
      </c>
      <c r="DR126" s="0" t="str">
        <f aca="false">IF(AND(BZ126="Nein",CD126="Nein"),"Nein","Ja")</f>
        <v>Nein</v>
      </c>
      <c r="DS126" s="3" t="n">
        <f aca="false">ROUND(CA126*CE126,2)</f>
        <v>1</v>
      </c>
      <c r="DT126" s="0" t="n">
        <f aca="false">IF(OR(CF126&lt;0,CJ126&lt;=0),-1,ROUND(CF126/CJ126,0))</f>
        <v>0</v>
      </c>
      <c r="DU126" s="0" t="s">
        <v>44</v>
      </c>
      <c r="DV126" s="0" t="str">
        <f aca="false">IF(AND(CH126="Nein",CL126="Nein"),"Nein","Ja")</f>
        <v>Nein</v>
      </c>
      <c r="DW126" s="3" t="n">
        <f aca="false">ROUND(CI126*CM126,2)</f>
        <v>1</v>
      </c>
      <c r="DX126" s="0" t="n">
        <f aca="false">IF(OR(CN126&lt;0,CR126&lt;=0),-1,ROUND(CN126/CR126,0))</f>
        <v>30</v>
      </c>
      <c r="DY126" s="0" t="s">
        <v>44</v>
      </c>
      <c r="DZ126" s="0" t="str">
        <f aca="false">IF(AND(CP126="Nein",CT126="Nein"),"Nein","Ja")</f>
        <v>Nein</v>
      </c>
      <c r="EA126" s="3" t="n">
        <f aca="false">ROUND(CQ126*CU126,2)</f>
        <v>1</v>
      </c>
      <c r="EB126" s="0" t="n">
        <f aca="false">IF(OR(CN126&lt;0,CF126&lt;0),-1,CN126+ROUND(BU126*CF126,0))</f>
        <v>600</v>
      </c>
      <c r="EC126" s="0" t="s">
        <v>44</v>
      </c>
      <c r="ED126" s="0" t="str">
        <f aca="false">IF(AND(CP126="Nein",CH126="Nein"),"Nein","Ja")</f>
        <v>Nein</v>
      </c>
      <c r="EE126" s="3" t="n">
        <f aca="false">ROUND((CQ126+CI126)/2,2)</f>
        <v>1</v>
      </c>
      <c r="EF126" s="0" t="n">
        <f aca="false">IF(OR(EB126&lt;0,CB126&lt;=0),-1,ROUND(EB126/CB126,0))</f>
        <v>30</v>
      </c>
      <c r="EG126" s="0" t="s">
        <v>44</v>
      </c>
      <c r="EH126" s="0" t="str">
        <f aca="false">IF(AND(ED126="Nein",CD126="Nein"),"Nein","Ja")</f>
        <v>Nein</v>
      </c>
      <c r="EI126" s="3" t="n">
        <f aca="false">ROUND(EE126*CE126,2)</f>
        <v>1</v>
      </c>
      <c r="EJ126" s="0" t="n">
        <f aca="false">BO126</f>
        <v>9</v>
      </c>
      <c r="EK126" s="0" t="str">
        <f aca="false">BP126</f>
        <v>Nein</v>
      </c>
      <c r="EL126" s="0" t="str">
        <f aca="false">BQ126</f>
        <v>Nein</v>
      </c>
      <c r="EM126" s="3" t="n">
        <f aca="false">BR126</f>
        <v>1</v>
      </c>
    </row>
    <row r="127" customFormat="false" ht="12.75" hidden="false" customHeight="false" outlineLevel="0" collapsed="false">
      <c r="B127" s="0" t="n">
        <v>1</v>
      </c>
      <c r="C127" s="0" t="n">
        <v>720</v>
      </c>
      <c r="D127" s="0" t="s">
        <v>44</v>
      </c>
      <c r="E127" s="0" t="s">
        <v>44</v>
      </c>
      <c r="F127" s="3" t="n">
        <v>1</v>
      </c>
      <c r="G127" s="0" t="n">
        <v>97</v>
      </c>
      <c r="H127" s="0" t="s">
        <v>44</v>
      </c>
      <c r="I127" s="0" t="s">
        <v>44</v>
      </c>
      <c r="J127" s="3" t="n">
        <v>1</v>
      </c>
      <c r="K127" s="0" t="n">
        <v>60</v>
      </c>
      <c r="L127" s="0" t="s">
        <v>44</v>
      </c>
      <c r="M127" s="0" t="s">
        <v>44</v>
      </c>
      <c r="N127" s="3" t="n">
        <v>1</v>
      </c>
      <c r="O127" s="0" t="n">
        <v>82</v>
      </c>
      <c r="P127" s="0" t="s">
        <v>44</v>
      </c>
      <c r="Q127" s="0" t="s">
        <v>44</v>
      </c>
      <c r="R127" s="3" t="n">
        <v>1</v>
      </c>
      <c r="S127" s="0" t="n">
        <v>660</v>
      </c>
      <c r="T127" s="0" t="s">
        <v>44</v>
      </c>
      <c r="U127" s="0" t="s">
        <v>44</v>
      </c>
      <c r="V127" s="3" t="n">
        <v>1</v>
      </c>
      <c r="W127" s="0" t="n">
        <v>102</v>
      </c>
      <c r="X127" s="0" t="s">
        <v>44</v>
      </c>
      <c r="Y127" s="0" t="s">
        <v>44</v>
      </c>
      <c r="Z127" s="3" t="n">
        <v>1</v>
      </c>
      <c r="AA127" s="0" t="n">
        <v>-3</v>
      </c>
      <c r="AB127" s="0" t="s">
        <v>44</v>
      </c>
      <c r="AC127" s="0" t="s">
        <v>44</v>
      </c>
      <c r="AD127" s="3" t="n">
        <v>1</v>
      </c>
      <c r="AE127" s="0" t="n">
        <v>-3</v>
      </c>
      <c r="AF127" s="4" t="s">
        <v>44</v>
      </c>
      <c r="AG127" s="4" t="s">
        <v>44</v>
      </c>
      <c r="AH127" s="3" t="n">
        <v>1</v>
      </c>
      <c r="AI127" s="0" t="n">
        <v>-3</v>
      </c>
      <c r="AJ127" s="0" t="s">
        <v>44</v>
      </c>
      <c r="AK127" s="0" t="s">
        <v>44</v>
      </c>
      <c r="AL127" s="3" t="n">
        <v>1</v>
      </c>
      <c r="AM127" s="0" t="n">
        <v>98</v>
      </c>
      <c r="AN127" s="0" t="s">
        <v>44</v>
      </c>
      <c r="AO127" s="0" t="s">
        <v>44</v>
      </c>
      <c r="AP127" s="3" t="n">
        <v>1</v>
      </c>
      <c r="AQ127" s="0" t="n">
        <v>25</v>
      </c>
      <c r="AR127" s="0" t="s">
        <v>44</v>
      </c>
      <c r="AS127" s="0" t="s">
        <v>44</v>
      </c>
      <c r="AT127" s="3" t="n">
        <v>1</v>
      </c>
      <c r="AU127" s="0" t="n">
        <v>7</v>
      </c>
      <c r="AV127" s="0" t="s">
        <v>44</v>
      </c>
      <c r="AW127" s="0" t="s">
        <v>44</v>
      </c>
      <c r="AX127" s="3" t="n">
        <v>1</v>
      </c>
      <c r="AY127" s="0" t="n">
        <v>2</v>
      </c>
      <c r="AZ127" s="0" t="s">
        <v>44</v>
      </c>
      <c r="BA127" s="0" t="s">
        <v>44</v>
      </c>
      <c r="BB127" s="3" t="n">
        <v>1</v>
      </c>
      <c r="BC127" s="0" t="n">
        <v>5</v>
      </c>
      <c r="BD127" s="0" t="s">
        <v>44</v>
      </c>
      <c r="BE127" s="0" t="s">
        <v>44</v>
      </c>
      <c r="BF127" s="3" t="n">
        <v>1</v>
      </c>
      <c r="BG127" s="0" t="n">
        <v>1008</v>
      </c>
      <c r="BH127" s="0" t="s">
        <v>44</v>
      </c>
      <c r="BI127" s="0" t="s">
        <v>44</v>
      </c>
      <c r="BJ127" s="3" t="n">
        <v>1</v>
      </c>
      <c r="BK127" s="0" t="n">
        <v>10</v>
      </c>
      <c r="BL127" s="0" t="s">
        <v>44</v>
      </c>
      <c r="BM127" s="0" t="s">
        <v>44</v>
      </c>
      <c r="BN127" s="3" t="n">
        <v>1</v>
      </c>
      <c r="BO127" s="0" t="n">
        <v>7</v>
      </c>
      <c r="BP127" s="0" t="s">
        <v>44</v>
      </c>
      <c r="BQ127" s="0" t="s">
        <v>44</v>
      </c>
      <c r="BR127" s="3" t="n">
        <v>1</v>
      </c>
      <c r="CA127" s="3"/>
      <c r="CE127" s="3"/>
      <c r="CI127" s="3"/>
      <c r="CM127" s="3"/>
      <c r="CQ127" s="3"/>
      <c r="CU127" s="3"/>
      <c r="CY127" s="3"/>
      <c r="DC127" s="3"/>
      <c r="DG127" s="3"/>
      <c r="DK127" s="3"/>
      <c r="DO127" s="3"/>
      <c r="DS127" s="3"/>
      <c r="DW127" s="3"/>
      <c r="EA127" s="3"/>
      <c r="EE127" s="3"/>
      <c r="EI127" s="3"/>
      <c r="EM127" s="3"/>
    </row>
    <row r="128" customFormat="false" ht="12.75" hidden="false" customHeight="false" outlineLevel="0" collapsed="false">
      <c r="A128" s="0" t="n">
        <v>47</v>
      </c>
      <c r="B128" s="0" t="n">
        <v>1</v>
      </c>
      <c r="C128" s="0" t="n">
        <v>2520</v>
      </c>
      <c r="D128" s="0" t="s">
        <v>44</v>
      </c>
      <c r="E128" s="0" t="s">
        <v>44</v>
      </c>
      <c r="F128" s="3" t="n">
        <v>1</v>
      </c>
      <c r="G128" s="0" t="n">
        <v>109</v>
      </c>
      <c r="H128" s="0" t="s">
        <v>44</v>
      </c>
      <c r="I128" s="0" t="s">
        <v>44</v>
      </c>
      <c r="J128" s="3" t="n">
        <v>1</v>
      </c>
      <c r="K128" s="0" t="n">
        <v>0</v>
      </c>
      <c r="L128" s="0" t="s">
        <v>44</v>
      </c>
      <c r="M128" s="0" t="s">
        <v>44</v>
      </c>
      <c r="N128" s="3" t="n">
        <v>1</v>
      </c>
      <c r="O128" s="0" t="n">
        <v>-1</v>
      </c>
      <c r="P128" s="0" t="s">
        <v>44</v>
      </c>
      <c r="Q128" s="0" t="s">
        <v>44</v>
      </c>
      <c r="R128" s="3" t="n">
        <v>1</v>
      </c>
      <c r="S128" s="0" t="n">
        <v>2520</v>
      </c>
      <c r="T128" s="0" t="s">
        <v>44</v>
      </c>
      <c r="U128" s="0" t="s">
        <v>44</v>
      </c>
      <c r="V128" s="3" t="n">
        <v>1</v>
      </c>
      <c r="W128" s="0" t="n">
        <v>109</v>
      </c>
      <c r="X128" s="0" t="s">
        <v>44</v>
      </c>
      <c r="Y128" s="0" t="s">
        <v>44</v>
      </c>
      <c r="Z128" s="3" t="n">
        <v>1</v>
      </c>
      <c r="AA128" s="0" t="n">
        <v>83</v>
      </c>
      <c r="AB128" s="0" t="s">
        <v>44</v>
      </c>
      <c r="AC128" s="0" t="s">
        <v>44</v>
      </c>
      <c r="AD128" s="3" t="n">
        <v>1</v>
      </c>
      <c r="AE128" s="0" t="n">
        <v>85</v>
      </c>
      <c r="AF128" s="4" t="s">
        <v>44</v>
      </c>
      <c r="AG128" s="4" t="s">
        <v>44</v>
      </c>
      <c r="AH128" s="3" t="n">
        <v>1</v>
      </c>
      <c r="AI128" s="0" t="n">
        <v>15</v>
      </c>
      <c r="AJ128" s="0" t="s">
        <v>44</v>
      </c>
      <c r="AK128" s="0" t="s">
        <v>44</v>
      </c>
      <c r="AL128" s="3" t="n">
        <v>1</v>
      </c>
      <c r="AM128" s="0" t="n">
        <v>103</v>
      </c>
      <c r="AN128" s="0" t="s">
        <v>44</v>
      </c>
      <c r="AO128" s="0" t="s">
        <v>44</v>
      </c>
      <c r="AP128" s="3" t="n">
        <v>1</v>
      </c>
      <c r="AQ128" s="0" t="n">
        <v>0</v>
      </c>
      <c r="AR128" s="0" t="s">
        <v>44</v>
      </c>
      <c r="AS128" s="0" t="s">
        <v>44</v>
      </c>
      <c r="AT128" s="3" t="n">
        <v>1</v>
      </c>
      <c r="AU128" s="0" t="n">
        <v>23</v>
      </c>
      <c r="AV128" s="0" t="s">
        <v>44</v>
      </c>
      <c r="AW128" s="0" t="s">
        <v>44</v>
      </c>
      <c r="AX128" s="3" t="n">
        <v>1</v>
      </c>
      <c r="AY128" s="0" t="n">
        <v>-1</v>
      </c>
      <c r="AZ128" s="0" t="s">
        <v>44</v>
      </c>
      <c r="BA128" s="0" t="s">
        <v>44</v>
      </c>
      <c r="BB128" s="3" t="n">
        <v>1</v>
      </c>
      <c r="BC128" s="0" t="n">
        <v>23</v>
      </c>
      <c r="BD128" s="0" t="s">
        <v>44</v>
      </c>
      <c r="BE128" s="0" t="s">
        <v>44</v>
      </c>
      <c r="BF128" s="3" t="n">
        <v>1</v>
      </c>
      <c r="BG128" s="0" t="n">
        <v>2520</v>
      </c>
      <c r="BH128" s="0" t="s">
        <v>44</v>
      </c>
      <c r="BI128" s="0" t="s">
        <v>44</v>
      </c>
      <c r="BJ128" s="3" t="n">
        <v>1</v>
      </c>
      <c r="BK128" s="0" t="n">
        <v>23</v>
      </c>
      <c r="BL128" s="0" t="s">
        <v>44</v>
      </c>
      <c r="BM128" s="0" t="s">
        <v>44</v>
      </c>
      <c r="BN128" s="3" t="n">
        <v>1</v>
      </c>
      <c r="BO128" s="0" t="n">
        <v>13</v>
      </c>
      <c r="BP128" s="0" t="s">
        <v>44</v>
      </c>
      <c r="BQ128" s="0" t="s">
        <v>44</v>
      </c>
      <c r="BR128" s="3" t="n">
        <v>1</v>
      </c>
      <c r="BU128" s="0" t="n">
        <f aca="false">IF(CJ128&lt;=0,$D$7,IF(CR128&lt;=CJ128,$D$7,$D$7+$F$7*(CR128-CJ128)))</f>
        <v>2.2</v>
      </c>
      <c r="BW128" s="0" t="n">
        <v>1</v>
      </c>
      <c r="BX128" s="0" t="n">
        <f aca="false">IF(AND(C128&gt;=0,C129&gt;=0),C128-C129,-1)</f>
        <v>1800</v>
      </c>
      <c r="BY128" s="0" t="s">
        <v>44</v>
      </c>
      <c r="BZ128" s="0" t="str">
        <f aca="false">IF(AND(E128="Nein",E129="Nein"),"Nein","Ja")</f>
        <v>Nein</v>
      </c>
      <c r="CA128" s="3" t="n">
        <f aca="false">ROUND((F128+F129)/2,2)</f>
        <v>1</v>
      </c>
      <c r="CB128" s="0" t="n">
        <f aca="false">G128</f>
        <v>109</v>
      </c>
      <c r="CC128" s="0" t="str">
        <f aca="false">H128</f>
        <v>Nein</v>
      </c>
      <c r="CD128" s="0" t="str">
        <f aca="false">I128</f>
        <v>Nein</v>
      </c>
      <c r="CE128" s="3" t="n">
        <f aca="false">J128</f>
        <v>1</v>
      </c>
      <c r="CF128" s="0" t="n">
        <f aca="false">IF(AND(K128&gt;=0,K129&gt;=0),K128-K129,-1)</f>
        <v>0</v>
      </c>
      <c r="CG128" s="0" t="s">
        <v>44</v>
      </c>
      <c r="CH128" s="0" t="str">
        <f aca="false">IF(AND(M128="Nein",M129="Nein"),"Nein","Ja")</f>
        <v>Nein</v>
      </c>
      <c r="CI128" s="3" t="n">
        <f aca="false">ROUND((N128+N129)/2,2)</f>
        <v>1</v>
      </c>
      <c r="CJ128" s="0" t="n">
        <f aca="false">O128</f>
        <v>-1</v>
      </c>
      <c r="CK128" s="0" t="str">
        <f aca="false">P128</f>
        <v>Nein</v>
      </c>
      <c r="CL128" s="0" t="str">
        <f aca="false">Q128</f>
        <v>Nein</v>
      </c>
      <c r="CM128" s="3" t="n">
        <f aca="false">R128</f>
        <v>1</v>
      </c>
      <c r="CN128" s="0" t="n">
        <f aca="false">IF(AND(S128&gt;=0,S129&gt;=0),S128-S129,-1)</f>
        <v>1980</v>
      </c>
      <c r="CO128" s="0" t="s">
        <v>44</v>
      </c>
      <c r="CP128" s="0" t="str">
        <f aca="false">IF(AND(U128="Nein",U129="Nein"),"Nein","Ja")</f>
        <v>Nein</v>
      </c>
      <c r="CQ128" s="3" t="n">
        <f aca="false">ROUND((V128+V129)/2,2)</f>
        <v>1</v>
      </c>
      <c r="CR128" s="0" t="n">
        <f aca="false">W128</f>
        <v>109</v>
      </c>
      <c r="CS128" s="0" t="str">
        <f aca="false">X128</f>
        <v>Nein</v>
      </c>
      <c r="CT128" s="0" t="str">
        <f aca="false">Y128</f>
        <v>Nein</v>
      </c>
      <c r="CU128" s="3" t="n">
        <f aca="false">Z128</f>
        <v>1</v>
      </c>
      <c r="CV128" s="0" t="n">
        <f aca="false">AA128</f>
        <v>83</v>
      </c>
      <c r="CW128" s="0" t="str">
        <f aca="false">AB128</f>
        <v>Nein</v>
      </c>
      <c r="CX128" s="0" t="str">
        <f aca="false">AC128</f>
        <v>Nein</v>
      </c>
      <c r="CY128" s="3" t="n">
        <f aca="false">AD128</f>
        <v>1</v>
      </c>
      <c r="CZ128" s="0" t="n">
        <f aca="false">AE128</f>
        <v>85</v>
      </c>
      <c r="DA128" s="0" t="str">
        <f aca="false">AF128</f>
        <v>Nein</v>
      </c>
      <c r="DB128" s="0" t="str">
        <f aca="false">AG128</f>
        <v>Nein</v>
      </c>
      <c r="DC128" s="3" t="n">
        <f aca="false">AH128</f>
        <v>1</v>
      </c>
      <c r="DD128" s="0" t="n">
        <f aca="false">AI128</f>
        <v>15</v>
      </c>
      <c r="DE128" s="0" t="str">
        <f aca="false">AJ128</f>
        <v>Nein</v>
      </c>
      <c r="DF128" s="0" t="str">
        <f aca="false">AK128</f>
        <v>Nein</v>
      </c>
      <c r="DG128" s="3" t="n">
        <f aca="false">AL128</f>
        <v>1</v>
      </c>
      <c r="DH128" s="0" t="n">
        <f aca="false">AM128</f>
        <v>103</v>
      </c>
      <c r="DI128" s="0" t="str">
        <f aca="false">AN128</f>
        <v>Nein</v>
      </c>
      <c r="DJ128" s="0" t="str">
        <f aca="false">AO128</f>
        <v>Nein</v>
      </c>
      <c r="DK128" s="3" t="n">
        <f aca="false">AP128</f>
        <v>1</v>
      </c>
      <c r="DL128" s="0" t="n">
        <f aca="false">IF(CF128=0,0,IF(OR(BX128&gt;=0,CF128&gt;=0),ROUND(CF128/BX128*100,0),-1))</f>
        <v>0</v>
      </c>
      <c r="DM128" s="0" t="s">
        <v>44</v>
      </c>
      <c r="DN128" s="0" t="str">
        <f aca="false">IF(AND(CH128="Nein",BZ128="Nein"),"Nein","Ja")</f>
        <v>Nein</v>
      </c>
      <c r="DO128" s="3" t="n">
        <f aca="false">ROUND(CI128*CA128,2)</f>
        <v>1</v>
      </c>
      <c r="DP128" s="0" t="n">
        <f aca="false">IF(OR(BX128&lt;0,CB128&lt;=0),-1,ROUND(BX128/CB128,0))</f>
        <v>17</v>
      </c>
      <c r="DQ128" s="0" t="s">
        <v>44</v>
      </c>
      <c r="DR128" s="0" t="str">
        <f aca="false">IF(AND(BZ128="Nein",CD128="Nein"),"Nein","Ja")</f>
        <v>Nein</v>
      </c>
      <c r="DS128" s="3" t="n">
        <f aca="false">ROUND(CA128*CE128,2)</f>
        <v>1</v>
      </c>
      <c r="DT128" s="0" t="n">
        <f aca="false">IF(OR(CF128&lt;0,CJ128&lt;=0),-1,ROUND(CF128/CJ128,0))</f>
        <v>-1</v>
      </c>
      <c r="DU128" s="0" t="s">
        <v>44</v>
      </c>
      <c r="DV128" s="0" t="str">
        <f aca="false">IF(AND(CH128="Nein",CL128="Nein"),"Nein","Ja")</f>
        <v>Nein</v>
      </c>
      <c r="DW128" s="3" t="n">
        <f aca="false">ROUND(CI128*CM128,2)</f>
        <v>1</v>
      </c>
      <c r="DX128" s="0" t="n">
        <f aca="false">IF(OR(CN128&lt;0,CR128&lt;=0),-1,ROUND(CN128/CR128,0))</f>
        <v>18</v>
      </c>
      <c r="DY128" s="0" t="s">
        <v>44</v>
      </c>
      <c r="DZ128" s="0" t="str">
        <f aca="false">IF(AND(CP128="Nein",CT128="Nein"),"Nein","Ja")</f>
        <v>Nein</v>
      </c>
      <c r="EA128" s="3" t="n">
        <f aca="false">ROUND(CQ128*CU128,2)</f>
        <v>1</v>
      </c>
      <c r="EB128" s="0" t="n">
        <f aca="false">IF(OR(CN128&lt;0,CF128&lt;0),-1,CN128+ROUND(BU128*CF128,0))</f>
        <v>1980</v>
      </c>
      <c r="EC128" s="0" t="s">
        <v>44</v>
      </c>
      <c r="ED128" s="0" t="str">
        <f aca="false">IF(AND(CP128="Nein",CH128="Nein"),"Nein","Ja")</f>
        <v>Nein</v>
      </c>
      <c r="EE128" s="3" t="n">
        <f aca="false">ROUND((CQ128+CI128)/2,2)</f>
        <v>1</v>
      </c>
      <c r="EF128" s="0" t="n">
        <f aca="false">IF(OR(EB128&lt;0,CB128&lt;=0),-1,ROUND(EB128/CB128,0))</f>
        <v>18</v>
      </c>
      <c r="EG128" s="0" t="s">
        <v>44</v>
      </c>
      <c r="EH128" s="0" t="str">
        <f aca="false">IF(AND(ED128="Nein",CD128="Nein"),"Nein","Ja")</f>
        <v>Nein</v>
      </c>
      <c r="EI128" s="3" t="n">
        <f aca="false">ROUND(EE128*CE128,2)</f>
        <v>1</v>
      </c>
      <c r="EJ128" s="0" t="n">
        <f aca="false">BO128</f>
        <v>13</v>
      </c>
      <c r="EK128" s="0" t="str">
        <f aca="false">BP128</f>
        <v>Nein</v>
      </c>
      <c r="EL128" s="0" t="str">
        <f aca="false">BQ128</f>
        <v>Nein</v>
      </c>
      <c r="EM128" s="3" t="n">
        <f aca="false">BR128</f>
        <v>1</v>
      </c>
    </row>
    <row r="129" customFormat="false" ht="12.75" hidden="false" customHeight="false" outlineLevel="0" collapsed="false">
      <c r="B129" s="0" t="n">
        <v>1</v>
      </c>
      <c r="C129" s="0" t="n">
        <v>720</v>
      </c>
      <c r="D129" s="0" t="s">
        <v>44</v>
      </c>
      <c r="E129" s="0" t="s">
        <v>44</v>
      </c>
      <c r="F129" s="3" t="n">
        <v>1</v>
      </c>
      <c r="G129" s="0" t="n">
        <v>97</v>
      </c>
      <c r="H129" s="0" t="s">
        <v>44</v>
      </c>
      <c r="I129" s="0" t="s">
        <v>44</v>
      </c>
      <c r="J129" s="3" t="n">
        <v>1</v>
      </c>
      <c r="K129" s="0" t="n">
        <v>0</v>
      </c>
      <c r="L129" s="0" t="s">
        <v>44</v>
      </c>
      <c r="M129" s="0" t="s">
        <v>44</v>
      </c>
      <c r="N129" s="3" t="n">
        <v>1</v>
      </c>
      <c r="O129" s="0" t="n">
        <v>-1</v>
      </c>
      <c r="P129" s="0" t="s">
        <v>44</v>
      </c>
      <c r="Q129" s="0" t="s">
        <v>44</v>
      </c>
      <c r="R129" s="3" t="n">
        <v>1</v>
      </c>
      <c r="S129" s="0" t="n">
        <v>540</v>
      </c>
      <c r="T129" s="0" t="s">
        <v>44</v>
      </c>
      <c r="U129" s="0" t="s">
        <v>44</v>
      </c>
      <c r="V129" s="3" t="n">
        <v>1</v>
      </c>
      <c r="W129" s="0" t="n">
        <v>102</v>
      </c>
      <c r="X129" s="0" t="s">
        <v>44</v>
      </c>
      <c r="Y129" s="0" t="s">
        <v>44</v>
      </c>
      <c r="Z129" s="3" t="n">
        <v>1</v>
      </c>
      <c r="AA129" s="0" t="n">
        <v>82</v>
      </c>
      <c r="AB129" s="0" t="s">
        <v>44</v>
      </c>
      <c r="AC129" s="0" t="s">
        <v>44</v>
      </c>
      <c r="AD129" s="3" t="n">
        <v>1</v>
      </c>
      <c r="AE129" s="0" t="n">
        <v>82</v>
      </c>
      <c r="AF129" s="4" t="s">
        <v>44</v>
      </c>
      <c r="AG129" s="4" t="s">
        <v>44</v>
      </c>
      <c r="AH129" s="3" t="n">
        <v>1</v>
      </c>
      <c r="AI129" s="0" t="n">
        <v>11</v>
      </c>
      <c r="AJ129" s="0" t="s">
        <v>44</v>
      </c>
      <c r="AK129" s="0" t="s">
        <v>44</v>
      </c>
      <c r="AL129" s="3" t="n">
        <v>1</v>
      </c>
      <c r="AM129" s="0" t="n">
        <v>98</v>
      </c>
      <c r="AN129" s="0" t="s">
        <v>44</v>
      </c>
      <c r="AO129" s="0" t="s">
        <v>44</v>
      </c>
      <c r="AP129" s="3" t="n">
        <v>1</v>
      </c>
      <c r="AQ129" s="0" t="n">
        <v>0</v>
      </c>
      <c r="AR129" s="0" t="s">
        <v>44</v>
      </c>
      <c r="AS129" s="0" t="s">
        <v>44</v>
      </c>
      <c r="AT129" s="3" t="n">
        <v>1</v>
      </c>
      <c r="AU129" s="0" t="n">
        <v>7</v>
      </c>
      <c r="AV129" s="0" t="s">
        <v>44</v>
      </c>
      <c r="AW129" s="0" t="s">
        <v>44</v>
      </c>
      <c r="AX129" s="3" t="n">
        <v>1</v>
      </c>
      <c r="AY129" s="0" t="n">
        <v>-1</v>
      </c>
      <c r="AZ129" s="0" t="s">
        <v>44</v>
      </c>
      <c r="BA129" s="0" t="s">
        <v>44</v>
      </c>
      <c r="BB129" s="3" t="n">
        <v>1</v>
      </c>
      <c r="BC129" s="0" t="n">
        <v>7</v>
      </c>
      <c r="BD129" s="0" t="s">
        <v>44</v>
      </c>
      <c r="BE129" s="0" t="s">
        <v>44</v>
      </c>
      <c r="BF129" s="3" t="n">
        <v>1</v>
      </c>
      <c r="BG129" s="0" t="n">
        <v>1008</v>
      </c>
      <c r="BH129" s="0" t="s">
        <v>44</v>
      </c>
      <c r="BI129" s="0" t="s">
        <v>44</v>
      </c>
      <c r="BJ129" s="3" t="n">
        <v>1</v>
      </c>
      <c r="BK129" s="0" t="n">
        <v>10</v>
      </c>
      <c r="BL129" s="0" t="s">
        <v>44</v>
      </c>
      <c r="BM129" s="0" t="s">
        <v>44</v>
      </c>
      <c r="BN129" s="3" t="n">
        <v>1</v>
      </c>
      <c r="BO129" s="0" t="n">
        <v>7</v>
      </c>
      <c r="BP129" s="0" t="s">
        <v>44</v>
      </c>
      <c r="BQ129" s="0" t="s">
        <v>44</v>
      </c>
      <c r="BR129" s="3" t="n">
        <v>1</v>
      </c>
      <c r="CA129" s="3"/>
      <c r="CE129" s="3"/>
      <c r="CI129" s="3"/>
      <c r="CM129" s="3"/>
      <c r="CQ129" s="3"/>
      <c r="CU129" s="3"/>
      <c r="CY129" s="3"/>
      <c r="DC129" s="3"/>
      <c r="DG129" s="3"/>
      <c r="DK129" s="3"/>
      <c r="DO129" s="3"/>
      <c r="DS129" s="3"/>
      <c r="DW129" s="3"/>
      <c r="EA129" s="3"/>
      <c r="EE129" s="3"/>
      <c r="EI129" s="3"/>
      <c r="EM129" s="3"/>
    </row>
    <row r="130" customFormat="false" ht="12.75" hidden="false" customHeight="false" outlineLevel="0" collapsed="false">
      <c r="A130" s="0" t="n">
        <v>48</v>
      </c>
      <c r="B130" s="0" t="n">
        <v>1</v>
      </c>
      <c r="C130" s="0" t="n">
        <v>1320</v>
      </c>
      <c r="D130" s="0" t="s">
        <v>44</v>
      </c>
      <c r="E130" s="0" t="s">
        <v>44</v>
      </c>
      <c r="F130" s="3" t="n">
        <v>1</v>
      </c>
      <c r="G130" s="0" t="n">
        <v>20</v>
      </c>
      <c r="H130" s="0" t="s">
        <v>44</v>
      </c>
      <c r="I130" s="0" t="s">
        <v>44</v>
      </c>
      <c r="J130" s="3" t="n">
        <v>1</v>
      </c>
      <c r="K130" s="0" t="n">
        <v>60</v>
      </c>
      <c r="L130" s="0" t="s">
        <v>44</v>
      </c>
      <c r="M130" s="0" t="s">
        <v>44</v>
      </c>
      <c r="N130" s="3" t="n">
        <v>1</v>
      </c>
      <c r="O130" s="0" t="n">
        <v>20</v>
      </c>
      <c r="P130" s="0" t="s">
        <v>44</v>
      </c>
      <c r="Q130" s="0" t="s">
        <v>44</v>
      </c>
      <c r="R130" s="3" t="n">
        <v>1</v>
      </c>
      <c r="S130" s="0" t="n">
        <v>1260</v>
      </c>
      <c r="T130" s="0" t="s">
        <v>44</v>
      </c>
      <c r="U130" s="0" t="s">
        <v>44</v>
      </c>
      <c r="V130" s="3" t="n">
        <v>1</v>
      </c>
      <c r="W130" s="0" t="n">
        <v>20</v>
      </c>
      <c r="X130" s="0" t="s">
        <v>44</v>
      </c>
      <c r="Y130" s="0" t="s">
        <v>44</v>
      </c>
      <c r="Z130" s="3" t="n">
        <v>1</v>
      </c>
      <c r="AA130" s="0" t="n">
        <v>92</v>
      </c>
      <c r="AB130" s="0" t="s">
        <v>44</v>
      </c>
      <c r="AC130" s="0" t="s">
        <v>44</v>
      </c>
      <c r="AD130" s="3" t="n">
        <v>1</v>
      </c>
      <c r="AE130" s="0" t="n">
        <v>92</v>
      </c>
      <c r="AF130" s="4" t="s">
        <v>44</v>
      </c>
      <c r="AG130" s="4" t="s">
        <v>44</v>
      </c>
      <c r="AH130" s="3" t="n">
        <v>1</v>
      </c>
      <c r="AI130" s="0" t="n">
        <v>2</v>
      </c>
      <c r="AJ130" s="0" t="s">
        <v>44</v>
      </c>
      <c r="AK130" s="0" t="s">
        <v>44</v>
      </c>
      <c r="AL130" s="3" t="n">
        <v>1</v>
      </c>
      <c r="AM130" s="0" t="n">
        <v>21</v>
      </c>
      <c r="AN130" s="0" t="s">
        <v>44</v>
      </c>
      <c r="AO130" s="0" t="s">
        <v>44</v>
      </c>
      <c r="AP130" s="3" t="n">
        <v>1</v>
      </c>
      <c r="AQ130" s="0" t="n">
        <v>5</v>
      </c>
      <c r="AR130" s="0" t="s">
        <v>44</v>
      </c>
      <c r="AS130" s="0" t="s">
        <v>44</v>
      </c>
      <c r="AT130" s="3" t="n">
        <v>1</v>
      </c>
      <c r="AU130" s="0" t="n">
        <v>66</v>
      </c>
      <c r="AV130" s="0" t="s">
        <v>44</v>
      </c>
      <c r="AW130" s="0" t="s">
        <v>44</v>
      </c>
      <c r="AX130" s="3" t="n">
        <v>1</v>
      </c>
      <c r="AY130" s="0" t="n">
        <v>3</v>
      </c>
      <c r="AZ130" s="0" t="s">
        <v>44</v>
      </c>
      <c r="BA130" s="0" t="s">
        <v>44</v>
      </c>
      <c r="BB130" s="3" t="n">
        <v>1</v>
      </c>
      <c r="BC130" s="0" t="n">
        <v>63</v>
      </c>
      <c r="BD130" s="0" t="s">
        <v>44</v>
      </c>
      <c r="BE130" s="0" t="s">
        <v>44</v>
      </c>
      <c r="BF130" s="3" t="n">
        <v>1</v>
      </c>
      <c r="BG130" s="0" t="n">
        <v>1392</v>
      </c>
      <c r="BH130" s="0" t="s">
        <v>44</v>
      </c>
      <c r="BI130" s="0" t="s">
        <v>44</v>
      </c>
      <c r="BJ130" s="3" t="n">
        <v>1</v>
      </c>
      <c r="BK130" s="0" t="n">
        <v>70</v>
      </c>
      <c r="BL130" s="0" t="s">
        <v>44</v>
      </c>
      <c r="BM130" s="0" t="s">
        <v>44</v>
      </c>
      <c r="BN130" s="3" t="n">
        <v>1</v>
      </c>
      <c r="BO130" s="0" t="n">
        <v>9</v>
      </c>
      <c r="BP130" s="0" t="s">
        <v>44</v>
      </c>
      <c r="BQ130" s="0" t="s">
        <v>44</v>
      </c>
      <c r="BR130" s="3" t="n">
        <v>1</v>
      </c>
      <c r="BU130" s="0" t="n">
        <f aca="false">IF(CJ130&lt;=0,$D$7,IF(CR130&lt;=CJ130,$D$7,$D$7+$F$7*(CR130-CJ130)))</f>
        <v>2.2</v>
      </c>
      <c r="BW130" s="0" t="n">
        <v>1</v>
      </c>
      <c r="BX130" s="0" t="n">
        <f aca="false">IF(AND(C130&gt;=0,C131&gt;=0),C130-C131,-1)</f>
        <v>600</v>
      </c>
      <c r="BY130" s="0" t="s">
        <v>44</v>
      </c>
      <c r="BZ130" s="0" t="str">
        <f aca="false">IF(AND(E130="Nein",E131="Nein"),"Nein","Ja")</f>
        <v>Nein</v>
      </c>
      <c r="CA130" s="3" t="n">
        <f aca="false">ROUND((F130+F131)/2,2)</f>
        <v>1</v>
      </c>
      <c r="CB130" s="0" t="n">
        <f aca="false">G130</f>
        <v>20</v>
      </c>
      <c r="CC130" s="0" t="str">
        <f aca="false">H130</f>
        <v>Nein</v>
      </c>
      <c r="CD130" s="0" t="str">
        <f aca="false">I130</f>
        <v>Nein</v>
      </c>
      <c r="CE130" s="3" t="n">
        <f aca="false">J130</f>
        <v>1</v>
      </c>
      <c r="CF130" s="0" t="n">
        <f aca="false">IF(AND(K130&gt;=0,K131&gt;=0),K130-K131,-1)</f>
        <v>60</v>
      </c>
      <c r="CG130" s="0" t="s">
        <v>44</v>
      </c>
      <c r="CH130" s="0" t="str">
        <f aca="false">IF(AND(M130="Nein",M131="Nein"),"Nein","Ja")</f>
        <v>Nein</v>
      </c>
      <c r="CI130" s="3" t="n">
        <f aca="false">ROUND((N130+N131)/2,2)</f>
        <v>1</v>
      </c>
      <c r="CJ130" s="0" t="n">
        <f aca="false">O130</f>
        <v>20</v>
      </c>
      <c r="CK130" s="0" t="str">
        <f aca="false">P130</f>
        <v>Nein</v>
      </c>
      <c r="CL130" s="0" t="str">
        <f aca="false">Q130</f>
        <v>Nein</v>
      </c>
      <c r="CM130" s="3" t="n">
        <f aca="false">R130</f>
        <v>1</v>
      </c>
      <c r="CN130" s="0" t="n">
        <f aca="false">IF(AND(S130&gt;=0,S131&gt;=0),S130-S131,-1)</f>
        <v>540</v>
      </c>
      <c r="CO130" s="0" t="s">
        <v>44</v>
      </c>
      <c r="CP130" s="0" t="str">
        <f aca="false">IF(AND(U130="Nein",U131="Nein"),"Nein","Ja")</f>
        <v>Nein</v>
      </c>
      <c r="CQ130" s="3" t="n">
        <f aca="false">ROUND((V130+V131)/2,2)</f>
        <v>1</v>
      </c>
      <c r="CR130" s="0" t="n">
        <f aca="false">W130</f>
        <v>20</v>
      </c>
      <c r="CS130" s="0" t="str">
        <f aca="false">X130</f>
        <v>Nein</v>
      </c>
      <c r="CT130" s="0" t="str">
        <f aca="false">Y130</f>
        <v>Nein</v>
      </c>
      <c r="CU130" s="3" t="n">
        <f aca="false">Z130</f>
        <v>1</v>
      </c>
      <c r="CV130" s="0" t="n">
        <f aca="false">AA130</f>
        <v>92</v>
      </c>
      <c r="CW130" s="0" t="str">
        <f aca="false">AB130</f>
        <v>Nein</v>
      </c>
      <c r="CX130" s="0" t="str">
        <f aca="false">AC130</f>
        <v>Nein</v>
      </c>
      <c r="CY130" s="3" t="n">
        <f aca="false">AD130</f>
        <v>1</v>
      </c>
      <c r="CZ130" s="0" t="n">
        <f aca="false">AE130</f>
        <v>92</v>
      </c>
      <c r="DA130" s="0" t="str">
        <f aca="false">AF130</f>
        <v>Nein</v>
      </c>
      <c r="DB130" s="0" t="str">
        <f aca="false">AG130</f>
        <v>Nein</v>
      </c>
      <c r="DC130" s="3" t="n">
        <f aca="false">AH130</f>
        <v>1</v>
      </c>
      <c r="DD130" s="0" t="n">
        <f aca="false">AI130</f>
        <v>2</v>
      </c>
      <c r="DE130" s="0" t="str">
        <f aca="false">AJ130</f>
        <v>Nein</v>
      </c>
      <c r="DF130" s="0" t="str">
        <f aca="false">AK130</f>
        <v>Nein</v>
      </c>
      <c r="DG130" s="3" t="n">
        <f aca="false">AL130</f>
        <v>1</v>
      </c>
      <c r="DH130" s="0" t="n">
        <f aca="false">AM130</f>
        <v>21</v>
      </c>
      <c r="DI130" s="0" t="str">
        <f aca="false">AN130</f>
        <v>Nein</v>
      </c>
      <c r="DJ130" s="0" t="str">
        <f aca="false">AO130</f>
        <v>Nein</v>
      </c>
      <c r="DK130" s="3" t="n">
        <f aca="false">AP130</f>
        <v>1</v>
      </c>
      <c r="DL130" s="0" t="n">
        <f aca="false">IF(CF130=0,0,IF(OR(BX130&gt;=0,CF130&gt;=0),ROUND(CF130/BX130*100,0),-1))</f>
        <v>10</v>
      </c>
      <c r="DM130" s="0" t="s">
        <v>44</v>
      </c>
      <c r="DN130" s="0" t="str">
        <f aca="false">IF(AND(CH130="Nein",BZ130="Nein"),"Nein","Ja")</f>
        <v>Nein</v>
      </c>
      <c r="DO130" s="3" t="n">
        <f aca="false">ROUND(CI130*CA130,2)</f>
        <v>1</v>
      </c>
      <c r="DP130" s="0" t="n">
        <f aca="false">IF(OR(BX130&lt;0,CB130&lt;=0),-1,ROUND(BX130/CB130,0))</f>
        <v>30</v>
      </c>
      <c r="DQ130" s="0" t="s">
        <v>44</v>
      </c>
      <c r="DR130" s="0" t="str">
        <f aca="false">IF(AND(BZ130="Nein",CD130="Nein"),"Nein","Ja")</f>
        <v>Nein</v>
      </c>
      <c r="DS130" s="3" t="n">
        <f aca="false">ROUND(CA130*CE130,2)</f>
        <v>1</v>
      </c>
      <c r="DT130" s="0" t="n">
        <f aca="false">IF(OR(CF130&lt;0,CJ130&lt;=0),-1,ROUND(CF130/CJ130,0))</f>
        <v>3</v>
      </c>
      <c r="DU130" s="0" t="s">
        <v>44</v>
      </c>
      <c r="DV130" s="0" t="str">
        <f aca="false">IF(AND(CH130="Nein",CL130="Nein"),"Nein","Ja")</f>
        <v>Nein</v>
      </c>
      <c r="DW130" s="3" t="n">
        <f aca="false">ROUND(CI130*CM130,2)</f>
        <v>1</v>
      </c>
      <c r="DX130" s="0" t="n">
        <f aca="false">IF(OR(CN130&lt;0,CR130&lt;=0),-1,ROUND(CN130/CR130,0))</f>
        <v>27</v>
      </c>
      <c r="DY130" s="0" t="s">
        <v>44</v>
      </c>
      <c r="DZ130" s="0" t="str">
        <f aca="false">IF(AND(CP130="Nein",CT130="Nein"),"Nein","Ja")</f>
        <v>Nein</v>
      </c>
      <c r="EA130" s="3" t="n">
        <f aca="false">ROUND(CQ130*CU130,2)</f>
        <v>1</v>
      </c>
      <c r="EB130" s="0" t="n">
        <f aca="false">IF(OR(CN130&lt;0,CF130&lt;0),-1,CN130+ROUND(BU130*CF130,0))</f>
        <v>672</v>
      </c>
      <c r="EC130" s="0" t="s">
        <v>44</v>
      </c>
      <c r="ED130" s="0" t="str">
        <f aca="false">IF(AND(CP130="Nein",CH130="Nein"),"Nein","Ja")</f>
        <v>Nein</v>
      </c>
      <c r="EE130" s="3" t="n">
        <f aca="false">ROUND((CQ130+CI130)/2,2)</f>
        <v>1</v>
      </c>
      <c r="EF130" s="0" t="n">
        <f aca="false">IF(OR(EB130&lt;0,CB130&lt;=0),-1,ROUND(EB130/CB130,0))</f>
        <v>34</v>
      </c>
      <c r="EG130" s="0" t="s">
        <v>44</v>
      </c>
      <c r="EH130" s="0" t="str">
        <f aca="false">IF(AND(ED130="Nein",CD130="Nein"),"Nein","Ja")</f>
        <v>Nein</v>
      </c>
      <c r="EI130" s="3" t="n">
        <f aca="false">ROUND(EE130*CE130,2)</f>
        <v>1</v>
      </c>
      <c r="EJ130" s="0" t="n">
        <f aca="false">BO130</f>
        <v>9</v>
      </c>
      <c r="EK130" s="0" t="str">
        <f aca="false">BP130</f>
        <v>Nein</v>
      </c>
      <c r="EL130" s="0" t="str">
        <f aca="false">BQ130</f>
        <v>Nein</v>
      </c>
      <c r="EM130" s="3" t="n">
        <f aca="false">BR130</f>
        <v>1</v>
      </c>
    </row>
    <row r="131" customFormat="false" ht="12.75" hidden="false" customHeight="false" outlineLevel="0" collapsed="false">
      <c r="B131" s="0" t="n">
        <v>1</v>
      </c>
      <c r="C131" s="0" t="n">
        <v>720</v>
      </c>
      <c r="D131" s="0" t="s">
        <v>44</v>
      </c>
      <c r="E131" s="0" t="s">
        <v>44</v>
      </c>
      <c r="F131" s="3" t="n">
        <v>1</v>
      </c>
      <c r="G131" s="0" t="n">
        <v>97</v>
      </c>
      <c r="H131" s="0" t="s">
        <v>44</v>
      </c>
      <c r="I131" s="0" t="s">
        <v>44</v>
      </c>
      <c r="J131" s="3" t="n">
        <v>1</v>
      </c>
      <c r="K131" s="0" t="n">
        <v>0</v>
      </c>
      <c r="L131" s="0" t="s">
        <v>44</v>
      </c>
      <c r="M131" s="0" t="s">
        <v>44</v>
      </c>
      <c r="N131" s="3" t="n">
        <v>1</v>
      </c>
      <c r="O131" s="0" t="n">
        <v>-1</v>
      </c>
      <c r="P131" s="0" t="s">
        <v>44</v>
      </c>
      <c r="Q131" s="0" t="s">
        <v>44</v>
      </c>
      <c r="R131" s="3" t="n">
        <v>1</v>
      </c>
      <c r="S131" s="0" t="n">
        <v>720</v>
      </c>
      <c r="T131" s="0" t="s">
        <v>44</v>
      </c>
      <c r="U131" s="0" t="s">
        <v>44</v>
      </c>
      <c r="V131" s="3" t="n">
        <v>1</v>
      </c>
      <c r="W131" s="0" t="n">
        <v>97</v>
      </c>
      <c r="X131" s="0" t="s">
        <v>44</v>
      </c>
      <c r="Y131" s="0" t="s">
        <v>44</v>
      </c>
      <c r="Z131" s="3" t="n">
        <v>1</v>
      </c>
      <c r="AA131" s="0" t="n">
        <v>82</v>
      </c>
      <c r="AB131" s="0" t="s">
        <v>44</v>
      </c>
      <c r="AC131" s="0" t="s">
        <v>44</v>
      </c>
      <c r="AD131" s="3" t="n">
        <v>1</v>
      </c>
      <c r="AE131" s="0" t="n">
        <v>82</v>
      </c>
      <c r="AF131" s="4" t="s">
        <v>44</v>
      </c>
      <c r="AG131" s="4" t="s">
        <v>44</v>
      </c>
      <c r="AH131" s="3" t="n">
        <v>1</v>
      </c>
      <c r="AI131" s="0" t="n">
        <v>11</v>
      </c>
      <c r="AJ131" s="0" t="s">
        <v>44</v>
      </c>
      <c r="AK131" s="0" t="s">
        <v>44</v>
      </c>
      <c r="AL131" s="3" t="n">
        <v>1</v>
      </c>
      <c r="AM131" s="0" t="n">
        <v>98</v>
      </c>
      <c r="AN131" s="0" t="s">
        <v>44</v>
      </c>
      <c r="AO131" s="0" t="s">
        <v>44</v>
      </c>
      <c r="AP131" s="3" t="n">
        <v>1</v>
      </c>
      <c r="AQ131" s="0" t="n">
        <v>0</v>
      </c>
      <c r="AR131" s="0" t="s">
        <v>44</v>
      </c>
      <c r="AS131" s="0" t="s">
        <v>44</v>
      </c>
      <c r="AT131" s="3" t="n">
        <v>1</v>
      </c>
      <c r="AU131" s="0" t="n">
        <v>7</v>
      </c>
      <c r="AV131" s="0" t="s">
        <v>44</v>
      </c>
      <c r="AW131" s="0" t="s">
        <v>44</v>
      </c>
      <c r="AX131" s="3" t="n">
        <v>1</v>
      </c>
      <c r="AY131" s="0" t="n">
        <v>-1</v>
      </c>
      <c r="AZ131" s="0" t="s">
        <v>44</v>
      </c>
      <c r="BA131" s="0" t="s">
        <v>44</v>
      </c>
      <c r="BB131" s="3" t="n">
        <v>1</v>
      </c>
      <c r="BC131" s="0" t="n">
        <v>7</v>
      </c>
      <c r="BD131" s="0" t="s">
        <v>44</v>
      </c>
      <c r="BE131" s="0" t="s">
        <v>44</v>
      </c>
      <c r="BF131" s="3" t="n">
        <v>1</v>
      </c>
      <c r="BG131" s="0" t="n">
        <v>1008</v>
      </c>
      <c r="BH131" s="0" t="s">
        <v>44</v>
      </c>
      <c r="BI131" s="0" t="s">
        <v>44</v>
      </c>
      <c r="BJ131" s="3" t="n">
        <v>1</v>
      </c>
      <c r="BK131" s="0" t="n">
        <v>10</v>
      </c>
      <c r="BL131" s="0" t="s">
        <v>44</v>
      </c>
      <c r="BM131" s="0" t="s">
        <v>44</v>
      </c>
      <c r="BN131" s="3" t="n">
        <v>1</v>
      </c>
      <c r="BO131" s="0" t="n">
        <v>7</v>
      </c>
      <c r="BP131" s="0" t="s">
        <v>44</v>
      </c>
      <c r="BQ131" s="0" t="s">
        <v>44</v>
      </c>
      <c r="BR131" s="3" t="n">
        <v>1</v>
      </c>
      <c r="CA131" s="3"/>
      <c r="CE131" s="3"/>
      <c r="CI131" s="3"/>
      <c r="CM131" s="3"/>
      <c r="CQ131" s="3"/>
      <c r="CU131" s="3"/>
      <c r="CY131" s="3"/>
      <c r="DC131" s="3"/>
      <c r="DG131" s="3"/>
      <c r="DK131" s="3"/>
      <c r="DO131" s="3"/>
      <c r="DS131" s="3"/>
      <c r="DW131" s="3"/>
      <c r="EA131" s="3"/>
      <c r="EE131" s="3"/>
      <c r="EI131" s="3"/>
      <c r="EM131" s="3"/>
    </row>
    <row r="132" customFormat="false" ht="12.75" hidden="false" customHeight="false" outlineLevel="0" collapsed="false">
      <c r="A132" s="0" t="n">
        <v>49</v>
      </c>
      <c r="B132" s="0" t="n">
        <v>1</v>
      </c>
      <c r="C132" s="0" t="n">
        <v>0</v>
      </c>
      <c r="D132" s="0" t="s">
        <v>44</v>
      </c>
      <c r="E132" s="0" t="s">
        <v>44</v>
      </c>
      <c r="F132" s="3" t="n">
        <v>1</v>
      </c>
      <c r="G132" s="0" t="n">
        <v>-1</v>
      </c>
      <c r="H132" s="0" t="s">
        <v>44</v>
      </c>
      <c r="I132" s="0" t="s">
        <v>44</v>
      </c>
      <c r="J132" s="3" t="n">
        <v>1</v>
      </c>
      <c r="K132" s="0" t="n">
        <v>0</v>
      </c>
      <c r="L132" s="0" t="s">
        <v>44</v>
      </c>
      <c r="M132" s="0" t="s">
        <v>44</v>
      </c>
      <c r="N132" s="3" t="n">
        <v>1</v>
      </c>
      <c r="O132" s="0" t="n">
        <v>-1</v>
      </c>
      <c r="P132" s="0" t="s">
        <v>44</v>
      </c>
      <c r="Q132" s="0" t="s">
        <v>44</v>
      </c>
      <c r="R132" s="3" t="n">
        <v>1</v>
      </c>
      <c r="S132" s="0" t="n">
        <v>0</v>
      </c>
      <c r="T132" s="0" t="s">
        <v>44</v>
      </c>
      <c r="U132" s="0" t="s">
        <v>44</v>
      </c>
      <c r="V132" s="3" t="n">
        <v>1</v>
      </c>
      <c r="W132" s="0" t="n">
        <v>-1</v>
      </c>
      <c r="X132" s="0" t="s">
        <v>44</v>
      </c>
      <c r="Y132" s="0" t="s">
        <v>44</v>
      </c>
      <c r="Z132" s="3" t="n">
        <v>1</v>
      </c>
      <c r="AA132" s="0" t="n">
        <v>83</v>
      </c>
      <c r="AB132" s="0" t="s">
        <v>44</v>
      </c>
      <c r="AC132" s="0" t="s">
        <v>44</v>
      </c>
      <c r="AD132" s="3" t="n">
        <v>1</v>
      </c>
      <c r="AE132" s="0" t="n">
        <v>85</v>
      </c>
      <c r="AF132" s="4" t="s">
        <v>44</v>
      </c>
      <c r="AG132" s="4" t="s">
        <v>44</v>
      </c>
      <c r="AH132" s="3" t="n">
        <v>1</v>
      </c>
      <c r="AI132" s="0" t="n">
        <v>0</v>
      </c>
      <c r="AJ132" s="0" t="s">
        <v>44</v>
      </c>
      <c r="AK132" s="0" t="s">
        <v>44</v>
      </c>
      <c r="AL132" s="3" t="n">
        <v>1</v>
      </c>
      <c r="AM132" s="0" t="n">
        <v>-1</v>
      </c>
      <c r="AN132" s="0" t="s">
        <v>44</v>
      </c>
      <c r="AO132" s="0" t="s">
        <v>44</v>
      </c>
      <c r="AP132" s="3" t="n">
        <v>1</v>
      </c>
      <c r="AQ132" s="0" t="n">
        <v>0</v>
      </c>
      <c r="AR132" s="0" t="s">
        <v>44</v>
      </c>
      <c r="AS132" s="0" t="s">
        <v>44</v>
      </c>
      <c r="AT132" s="3" t="n">
        <v>1</v>
      </c>
      <c r="AU132" s="0" t="n">
        <v>-1</v>
      </c>
      <c r="AV132" s="0" t="s">
        <v>44</v>
      </c>
      <c r="AW132" s="0" t="s">
        <v>44</v>
      </c>
      <c r="AX132" s="3" t="n">
        <v>1</v>
      </c>
      <c r="AY132" s="0" t="n">
        <v>-1</v>
      </c>
      <c r="AZ132" s="0" t="s">
        <v>44</v>
      </c>
      <c r="BA132" s="0" t="s">
        <v>44</v>
      </c>
      <c r="BB132" s="3" t="n">
        <v>1</v>
      </c>
      <c r="BC132" s="0" t="n">
        <v>-1</v>
      </c>
      <c r="BD132" s="0" t="s">
        <v>44</v>
      </c>
      <c r="BE132" s="0" t="s">
        <v>44</v>
      </c>
      <c r="BF132" s="3" t="n">
        <v>1</v>
      </c>
      <c r="BG132" s="0" t="n">
        <v>0</v>
      </c>
      <c r="BH132" s="0" t="s">
        <v>44</v>
      </c>
      <c r="BI132" s="0" t="s">
        <v>44</v>
      </c>
      <c r="BJ132" s="3" t="n">
        <v>1</v>
      </c>
      <c r="BK132" s="0" t="n">
        <v>-1</v>
      </c>
      <c r="BL132" s="0" t="s">
        <v>44</v>
      </c>
      <c r="BM132" s="0" t="s">
        <v>44</v>
      </c>
      <c r="BN132" s="3" t="n">
        <v>1</v>
      </c>
      <c r="BO132" s="0" t="n">
        <v>-1</v>
      </c>
      <c r="BP132" s="0" t="s">
        <v>44</v>
      </c>
      <c r="BQ132" s="0" t="s">
        <v>44</v>
      </c>
      <c r="BR132" s="3" t="n">
        <v>1</v>
      </c>
      <c r="BU132" s="0" t="n">
        <f aca="false">IF(CJ132&lt;=0,$D$7,IF(CR132&lt;=CJ132,$D$7,$D$7+$F$7*(CR132-CJ132)))</f>
        <v>2.2</v>
      </c>
      <c r="BW132" s="0" t="n">
        <v>1</v>
      </c>
      <c r="BX132" s="0" t="n">
        <f aca="false">IF(AND(C132&gt;=0,C133&gt;=0),C132-C133,-1)</f>
        <v>0</v>
      </c>
      <c r="BY132" s="0" t="s">
        <v>44</v>
      </c>
      <c r="BZ132" s="0" t="str">
        <f aca="false">IF(AND(E132="Nein",E133="Nein"),"Nein","Ja")</f>
        <v>Nein</v>
      </c>
      <c r="CA132" s="3" t="n">
        <f aca="false">ROUND((F132+F133)/2,2)</f>
        <v>1</v>
      </c>
      <c r="CB132" s="0" t="n">
        <f aca="false">G132</f>
        <v>-1</v>
      </c>
      <c r="CC132" s="0" t="str">
        <f aca="false">H132</f>
        <v>Nein</v>
      </c>
      <c r="CD132" s="0" t="str">
        <f aca="false">I132</f>
        <v>Nein</v>
      </c>
      <c r="CE132" s="3" t="n">
        <f aca="false">J132</f>
        <v>1</v>
      </c>
      <c r="CF132" s="0" t="n">
        <f aca="false">IF(AND(K132&gt;=0,K133&gt;=0),K132-K133,-1)</f>
        <v>0</v>
      </c>
      <c r="CG132" s="0" t="s">
        <v>44</v>
      </c>
      <c r="CH132" s="0" t="str">
        <f aca="false">IF(AND(M132="Nein",M133="Nein"),"Nein","Ja")</f>
        <v>Nein</v>
      </c>
      <c r="CI132" s="3" t="n">
        <f aca="false">ROUND((N132+N133)/2,2)</f>
        <v>1</v>
      </c>
      <c r="CJ132" s="0" t="n">
        <f aca="false">O132</f>
        <v>-1</v>
      </c>
      <c r="CK132" s="0" t="str">
        <f aca="false">P132</f>
        <v>Nein</v>
      </c>
      <c r="CL132" s="0" t="str">
        <f aca="false">Q132</f>
        <v>Nein</v>
      </c>
      <c r="CM132" s="3" t="n">
        <f aca="false">R132</f>
        <v>1</v>
      </c>
      <c r="CN132" s="0" t="n">
        <f aca="false">IF(AND(S132&gt;=0,S133&gt;=0),S132-S133,-1)</f>
        <v>0</v>
      </c>
      <c r="CO132" s="0" t="s">
        <v>44</v>
      </c>
      <c r="CP132" s="0" t="str">
        <f aca="false">IF(AND(U132="Nein",U133="Nein"),"Nein","Ja")</f>
        <v>Nein</v>
      </c>
      <c r="CQ132" s="3" t="n">
        <f aca="false">ROUND((V132+V133)/2,2)</f>
        <v>1</v>
      </c>
      <c r="CR132" s="0" t="n">
        <f aca="false">W132</f>
        <v>-1</v>
      </c>
      <c r="CS132" s="0" t="str">
        <f aca="false">X132</f>
        <v>Nein</v>
      </c>
      <c r="CT132" s="0" t="str">
        <f aca="false">Y132</f>
        <v>Nein</v>
      </c>
      <c r="CU132" s="3" t="n">
        <f aca="false">Z132</f>
        <v>1</v>
      </c>
      <c r="CV132" s="0" t="n">
        <f aca="false">AA132</f>
        <v>83</v>
      </c>
      <c r="CW132" s="0" t="str">
        <f aca="false">AB132</f>
        <v>Nein</v>
      </c>
      <c r="CX132" s="0" t="str">
        <f aca="false">AC132</f>
        <v>Nein</v>
      </c>
      <c r="CY132" s="3" t="n">
        <f aca="false">AD132</f>
        <v>1</v>
      </c>
      <c r="CZ132" s="0" t="n">
        <f aca="false">AE132</f>
        <v>85</v>
      </c>
      <c r="DA132" s="0" t="str">
        <f aca="false">AF132</f>
        <v>Nein</v>
      </c>
      <c r="DB132" s="0" t="str">
        <f aca="false">AG132</f>
        <v>Nein</v>
      </c>
      <c r="DC132" s="3" t="n">
        <f aca="false">AH132</f>
        <v>1</v>
      </c>
      <c r="DD132" s="0" t="n">
        <f aca="false">AI132</f>
        <v>0</v>
      </c>
      <c r="DE132" s="0" t="str">
        <f aca="false">AJ132</f>
        <v>Nein</v>
      </c>
      <c r="DF132" s="0" t="str">
        <f aca="false">AK132</f>
        <v>Nein</v>
      </c>
      <c r="DG132" s="3" t="n">
        <f aca="false">AL132</f>
        <v>1</v>
      </c>
      <c r="DH132" s="0" t="n">
        <f aca="false">AM132</f>
        <v>-1</v>
      </c>
      <c r="DI132" s="0" t="str">
        <f aca="false">AN132</f>
        <v>Nein</v>
      </c>
      <c r="DJ132" s="0" t="str">
        <f aca="false">AO132</f>
        <v>Nein</v>
      </c>
      <c r="DK132" s="3" t="n">
        <f aca="false">AP132</f>
        <v>1</v>
      </c>
      <c r="DL132" s="0" t="n">
        <f aca="false">IF(CF132=0,0,IF(OR(BX132&gt;=0,CF132&gt;=0),ROUND(CF132/BX132*100,0),-1))</f>
        <v>0</v>
      </c>
      <c r="DM132" s="0" t="s">
        <v>44</v>
      </c>
      <c r="DN132" s="0" t="str">
        <f aca="false">IF(AND(CH132="Nein",BZ132="Nein"),"Nein","Ja")</f>
        <v>Nein</v>
      </c>
      <c r="DO132" s="3" t="n">
        <f aca="false">ROUND(CI132*CA132,2)</f>
        <v>1</v>
      </c>
      <c r="DP132" s="0" t="n">
        <f aca="false">IF(OR(BX132&lt;0,CB132&lt;=0),-1,ROUND(BX132/CB132,0))</f>
        <v>-1</v>
      </c>
      <c r="DQ132" s="0" t="s">
        <v>44</v>
      </c>
      <c r="DR132" s="0" t="str">
        <f aca="false">IF(AND(BZ132="Nein",CD132="Nein"),"Nein","Ja")</f>
        <v>Nein</v>
      </c>
      <c r="DS132" s="3" t="n">
        <f aca="false">ROUND(CA132*CE132,2)</f>
        <v>1</v>
      </c>
      <c r="DT132" s="0" t="n">
        <f aca="false">IF(OR(CF132&lt;0,CJ132&lt;=0),-1,ROUND(CF132/CJ132,0))</f>
        <v>-1</v>
      </c>
      <c r="DU132" s="0" t="s">
        <v>44</v>
      </c>
      <c r="DV132" s="0" t="str">
        <f aca="false">IF(AND(CH132="Nein",CL132="Nein"),"Nein","Ja")</f>
        <v>Nein</v>
      </c>
      <c r="DW132" s="3" t="n">
        <f aca="false">ROUND(CI132*CM132,2)</f>
        <v>1</v>
      </c>
      <c r="DX132" s="0" t="n">
        <f aca="false">IF(OR(CN132&lt;0,CR132&lt;=0),-1,ROUND(CN132/CR132,0))</f>
        <v>-1</v>
      </c>
      <c r="DY132" s="0" t="s">
        <v>44</v>
      </c>
      <c r="DZ132" s="0" t="str">
        <f aca="false">IF(AND(CP132="Nein",CT132="Nein"),"Nein","Ja")</f>
        <v>Nein</v>
      </c>
      <c r="EA132" s="3" t="n">
        <f aca="false">ROUND(CQ132*CU132,2)</f>
        <v>1</v>
      </c>
      <c r="EB132" s="0" t="n">
        <f aca="false">IF(OR(CN132&lt;0,CF132&lt;0),-1,CN132+ROUND(BU132*CF132,0))</f>
        <v>0</v>
      </c>
      <c r="EC132" s="0" t="s">
        <v>44</v>
      </c>
      <c r="ED132" s="0" t="str">
        <f aca="false">IF(AND(CP132="Nein",CH132="Nein"),"Nein","Ja")</f>
        <v>Nein</v>
      </c>
      <c r="EE132" s="3" t="n">
        <f aca="false">ROUND((CQ132+CI132)/2,2)</f>
        <v>1</v>
      </c>
      <c r="EF132" s="0" t="n">
        <f aca="false">IF(OR(EB132&lt;0,CB132&lt;=0),-1,ROUND(EB132/CB132,0))</f>
        <v>-1</v>
      </c>
      <c r="EG132" s="0" t="s">
        <v>44</v>
      </c>
      <c r="EH132" s="0" t="str">
        <f aca="false">IF(AND(ED132="Nein",CD132="Nein"),"Nein","Ja")</f>
        <v>Nein</v>
      </c>
      <c r="EI132" s="3" t="n">
        <f aca="false">ROUND(EE132*CE132,2)</f>
        <v>1</v>
      </c>
      <c r="EJ132" s="0" t="n">
        <f aca="false">BO132</f>
        <v>-1</v>
      </c>
      <c r="EK132" s="0" t="str">
        <f aca="false">BP132</f>
        <v>Nein</v>
      </c>
      <c r="EL132" s="0" t="str">
        <f aca="false">BQ132</f>
        <v>Nein</v>
      </c>
      <c r="EM132" s="3" t="n">
        <f aca="false">BR132</f>
        <v>1</v>
      </c>
    </row>
    <row r="133" customFormat="false" ht="12.75" hidden="false" customHeight="false" outlineLevel="0" collapsed="false">
      <c r="B133" s="0" t="n">
        <v>1</v>
      </c>
      <c r="C133" s="0" t="n">
        <v>0</v>
      </c>
      <c r="D133" s="0" t="s">
        <v>44</v>
      </c>
      <c r="E133" s="0" t="s">
        <v>44</v>
      </c>
      <c r="F133" s="3" t="n">
        <v>1</v>
      </c>
      <c r="G133" s="0" t="n">
        <v>-1</v>
      </c>
      <c r="H133" s="0" t="s">
        <v>44</v>
      </c>
      <c r="I133" s="0" t="s">
        <v>44</v>
      </c>
      <c r="J133" s="3" t="n">
        <v>1</v>
      </c>
      <c r="K133" s="0" t="n">
        <v>0</v>
      </c>
      <c r="L133" s="0" t="s">
        <v>44</v>
      </c>
      <c r="M133" s="0" t="s">
        <v>44</v>
      </c>
      <c r="N133" s="3" t="n">
        <v>1</v>
      </c>
      <c r="O133" s="0" t="n">
        <v>-1</v>
      </c>
      <c r="P133" s="0" t="s">
        <v>44</v>
      </c>
      <c r="Q133" s="0" t="s">
        <v>44</v>
      </c>
      <c r="R133" s="3" t="n">
        <v>1</v>
      </c>
      <c r="S133" s="0" t="n">
        <v>0</v>
      </c>
      <c r="T133" s="0" t="s">
        <v>44</v>
      </c>
      <c r="U133" s="0" t="s">
        <v>44</v>
      </c>
      <c r="V133" s="3" t="n">
        <v>1</v>
      </c>
      <c r="W133" s="0" t="n">
        <v>-1</v>
      </c>
      <c r="X133" s="0" t="s">
        <v>44</v>
      </c>
      <c r="Y133" s="0" t="s">
        <v>44</v>
      </c>
      <c r="Z133" s="3" t="n">
        <v>1</v>
      </c>
      <c r="AA133" s="0" t="n">
        <v>82</v>
      </c>
      <c r="AB133" s="0" t="s">
        <v>44</v>
      </c>
      <c r="AC133" s="0" t="s">
        <v>44</v>
      </c>
      <c r="AD133" s="3" t="n">
        <v>1</v>
      </c>
      <c r="AE133" s="0" t="n">
        <v>82</v>
      </c>
      <c r="AF133" s="4" t="s">
        <v>44</v>
      </c>
      <c r="AG133" s="4" t="s">
        <v>44</v>
      </c>
      <c r="AH133" s="3" t="n">
        <v>1</v>
      </c>
      <c r="AI133" s="0" t="n">
        <v>0</v>
      </c>
      <c r="AJ133" s="0" t="s">
        <v>44</v>
      </c>
      <c r="AK133" s="0" t="s">
        <v>44</v>
      </c>
      <c r="AL133" s="3" t="n">
        <v>1</v>
      </c>
      <c r="AM133" s="0" t="n">
        <v>-1</v>
      </c>
      <c r="AN133" s="0" t="s">
        <v>44</v>
      </c>
      <c r="AO133" s="0" t="s">
        <v>44</v>
      </c>
      <c r="AP133" s="3" t="n">
        <v>1</v>
      </c>
      <c r="AQ133" s="0" t="n">
        <v>0</v>
      </c>
      <c r="AR133" s="0" t="s">
        <v>44</v>
      </c>
      <c r="AS133" s="0" t="s">
        <v>44</v>
      </c>
      <c r="AT133" s="3" t="n">
        <v>1</v>
      </c>
      <c r="AU133" s="0" t="n">
        <v>-1</v>
      </c>
      <c r="AV133" s="0" t="s">
        <v>44</v>
      </c>
      <c r="AW133" s="0" t="s">
        <v>44</v>
      </c>
      <c r="AX133" s="3" t="n">
        <v>1</v>
      </c>
      <c r="AY133" s="0" t="n">
        <v>-1</v>
      </c>
      <c r="AZ133" s="0" t="s">
        <v>44</v>
      </c>
      <c r="BA133" s="0" t="s">
        <v>44</v>
      </c>
      <c r="BB133" s="3" t="n">
        <v>1</v>
      </c>
      <c r="BC133" s="0" t="n">
        <v>-1</v>
      </c>
      <c r="BD133" s="0" t="s">
        <v>44</v>
      </c>
      <c r="BE133" s="0" t="s">
        <v>44</v>
      </c>
      <c r="BF133" s="3" t="n">
        <v>1</v>
      </c>
      <c r="BG133" s="0" t="n">
        <v>0</v>
      </c>
      <c r="BH133" s="0" t="s">
        <v>44</v>
      </c>
      <c r="BI133" s="0" t="s">
        <v>44</v>
      </c>
      <c r="BJ133" s="3" t="n">
        <v>1</v>
      </c>
      <c r="BK133" s="0" t="n">
        <v>-1</v>
      </c>
      <c r="BL133" s="0" t="s">
        <v>44</v>
      </c>
      <c r="BM133" s="0" t="s">
        <v>44</v>
      </c>
      <c r="BN133" s="3" t="n">
        <v>1</v>
      </c>
      <c r="BO133" s="0" t="n">
        <v>-1</v>
      </c>
      <c r="BP133" s="0" t="s">
        <v>44</v>
      </c>
      <c r="BQ133" s="0" t="s">
        <v>44</v>
      </c>
      <c r="BR133" s="3" t="n">
        <v>1</v>
      </c>
      <c r="CA133" s="3"/>
      <c r="CE133" s="3"/>
      <c r="CI133" s="3"/>
      <c r="CM133" s="3"/>
      <c r="CQ133" s="3"/>
      <c r="CU133" s="3"/>
      <c r="CY133" s="3"/>
      <c r="DC133" s="3"/>
      <c r="DG133" s="3"/>
      <c r="DK133" s="3"/>
      <c r="DO133" s="3"/>
      <c r="DS133" s="3"/>
      <c r="DW133" s="3"/>
      <c r="EA133" s="3"/>
      <c r="EE133" s="3"/>
      <c r="EI133" s="3"/>
      <c r="EM133" s="3"/>
    </row>
    <row r="134" customFormat="false" ht="12.75" hidden="false" customHeight="false" outlineLevel="0" collapsed="false">
      <c r="A134" s="0" t="n">
        <v>50</v>
      </c>
      <c r="B134" s="0" t="n">
        <v>1</v>
      </c>
      <c r="C134" s="0" t="n">
        <v>1320</v>
      </c>
      <c r="D134" s="0" t="s">
        <v>44</v>
      </c>
      <c r="E134" s="0" t="s">
        <v>44</v>
      </c>
      <c r="F134" s="3" t="n">
        <v>1</v>
      </c>
      <c r="G134" s="0" t="n">
        <v>20</v>
      </c>
      <c r="H134" s="0" t="s">
        <v>44</v>
      </c>
      <c r="I134" s="0" t="s">
        <v>44</v>
      </c>
      <c r="J134" s="3" t="n">
        <v>1</v>
      </c>
      <c r="K134" s="0" t="n">
        <v>60</v>
      </c>
      <c r="L134" s="0" t="s">
        <v>44</v>
      </c>
      <c r="M134" s="0" t="s">
        <v>44</v>
      </c>
      <c r="N134" s="3" t="n">
        <v>1</v>
      </c>
      <c r="O134" s="0" t="n">
        <v>20</v>
      </c>
      <c r="P134" s="0" t="s">
        <v>44</v>
      </c>
      <c r="Q134" s="0" t="s">
        <v>44</v>
      </c>
      <c r="R134" s="3" t="n">
        <v>1</v>
      </c>
      <c r="S134" s="0" t="n">
        <v>1260</v>
      </c>
      <c r="T134" s="0" t="s">
        <v>44</v>
      </c>
      <c r="U134" s="0" t="s">
        <v>44</v>
      </c>
      <c r="V134" s="3" t="n">
        <v>1</v>
      </c>
      <c r="W134" s="0" t="n">
        <v>20</v>
      </c>
      <c r="X134" s="0" t="s">
        <v>44</v>
      </c>
      <c r="Y134" s="0" t="s">
        <v>44</v>
      </c>
      <c r="Z134" s="3" t="n">
        <v>1</v>
      </c>
      <c r="AA134" s="0" t="n">
        <v>92</v>
      </c>
      <c r="AB134" s="0" t="s">
        <v>44</v>
      </c>
      <c r="AC134" s="0" t="s">
        <v>44</v>
      </c>
      <c r="AD134" s="3" t="n">
        <v>1</v>
      </c>
      <c r="AE134" s="0" t="n">
        <v>92</v>
      </c>
      <c r="AF134" s="4" t="s">
        <v>44</v>
      </c>
      <c r="AG134" s="4" t="s">
        <v>44</v>
      </c>
      <c r="AH134" s="3" t="n">
        <v>1</v>
      </c>
      <c r="AI134" s="0" t="n">
        <v>2</v>
      </c>
      <c r="AJ134" s="0" t="s">
        <v>44</v>
      </c>
      <c r="AK134" s="0" t="s">
        <v>44</v>
      </c>
      <c r="AL134" s="3" t="n">
        <v>1</v>
      </c>
      <c r="AM134" s="0" t="n">
        <v>21</v>
      </c>
      <c r="AN134" s="0" t="s">
        <v>44</v>
      </c>
      <c r="AO134" s="0" t="s">
        <v>44</v>
      </c>
      <c r="AP134" s="3" t="n">
        <v>1</v>
      </c>
      <c r="AQ134" s="0" t="n">
        <v>5</v>
      </c>
      <c r="AR134" s="0" t="s">
        <v>44</v>
      </c>
      <c r="AS134" s="0" t="s">
        <v>44</v>
      </c>
      <c r="AT134" s="3" t="n">
        <v>1</v>
      </c>
      <c r="AU134" s="0" t="n">
        <v>66</v>
      </c>
      <c r="AV134" s="0" t="s">
        <v>44</v>
      </c>
      <c r="AW134" s="0" t="s">
        <v>44</v>
      </c>
      <c r="AX134" s="3" t="n">
        <v>1</v>
      </c>
      <c r="AY134" s="0" t="n">
        <v>3</v>
      </c>
      <c r="AZ134" s="0" t="s">
        <v>44</v>
      </c>
      <c r="BA134" s="0" t="s">
        <v>44</v>
      </c>
      <c r="BB134" s="3" t="n">
        <v>1</v>
      </c>
      <c r="BC134" s="0" t="n">
        <v>63</v>
      </c>
      <c r="BD134" s="0" t="s">
        <v>44</v>
      </c>
      <c r="BE134" s="0" t="s">
        <v>44</v>
      </c>
      <c r="BF134" s="3" t="n">
        <v>1</v>
      </c>
      <c r="BG134" s="0" t="n">
        <v>1392</v>
      </c>
      <c r="BH134" s="0" t="s">
        <v>44</v>
      </c>
      <c r="BI134" s="0" t="s">
        <v>44</v>
      </c>
      <c r="BJ134" s="3" t="n">
        <v>1</v>
      </c>
      <c r="BK134" s="0" t="n">
        <v>70</v>
      </c>
      <c r="BL134" s="0" t="s">
        <v>44</v>
      </c>
      <c r="BM134" s="0" t="s">
        <v>44</v>
      </c>
      <c r="BN134" s="3" t="n">
        <v>1</v>
      </c>
      <c r="BO134" s="0" t="n">
        <v>9</v>
      </c>
      <c r="BP134" s="0" t="s">
        <v>44</v>
      </c>
      <c r="BQ134" s="0" t="s">
        <v>44</v>
      </c>
      <c r="BR134" s="3" t="n">
        <v>1</v>
      </c>
      <c r="BU134" s="0" t="n">
        <f aca="false">IF(CJ134&lt;=0,$D$7,IF(CR134&lt;=CJ134,$D$7,$D$7+$F$7*(CR134-CJ134)))</f>
        <v>2.2</v>
      </c>
      <c r="BW134" s="0" t="n">
        <v>1</v>
      </c>
      <c r="BX134" s="0" t="n">
        <f aca="false">IF(AND(C134&gt;=0,C135&gt;=0),C134-C135,-1)</f>
        <v>1320</v>
      </c>
      <c r="BY134" s="0" t="s">
        <v>44</v>
      </c>
      <c r="BZ134" s="0" t="str">
        <f aca="false">IF(AND(E134="Nein",E135="Nein"),"Nein","Ja")</f>
        <v>Nein</v>
      </c>
      <c r="CA134" s="3" t="n">
        <f aca="false">ROUND((F134+F135)/2,2)</f>
        <v>1</v>
      </c>
      <c r="CB134" s="0" t="n">
        <f aca="false">G134</f>
        <v>20</v>
      </c>
      <c r="CC134" s="0" t="str">
        <f aca="false">H134</f>
        <v>Nein</v>
      </c>
      <c r="CD134" s="0" t="str">
        <f aca="false">I134</f>
        <v>Nein</v>
      </c>
      <c r="CE134" s="3" t="n">
        <f aca="false">J134</f>
        <v>1</v>
      </c>
      <c r="CF134" s="0" t="n">
        <f aca="false">IF(AND(K134&gt;=0,K135&gt;=0),K134-K135,-1)</f>
        <v>60</v>
      </c>
      <c r="CG134" s="0" t="s">
        <v>44</v>
      </c>
      <c r="CH134" s="0" t="str">
        <f aca="false">IF(AND(M134="Nein",M135="Nein"),"Nein","Ja")</f>
        <v>Nein</v>
      </c>
      <c r="CI134" s="3" t="n">
        <f aca="false">ROUND((N134+N135)/2,2)</f>
        <v>1</v>
      </c>
      <c r="CJ134" s="0" t="n">
        <f aca="false">O134</f>
        <v>20</v>
      </c>
      <c r="CK134" s="0" t="str">
        <f aca="false">P134</f>
        <v>Nein</v>
      </c>
      <c r="CL134" s="0" t="str">
        <f aca="false">Q134</f>
        <v>Nein</v>
      </c>
      <c r="CM134" s="3" t="n">
        <f aca="false">R134</f>
        <v>1</v>
      </c>
      <c r="CN134" s="0" t="n">
        <f aca="false">IF(AND(S134&gt;=0,S135&gt;=0),S134-S135,-1)</f>
        <v>1260</v>
      </c>
      <c r="CO134" s="0" t="s">
        <v>44</v>
      </c>
      <c r="CP134" s="0" t="str">
        <f aca="false">IF(AND(U134="Nein",U135="Nein"),"Nein","Ja")</f>
        <v>Nein</v>
      </c>
      <c r="CQ134" s="3" t="n">
        <f aca="false">ROUND((V134+V135)/2,2)</f>
        <v>1</v>
      </c>
      <c r="CR134" s="0" t="n">
        <f aca="false">W134</f>
        <v>20</v>
      </c>
      <c r="CS134" s="0" t="str">
        <f aca="false">X134</f>
        <v>Nein</v>
      </c>
      <c r="CT134" s="0" t="str">
        <f aca="false">Y134</f>
        <v>Nein</v>
      </c>
      <c r="CU134" s="3" t="n">
        <f aca="false">Z134</f>
        <v>1</v>
      </c>
      <c r="CV134" s="0" t="n">
        <f aca="false">AA134</f>
        <v>92</v>
      </c>
      <c r="CW134" s="0" t="str">
        <f aca="false">AB134</f>
        <v>Nein</v>
      </c>
      <c r="CX134" s="0" t="str">
        <f aca="false">AC134</f>
        <v>Nein</v>
      </c>
      <c r="CY134" s="3" t="n">
        <f aca="false">AD134</f>
        <v>1</v>
      </c>
      <c r="CZ134" s="0" t="n">
        <f aca="false">AE134</f>
        <v>92</v>
      </c>
      <c r="DA134" s="0" t="str">
        <f aca="false">AF134</f>
        <v>Nein</v>
      </c>
      <c r="DB134" s="0" t="str">
        <f aca="false">AG134</f>
        <v>Nein</v>
      </c>
      <c r="DC134" s="3" t="n">
        <f aca="false">AH134</f>
        <v>1</v>
      </c>
      <c r="DD134" s="0" t="n">
        <f aca="false">AI134</f>
        <v>2</v>
      </c>
      <c r="DE134" s="0" t="str">
        <f aca="false">AJ134</f>
        <v>Nein</v>
      </c>
      <c r="DF134" s="0" t="str">
        <f aca="false">AK134</f>
        <v>Nein</v>
      </c>
      <c r="DG134" s="3" t="n">
        <f aca="false">AL134</f>
        <v>1</v>
      </c>
      <c r="DH134" s="0" t="n">
        <f aca="false">AM134</f>
        <v>21</v>
      </c>
      <c r="DI134" s="0" t="str">
        <f aca="false">AN134</f>
        <v>Nein</v>
      </c>
      <c r="DJ134" s="0" t="str">
        <f aca="false">AO134</f>
        <v>Nein</v>
      </c>
      <c r="DK134" s="3" t="n">
        <f aca="false">AP134</f>
        <v>1</v>
      </c>
      <c r="DL134" s="0" t="n">
        <f aca="false">IF(CF134=0,0,IF(OR(BX134&gt;=0,CF134&gt;=0),ROUND(CF134/BX134*100,0),-1))</f>
        <v>5</v>
      </c>
      <c r="DM134" s="0" t="s">
        <v>44</v>
      </c>
      <c r="DN134" s="0" t="str">
        <f aca="false">IF(AND(CH134="Nein",BZ134="Nein"),"Nein","Ja")</f>
        <v>Nein</v>
      </c>
      <c r="DO134" s="3" t="n">
        <f aca="false">ROUND(CI134*CA134,2)</f>
        <v>1</v>
      </c>
      <c r="DP134" s="0" t="n">
        <f aca="false">IF(OR(BX134&lt;0,CB134&lt;=0),-1,ROUND(BX134/CB134,0))</f>
        <v>66</v>
      </c>
      <c r="DQ134" s="0" t="s">
        <v>44</v>
      </c>
      <c r="DR134" s="0" t="str">
        <f aca="false">IF(AND(BZ134="Nein",CD134="Nein"),"Nein","Ja")</f>
        <v>Nein</v>
      </c>
      <c r="DS134" s="3" t="n">
        <f aca="false">ROUND(CA134*CE134,2)</f>
        <v>1</v>
      </c>
      <c r="DT134" s="0" t="n">
        <f aca="false">IF(OR(CF134&lt;0,CJ134&lt;=0),-1,ROUND(CF134/CJ134,0))</f>
        <v>3</v>
      </c>
      <c r="DU134" s="0" t="s">
        <v>44</v>
      </c>
      <c r="DV134" s="0" t="str">
        <f aca="false">IF(AND(CH134="Nein",CL134="Nein"),"Nein","Ja")</f>
        <v>Nein</v>
      </c>
      <c r="DW134" s="3" t="n">
        <f aca="false">ROUND(CI134*CM134,2)</f>
        <v>1</v>
      </c>
      <c r="DX134" s="0" t="n">
        <f aca="false">IF(OR(CN134&lt;0,CR134&lt;=0),-1,ROUND(CN134/CR134,0))</f>
        <v>63</v>
      </c>
      <c r="DY134" s="0" t="s">
        <v>44</v>
      </c>
      <c r="DZ134" s="0" t="str">
        <f aca="false">IF(AND(CP134="Nein",CT134="Nein"),"Nein","Ja")</f>
        <v>Nein</v>
      </c>
      <c r="EA134" s="3" t="n">
        <f aca="false">ROUND(CQ134*CU134,2)</f>
        <v>1</v>
      </c>
      <c r="EB134" s="0" t="n">
        <f aca="false">IF(OR(CN134&lt;0,CF134&lt;0),-1,CN134+ROUND(BU134*CF134,0))</f>
        <v>1392</v>
      </c>
      <c r="EC134" s="0" t="s">
        <v>44</v>
      </c>
      <c r="ED134" s="0" t="str">
        <f aca="false">IF(AND(CP134="Nein",CH134="Nein"),"Nein","Ja")</f>
        <v>Nein</v>
      </c>
      <c r="EE134" s="3" t="n">
        <f aca="false">ROUND((CQ134+CI134)/2,2)</f>
        <v>1</v>
      </c>
      <c r="EF134" s="0" t="n">
        <f aca="false">IF(OR(EB134&lt;0,CB134&lt;=0),-1,ROUND(EB134/CB134,0))</f>
        <v>70</v>
      </c>
      <c r="EG134" s="0" t="s">
        <v>44</v>
      </c>
      <c r="EH134" s="0" t="str">
        <f aca="false">IF(AND(ED134="Nein",CD134="Nein"),"Nein","Ja")</f>
        <v>Nein</v>
      </c>
      <c r="EI134" s="3" t="n">
        <f aca="false">ROUND(EE134*CE134,2)</f>
        <v>1</v>
      </c>
      <c r="EJ134" s="0" t="n">
        <f aca="false">BO134</f>
        <v>9</v>
      </c>
      <c r="EK134" s="0" t="str">
        <f aca="false">BP134</f>
        <v>Nein</v>
      </c>
      <c r="EL134" s="0" t="str">
        <f aca="false">BQ134</f>
        <v>Nein</v>
      </c>
      <c r="EM134" s="3" t="n">
        <f aca="false">BR134</f>
        <v>1</v>
      </c>
    </row>
    <row r="135" customFormat="false" ht="12.75" hidden="false" customHeight="false" outlineLevel="0" collapsed="false">
      <c r="B135" s="0" t="n">
        <v>1</v>
      </c>
      <c r="C135" s="0" t="n">
        <v>0</v>
      </c>
      <c r="D135" s="0" t="s">
        <v>44</v>
      </c>
      <c r="E135" s="0" t="s">
        <v>44</v>
      </c>
      <c r="F135" s="3" t="n">
        <v>1</v>
      </c>
      <c r="G135" s="0" t="n">
        <v>-1</v>
      </c>
      <c r="H135" s="0" t="s">
        <v>44</v>
      </c>
      <c r="I135" s="0" t="s">
        <v>44</v>
      </c>
      <c r="J135" s="3" t="n">
        <v>1</v>
      </c>
      <c r="K135" s="0" t="n">
        <v>0</v>
      </c>
      <c r="L135" s="0" t="s">
        <v>44</v>
      </c>
      <c r="M135" s="0" t="s">
        <v>44</v>
      </c>
      <c r="N135" s="3" t="n">
        <v>1</v>
      </c>
      <c r="O135" s="0" t="n">
        <v>-1</v>
      </c>
      <c r="P135" s="0" t="s">
        <v>44</v>
      </c>
      <c r="Q135" s="0" t="s">
        <v>44</v>
      </c>
      <c r="R135" s="3" t="n">
        <v>1</v>
      </c>
      <c r="S135" s="0" t="n">
        <v>0</v>
      </c>
      <c r="T135" s="0" t="s">
        <v>44</v>
      </c>
      <c r="U135" s="0" t="s">
        <v>44</v>
      </c>
      <c r="V135" s="3" t="n">
        <v>1</v>
      </c>
      <c r="W135" s="0" t="n">
        <v>-1</v>
      </c>
      <c r="X135" s="0" t="s">
        <v>44</v>
      </c>
      <c r="Y135" s="0" t="s">
        <v>44</v>
      </c>
      <c r="Z135" s="3" t="n">
        <v>1</v>
      </c>
      <c r="AA135" s="0" t="n">
        <v>83</v>
      </c>
      <c r="AB135" s="0" t="s">
        <v>44</v>
      </c>
      <c r="AC135" s="0" t="s">
        <v>44</v>
      </c>
      <c r="AD135" s="3" t="n">
        <v>1</v>
      </c>
      <c r="AE135" s="0" t="n">
        <v>85</v>
      </c>
      <c r="AF135" s="4" t="s">
        <v>44</v>
      </c>
      <c r="AG135" s="4" t="s">
        <v>44</v>
      </c>
      <c r="AH135" s="3" t="n">
        <v>1</v>
      </c>
      <c r="AI135" s="0" t="n">
        <v>0</v>
      </c>
      <c r="AJ135" s="0" t="s">
        <v>44</v>
      </c>
      <c r="AK135" s="0" t="s">
        <v>44</v>
      </c>
      <c r="AL135" s="3" t="n">
        <v>1</v>
      </c>
      <c r="AM135" s="0" t="n">
        <v>-1</v>
      </c>
      <c r="AN135" s="0" t="s">
        <v>44</v>
      </c>
      <c r="AO135" s="0" t="s">
        <v>44</v>
      </c>
      <c r="AP135" s="3" t="n">
        <v>1</v>
      </c>
      <c r="AQ135" s="0" t="n">
        <v>0</v>
      </c>
      <c r="AR135" s="0" t="s">
        <v>44</v>
      </c>
      <c r="AS135" s="0" t="s">
        <v>44</v>
      </c>
      <c r="AT135" s="3" t="n">
        <v>1</v>
      </c>
      <c r="AU135" s="0" t="n">
        <v>-1</v>
      </c>
      <c r="AV135" s="0" t="s">
        <v>44</v>
      </c>
      <c r="AW135" s="0" t="s">
        <v>44</v>
      </c>
      <c r="AX135" s="3" t="n">
        <v>1</v>
      </c>
      <c r="AY135" s="0" t="n">
        <v>-1</v>
      </c>
      <c r="AZ135" s="0" t="s">
        <v>44</v>
      </c>
      <c r="BA135" s="0" t="s">
        <v>44</v>
      </c>
      <c r="BB135" s="3" t="n">
        <v>1</v>
      </c>
      <c r="BC135" s="0" t="n">
        <v>-1</v>
      </c>
      <c r="BD135" s="0" t="s">
        <v>44</v>
      </c>
      <c r="BE135" s="0" t="s">
        <v>44</v>
      </c>
      <c r="BF135" s="3" t="n">
        <v>1</v>
      </c>
      <c r="BG135" s="0" t="n">
        <v>0</v>
      </c>
      <c r="BH135" s="0" t="s">
        <v>44</v>
      </c>
      <c r="BI135" s="0" t="s">
        <v>44</v>
      </c>
      <c r="BJ135" s="3" t="n">
        <v>1</v>
      </c>
      <c r="BK135" s="0" t="n">
        <v>-1</v>
      </c>
      <c r="BL135" s="0" t="s">
        <v>44</v>
      </c>
      <c r="BM135" s="0" t="s">
        <v>44</v>
      </c>
      <c r="BN135" s="3" t="n">
        <v>1</v>
      </c>
      <c r="BO135" s="0" t="n">
        <v>-1</v>
      </c>
      <c r="BP135" s="0" t="s">
        <v>44</v>
      </c>
      <c r="BQ135" s="0" t="s">
        <v>44</v>
      </c>
      <c r="BR135" s="3" t="n">
        <v>1</v>
      </c>
      <c r="CA135" s="3"/>
      <c r="CE135" s="3"/>
      <c r="CI135" s="3"/>
      <c r="CM135" s="3"/>
      <c r="CQ135" s="3"/>
      <c r="CU135" s="3"/>
      <c r="CY135" s="3"/>
      <c r="DC135" s="3"/>
      <c r="DG135" s="3"/>
      <c r="DK135" s="3"/>
      <c r="DO135" s="3"/>
      <c r="DS135" s="3"/>
      <c r="DW135" s="3"/>
      <c r="EA135" s="3"/>
      <c r="EE135" s="3"/>
      <c r="EI135" s="3"/>
      <c r="EM135" s="3"/>
    </row>
    <row r="137" customFormat="false" ht="12.75" hidden="false" customHeight="false" outlineLevel="0" collapsed="false">
      <c r="B137" s="1" t="s">
        <v>102</v>
      </c>
    </row>
    <row r="138" customFormat="false" ht="12.75" hidden="false" customHeight="false" outlineLevel="0" collapsed="false">
      <c r="A138" s="0" t="s">
        <v>103</v>
      </c>
      <c r="B138" s="0" t="n">
        <v>1</v>
      </c>
      <c r="C138" s="0" t="n">
        <v>1320</v>
      </c>
      <c r="D138" s="0" t="s">
        <v>44</v>
      </c>
      <c r="E138" s="0" t="s">
        <v>44</v>
      </c>
      <c r="F138" s="3" t="n">
        <v>1</v>
      </c>
      <c r="G138" s="0" t="n">
        <v>20</v>
      </c>
      <c r="H138" s="0" t="s">
        <v>44</v>
      </c>
      <c r="I138" s="0" t="s">
        <v>44</v>
      </c>
      <c r="J138" s="3" t="n">
        <v>1</v>
      </c>
      <c r="K138" s="0" t="n">
        <v>60</v>
      </c>
      <c r="L138" s="0" t="s">
        <v>44</v>
      </c>
      <c r="M138" s="0" t="s">
        <v>44</v>
      </c>
      <c r="N138" s="3" t="n">
        <v>1</v>
      </c>
      <c r="O138" s="0" t="n">
        <v>20</v>
      </c>
      <c r="P138" s="0" t="s">
        <v>44</v>
      </c>
      <c r="Q138" s="0" t="s">
        <v>44</v>
      </c>
      <c r="R138" s="3" t="n">
        <v>1</v>
      </c>
      <c r="S138" s="0" t="n">
        <v>1260</v>
      </c>
      <c r="T138" s="0" t="s">
        <v>44</v>
      </c>
      <c r="U138" s="0" t="s">
        <v>44</v>
      </c>
      <c r="V138" s="3" t="n">
        <v>1</v>
      </c>
      <c r="W138" s="0" t="n">
        <v>20</v>
      </c>
      <c r="X138" s="0" t="s">
        <v>44</v>
      </c>
      <c r="Y138" s="0" t="s">
        <v>44</v>
      </c>
      <c r="Z138" s="3" t="n">
        <v>1</v>
      </c>
      <c r="AA138" s="0" t="n">
        <v>92</v>
      </c>
      <c r="AB138" s="0" t="s">
        <v>44</v>
      </c>
      <c r="AC138" s="0" t="s">
        <v>44</v>
      </c>
      <c r="AD138" s="3" t="n">
        <v>1</v>
      </c>
      <c r="AE138" s="0" t="n">
        <v>92</v>
      </c>
      <c r="AF138" s="4" t="s">
        <v>44</v>
      </c>
      <c r="AG138" s="4" t="s">
        <v>44</v>
      </c>
      <c r="AH138" s="3" t="n">
        <v>1</v>
      </c>
      <c r="AI138" s="0" t="n">
        <v>2</v>
      </c>
      <c r="AJ138" s="0" t="s">
        <v>44</v>
      </c>
      <c r="AK138" s="0" t="s">
        <v>44</v>
      </c>
      <c r="AL138" s="3" t="n">
        <v>1</v>
      </c>
      <c r="AM138" s="0" t="n">
        <v>21</v>
      </c>
      <c r="AN138" s="0" t="s">
        <v>44</v>
      </c>
      <c r="AO138" s="0" t="s">
        <v>44</v>
      </c>
      <c r="AP138" s="3" t="n">
        <v>1</v>
      </c>
      <c r="AQ138" s="0" t="n">
        <v>5</v>
      </c>
      <c r="AR138" s="0" t="s">
        <v>44</v>
      </c>
      <c r="AS138" s="0" t="s">
        <v>44</v>
      </c>
      <c r="AT138" s="3" t="n">
        <v>1</v>
      </c>
      <c r="AU138" s="0" t="n">
        <v>66</v>
      </c>
      <c r="AV138" s="0" t="s">
        <v>44</v>
      </c>
      <c r="AW138" s="0" t="s">
        <v>44</v>
      </c>
      <c r="AX138" s="3" t="n">
        <v>1</v>
      </c>
      <c r="AY138" s="0" t="n">
        <v>3</v>
      </c>
      <c r="AZ138" s="0" t="s">
        <v>44</v>
      </c>
      <c r="BA138" s="0" t="s">
        <v>44</v>
      </c>
      <c r="BB138" s="3" t="n">
        <v>1</v>
      </c>
      <c r="BC138" s="0" t="n">
        <v>63</v>
      </c>
      <c r="BD138" s="0" t="s">
        <v>44</v>
      </c>
      <c r="BE138" s="0" t="s">
        <v>44</v>
      </c>
      <c r="BF138" s="3" t="n">
        <v>1</v>
      </c>
      <c r="BG138" s="0" t="n">
        <v>1392</v>
      </c>
      <c r="BH138" s="0" t="s">
        <v>44</v>
      </c>
      <c r="BI138" s="0" t="s">
        <v>44</v>
      </c>
      <c r="BJ138" s="3" t="n">
        <v>1</v>
      </c>
      <c r="BK138" s="0" t="n">
        <v>70</v>
      </c>
      <c r="BL138" s="0" t="s">
        <v>44</v>
      </c>
      <c r="BM138" s="0" t="s">
        <v>44</v>
      </c>
      <c r="BN138" s="3" t="n">
        <v>1</v>
      </c>
      <c r="BO138" s="0" t="n">
        <v>9</v>
      </c>
      <c r="BP138" s="0" t="s">
        <v>44</v>
      </c>
      <c r="BQ138" s="0" t="s">
        <v>44</v>
      </c>
      <c r="BR138" s="3" t="n">
        <v>1</v>
      </c>
      <c r="BU138" s="0" t="n">
        <f aca="false">IF(CJ138&lt;=0,$D$7,IF(CR138&lt;=CJ138,$D$7,$D$7+$F$7*(CR138-CJ138)))</f>
        <v>2.2</v>
      </c>
      <c r="BW138" s="0" t="n">
        <v>1</v>
      </c>
      <c r="BX138" s="0" t="n">
        <f aca="false">IF(AND(C138&gt;=0,C139&gt;=0),C138-C139,-1)</f>
        <v>600</v>
      </c>
      <c r="BY138" s="0" t="s">
        <v>44</v>
      </c>
      <c r="BZ138" s="0" t="str">
        <f aca="false">IF(AND(E138="Nein",E139="Nein"),"Nein","Ja")</f>
        <v>Nein</v>
      </c>
      <c r="CA138" s="3" t="n">
        <f aca="false">ROUND((F138+F139)/2,2)</f>
        <v>1</v>
      </c>
      <c r="CB138" s="0" t="n">
        <f aca="false">G138</f>
        <v>20</v>
      </c>
      <c r="CC138" s="0" t="str">
        <f aca="false">H138</f>
        <v>Nein</v>
      </c>
      <c r="CD138" s="0" t="str">
        <f aca="false">I138</f>
        <v>Nein</v>
      </c>
      <c r="CE138" s="3" t="n">
        <f aca="false">J138</f>
        <v>1</v>
      </c>
      <c r="CF138" s="0" t="n">
        <f aca="false">IF(AND(K138&gt;=0,K139&gt;=0),K138-K139,-1)</f>
        <v>0</v>
      </c>
      <c r="CG138" s="0" t="s">
        <v>44</v>
      </c>
      <c r="CH138" s="0" t="str">
        <f aca="false">IF(AND(M138="Nein",M139="Nein"),"Nein","Ja")</f>
        <v>Nein</v>
      </c>
      <c r="CI138" s="3" t="n">
        <f aca="false">ROUND((N138+N139)/2,2)</f>
        <v>1</v>
      </c>
      <c r="CJ138" s="0" t="n">
        <f aca="false">O138</f>
        <v>20</v>
      </c>
      <c r="CK138" s="0" t="str">
        <f aca="false">P138</f>
        <v>Nein</v>
      </c>
      <c r="CL138" s="0" t="str">
        <f aca="false">Q138</f>
        <v>Nein</v>
      </c>
      <c r="CM138" s="3" t="n">
        <f aca="false">R138</f>
        <v>1</v>
      </c>
      <c r="CN138" s="0" t="n">
        <f aca="false">IF(AND(S138&gt;=0,S139&gt;=0),S138-S139,-1)</f>
        <v>600</v>
      </c>
      <c r="CO138" s="0" t="s">
        <v>44</v>
      </c>
      <c r="CP138" s="0" t="str">
        <f aca="false">IF(AND(U138="Nein",U139="Nein"),"Nein","Ja")</f>
        <v>Nein</v>
      </c>
      <c r="CQ138" s="3" t="n">
        <f aca="false">ROUND((V138+V139)/2,2)</f>
        <v>1</v>
      </c>
      <c r="CR138" s="0" t="n">
        <f aca="false">W138</f>
        <v>20</v>
      </c>
      <c r="CS138" s="0" t="str">
        <f aca="false">X138</f>
        <v>Nein</v>
      </c>
      <c r="CT138" s="0" t="str">
        <f aca="false">Y138</f>
        <v>Nein</v>
      </c>
      <c r="CU138" s="3" t="n">
        <f aca="false">Z138</f>
        <v>1</v>
      </c>
      <c r="CV138" s="0" t="n">
        <f aca="false">AA138</f>
        <v>92</v>
      </c>
      <c r="CW138" s="0" t="str">
        <f aca="false">AB138</f>
        <v>Nein</v>
      </c>
      <c r="CX138" s="0" t="str">
        <f aca="false">AC138</f>
        <v>Nein</v>
      </c>
      <c r="CY138" s="3" t="n">
        <f aca="false">AD138</f>
        <v>1</v>
      </c>
      <c r="CZ138" s="0" t="n">
        <f aca="false">AE138</f>
        <v>92</v>
      </c>
      <c r="DA138" s="0" t="str">
        <f aca="false">AF138</f>
        <v>Nein</v>
      </c>
      <c r="DB138" s="0" t="str">
        <f aca="false">AG138</f>
        <v>Nein</v>
      </c>
      <c r="DC138" s="3" t="n">
        <f aca="false">AH138</f>
        <v>1</v>
      </c>
      <c r="DD138" s="0" t="n">
        <f aca="false">AI138</f>
        <v>2</v>
      </c>
      <c r="DE138" s="0" t="str">
        <f aca="false">AJ138</f>
        <v>Nein</v>
      </c>
      <c r="DF138" s="0" t="str">
        <f aca="false">AK138</f>
        <v>Nein</v>
      </c>
      <c r="DG138" s="3" t="n">
        <f aca="false">AL138</f>
        <v>1</v>
      </c>
      <c r="DH138" s="0" t="n">
        <f aca="false">AM138</f>
        <v>21</v>
      </c>
      <c r="DI138" s="0" t="str">
        <f aca="false">AN138</f>
        <v>Nein</v>
      </c>
      <c r="DJ138" s="0" t="str">
        <f aca="false">AO138</f>
        <v>Nein</v>
      </c>
      <c r="DK138" s="3" t="n">
        <f aca="false">AP138</f>
        <v>1</v>
      </c>
      <c r="DL138" s="0" t="n">
        <f aca="false">IF(CF138=0,0,IF(OR(BX138&gt;=0,CF138&gt;=0),ROUND(CF138/BX138*100,0),-1))</f>
        <v>0</v>
      </c>
      <c r="DM138" s="0" t="s">
        <v>44</v>
      </c>
      <c r="DN138" s="0" t="str">
        <f aca="false">IF(AND(CH138="Nein",BZ138="Nein"),"Nein","Ja")</f>
        <v>Nein</v>
      </c>
      <c r="DO138" s="3" t="n">
        <f aca="false">ROUND(CI138*CA138,2)</f>
        <v>1</v>
      </c>
      <c r="DP138" s="0" t="n">
        <f aca="false">IF(OR(BX138&lt;0,CB138&lt;=0),-1,ROUND(BX138/CB138,0))</f>
        <v>30</v>
      </c>
      <c r="DQ138" s="0" t="s">
        <v>44</v>
      </c>
      <c r="DR138" s="0" t="str">
        <f aca="false">IF(AND(BZ138="Nein",CD138="Nein"),"Nein","Ja")</f>
        <v>Nein</v>
      </c>
      <c r="DS138" s="3" t="n">
        <f aca="false">ROUND(CA138*CE138,2)</f>
        <v>1</v>
      </c>
      <c r="DT138" s="0" t="n">
        <f aca="false">IF(OR(CF138&lt;0,CJ138&lt;=0),-1,ROUND(CF138/CJ138,0))</f>
        <v>0</v>
      </c>
      <c r="DU138" s="0" t="s">
        <v>44</v>
      </c>
      <c r="DV138" s="0" t="str">
        <f aca="false">IF(AND(CH138="Nein",CL138="Nein"),"Nein","Ja")</f>
        <v>Nein</v>
      </c>
      <c r="DW138" s="3" t="n">
        <f aca="false">ROUND(CI138*CM138,2)</f>
        <v>1</v>
      </c>
      <c r="DX138" s="0" t="n">
        <f aca="false">IF(OR(CN138&lt;0,CR138&lt;=0),-1,ROUND(CN138/CR138,0))</f>
        <v>30</v>
      </c>
      <c r="DY138" s="0" t="s">
        <v>44</v>
      </c>
      <c r="DZ138" s="0" t="str">
        <f aca="false">IF(AND(CP138="Nein",CT138="Nein"),"Nein","Ja")</f>
        <v>Nein</v>
      </c>
      <c r="EA138" s="3" t="n">
        <f aca="false">ROUND(CQ138*CU138,2)</f>
        <v>1</v>
      </c>
      <c r="EB138" s="0" t="n">
        <f aca="false">IF(OR(CN138&lt;0,CF138&lt;0),-1,CN138+ROUND(BU138*CF138,0))</f>
        <v>600</v>
      </c>
      <c r="EC138" s="0" t="s">
        <v>44</v>
      </c>
      <c r="ED138" s="0" t="str">
        <f aca="false">IF(AND(CP138="Nein",CH138="Nein"),"Nein","Ja")</f>
        <v>Nein</v>
      </c>
      <c r="EE138" s="3" t="n">
        <f aca="false">ROUND((CQ138+CI138)/2,2)</f>
        <v>1</v>
      </c>
      <c r="EF138" s="0" t="n">
        <f aca="false">IF(OR(EB138&lt;0,CB138&lt;=0),-1,ROUND(EB138/CB138,0))</f>
        <v>30</v>
      </c>
      <c r="EG138" s="0" t="s">
        <v>44</v>
      </c>
      <c r="EH138" s="0" t="str">
        <f aca="false">IF(AND(ED138="Nein",CD138="Nein"),"Nein","Ja")</f>
        <v>Nein</v>
      </c>
      <c r="EI138" s="3" t="n">
        <f aca="false">ROUND(EE138*CE138,2)</f>
        <v>1</v>
      </c>
      <c r="EJ138" s="0" t="n">
        <f aca="false">BO138</f>
        <v>9</v>
      </c>
      <c r="EK138" s="0" t="str">
        <f aca="false">BP138</f>
        <v>Nein</v>
      </c>
      <c r="EL138" s="0" t="str">
        <f aca="false">BQ138</f>
        <v>Nein</v>
      </c>
      <c r="EM138" s="3" t="n">
        <f aca="false">BR138</f>
        <v>1</v>
      </c>
    </row>
    <row r="139" customFormat="false" ht="12.75" hidden="false" customHeight="false" outlineLevel="0" collapsed="false">
      <c r="A139" s="0" t="s">
        <v>96</v>
      </c>
      <c r="B139" s="0" t="n">
        <v>1</v>
      </c>
      <c r="C139" s="0" t="n">
        <v>720</v>
      </c>
      <c r="D139" s="0" t="s">
        <v>44</v>
      </c>
      <c r="E139" s="0" t="s">
        <v>44</v>
      </c>
      <c r="F139" s="3" t="n">
        <v>1</v>
      </c>
      <c r="G139" s="0" t="n">
        <v>97</v>
      </c>
      <c r="H139" s="0" t="s">
        <v>44</v>
      </c>
      <c r="I139" s="0" t="s">
        <v>44</v>
      </c>
      <c r="J139" s="3" t="n">
        <v>1</v>
      </c>
      <c r="K139" s="0" t="n">
        <v>60</v>
      </c>
      <c r="L139" s="0" t="s">
        <v>44</v>
      </c>
      <c r="M139" s="0" t="s">
        <v>44</v>
      </c>
      <c r="N139" s="3" t="n">
        <v>1</v>
      </c>
      <c r="O139" s="0" t="n">
        <v>82</v>
      </c>
      <c r="P139" s="0" t="s">
        <v>44</v>
      </c>
      <c r="Q139" s="0" t="s">
        <v>44</v>
      </c>
      <c r="R139" s="3" t="n">
        <v>1</v>
      </c>
      <c r="S139" s="0" t="n">
        <v>660</v>
      </c>
      <c r="T139" s="0" t="s">
        <v>44</v>
      </c>
      <c r="U139" s="0" t="s">
        <v>44</v>
      </c>
      <c r="V139" s="3" t="n">
        <v>1</v>
      </c>
      <c r="W139" s="0" t="n">
        <v>102</v>
      </c>
      <c r="X139" s="0" t="s">
        <v>44</v>
      </c>
      <c r="Y139" s="0" t="s">
        <v>44</v>
      </c>
      <c r="Z139" s="3" t="n">
        <v>1</v>
      </c>
      <c r="AA139" s="0" t="n">
        <v>82</v>
      </c>
      <c r="AB139" s="0" t="s">
        <v>44</v>
      </c>
      <c r="AC139" s="0" t="s">
        <v>44</v>
      </c>
      <c r="AD139" s="3" t="n">
        <v>1</v>
      </c>
      <c r="AE139" s="0" t="n">
        <v>82</v>
      </c>
      <c r="AF139" s="4" t="s">
        <v>44</v>
      </c>
      <c r="AG139" s="4" t="s">
        <v>44</v>
      </c>
      <c r="AH139" s="3" t="n">
        <v>1</v>
      </c>
      <c r="AI139" s="0" t="n">
        <v>11</v>
      </c>
      <c r="AJ139" s="0" t="s">
        <v>44</v>
      </c>
      <c r="AK139" s="0" t="s">
        <v>44</v>
      </c>
      <c r="AL139" s="3" t="n">
        <v>1</v>
      </c>
      <c r="AM139" s="0" t="n">
        <v>98</v>
      </c>
      <c r="AN139" s="0" t="s">
        <v>44</v>
      </c>
      <c r="AO139" s="0" t="s">
        <v>44</v>
      </c>
      <c r="AP139" s="3" t="n">
        <v>1</v>
      </c>
      <c r="AQ139" s="0" t="n">
        <v>8</v>
      </c>
      <c r="AR139" s="0" t="s">
        <v>44</v>
      </c>
      <c r="AS139" s="0" t="s">
        <v>44</v>
      </c>
      <c r="AT139" s="3" t="n">
        <v>1</v>
      </c>
      <c r="AU139" s="0" t="n">
        <v>7</v>
      </c>
      <c r="AV139" s="0" t="s">
        <v>44</v>
      </c>
      <c r="AW139" s="0" t="s">
        <v>44</v>
      </c>
      <c r="AX139" s="3" t="n">
        <v>1</v>
      </c>
      <c r="AY139" s="0" t="n">
        <v>1</v>
      </c>
      <c r="AZ139" s="0" t="s">
        <v>44</v>
      </c>
      <c r="BA139" s="0" t="s">
        <v>44</v>
      </c>
      <c r="BB139" s="3" t="n">
        <v>1</v>
      </c>
      <c r="BC139" s="0" t="n">
        <v>6</v>
      </c>
      <c r="BD139" s="0" t="s">
        <v>44</v>
      </c>
      <c r="BE139" s="0" t="s">
        <v>44</v>
      </c>
      <c r="BF139" s="3" t="n">
        <v>1</v>
      </c>
      <c r="BG139" s="0" t="n">
        <v>1008</v>
      </c>
      <c r="BH139" s="0" t="s">
        <v>44</v>
      </c>
      <c r="BI139" s="0" t="s">
        <v>44</v>
      </c>
      <c r="BJ139" s="3" t="n">
        <v>1</v>
      </c>
      <c r="BK139" s="0" t="n">
        <v>10</v>
      </c>
      <c r="BL139" s="0" t="s">
        <v>44</v>
      </c>
      <c r="BM139" s="0" t="s">
        <v>44</v>
      </c>
      <c r="BN139" s="3" t="n">
        <v>1</v>
      </c>
      <c r="BO139" s="0" t="n">
        <v>7</v>
      </c>
      <c r="BP139" s="0" t="s">
        <v>44</v>
      </c>
      <c r="BQ139" s="0" t="s">
        <v>44</v>
      </c>
      <c r="BR139" s="3" t="n">
        <v>1</v>
      </c>
      <c r="CA139" s="3"/>
      <c r="CE139" s="3"/>
      <c r="CI139" s="3"/>
      <c r="CM139" s="3"/>
      <c r="CQ139" s="3"/>
      <c r="CU139" s="3"/>
      <c r="CY139" s="3"/>
      <c r="DC139" s="3"/>
      <c r="DG139" s="3"/>
      <c r="DK139" s="3"/>
      <c r="DO139" s="3"/>
      <c r="DS139" s="3"/>
      <c r="DW139" s="3"/>
      <c r="EA139" s="3"/>
      <c r="EE139" s="3"/>
      <c r="EI139" s="3"/>
      <c r="EM139" s="3"/>
    </row>
    <row r="140" customFormat="false" ht="12.75" hidden="false" customHeight="false" outlineLevel="0" collapsed="false">
      <c r="A140" s="0" t="n">
        <v>52</v>
      </c>
      <c r="B140" s="0" t="n">
        <v>1</v>
      </c>
      <c r="C140" s="0" t="n">
        <v>-3</v>
      </c>
      <c r="D140" s="0" t="s">
        <v>44</v>
      </c>
      <c r="E140" s="0" t="s">
        <v>44</v>
      </c>
      <c r="F140" s="3" t="n">
        <v>1</v>
      </c>
      <c r="G140" s="0" t="n">
        <v>-3</v>
      </c>
      <c r="H140" s="0" t="s">
        <v>44</v>
      </c>
      <c r="I140" s="0" t="s">
        <v>44</v>
      </c>
      <c r="J140" s="3" t="n">
        <v>1</v>
      </c>
      <c r="K140" s="0" t="n">
        <v>-3</v>
      </c>
      <c r="L140" s="0" t="s">
        <v>44</v>
      </c>
      <c r="M140" s="0" t="s">
        <v>44</v>
      </c>
      <c r="N140" s="3" t="n">
        <v>1</v>
      </c>
      <c r="O140" s="0" t="n">
        <v>-3</v>
      </c>
      <c r="P140" s="0" t="s">
        <v>44</v>
      </c>
      <c r="Q140" s="0" t="s">
        <v>44</v>
      </c>
      <c r="R140" s="3" t="n">
        <v>1</v>
      </c>
      <c r="S140" s="0" t="n">
        <v>-3</v>
      </c>
      <c r="T140" s="0" t="s">
        <v>44</v>
      </c>
      <c r="U140" s="0" t="s">
        <v>44</v>
      </c>
      <c r="V140" s="3" t="n">
        <v>1</v>
      </c>
      <c r="W140" s="0" t="n">
        <v>-3</v>
      </c>
      <c r="X140" s="0" t="s">
        <v>44</v>
      </c>
      <c r="Y140" s="0" t="s">
        <v>44</v>
      </c>
      <c r="Z140" s="3" t="n">
        <v>1</v>
      </c>
      <c r="AA140" s="0" t="n">
        <v>-3</v>
      </c>
      <c r="AB140" s="0" t="s">
        <v>44</v>
      </c>
      <c r="AC140" s="0" t="s">
        <v>44</v>
      </c>
      <c r="AD140" s="3" t="n">
        <v>1</v>
      </c>
      <c r="AE140" s="0" t="n">
        <v>-3</v>
      </c>
      <c r="AF140" s="4" t="s">
        <v>44</v>
      </c>
      <c r="AG140" s="4" t="s">
        <v>44</v>
      </c>
      <c r="AH140" s="3" t="n">
        <v>1</v>
      </c>
      <c r="AI140" s="0" t="n">
        <v>-3</v>
      </c>
      <c r="AJ140" s="0" t="s">
        <v>44</v>
      </c>
      <c r="AK140" s="0" t="s">
        <v>44</v>
      </c>
      <c r="AL140" s="3" t="n">
        <v>1</v>
      </c>
      <c r="AM140" s="0" t="n">
        <v>-3</v>
      </c>
      <c r="AN140" s="0" t="s">
        <v>44</v>
      </c>
      <c r="AO140" s="0" t="s">
        <v>44</v>
      </c>
      <c r="AP140" s="3" t="n">
        <v>1</v>
      </c>
      <c r="AQ140" s="0" t="n">
        <v>-3</v>
      </c>
      <c r="AR140" s="0" t="s">
        <v>44</v>
      </c>
      <c r="AS140" s="0" t="s">
        <v>44</v>
      </c>
      <c r="AT140" s="3" t="n">
        <v>1</v>
      </c>
      <c r="AU140" s="0" t="n">
        <v>-3</v>
      </c>
      <c r="AV140" s="0" t="s">
        <v>44</v>
      </c>
      <c r="AW140" s="0" t="s">
        <v>44</v>
      </c>
      <c r="AX140" s="3" t="n">
        <v>1</v>
      </c>
      <c r="AY140" s="0" t="n">
        <v>-3</v>
      </c>
      <c r="AZ140" s="0" t="s">
        <v>44</v>
      </c>
      <c r="BA140" s="0" t="s">
        <v>44</v>
      </c>
      <c r="BB140" s="3" t="n">
        <v>1</v>
      </c>
      <c r="BC140" s="0" t="n">
        <v>-3</v>
      </c>
      <c r="BD140" s="0" t="s">
        <v>44</v>
      </c>
      <c r="BE140" s="0" t="s">
        <v>44</v>
      </c>
      <c r="BF140" s="3" t="n">
        <v>1</v>
      </c>
      <c r="BG140" s="0" t="n">
        <v>-3</v>
      </c>
      <c r="BH140" s="0" t="s">
        <v>44</v>
      </c>
      <c r="BI140" s="0" t="s">
        <v>44</v>
      </c>
      <c r="BJ140" s="3" t="n">
        <v>1</v>
      </c>
      <c r="BK140" s="0" t="n">
        <v>-3</v>
      </c>
      <c r="BL140" s="0" t="s">
        <v>44</v>
      </c>
      <c r="BM140" s="0" t="s">
        <v>44</v>
      </c>
      <c r="BN140" s="3" t="n">
        <v>1</v>
      </c>
      <c r="BO140" s="0" t="n">
        <v>-3</v>
      </c>
      <c r="BP140" s="0" t="s">
        <v>44</v>
      </c>
      <c r="BQ140" s="0" t="s">
        <v>44</v>
      </c>
      <c r="BR140" s="3" t="n">
        <v>1</v>
      </c>
      <c r="BU140" s="0" t="n">
        <f aca="false">IF(CJ140&lt;=0,$D$7,IF(CR140&lt;=CJ140,$D$7,$D$7+$F$7*(CR140-CJ140)))</f>
        <v>2.2</v>
      </c>
      <c r="BW140" s="0" t="n">
        <v>1</v>
      </c>
      <c r="BX140" s="0" t="n">
        <v>-3</v>
      </c>
      <c r="BY140" s="0" t="s">
        <v>44</v>
      </c>
      <c r="BZ140" s="0" t="str">
        <f aca="false">IF(AND(E140="Nein",E141="Nein"),"Nein","Ja")</f>
        <v>Nein</v>
      </c>
      <c r="CA140" s="3" t="n">
        <f aca="false">ROUND((F140+F141)/2,2)</f>
        <v>1</v>
      </c>
      <c r="CB140" s="0" t="n">
        <f aca="false">G140</f>
        <v>-3</v>
      </c>
      <c r="CC140" s="0" t="str">
        <f aca="false">H140</f>
        <v>Nein</v>
      </c>
      <c r="CD140" s="0" t="str">
        <f aca="false">I140</f>
        <v>Nein</v>
      </c>
      <c r="CE140" s="3" t="n">
        <f aca="false">J140</f>
        <v>1</v>
      </c>
      <c r="CF140" s="0" t="n">
        <v>-3</v>
      </c>
      <c r="CG140" s="0" t="s">
        <v>44</v>
      </c>
      <c r="CH140" s="0" t="str">
        <f aca="false">IF(AND(M140="Nein",M141="Nein"),"Nein","Ja")</f>
        <v>Nein</v>
      </c>
      <c r="CI140" s="3" t="n">
        <f aca="false">ROUND((N140+N141)/2,2)</f>
        <v>1</v>
      </c>
      <c r="CJ140" s="0" t="n">
        <f aca="false">O140</f>
        <v>-3</v>
      </c>
      <c r="CK140" s="0" t="str">
        <f aca="false">P140</f>
        <v>Nein</v>
      </c>
      <c r="CL140" s="0" t="str">
        <f aca="false">Q140</f>
        <v>Nein</v>
      </c>
      <c r="CM140" s="3" t="n">
        <f aca="false">R140</f>
        <v>1</v>
      </c>
      <c r="CN140" s="0" t="n">
        <v>-3</v>
      </c>
      <c r="CO140" s="0" t="s">
        <v>44</v>
      </c>
      <c r="CP140" s="0" t="str">
        <f aca="false">IF(AND(U140="Nein",U141="Nein"),"Nein","Ja")</f>
        <v>Nein</v>
      </c>
      <c r="CQ140" s="3" t="n">
        <f aca="false">ROUND((V140+V141)/2,2)</f>
        <v>1</v>
      </c>
      <c r="CR140" s="0" t="n">
        <f aca="false">W140</f>
        <v>-3</v>
      </c>
      <c r="CS140" s="0" t="str">
        <f aca="false">X140</f>
        <v>Nein</v>
      </c>
      <c r="CT140" s="0" t="str">
        <f aca="false">Y140</f>
        <v>Nein</v>
      </c>
      <c r="CU140" s="3" t="n">
        <f aca="false">Z140</f>
        <v>1</v>
      </c>
      <c r="CV140" s="0" t="n">
        <f aca="false">AA140</f>
        <v>-3</v>
      </c>
      <c r="CW140" s="0" t="str">
        <f aca="false">AB140</f>
        <v>Nein</v>
      </c>
      <c r="CX140" s="0" t="str">
        <f aca="false">AC140</f>
        <v>Nein</v>
      </c>
      <c r="CY140" s="3" t="n">
        <f aca="false">AD140</f>
        <v>1</v>
      </c>
      <c r="CZ140" s="0" t="n">
        <f aca="false">AE140</f>
        <v>-3</v>
      </c>
      <c r="DA140" s="0" t="str">
        <f aca="false">AF140</f>
        <v>Nein</v>
      </c>
      <c r="DB140" s="0" t="str">
        <f aca="false">AG140</f>
        <v>Nein</v>
      </c>
      <c r="DC140" s="3" t="n">
        <f aca="false">AH140</f>
        <v>1</v>
      </c>
      <c r="DD140" s="0" t="n">
        <f aca="false">AI140</f>
        <v>-3</v>
      </c>
      <c r="DE140" s="0" t="str">
        <f aca="false">AJ140</f>
        <v>Nein</v>
      </c>
      <c r="DF140" s="0" t="str">
        <f aca="false">AK140</f>
        <v>Nein</v>
      </c>
      <c r="DG140" s="3" t="n">
        <f aca="false">AL140</f>
        <v>1</v>
      </c>
      <c r="DH140" s="0" t="n">
        <f aca="false">AM140</f>
        <v>-3</v>
      </c>
      <c r="DI140" s="0" t="str">
        <f aca="false">AN140</f>
        <v>Nein</v>
      </c>
      <c r="DJ140" s="0" t="str">
        <f aca="false">AO140</f>
        <v>Nein</v>
      </c>
      <c r="DK140" s="3" t="n">
        <f aca="false">AP140</f>
        <v>1</v>
      </c>
      <c r="DL140" s="0" t="n">
        <v>-3</v>
      </c>
      <c r="DM140" s="0" t="s">
        <v>44</v>
      </c>
      <c r="DN140" s="0" t="str">
        <f aca="false">IF(AND(CH140="Nein",BZ140="Nein"),"Nein","Ja")</f>
        <v>Nein</v>
      </c>
      <c r="DO140" s="3" t="n">
        <f aca="false">ROUND(CI140*CA140,2)</f>
        <v>1</v>
      </c>
      <c r="DP140" s="0" t="n">
        <v>-3</v>
      </c>
      <c r="DQ140" s="0" t="s">
        <v>44</v>
      </c>
      <c r="DR140" s="0" t="str">
        <f aca="false">IF(AND(BZ140="Nein",CD140="Nein"),"Nein","Ja")</f>
        <v>Nein</v>
      </c>
      <c r="DS140" s="3" t="n">
        <f aca="false">ROUND(CA140*CE140,2)</f>
        <v>1</v>
      </c>
      <c r="DT140" s="0" t="n">
        <v>-3</v>
      </c>
      <c r="DU140" s="0" t="s">
        <v>44</v>
      </c>
      <c r="DV140" s="0" t="str">
        <f aca="false">IF(AND(CH140="Nein",CL140="Nein"),"Nein","Ja")</f>
        <v>Nein</v>
      </c>
      <c r="DW140" s="3" t="n">
        <f aca="false">ROUND(CI140*CM140,2)</f>
        <v>1</v>
      </c>
      <c r="DX140" s="0" t="n">
        <v>-3</v>
      </c>
      <c r="DY140" s="0" t="s">
        <v>44</v>
      </c>
      <c r="DZ140" s="0" t="str">
        <f aca="false">IF(AND(CP140="Nein",CT140="Nein"),"Nein","Ja")</f>
        <v>Nein</v>
      </c>
      <c r="EA140" s="3" t="n">
        <f aca="false">ROUND(CQ140*CU140,2)</f>
        <v>1</v>
      </c>
      <c r="EB140" s="0" t="n">
        <v>-3</v>
      </c>
      <c r="EC140" s="0" t="s">
        <v>44</v>
      </c>
      <c r="ED140" s="0" t="str">
        <f aca="false">IF(AND(CP140="Nein",CH140="Nein"),"Nein","Ja")</f>
        <v>Nein</v>
      </c>
      <c r="EE140" s="3" t="n">
        <f aca="false">ROUND((CQ140+CI140)/2,2)</f>
        <v>1</v>
      </c>
      <c r="EF140" s="0" t="n">
        <v>-3</v>
      </c>
      <c r="EG140" s="0" t="s">
        <v>44</v>
      </c>
      <c r="EH140" s="0" t="str">
        <f aca="false">IF(AND(ED140="Nein",CD140="Nein"),"Nein","Ja")</f>
        <v>Nein</v>
      </c>
      <c r="EI140" s="3" t="n">
        <f aca="false">ROUND(EE140*CE140,2)</f>
        <v>1</v>
      </c>
      <c r="EJ140" s="0" t="n">
        <f aca="false">BO140</f>
        <v>-3</v>
      </c>
      <c r="EK140" s="0" t="str">
        <f aca="false">BP140</f>
        <v>Nein</v>
      </c>
      <c r="EL140" s="0" t="str">
        <f aca="false">BQ140</f>
        <v>Nein</v>
      </c>
      <c r="EM140" s="3" t="n">
        <f aca="false">BR140</f>
        <v>1</v>
      </c>
    </row>
    <row r="141" customFormat="false" ht="12.75" hidden="false" customHeight="false" outlineLevel="0" collapsed="false">
      <c r="B141" s="0" t="n">
        <v>1</v>
      </c>
      <c r="C141" s="0" t="n">
        <v>720</v>
      </c>
      <c r="D141" s="0" t="s">
        <v>44</v>
      </c>
      <c r="E141" s="0" t="s">
        <v>44</v>
      </c>
      <c r="F141" s="3" t="n">
        <v>1</v>
      </c>
      <c r="G141" s="0" t="n">
        <v>97</v>
      </c>
      <c r="H141" s="0" t="s">
        <v>44</v>
      </c>
      <c r="I141" s="0" t="s">
        <v>44</v>
      </c>
      <c r="J141" s="3" t="n">
        <v>1</v>
      </c>
      <c r="K141" s="0" t="n">
        <v>180</v>
      </c>
      <c r="L141" s="0" t="s">
        <v>44</v>
      </c>
      <c r="M141" s="0" t="s">
        <v>44</v>
      </c>
      <c r="N141" s="3" t="n">
        <v>1</v>
      </c>
      <c r="O141" s="0" t="n">
        <v>82</v>
      </c>
      <c r="P141" s="0" t="s">
        <v>44</v>
      </c>
      <c r="Q141" s="0" t="s">
        <v>44</v>
      </c>
      <c r="R141" s="3" t="n">
        <v>1</v>
      </c>
      <c r="S141" s="0" t="n">
        <v>540</v>
      </c>
      <c r="T141" s="0" t="s">
        <v>44</v>
      </c>
      <c r="U141" s="0" t="s">
        <v>44</v>
      </c>
      <c r="V141" s="3" t="n">
        <v>1</v>
      </c>
      <c r="W141" s="0" t="n">
        <v>102</v>
      </c>
      <c r="X141" s="0" t="s">
        <v>44</v>
      </c>
      <c r="Y141" s="0" t="s">
        <v>44</v>
      </c>
      <c r="Z141" s="3" t="n">
        <v>1</v>
      </c>
      <c r="AA141" s="0" t="n">
        <v>82</v>
      </c>
      <c r="AB141" s="0" t="s">
        <v>44</v>
      </c>
      <c r="AC141" s="0" t="s">
        <v>44</v>
      </c>
      <c r="AD141" s="3" t="n">
        <v>1</v>
      </c>
      <c r="AE141" s="0" t="n">
        <v>82</v>
      </c>
      <c r="AF141" s="4" t="s">
        <v>44</v>
      </c>
      <c r="AG141" s="4" t="s">
        <v>44</v>
      </c>
      <c r="AH141" s="3" t="n">
        <v>1</v>
      </c>
      <c r="AI141" s="0" t="n">
        <v>11</v>
      </c>
      <c r="AJ141" s="0" t="s">
        <v>44</v>
      </c>
      <c r="AK141" s="0" t="s">
        <v>44</v>
      </c>
      <c r="AL141" s="3" t="n">
        <v>1</v>
      </c>
      <c r="AM141" s="0" t="n">
        <v>98</v>
      </c>
      <c r="AN141" s="0" t="s">
        <v>44</v>
      </c>
      <c r="AO141" s="0" t="s">
        <v>44</v>
      </c>
      <c r="AP141" s="3" t="n">
        <v>1</v>
      </c>
      <c r="AQ141" s="0" t="n">
        <v>25</v>
      </c>
      <c r="AR141" s="0" t="s">
        <v>44</v>
      </c>
      <c r="AS141" s="0" t="s">
        <v>44</v>
      </c>
      <c r="AT141" s="3" t="n">
        <v>1</v>
      </c>
      <c r="AU141" s="0" t="n">
        <v>7</v>
      </c>
      <c r="AV141" s="0" t="s">
        <v>44</v>
      </c>
      <c r="AW141" s="0" t="s">
        <v>44</v>
      </c>
      <c r="AX141" s="3" t="n">
        <v>1</v>
      </c>
      <c r="AY141" s="0" t="n">
        <v>2</v>
      </c>
      <c r="AZ141" s="0" t="s">
        <v>44</v>
      </c>
      <c r="BA141" s="0" t="s">
        <v>44</v>
      </c>
      <c r="BB141" s="3" t="n">
        <v>1</v>
      </c>
      <c r="BC141" s="0" t="n">
        <v>5</v>
      </c>
      <c r="BD141" s="0" t="s">
        <v>44</v>
      </c>
      <c r="BE141" s="0" t="s">
        <v>44</v>
      </c>
      <c r="BF141" s="3" t="n">
        <v>1</v>
      </c>
      <c r="BG141" s="0" t="n">
        <v>1008</v>
      </c>
      <c r="BH141" s="0" t="s">
        <v>44</v>
      </c>
      <c r="BI141" s="0" t="s">
        <v>44</v>
      </c>
      <c r="BJ141" s="3" t="n">
        <v>1</v>
      </c>
      <c r="BK141" s="0" t="n">
        <v>10</v>
      </c>
      <c r="BL141" s="0" t="s">
        <v>44</v>
      </c>
      <c r="BM141" s="0" t="s">
        <v>44</v>
      </c>
      <c r="BN141" s="3" t="n">
        <v>1</v>
      </c>
      <c r="BO141" s="0" t="n">
        <v>7</v>
      </c>
      <c r="BP141" s="0" t="s">
        <v>44</v>
      </c>
      <c r="BQ141" s="0" t="s">
        <v>44</v>
      </c>
      <c r="BR141" s="3" t="n">
        <v>1</v>
      </c>
      <c r="CA141" s="3"/>
      <c r="CE141" s="3"/>
      <c r="CI141" s="3"/>
      <c r="CM141" s="3"/>
      <c r="CQ141" s="3"/>
      <c r="CU141" s="3"/>
      <c r="CY141" s="3"/>
      <c r="DC141" s="3"/>
      <c r="DG141" s="3"/>
      <c r="DK141" s="3"/>
      <c r="DO141" s="3"/>
      <c r="DS141" s="3"/>
      <c r="DW141" s="3"/>
      <c r="EA141" s="3"/>
      <c r="EE141" s="3"/>
      <c r="EI141" s="3"/>
      <c r="EM141" s="3"/>
    </row>
    <row r="142" customFormat="false" ht="12.75" hidden="false" customHeight="false" outlineLevel="0" collapsed="false">
      <c r="A142" s="0" t="n">
        <v>53</v>
      </c>
      <c r="B142" s="0" t="n">
        <v>1</v>
      </c>
      <c r="C142" s="0" t="n">
        <v>1320</v>
      </c>
      <c r="D142" s="0" t="s">
        <v>44</v>
      </c>
      <c r="E142" s="0" t="s">
        <v>44</v>
      </c>
      <c r="F142" s="3" t="n">
        <v>1</v>
      </c>
      <c r="G142" s="0" t="n">
        <v>20</v>
      </c>
      <c r="H142" s="0" t="s">
        <v>44</v>
      </c>
      <c r="I142" s="0" t="s">
        <v>44</v>
      </c>
      <c r="J142" s="3" t="n">
        <v>1</v>
      </c>
      <c r="K142" s="0" t="n">
        <v>60</v>
      </c>
      <c r="L142" s="0" t="s">
        <v>44</v>
      </c>
      <c r="M142" s="0" t="s">
        <v>44</v>
      </c>
      <c r="N142" s="3" t="n">
        <v>1</v>
      </c>
      <c r="O142" s="0" t="n">
        <v>20</v>
      </c>
      <c r="P142" s="0" t="s">
        <v>44</v>
      </c>
      <c r="Q142" s="0" t="s">
        <v>44</v>
      </c>
      <c r="R142" s="3" t="n">
        <v>1</v>
      </c>
      <c r="S142" s="0" t="n">
        <v>1260</v>
      </c>
      <c r="T142" s="0" t="s">
        <v>44</v>
      </c>
      <c r="U142" s="0" t="s">
        <v>44</v>
      </c>
      <c r="V142" s="3" t="n">
        <v>1</v>
      </c>
      <c r="W142" s="0" t="n">
        <v>20</v>
      </c>
      <c r="X142" s="0" t="s">
        <v>44</v>
      </c>
      <c r="Y142" s="0" t="s">
        <v>44</v>
      </c>
      <c r="Z142" s="3" t="n">
        <v>1</v>
      </c>
      <c r="AA142" s="0" t="n">
        <v>92</v>
      </c>
      <c r="AB142" s="0" t="s">
        <v>44</v>
      </c>
      <c r="AC142" s="0" t="s">
        <v>44</v>
      </c>
      <c r="AD142" s="3" t="n">
        <v>1</v>
      </c>
      <c r="AE142" s="0" t="n">
        <v>92</v>
      </c>
      <c r="AF142" s="4" t="s">
        <v>44</v>
      </c>
      <c r="AG142" s="4" t="s">
        <v>44</v>
      </c>
      <c r="AH142" s="3" t="n">
        <v>1</v>
      </c>
      <c r="AI142" s="0" t="n">
        <v>2</v>
      </c>
      <c r="AJ142" s="0" t="s">
        <v>44</v>
      </c>
      <c r="AK142" s="0" t="s">
        <v>44</v>
      </c>
      <c r="AL142" s="3" t="n">
        <v>1</v>
      </c>
      <c r="AM142" s="0" t="n">
        <v>21</v>
      </c>
      <c r="AN142" s="0" t="s">
        <v>44</v>
      </c>
      <c r="AO142" s="0" t="s">
        <v>44</v>
      </c>
      <c r="AP142" s="3" t="n">
        <v>1</v>
      </c>
      <c r="AQ142" s="0" t="n">
        <v>5</v>
      </c>
      <c r="AR142" s="0" t="s">
        <v>44</v>
      </c>
      <c r="AS142" s="0" t="s">
        <v>44</v>
      </c>
      <c r="AT142" s="3" t="n">
        <v>1</v>
      </c>
      <c r="AU142" s="0" t="n">
        <v>66</v>
      </c>
      <c r="AV142" s="0" t="s">
        <v>44</v>
      </c>
      <c r="AW142" s="0" t="s">
        <v>44</v>
      </c>
      <c r="AX142" s="3" t="n">
        <v>1</v>
      </c>
      <c r="AY142" s="0" t="n">
        <v>3</v>
      </c>
      <c r="AZ142" s="0" t="s">
        <v>44</v>
      </c>
      <c r="BA142" s="0" t="s">
        <v>44</v>
      </c>
      <c r="BB142" s="3" t="n">
        <v>1</v>
      </c>
      <c r="BC142" s="0" t="n">
        <v>63</v>
      </c>
      <c r="BD142" s="0" t="s">
        <v>44</v>
      </c>
      <c r="BE142" s="0" t="s">
        <v>44</v>
      </c>
      <c r="BF142" s="3" t="n">
        <v>1</v>
      </c>
      <c r="BG142" s="0" t="n">
        <v>1392</v>
      </c>
      <c r="BH142" s="0" t="s">
        <v>44</v>
      </c>
      <c r="BI142" s="0" t="s">
        <v>44</v>
      </c>
      <c r="BJ142" s="3" t="n">
        <v>1</v>
      </c>
      <c r="BK142" s="0" t="n">
        <v>70</v>
      </c>
      <c r="BL142" s="0" t="s">
        <v>44</v>
      </c>
      <c r="BM142" s="0" t="s">
        <v>44</v>
      </c>
      <c r="BN142" s="3" t="n">
        <v>1</v>
      </c>
      <c r="BO142" s="0" t="n">
        <v>9</v>
      </c>
      <c r="BP142" s="0" t="s">
        <v>44</v>
      </c>
      <c r="BQ142" s="0" t="s">
        <v>44</v>
      </c>
      <c r="BR142" s="3" t="n">
        <v>1</v>
      </c>
      <c r="BU142" s="0" t="n">
        <f aca="false">IF(CJ142&lt;=0,$D$7,IF(CR142&lt;=CJ142,$D$7,$D$7+$F$7*(CR142-CJ142)))</f>
        <v>2.2</v>
      </c>
      <c r="BW142" s="0" t="n">
        <v>1</v>
      </c>
      <c r="BX142" s="0" t="n">
        <v>-3</v>
      </c>
      <c r="BY142" s="0" t="s">
        <v>44</v>
      </c>
      <c r="BZ142" s="0" t="str">
        <f aca="false">IF(AND(E142="Nein",E143="Nein"),"Nein","Ja")</f>
        <v>Nein</v>
      </c>
      <c r="CA142" s="3" t="n">
        <f aca="false">ROUND((F142+F143)/2,2)</f>
        <v>1</v>
      </c>
      <c r="CB142" s="0" t="n">
        <f aca="false">G142</f>
        <v>20</v>
      </c>
      <c r="CC142" s="0" t="str">
        <f aca="false">H142</f>
        <v>Nein</v>
      </c>
      <c r="CD142" s="0" t="str">
        <f aca="false">I142</f>
        <v>Nein</v>
      </c>
      <c r="CE142" s="3" t="n">
        <f aca="false">J142</f>
        <v>1</v>
      </c>
      <c r="CF142" s="0" t="n">
        <v>-3</v>
      </c>
      <c r="CG142" s="0" t="s">
        <v>44</v>
      </c>
      <c r="CH142" s="0" t="str">
        <f aca="false">IF(AND(M142="Nein",M143="Nein"),"Nein","Ja")</f>
        <v>Nein</v>
      </c>
      <c r="CI142" s="3" t="n">
        <f aca="false">ROUND((N142+N143)/2,2)</f>
        <v>1</v>
      </c>
      <c r="CJ142" s="0" t="n">
        <f aca="false">O142</f>
        <v>20</v>
      </c>
      <c r="CK142" s="0" t="str">
        <f aca="false">P142</f>
        <v>Nein</v>
      </c>
      <c r="CL142" s="0" t="str">
        <f aca="false">Q142</f>
        <v>Nein</v>
      </c>
      <c r="CM142" s="3" t="n">
        <f aca="false">R142</f>
        <v>1</v>
      </c>
      <c r="CN142" s="0" t="n">
        <v>-3</v>
      </c>
      <c r="CO142" s="0" t="s">
        <v>44</v>
      </c>
      <c r="CP142" s="0" t="str">
        <f aca="false">IF(AND(U142="Nein",U143="Nein"),"Nein","Ja")</f>
        <v>Nein</v>
      </c>
      <c r="CQ142" s="3" t="n">
        <f aca="false">ROUND((V142+V143)/2,2)</f>
        <v>1</v>
      </c>
      <c r="CR142" s="0" t="n">
        <f aca="false">W142</f>
        <v>20</v>
      </c>
      <c r="CS142" s="0" t="str">
        <f aca="false">X142</f>
        <v>Nein</v>
      </c>
      <c r="CT142" s="0" t="str">
        <f aca="false">Y142</f>
        <v>Nein</v>
      </c>
      <c r="CU142" s="3" t="n">
        <f aca="false">Z142</f>
        <v>1</v>
      </c>
      <c r="CV142" s="0" t="n">
        <f aca="false">AA142</f>
        <v>92</v>
      </c>
      <c r="CW142" s="0" t="str">
        <f aca="false">AB142</f>
        <v>Nein</v>
      </c>
      <c r="CX142" s="0" t="str">
        <f aca="false">AC142</f>
        <v>Nein</v>
      </c>
      <c r="CY142" s="3" t="n">
        <f aca="false">AD142</f>
        <v>1</v>
      </c>
      <c r="CZ142" s="0" t="n">
        <f aca="false">AE142</f>
        <v>92</v>
      </c>
      <c r="DA142" s="0" t="str">
        <f aca="false">AF142</f>
        <v>Nein</v>
      </c>
      <c r="DB142" s="0" t="str">
        <f aca="false">AG142</f>
        <v>Nein</v>
      </c>
      <c r="DC142" s="3" t="n">
        <f aca="false">AH142</f>
        <v>1</v>
      </c>
      <c r="DD142" s="0" t="n">
        <f aca="false">AI142</f>
        <v>2</v>
      </c>
      <c r="DE142" s="0" t="str">
        <f aca="false">AJ142</f>
        <v>Nein</v>
      </c>
      <c r="DF142" s="0" t="str">
        <f aca="false">AK142</f>
        <v>Nein</v>
      </c>
      <c r="DG142" s="3" t="n">
        <f aca="false">AL142</f>
        <v>1</v>
      </c>
      <c r="DH142" s="0" t="n">
        <f aca="false">AM142</f>
        <v>21</v>
      </c>
      <c r="DI142" s="0" t="str">
        <f aca="false">AN142</f>
        <v>Nein</v>
      </c>
      <c r="DJ142" s="0" t="str">
        <f aca="false">AO142</f>
        <v>Nein</v>
      </c>
      <c r="DK142" s="3" t="n">
        <f aca="false">AP142</f>
        <v>1</v>
      </c>
      <c r="DL142" s="0" t="n">
        <v>-3</v>
      </c>
      <c r="DM142" s="0" t="s">
        <v>44</v>
      </c>
      <c r="DN142" s="0" t="str">
        <f aca="false">IF(AND(CH142="Nein",BZ142="Nein"),"Nein","Ja")</f>
        <v>Nein</v>
      </c>
      <c r="DO142" s="3" t="n">
        <f aca="false">ROUND(CI142*CA142,2)</f>
        <v>1</v>
      </c>
      <c r="DP142" s="0" t="n">
        <v>-3</v>
      </c>
      <c r="DQ142" s="0" t="s">
        <v>44</v>
      </c>
      <c r="DR142" s="0" t="str">
        <f aca="false">IF(AND(BZ142="Nein",CD142="Nein"),"Nein","Ja")</f>
        <v>Nein</v>
      </c>
      <c r="DS142" s="3" t="n">
        <f aca="false">ROUND(CA142*CE142,2)</f>
        <v>1</v>
      </c>
      <c r="DT142" s="0" t="n">
        <v>-3</v>
      </c>
      <c r="DU142" s="0" t="s">
        <v>44</v>
      </c>
      <c r="DV142" s="0" t="str">
        <f aca="false">IF(AND(CH142="Nein",CL142="Nein"),"Nein","Ja")</f>
        <v>Nein</v>
      </c>
      <c r="DW142" s="3" t="n">
        <f aca="false">ROUND(CI142*CM142,2)</f>
        <v>1</v>
      </c>
      <c r="DX142" s="0" t="n">
        <v>-3</v>
      </c>
      <c r="DY142" s="0" t="s">
        <v>44</v>
      </c>
      <c r="DZ142" s="0" t="str">
        <f aca="false">IF(AND(CP142="Nein",CT142="Nein"),"Nein","Ja")</f>
        <v>Nein</v>
      </c>
      <c r="EA142" s="3" t="n">
        <f aca="false">ROUND(CQ142*CU142,2)</f>
        <v>1</v>
      </c>
      <c r="EB142" s="0" t="n">
        <v>-3</v>
      </c>
      <c r="EC142" s="0" t="s">
        <v>44</v>
      </c>
      <c r="ED142" s="0" t="str">
        <f aca="false">IF(AND(CP142="Nein",CH142="Nein"),"Nein","Ja")</f>
        <v>Nein</v>
      </c>
      <c r="EE142" s="3" t="n">
        <f aca="false">ROUND((CQ142+CI142)/2,2)</f>
        <v>1</v>
      </c>
      <c r="EF142" s="0" t="n">
        <v>-3</v>
      </c>
      <c r="EG142" s="0" t="s">
        <v>44</v>
      </c>
      <c r="EH142" s="0" t="str">
        <f aca="false">IF(AND(ED142="Nein",CD142="Nein"),"Nein","Ja")</f>
        <v>Nein</v>
      </c>
      <c r="EI142" s="3" t="n">
        <f aca="false">ROUND(EE142*CE142,2)</f>
        <v>1</v>
      </c>
      <c r="EJ142" s="0" t="n">
        <f aca="false">BO142</f>
        <v>9</v>
      </c>
      <c r="EK142" s="0" t="str">
        <f aca="false">BP142</f>
        <v>Nein</v>
      </c>
      <c r="EL142" s="0" t="str">
        <f aca="false">BQ142</f>
        <v>Nein</v>
      </c>
      <c r="EM142" s="3" t="n">
        <f aca="false">BR142</f>
        <v>1</v>
      </c>
    </row>
    <row r="143" customFormat="false" ht="12.75" hidden="false" customHeight="false" outlineLevel="0" collapsed="false">
      <c r="B143" s="0" t="n">
        <v>1</v>
      </c>
      <c r="C143" s="0" t="n">
        <v>-3</v>
      </c>
      <c r="D143" s="0" t="s">
        <v>44</v>
      </c>
      <c r="E143" s="0" t="s">
        <v>44</v>
      </c>
      <c r="F143" s="3" t="n">
        <v>1</v>
      </c>
      <c r="G143" s="0" t="n">
        <v>-3</v>
      </c>
      <c r="H143" s="0" t="s">
        <v>44</v>
      </c>
      <c r="I143" s="0" t="s">
        <v>44</v>
      </c>
      <c r="J143" s="3" t="n">
        <v>1</v>
      </c>
      <c r="K143" s="0" t="n">
        <v>-3</v>
      </c>
      <c r="L143" s="0" t="s">
        <v>44</v>
      </c>
      <c r="M143" s="0" t="s">
        <v>44</v>
      </c>
      <c r="N143" s="3" t="n">
        <v>1</v>
      </c>
      <c r="O143" s="0" t="n">
        <v>-3</v>
      </c>
      <c r="P143" s="0" t="s">
        <v>44</v>
      </c>
      <c r="Q143" s="0" t="s">
        <v>44</v>
      </c>
      <c r="R143" s="3" t="n">
        <v>1</v>
      </c>
      <c r="S143" s="0" t="n">
        <v>-3</v>
      </c>
      <c r="T143" s="0" t="s">
        <v>44</v>
      </c>
      <c r="U143" s="0" t="s">
        <v>44</v>
      </c>
      <c r="V143" s="3" t="n">
        <v>1</v>
      </c>
      <c r="W143" s="0" t="n">
        <v>-3</v>
      </c>
      <c r="X143" s="0" t="s">
        <v>44</v>
      </c>
      <c r="Y143" s="0" t="s">
        <v>44</v>
      </c>
      <c r="Z143" s="3" t="n">
        <v>1</v>
      </c>
      <c r="AA143" s="0" t="n">
        <v>-3</v>
      </c>
      <c r="AB143" s="0" t="s">
        <v>44</v>
      </c>
      <c r="AC143" s="0" t="s">
        <v>44</v>
      </c>
      <c r="AD143" s="3" t="n">
        <v>1</v>
      </c>
      <c r="AE143" s="0" t="n">
        <v>-3</v>
      </c>
      <c r="AF143" s="4" t="s">
        <v>44</v>
      </c>
      <c r="AG143" s="4" t="s">
        <v>44</v>
      </c>
      <c r="AH143" s="3" t="n">
        <v>1</v>
      </c>
      <c r="AI143" s="0" t="n">
        <v>-3</v>
      </c>
      <c r="AJ143" s="0" t="s">
        <v>44</v>
      </c>
      <c r="AK143" s="0" t="s">
        <v>44</v>
      </c>
      <c r="AL143" s="3" t="n">
        <v>1</v>
      </c>
      <c r="AM143" s="0" t="n">
        <v>-3</v>
      </c>
      <c r="AN143" s="0" t="s">
        <v>44</v>
      </c>
      <c r="AO143" s="0" t="s">
        <v>44</v>
      </c>
      <c r="AP143" s="3" t="n">
        <v>1</v>
      </c>
      <c r="AQ143" s="0" t="n">
        <v>-3</v>
      </c>
      <c r="AR143" s="0" t="s">
        <v>44</v>
      </c>
      <c r="AS143" s="0" t="s">
        <v>44</v>
      </c>
      <c r="AT143" s="3" t="n">
        <v>1</v>
      </c>
      <c r="AU143" s="0" t="n">
        <v>-3</v>
      </c>
      <c r="AV143" s="0" t="s">
        <v>44</v>
      </c>
      <c r="AW143" s="0" t="s">
        <v>44</v>
      </c>
      <c r="AX143" s="3" t="n">
        <v>1</v>
      </c>
      <c r="AY143" s="0" t="n">
        <v>-3</v>
      </c>
      <c r="AZ143" s="0" t="s">
        <v>44</v>
      </c>
      <c r="BA143" s="0" t="s">
        <v>44</v>
      </c>
      <c r="BB143" s="3" t="n">
        <v>1</v>
      </c>
      <c r="BC143" s="0" t="n">
        <v>-3</v>
      </c>
      <c r="BD143" s="0" t="s">
        <v>44</v>
      </c>
      <c r="BE143" s="0" t="s">
        <v>44</v>
      </c>
      <c r="BF143" s="3" t="n">
        <v>1</v>
      </c>
      <c r="BG143" s="0" t="n">
        <v>-3</v>
      </c>
      <c r="BH143" s="0" t="s">
        <v>44</v>
      </c>
      <c r="BI143" s="0" t="s">
        <v>44</v>
      </c>
      <c r="BJ143" s="3" t="n">
        <v>1</v>
      </c>
      <c r="BK143" s="0" t="n">
        <v>-3</v>
      </c>
      <c r="BL143" s="0" t="s">
        <v>44</v>
      </c>
      <c r="BM143" s="0" t="s">
        <v>44</v>
      </c>
      <c r="BN143" s="3" t="n">
        <v>1</v>
      </c>
      <c r="BO143" s="0" t="n">
        <v>-3</v>
      </c>
      <c r="BP143" s="0" t="s">
        <v>44</v>
      </c>
      <c r="BQ143" s="0" t="s">
        <v>44</v>
      </c>
      <c r="BR143" s="3" t="n">
        <v>1</v>
      </c>
      <c r="CA143" s="3"/>
      <c r="CE143" s="3"/>
      <c r="CI143" s="3"/>
      <c r="CM143" s="3"/>
      <c r="CQ143" s="3"/>
      <c r="CU143" s="3"/>
      <c r="CY143" s="3"/>
      <c r="DC143" s="3"/>
      <c r="DG143" s="3"/>
      <c r="DK143" s="3"/>
      <c r="DO143" s="3"/>
      <c r="DS143" s="3"/>
      <c r="DW143" s="3"/>
      <c r="EA143" s="3"/>
      <c r="EE143" s="3"/>
      <c r="EI143" s="3"/>
      <c r="EM143" s="3"/>
    </row>
    <row r="144" customFormat="false" ht="12.75" hidden="false" customHeight="false" outlineLevel="0" collapsed="false">
      <c r="A144" s="0" t="n">
        <v>54</v>
      </c>
      <c r="B144" s="0" t="n">
        <v>1</v>
      </c>
      <c r="C144" s="0" t="n">
        <v>-3</v>
      </c>
      <c r="D144" s="0" t="s">
        <v>44</v>
      </c>
      <c r="E144" s="0" t="s">
        <v>44</v>
      </c>
      <c r="F144" s="3" t="n">
        <v>1</v>
      </c>
      <c r="G144" s="0" t="n">
        <v>-3</v>
      </c>
      <c r="H144" s="0" t="s">
        <v>44</v>
      </c>
      <c r="I144" s="0" t="s">
        <v>44</v>
      </c>
      <c r="J144" s="3" t="n">
        <v>1</v>
      </c>
      <c r="K144" s="0" t="n">
        <v>-3</v>
      </c>
      <c r="L144" s="0" t="s">
        <v>44</v>
      </c>
      <c r="M144" s="0" t="s">
        <v>44</v>
      </c>
      <c r="N144" s="3" t="n">
        <v>1</v>
      </c>
      <c r="O144" s="0" t="n">
        <v>-3</v>
      </c>
      <c r="P144" s="0" t="s">
        <v>44</v>
      </c>
      <c r="Q144" s="0" t="s">
        <v>44</v>
      </c>
      <c r="R144" s="3" t="n">
        <v>1</v>
      </c>
      <c r="S144" s="0" t="n">
        <v>-3</v>
      </c>
      <c r="T144" s="0" t="s">
        <v>44</v>
      </c>
      <c r="U144" s="0" t="s">
        <v>44</v>
      </c>
      <c r="V144" s="3" t="n">
        <v>1</v>
      </c>
      <c r="W144" s="0" t="n">
        <v>-3</v>
      </c>
      <c r="X144" s="0" t="s">
        <v>44</v>
      </c>
      <c r="Y144" s="0" t="s">
        <v>44</v>
      </c>
      <c r="Z144" s="3" t="n">
        <v>1</v>
      </c>
      <c r="AA144" s="0" t="n">
        <v>-3</v>
      </c>
      <c r="AB144" s="0" t="s">
        <v>44</v>
      </c>
      <c r="AC144" s="0" t="s">
        <v>44</v>
      </c>
      <c r="AD144" s="3" t="n">
        <v>1</v>
      </c>
      <c r="AE144" s="0" t="n">
        <v>-3</v>
      </c>
      <c r="AF144" s="4" t="s">
        <v>44</v>
      </c>
      <c r="AG144" s="4" t="s">
        <v>44</v>
      </c>
      <c r="AH144" s="3" t="n">
        <v>1</v>
      </c>
      <c r="AI144" s="0" t="n">
        <v>-3</v>
      </c>
      <c r="AJ144" s="0" t="s">
        <v>44</v>
      </c>
      <c r="AK144" s="0" t="s">
        <v>44</v>
      </c>
      <c r="AL144" s="3" t="n">
        <v>1</v>
      </c>
      <c r="AM144" s="0" t="n">
        <v>-3</v>
      </c>
      <c r="AN144" s="0" t="s">
        <v>44</v>
      </c>
      <c r="AO144" s="0" t="s">
        <v>44</v>
      </c>
      <c r="AP144" s="3" t="n">
        <v>1</v>
      </c>
      <c r="AQ144" s="0" t="n">
        <v>-3</v>
      </c>
      <c r="AR144" s="0" t="s">
        <v>44</v>
      </c>
      <c r="AS144" s="0" t="s">
        <v>44</v>
      </c>
      <c r="AT144" s="3" t="n">
        <v>1</v>
      </c>
      <c r="AU144" s="0" t="n">
        <v>-3</v>
      </c>
      <c r="AV144" s="0" t="s">
        <v>44</v>
      </c>
      <c r="AW144" s="0" t="s">
        <v>44</v>
      </c>
      <c r="AX144" s="3" t="n">
        <v>1</v>
      </c>
      <c r="AY144" s="0" t="n">
        <v>-3</v>
      </c>
      <c r="AZ144" s="0" t="s">
        <v>44</v>
      </c>
      <c r="BA144" s="0" t="s">
        <v>44</v>
      </c>
      <c r="BB144" s="3" t="n">
        <v>1</v>
      </c>
      <c r="BC144" s="0" t="n">
        <v>-3</v>
      </c>
      <c r="BD144" s="0" t="s">
        <v>44</v>
      </c>
      <c r="BE144" s="0" t="s">
        <v>44</v>
      </c>
      <c r="BF144" s="3" t="n">
        <v>1</v>
      </c>
      <c r="BG144" s="0" t="n">
        <v>-3</v>
      </c>
      <c r="BH144" s="0" t="s">
        <v>44</v>
      </c>
      <c r="BI144" s="0" t="s">
        <v>44</v>
      </c>
      <c r="BJ144" s="3" t="n">
        <v>1</v>
      </c>
      <c r="BK144" s="0" t="n">
        <v>-3</v>
      </c>
      <c r="BL144" s="0" t="s">
        <v>44</v>
      </c>
      <c r="BM144" s="0" t="s">
        <v>44</v>
      </c>
      <c r="BN144" s="3" t="n">
        <v>1</v>
      </c>
      <c r="BO144" s="0" t="n">
        <v>-3</v>
      </c>
      <c r="BP144" s="0" t="s">
        <v>44</v>
      </c>
      <c r="BQ144" s="0" t="s">
        <v>44</v>
      </c>
      <c r="BR144" s="3" t="n">
        <v>1</v>
      </c>
      <c r="BU144" s="0" t="n">
        <f aca="false">IF(CJ144&lt;=0,$D$7,IF(CR144&lt;=CJ144,$D$7,$D$7+$F$7*(CR144-CJ144)))</f>
        <v>2.2</v>
      </c>
      <c r="BW144" s="0" t="n">
        <v>1</v>
      </c>
      <c r="BX144" s="0" t="n">
        <v>-3</v>
      </c>
      <c r="BY144" s="0" t="s">
        <v>44</v>
      </c>
      <c r="BZ144" s="0" t="str">
        <f aca="false">IF(AND(E144="Nein",E145="Nein"),"Nein","Ja")</f>
        <v>Nein</v>
      </c>
      <c r="CA144" s="3" t="n">
        <f aca="false">ROUND((F144+F145)/2,2)</f>
        <v>1</v>
      </c>
      <c r="CB144" s="0" t="n">
        <f aca="false">G144</f>
        <v>-3</v>
      </c>
      <c r="CC144" s="0" t="str">
        <f aca="false">H144</f>
        <v>Nein</v>
      </c>
      <c r="CD144" s="0" t="str">
        <f aca="false">I144</f>
        <v>Nein</v>
      </c>
      <c r="CE144" s="3" t="n">
        <f aca="false">J144</f>
        <v>1</v>
      </c>
      <c r="CF144" s="0" t="n">
        <v>-3</v>
      </c>
      <c r="CG144" s="0" t="s">
        <v>44</v>
      </c>
      <c r="CH144" s="0" t="str">
        <f aca="false">IF(AND(M144="Nein",M145="Nein"),"Nein","Ja")</f>
        <v>Nein</v>
      </c>
      <c r="CI144" s="3" t="n">
        <f aca="false">ROUND((N144+N145)/2,2)</f>
        <v>1</v>
      </c>
      <c r="CJ144" s="0" t="n">
        <f aca="false">O144</f>
        <v>-3</v>
      </c>
      <c r="CK144" s="0" t="str">
        <f aca="false">P144</f>
        <v>Nein</v>
      </c>
      <c r="CL144" s="0" t="str">
        <f aca="false">Q144</f>
        <v>Nein</v>
      </c>
      <c r="CM144" s="3" t="n">
        <f aca="false">R144</f>
        <v>1</v>
      </c>
      <c r="CN144" s="0" t="n">
        <v>-3</v>
      </c>
      <c r="CO144" s="0" t="s">
        <v>44</v>
      </c>
      <c r="CP144" s="0" t="str">
        <f aca="false">IF(AND(U144="Nein",U145="Nein"),"Nein","Ja")</f>
        <v>Nein</v>
      </c>
      <c r="CQ144" s="3" t="n">
        <f aca="false">ROUND((V144+V145)/2,2)</f>
        <v>1</v>
      </c>
      <c r="CR144" s="0" t="n">
        <f aca="false">W144</f>
        <v>-3</v>
      </c>
      <c r="CS144" s="0" t="str">
        <f aca="false">X144</f>
        <v>Nein</v>
      </c>
      <c r="CT144" s="0" t="str">
        <f aca="false">Y144</f>
        <v>Nein</v>
      </c>
      <c r="CU144" s="3" t="n">
        <f aca="false">Z144</f>
        <v>1</v>
      </c>
      <c r="CV144" s="0" t="n">
        <f aca="false">AA144</f>
        <v>-3</v>
      </c>
      <c r="CW144" s="0" t="str">
        <f aca="false">AB144</f>
        <v>Nein</v>
      </c>
      <c r="CX144" s="0" t="str">
        <f aca="false">AC144</f>
        <v>Nein</v>
      </c>
      <c r="CY144" s="3" t="n">
        <f aca="false">AD144</f>
        <v>1</v>
      </c>
      <c r="CZ144" s="0" t="n">
        <f aca="false">AE144</f>
        <v>-3</v>
      </c>
      <c r="DA144" s="0" t="str">
        <f aca="false">AF144</f>
        <v>Nein</v>
      </c>
      <c r="DB144" s="0" t="str">
        <f aca="false">AG144</f>
        <v>Nein</v>
      </c>
      <c r="DC144" s="3" t="n">
        <f aca="false">AH144</f>
        <v>1</v>
      </c>
      <c r="DD144" s="0" t="n">
        <f aca="false">AI144</f>
        <v>-3</v>
      </c>
      <c r="DE144" s="0" t="str">
        <f aca="false">AJ144</f>
        <v>Nein</v>
      </c>
      <c r="DF144" s="0" t="str">
        <f aca="false">AK144</f>
        <v>Nein</v>
      </c>
      <c r="DG144" s="3" t="n">
        <f aca="false">AL144</f>
        <v>1</v>
      </c>
      <c r="DH144" s="0" t="n">
        <f aca="false">AM144</f>
        <v>-3</v>
      </c>
      <c r="DI144" s="0" t="str">
        <f aca="false">AN144</f>
        <v>Nein</v>
      </c>
      <c r="DJ144" s="0" t="str">
        <f aca="false">AO144</f>
        <v>Nein</v>
      </c>
      <c r="DK144" s="3" t="n">
        <f aca="false">AP144</f>
        <v>1</v>
      </c>
      <c r="DL144" s="0" t="n">
        <v>-3</v>
      </c>
      <c r="DM144" s="0" t="s">
        <v>44</v>
      </c>
      <c r="DN144" s="0" t="str">
        <f aca="false">IF(AND(CH144="Nein",BZ144="Nein"),"Nein","Ja")</f>
        <v>Nein</v>
      </c>
      <c r="DO144" s="3" t="n">
        <f aca="false">ROUND(CI144*CA144,2)</f>
        <v>1</v>
      </c>
      <c r="DP144" s="0" t="n">
        <v>-3</v>
      </c>
      <c r="DQ144" s="0" t="s">
        <v>44</v>
      </c>
      <c r="DR144" s="0" t="str">
        <f aca="false">IF(AND(BZ144="Nein",CD144="Nein"),"Nein","Ja")</f>
        <v>Nein</v>
      </c>
      <c r="DS144" s="3" t="n">
        <f aca="false">ROUND(CA144*CE144,2)</f>
        <v>1</v>
      </c>
      <c r="DT144" s="0" t="n">
        <v>-3</v>
      </c>
      <c r="DU144" s="0" t="s">
        <v>44</v>
      </c>
      <c r="DV144" s="0" t="str">
        <f aca="false">IF(AND(CH144="Nein",CL144="Nein"),"Nein","Ja")</f>
        <v>Nein</v>
      </c>
      <c r="DW144" s="3" t="n">
        <f aca="false">ROUND(CI144*CM144,2)</f>
        <v>1</v>
      </c>
      <c r="DX144" s="0" t="n">
        <v>-3</v>
      </c>
      <c r="DY144" s="0" t="s">
        <v>44</v>
      </c>
      <c r="DZ144" s="0" t="str">
        <f aca="false">IF(AND(CP144="Nein",CT144="Nein"),"Nein","Ja")</f>
        <v>Nein</v>
      </c>
      <c r="EA144" s="3" t="n">
        <f aca="false">ROUND(CQ144*CU144,2)</f>
        <v>1</v>
      </c>
      <c r="EB144" s="0" t="n">
        <v>-3</v>
      </c>
      <c r="EC144" s="0" t="s">
        <v>44</v>
      </c>
      <c r="ED144" s="0" t="str">
        <f aca="false">IF(AND(CP144="Nein",CH144="Nein"),"Nein","Ja")</f>
        <v>Nein</v>
      </c>
      <c r="EE144" s="3" t="n">
        <f aca="false">ROUND((CQ144+CI144)/2,2)</f>
        <v>1</v>
      </c>
      <c r="EF144" s="0" t="n">
        <v>-3</v>
      </c>
      <c r="EG144" s="0" t="s">
        <v>44</v>
      </c>
      <c r="EH144" s="0" t="str">
        <f aca="false">IF(AND(ED144="Nein",CD144="Nein"),"Nein","Ja")</f>
        <v>Nein</v>
      </c>
      <c r="EI144" s="3" t="n">
        <f aca="false">ROUND(EE144*CE144,2)</f>
        <v>1</v>
      </c>
      <c r="EJ144" s="0" t="n">
        <f aca="false">BO144</f>
        <v>-3</v>
      </c>
      <c r="EK144" s="0" t="str">
        <f aca="false">BP144</f>
        <v>Nein</v>
      </c>
      <c r="EL144" s="0" t="str">
        <f aca="false">BQ144</f>
        <v>Nein</v>
      </c>
      <c r="EM144" s="3" t="n">
        <f aca="false">BR144</f>
        <v>1</v>
      </c>
    </row>
    <row r="145" customFormat="false" ht="12.75" hidden="false" customHeight="false" outlineLevel="0" collapsed="false">
      <c r="B145" s="0" t="n">
        <v>1</v>
      </c>
      <c r="C145" s="0" t="n">
        <v>-3</v>
      </c>
      <c r="D145" s="0" t="s">
        <v>44</v>
      </c>
      <c r="E145" s="0" t="s">
        <v>44</v>
      </c>
      <c r="F145" s="3" t="n">
        <v>1</v>
      </c>
      <c r="G145" s="0" t="n">
        <v>-3</v>
      </c>
      <c r="H145" s="0" t="s">
        <v>44</v>
      </c>
      <c r="I145" s="0" t="s">
        <v>44</v>
      </c>
      <c r="J145" s="3" t="n">
        <v>1</v>
      </c>
      <c r="K145" s="0" t="n">
        <v>-3</v>
      </c>
      <c r="L145" s="0" t="s">
        <v>44</v>
      </c>
      <c r="M145" s="0" t="s">
        <v>44</v>
      </c>
      <c r="N145" s="3" t="n">
        <v>1</v>
      </c>
      <c r="O145" s="0" t="n">
        <v>-3</v>
      </c>
      <c r="P145" s="0" t="s">
        <v>44</v>
      </c>
      <c r="Q145" s="0" t="s">
        <v>44</v>
      </c>
      <c r="R145" s="3" t="n">
        <v>1</v>
      </c>
      <c r="S145" s="0" t="n">
        <v>-3</v>
      </c>
      <c r="T145" s="0" t="s">
        <v>44</v>
      </c>
      <c r="U145" s="0" t="s">
        <v>44</v>
      </c>
      <c r="V145" s="3" t="n">
        <v>1</v>
      </c>
      <c r="W145" s="0" t="n">
        <v>-3</v>
      </c>
      <c r="X145" s="0" t="s">
        <v>44</v>
      </c>
      <c r="Y145" s="0" t="s">
        <v>44</v>
      </c>
      <c r="Z145" s="3" t="n">
        <v>1</v>
      </c>
      <c r="AA145" s="0" t="n">
        <v>-3</v>
      </c>
      <c r="AB145" s="0" t="s">
        <v>44</v>
      </c>
      <c r="AC145" s="0" t="s">
        <v>44</v>
      </c>
      <c r="AD145" s="3" t="n">
        <v>1</v>
      </c>
      <c r="AE145" s="0" t="n">
        <v>-3</v>
      </c>
      <c r="AF145" s="4" t="s">
        <v>44</v>
      </c>
      <c r="AG145" s="4" t="s">
        <v>44</v>
      </c>
      <c r="AH145" s="3" t="n">
        <v>1</v>
      </c>
      <c r="AI145" s="0" t="n">
        <v>-3</v>
      </c>
      <c r="AJ145" s="0" t="s">
        <v>44</v>
      </c>
      <c r="AK145" s="0" t="s">
        <v>44</v>
      </c>
      <c r="AL145" s="3" t="n">
        <v>1</v>
      </c>
      <c r="AM145" s="0" t="n">
        <v>-3</v>
      </c>
      <c r="AN145" s="0" t="s">
        <v>44</v>
      </c>
      <c r="AO145" s="0" t="s">
        <v>44</v>
      </c>
      <c r="AP145" s="3" t="n">
        <v>1</v>
      </c>
      <c r="AQ145" s="0" t="n">
        <v>-3</v>
      </c>
      <c r="AR145" s="0" t="s">
        <v>44</v>
      </c>
      <c r="AS145" s="0" t="s">
        <v>44</v>
      </c>
      <c r="AT145" s="3" t="n">
        <v>1</v>
      </c>
      <c r="AU145" s="0" t="n">
        <v>-3</v>
      </c>
      <c r="AV145" s="0" t="s">
        <v>44</v>
      </c>
      <c r="AW145" s="0" t="s">
        <v>44</v>
      </c>
      <c r="AX145" s="3" t="n">
        <v>1</v>
      </c>
      <c r="AY145" s="0" t="n">
        <v>-3</v>
      </c>
      <c r="AZ145" s="0" t="s">
        <v>44</v>
      </c>
      <c r="BA145" s="0" t="s">
        <v>44</v>
      </c>
      <c r="BB145" s="3" t="n">
        <v>1</v>
      </c>
      <c r="BC145" s="0" t="n">
        <v>-3</v>
      </c>
      <c r="BD145" s="0" t="s">
        <v>44</v>
      </c>
      <c r="BE145" s="0" t="s">
        <v>44</v>
      </c>
      <c r="BF145" s="3" t="n">
        <v>1</v>
      </c>
      <c r="BG145" s="0" t="n">
        <v>-3</v>
      </c>
      <c r="BH145" s="0" t="s">
        <v>44</v>
      </c>
      <c r="BI145" s="0" t="s">
        <v>44</v>
      </c>
      <c r="BJ145" s="3" t="n">
        <v>1</v>
      </c>
      <c r="BK145" s="0" t="n">
        <v>-3</v>
      </c>
      <c r="BL145" s="0" t="s">
        <v>44</v>
      </c>
      <c r="BM145" s="0" t="s">
        <v>44</v>
      </c>
      <c r="BN145" s="3" t="n">
        <v>1</v>
      </c>
      <c r="BO145" s="0" t="n">
        <v>-3</v>
      </c>
      <c r="BP145" s="0" t="s">
        <v>44</v>
      </c>
      <c r="BQ145" s="0" t="s">
        <v>44</v>
      </c>
      <c r="BR145" s="3" t="n">
        <v>1</v>
      </c>
      <c r="CA145" s="3"/>
      <c r="CE145" s="3"/>
      <c r="CI145" s="3"/>
      <c r="CM145" s="3"/>
      <c r="CQ145" s="3"/>
      <c r="CU145" s="3"/>
      <c r="CY145" s="3"/>
      <c r="DC145" s="3"/>
      <c r="DG145" s="3"/>
      <c r="DK145" s="3"/>
      <c r="DO145" s="3"/>
      <c r="DS145" s="3"/>
      <c r="DW145" s="3"/>
      <c r="EA145" s="3"/>
      <c r="EE145" s="3"/>
      <c r="EI145" s="3"/>
      <c r="EM145" s="3"/>
    </row>
    <row r="146" customFormat="false" ht="12.75" hidden="false" customHeight="false" outlineLevel="0" collapsed="false">
      <c r="A146" s="0" t="n">
        <v>55</v>
      </c>
      <c r="B146" s="0" t="n">
        <v>1</v>
      </c>
      <c r="C146" s="0" t="n">
        <v>2760</v>
      </c>
      <c r="D146" s="0" t="s">
        <v>44</v>
      </c>
      <c r="E146" s="0" t="s">
        <v>44</v>
      </c>
      <c r="F146" s="3" t="n">
        <v>1</v>
      </c>
      <c r="G146" s="0" t="n">
        <v>-3</v>
      </c>
      <c r="H146" s="0" t="s">
        <v>44</v>
      </c>
      <c r="I146" s="0" t="s">
        <v>44</v>
      </c>
      <c r="J146" s="3" t="n">
        <v>1</v>
      </c>
      <c r="K146" s="0" t="n">
        <v>1020</v>
      </c>
      <c r="L146" s="0" t="s">
        <v>44</v>
      </c>
      <c r="M146" s="0" t="s">
        <v>44</v>
      </c>
      <c r="N146" s="3" t="n">
        <v>1</v>
      </c>
      <c r="O146" s="0" t="n">
        <v>-3</v>
      </c>
      <c r="P146" s="0" t="s">
        <v>44</v>
      </c>
      <c r="Q146" s="0" t="s">
        <v>44</v>
      </c>
      <c r="R146" s="3" t="n">
        <v>1</v>
      </c>
      <c r="S146" s="0" t="n">
        <v>1740</v>
      </c>
      <c r="T146" s="0" t="s">
        <v>44</v>
      </c>
      <c r="U146" s="0" t="s">
        <v>44</v>
      </c>
      <c r="V146" s="3" t="n">
        <v>1</v>
      </c>
      <c r="W146" s="0" t="n">
        <v>-3</v>
      </c>
      <c r="X146" s="0" t="s">
        <v>44</v>
      </c>
      <c r="Y146" s="0" t="s">
        <v>44</v>
      </c>
      <c r="Z146" s="3" t="n">
        <v>1</v>
      </c>
      <c r="AA146" s="0" t="n">
        <v>84</v>
      </c>
      <c r="AB146" s="0" t="s">
        <v>44</v>
      </c>
      <c r="AC146" s="0" t="s">
        <v>44</v>
      </c>
      <c r="AD146" s="3" t="n">
        <v>1</v>
      </c>
      <c r="AE146" s="0" t="n">
        <v>88</v>
      </c>
      <c r="AF146" s="4" t="s">
        <v>44</v>
      </c>
      <c r="AG146" s="4" t="s">
        <v>44</v>
      </c>
      <c r="AH146" s="3" t="n">
        <v>1</v>
      </c>
      <c r="AI146" s="0" t="n">
        <v>-3</v>
      </c>
      <c r="AJ146" s="0" t="s">
        <v>44</v>
      </c>
      <c r="AK146" s="0" t="s">
        <v>44</v>
      </c>
      <c r="AL146" s="3" t="n">
        <v>1</v>
      </c>
      <c r="AM146" s="0" t="n">
        <v>-3</v>
      </c>
      <c r="AN146" s="0" t="s">
        <v>44</v>
      </c>
      <c r="AO146" s="0" t="s">
        <v>44</v>
      </c>
      <c r="AP146" s="3" t="n">
        <v>1</v>
      </c>
      <c r="AQ146" s="0" t="n">
        <v>37</v>
      </c>
      <c r="AR146" s="0" t="s">
        <v>44</v>
      </c>
      <c r="AS146" s="0" t="s">
        <v>44</v>
      </c>
      <c r="AT146" s="3" t="n">
        <v>1</v>
      </c>
      <c r="AU146" s="0" t="n">
        <v>-3</v>
      </c>
      <c r="AV146" s="0" t="s">
        <v>44</v>
      </c>
      <c r="AW146" s="0" t="s">
        <v>44</v>
      </c>
      <c r="AX146" s="3" t="n">
        <v>1</v>
      </c>
      <c r="AY146" s="0" t="n">
        <v>-3</v>
      </c>
      <c r="AZ146" s="0" t="s">
        <v>44</v>
      </c>
      <c r="BA146" s="0" t="s">
        <v>44</v>
      </c>
      <c r="BB146" s="3" t="n">
        <v>1</v>
      </c>
      <c r="BC146" s="0" t="n">
        <v>-3</v>
      </c>
      <c r="BD146" s="0" t="s">
        <v>44</v>
      </c>
      <c r="BE146" s="0" t="s">
        <v>44</v>
      </c>
      <c r="BF146" s="3" t="n">
        <v>1</v>
      </c>
      <c r="BG146" s="0" t="n">
        <v>-3</v>
      </c>
      <c r="BH146" s="0" t="s">
        <v>44</v>
      </c>
      <c r="BI146" s="0" t="s">
        <v>44</v>
      </c>
      <c r="BJ146" s="3" t="n">
        <v>1</v>
      </c>
      <c r="BK146" s="0" t="n">
        <v>-3</v>
      </c>
      <c r="BL146" s="0" t="s">
        <v>44</v>
      </c>
      <c r="BM146" s="0" t="s">
        <v>44</v>
      </c>
      <c r="BN146" s="3" t="n">
        <v>1</v>
      </c>
      <c r="BO146" s="0" t="n">
        <v>-3</v>
      </c>
      <c r="BP146" s="0" t="s">
        <v>44</v>
      </c>
      <c r="BQ146" s="0" t="s">
        <v>44</v>
      </c>
      <c r="BR146" s="3" t="n">
        <v>1</v>
      </c>
      <c r="BU146" s="6" t="s">
        <v>46</v>
      </c>
      <c r="BW146" s="0" t="n">
        <v>1</v>
      </c>
      <c r="BX146" s="0" t="n">
        <f aca="false">IF(AND(C146&gt;=0,C147&gt;=0),C146-C147,-1)</f>
        <v>2040</v>
      </c>
      <c r="BY146" s="0" t="s">
        <v>44</v>
      </c>
      <c r="BZ146" s="0" t="str">
        <f aca="false">IF(AND(E146="Nein",E147="Nein"),"Nein","Ja")</f>
        <v>Nein</v>
      </c>
      <c r="CA146" s="3" t="n">
        <f aca="false">ROUND((F146+F147)/2,2)</f>
        <v>1</v>
      </c>
      <c r="CB146" s="0" t="n">
        <f aca="false">G146</f>
        <v>-3</v>
      </c>
      <c r="CC146" s="0" t="str">
        <f aca="false">H146</f>
        <v>Nein</v>
      </c>
      <c r="CD146" s="0" t="str">
        <f aca="false">I146</f>
        <v>Nein</v>
      </c>
      <c r="CE146" s="3" t="n">
        <f aca="false">J146</f>
        <v>1</v>
      </c>
      <c r="CF146" s="0" t="n">
        <f aca="false">IF(AND(K146&gt;=0,K147&gt;=0),K146-K147,-1)</f>
        <v>840</v>
      </c>
      <c r="CG146" s="0" t="s">
        <v>44</v>
      </c>
      <c r="CH146" s="0" t="str">
        <f aca="false">IF(AND(M146="Nein",M147="Nein"),"Nein","Ja")</f>
        <v>Nein</v>
      </c>
      <c r="CI146" s="3" t="n">
        <f aca="false">ROUND((N146+N147)/2,2)</f>
        <v>1</v>
      </c>
      <c r="CJ146" s="0" t="n">
        <f aca="false">O146</f>
        <v>-3</v>
      </c>
      <c r="CK146" s="0" t="str">
        <f aca="false">P146</f>
        <v>Nein</v>
      </c>
      <c r="CL146" s="0" t="str">
        <f aca="false">Q146</f>
        <v>Nein</v>
      </c>
      <c r="CM146" s="3" t="n">
        <f aca="false">R146</f>
        <v>1</v>
      </c>
      <c r="CN146" s="0" t="n">
        <f aca="false">IF(AND(S146&gt;=0,S147&gt;=0),S146-S147,-1)</f>
        <v>1200</v>
      </c>
      <c r="CO146" s="0" t="s">
        <v>44</v>
      </c>
      <c r="CP146" s="0" t="str">
        <f aca="false">IF(AND(U146="Nein",U147="Nein"),"Nein","Ja")</f>
        <v>Nein</v>
      </c>
      <c r="CQ146" s="3" t="n">
        <f aca="false">ROUND((V146+V147)/2,2)</f>
        <v>1</v>
      </c>
      <c r="CR146" s="0" t="n">
        <f aca="false">W146</f>
        <v>-3</v>
      </c>
      <c r="CS146" s="0" t="str">
        <f aca="false">X146</f>
        <v>Nein</v>
      </c>
      <c r="CT146" s="0" t="str">
        <f aca="false">Y146</f>
        <v>Nein</v>
      </c>
      <c r="CU146" s="3" t="n">
        <f aca="false">Z146</f>
        <v>1</v>
      </c>
      <c r="CV146" s="0" t="n">
        <f aca="false">AA146</f>
        <v>84</v>
      </c>
      <c r="CW146" s="0" t="str">
        <f aca="false">AB146</f>
        <v>Nein</v>
      </c>
      <c r="CX146" s="0" t="str">
        <f aca="false">AC146</f>
        <v>Nein</v>
      </c>
      <c r="CY146" s="3" t="n">
        <f aca="false">AD146</f>
        <v>1</v>
      </c>
      <c r="CZ146" s="0" t="n">
        <f aca="false">AE146</f>
        <v>88</v>
      </c>
      <c r="DA146" s="0" t="str">
        <f aca="false">AF146</f>
        <v>Nein</v>
      </c>
      <c r="DB146" s="0" t="str">
        <f aca="false">AG146</f>
        <v>Nein</v>
      </c>
      <c r="DC146" s="3" t="n">
        <f aca="false">AH146</f>
        <v>1</v>
      </c>
      <c r="DD146" s="0" t="n">
        <f aca="false">AI146</f>
        <v>-3</v>
      </c>
      <c r="DE146" s="0" t="str">
        <f aca="false">AJ146</f>
        <v>Nein</v>
      </c>
      <c r="DF146" s="0" t="str">
        <f aca="false">AK146</f>
        <v>Nein</v>
      </c>
      <c r="DG146" s="3" t="n">
        <f aca="false">AL146</f>
        <v>1</v>
      </c>
      <c r="DH146" s="0" t="n">
        <f aca="false">AM146</f>
        <v>-3</v>
      </c>
      <c r="DI146" s="0" t="str">
        <f aca="false">AN146</f>
        <v>Nein</v>
      </c>
      <c r="DJ146" s="0" t="str">
        <f aca="false">AO146</f>
        <v>Nein</v>
      </c>
      <c r="DK146" s="3" t="n">
        <f aca="false">AP146</f>
        <v>1</v>
      </c>
      <c r="DL146" s="0" t="n">
        <f aca="false">IF(CF146=0,0,IF(OR(BX146&gt;=0,CF146&gt;=0),ROUND(CF146/BX146*100,0),-1))</f>
        <v>41</v>
      </c>
      <c r="DM146" s="0" t="s">
        <v>44</v>
      </c>
      <c r="DN146" s="0" t="str">
        <f aca="false">IF(AND(CH146="Nein",BZ146="Nein"),"Nein","Ja")</f>
        <v>Nein</v>
      </c>
      <c r="DO146" s="3" t="n">
        <f aca="false">ROUND(CI146*CA146,2)</f>
        <v>1</v>
      </c>
      <c r="DP146" s="0" t="n">
        <v>-3</v>
      </c>
      <c r="DQ146" s="0" t="s">
        <v>44</v>
      </c>
      <c r="DR146" s="0" t="str">
        <f aca="false">IF(AND(BZ146="Nein",CD146="Nein"),"Nein","Ja")</f>
        <v>Nein</v>
      </c>
      <c r="DS146" s="3" t="n">
        <f aca="false">ROUND(CA146*CE146,2)</f>
        <v>1</v>
      </c>
      <c r="DT146" s="0" t="n">
        <v>-3</v>
      </c>
      <c r="DU146" s="0" t="s">
        <v>44</v>
      </c>
      <c r="DV146" s="0" t="str">
        <f aca="false">IF(AND(CH146="Nein",CL146="Nein"),"Nein","Ja")</f>
        <v>Nein</v>
      </c>
      <c r="DW146" s="3" t="n">
        <f aca="false">ROUND(CI146*CM146,2)</f>
        <v>1</v>
      </c>
      <c r="DX146" s="0" t="n">
        <v>-3</v>
      </c>
      <c r="DY146" s="0" t="s">
        <v>44</v>
      </c>
      <c r="DZ146" s="0" t="str">
        <f aca="false">IF(AND(CP146="Nein",CT146="Nein"),"Nein","Ja")</f>
        <v>Nein</v>
      </c>
      <c r="EA146" s="3" t="n">
        <f aca="false">ROUND(CQ146*CU146,2)</f>
        <v>1</v>
      </c>
      <c r="EB146" s="0" t="n">
        <v>-3</v>
      </c>
      <c r="EC146" s="0" t="s">
        <v>44</v>
      </c>
      <c r="ED146" s="0" t="str">
        <f aca="false">IF(AND(CP146="Nein",CH146="Nein"),"Nein","Ja")</f>
        <v>Nein</v>
      </c>
      <c r="EE146" s="3" t="n">
        <f aca="false">ROUND((CQ146+CI146)/2,2)</f>
        <v>1</v>
      </c>
      <c r="EF146" s="0" t="n">
        <v>-3</v>
      </c>
      <c r="EG146" s="0" t="s">
        <v>44</v>
      </c>
      <c r="EH146" s="0" t="str">
        <f aca="false">IF(AND(ED146="Nein",CD146="Nein"),"Nein","Ja")</f>
        <v>Nein</v>
      </c>
      <c r="EI146" s="3" t="n">
        <f aca="false">ROUND(EE146*CE146,2)</f>
        <v>1</v>
      </c>
      <c r="EJ146" s="0" t="n">
        <f aca="false">BO146</f>
        <v>-3</v>
      </c>
      <c r="EK146" s="0" t="str">
        <f aca="false">BP146</f>
        <v>Nein</v>
      </c>
      <c r="EL146" s="0" t="str">
        <f aca="false">BQ146</f>
        <v>Nein</v>
      </c>
      <c r="EM146" s="3" t="n">
        <f aca="false">BR146</f>
        <v>1</v>
      </c>
    </row>
    <row r="147" customFormat="false" ht="12.75" hidden="false" customHeight="false" outlineLevel="0" collapsed="false">
      <c r="B147" s="0" t="n">
        <v>1</v>
      </c>
      <c r="C147" s="0" t="n">
        <v>720</v>
      </c>
      <c r="D147" s="0" t="s">
        <v>44</v>
      </c>
      <c r="E147" s="0" t="s">
        <v>44</v>
      </c>
      <c r="F147" s="3" t="n">
        <v>1</v>
      </c>
      <c r="G147" s="0" t="n">
        <v>97</v>
      </c>
      <c r="H147" s="0" t="s">
        <v>44</v>
      </c>
      <c r="I147" s="0" t="s">
        <v>44</v>
      </c>
      <c r="J147" s="3" t="n">
        <v>1</v>
      </c>
      <c r="K147" s="0" t="n">
        <v>180</v>
      </c>
      <c r="L147" s="0" t="s">
        <v>44</v>
      </c>
      <c r="M147" s="0" t="s">
        <v>44</v>
      </c>
      <c r="N147" s="3" t="n">
        <v>1</v>
      </c>
      <c r="O147" s="0" t="n">
        <v>82</v>
      </c>
      <c r="P147" s="0" t="s">
        <v>44</v>
      </c>
      <c r="Q147" s="0" t="s">
        <v>44</v>
      </c>
      <c r="R147" s="3" t="n">
        <v>1</v>
      </c>
      <c r="S147" s="0" t="n">
        <v>540</v>
      </c>
      <c r="T147" s="0" t="s">
        <v>44</v>
      </c>
      <c r="U147" s="0" t="s">
        <v>44</v>
      </c>
      <c r="V147" s="3" t="n">
        <v>1</v>
      </c>
      <c r="W147" s="0" t="n">
        <v>102</v>
      </c>
      <c r="X147" s="0" t="s">
        <v>44</v>
      </c>
      <c r="Y147" s="0" t="s">
        <v>44</v>
      </c>
      <c r="Z147" s="3" t="n">
        <v>1</v>
      </c>
      <c r="AA147" s="0" t="n">
        <v>82</v>
      </c>
      <c r="AB147" s="0" t="s">
        <v>44</v>
      </c>
      <c r="AC147" s="0" t="s">
        <v>44</v>
      </c>
      <c r="AD147" s="3" t="n">
        <v>1</v>
      </c>
      <c r="AE147" s="0" t="n">
        <v>82</v>
      </c>
      <c r="AF147" s="4" t="s">
        <v>44</v>
      </c>
      <c r="AG147" s="4" t="s">
        <v>44</v>
      </c>
      <c r="AH147" s="3" t="n">
        <v>1</v>
      </c>
      <c r="AI147" s="0" t="n">
        <v>11</v>
      </c>
      <c r="AJ147" s="0" t="s">
        <v>44</v>
      </c>
      <c r="AK147" s="0" t="s">
        <v>44</v>
      </c>
      <c r="AL147" s="3" t="n">
        <v>1</v>
      </c>
      <c r="AM147" s="0" t="n">
        <v>98</v>
      </c>
      <c r="AN147" s="0" t="s">
        <v>44</v>
      </c>
      <c r="AO147" s="0" t="s">
        <v>44</v>
      </c>
      <c r="AP147" s="3" t="n">
        <v>1</v>
      </c>
      <c r="AQ147" s="0" t="n">
        <v>25</v>
      </c>
      <c r="AR147" s="0" t="s">
        <v>44</v>
      </c>
      <c r="AS147" s="0" t="s">
        <v>44</v>
      </c>
      <c r="AT147" s="3" t="n">
        <v>1</v>
      </c>
      <c r="AU147" s="0" t="n">
        <v>7</v>
      </c>
      <c r="AV147" s="0" t="s">
        <v>44</v>
      </c>
      <c r="AW147" s="0" t="s">
        <v>44</v>
      </c>
      <c r="AX147" s="3" t="n">
        <v>1</v>
      </c>
      <c r="AY147" s="0" t="n">
        <v>2</v>
      </c>
      <c r="AZ147" s="0" t="s">
        <v>44</v>
      </c>
      <c r="BA147" s="0" t="s">
        <v>44</v>
      </c>
      <c r="BB147" s="3" t="n">
        <v>1</v>
      </c>
      <c r="BC147" s="0" t="n">
        <v>5</v>
      </c>
      <c r="BD147" s="0" t="s">
        <v>44</v>
      </c>
      <c r="BE147" s="0" t="s">
        <v>44</v>
      </c>
      <c r="BF147" s="3" t="n">
        <v>1</v>
      </c>
      <c r="BG147" s="0" t="n">
        <v>1008</v>
      </c>
      <c r="BH147" s="0" t="s">
        <v>44</v>
      </c>
      <c r="BI147" s="0" t="s">
        <v>44</v>
      </c>
      <c r="BJ147" s="3" t="n">
        <v>1</v>
      </c>
      <c r="BK147" s="0" t="n">
        <v>10</v>
      </c>
      <c r="BL147" s="0" t="s">
        <v>44</v>
      </c>
      <c r="BM147" s="0" t="s">
        <v>44</v>
      </c>
      <c r="BN147" s="3" t="n">
        <v>1</v>
      </c>
      <c r="BO147" s="0" t="n">
        <v>7</v>
      </c>
      <c r="BP147" s="0" t="s">
        <v>44</v>
      </c>
      <c r="BQ147" s="0" t="s">
        <v>44</v>
      </c>
      <c r="BR147" s="3" t="n">
        <v>1</v>
      </c>
      <c r="CA147" s="3"/>
      <c r="CE147" s="3"/>
      <c r="CI147" s="3"/>
      <c r="CM147" s="3"/>
      <c r="CQ147" s="3"/>
      <c r="CU147" s="3"/>
      <c r="CY147" s="3"/>
      <c r="DC147" s="3"/>
      <c r="DG147" s="3"/>
      <c r="DK147" s="3"/>
      <c r="DO147" s="3"/>
      <c r="DS147" s="3"/>
      <c r="DW147" s="3"/>
      <c r="EA147" s="3"/>
      <c r="EE147" s="3"/>
      <c r="EI147" s="3"/>
      <c r="EM147" s="3"/>
    </row>
    <row r="148" customFormat="false" ht="12.75" hidden="false" customHeight="false" outlineLevel="0" collapsed="false">
      <c r="A148" s="0" t="n">
        <v>56</v>
      </c>
      <c r="B148" s="0" t="n">
        <v>1</v>
      </c>
      <c r="C148" s="0" t="n">
        <v>1320</v>
      </c>
      <c r="D148" s="0" t="s">
        <v>44</v>
      </c>
      <c r="E148" s="0" t="s">
        <v>44</v>
      </c>
      <c r="F148" s="3" t="n">
        <v>1</v>
      </c>
      <c r="G148" s="0" t="n">
        <v>20</v>
      </c>
      <c r="H148" s="0" t="s">
        <v>44</v>
      </c>
      <c r="I148" s="0" t="s">
        <v>44</v>
      </c>
      <c r="J148" s="3" t="n">
        <v>1</v>
      </c>
      <c r="K148" s="0" t="n">
        <v>60</v>
      </c>
      <c r="L148" s="0" t="s">
        <v>44</v>
      </c>
      <c r="M148" s="0" t="s">
        <v>44</v>
      </c>
      <c r="N148" s="3" t="n">
        <v>1</v>
      </c>
      <c r="O148" s="0" t="n">
        <v>20</v>
      </c>
      <c r="P148" s="0" t="s">
        <v>44</v>
      </c>
      <c r="Q148" s="0" t="s">
        <v>44</v>
      </c>
      <c r="R148" s="3" t="n">
        <v>1</v>
      </c>
      <c r="S148" s="0" t="n">
        <v>1260</v>
      </c>
      <c r="T148" s="0" t="s">
        <v>44</v>
      </c>
      <c r="U148" s="0" t="s">
        <v>44</v>
      </c>
      <c r="V148" s="3" t="n">
        <v>1</v>
      </c>
      <c r="W148" s="0" t="n">
        <v>20</v>
      </c>
      <c r="X148" s="0" t="s">
        <v>44</v>
      </c>
      <c r="Y148" s="0" t="s">
        <v>44</v>
      </c>
      <c r="Z148" s="3" t="n">
        <v>1</v>
      </c>
      <c r="AA148" s="0" t="n">
        <v>92</v>
      </c>
      <c r="AB148" s="0" t="s">
        <v>44</v>
      </c>
      <c r="AC148" s="0" t="s">
        <v>44</v>
      </c>
      <c r="AD148" s="3" t="n">
        <v>1</v>
      </c>
      <c r="AE148" s="0" t="n">
        <v>92</v>
      </c>
      <c r="AF148" s="4" t="s">
        <v>44</v>
      </c>
      <c r="AG148" s="4" t="s">
        <v>44</v>
      </c>
      <c r="AH148" s="3" t="n">
        <v>1</v>
      </c>
      <c r="AI148" s="0" t="n">
        <v>2</v>
      </c>
      <c r="AJ148" s="0" t="s">
        <v>44</v>
      </c>
      <c r="AK148" s="0" t="s">
        <v>44</v>
      </c>
      <c r="AL148" s="3" t="n">
        <v>1</v>
      </c>
      <c r="AM148" s="0" t="n">
        <v>21</v>
      </c>
      <c r="AN148" s="0" t="s">
        <v>44</v>
      </c>
      <c r="AO148" s="0" t="s">
        <v>44</v>
      </c>
      <c r="AP148" s="3" t="n">
        <v>1</v>
      </c>
      <c r="AQ148" s="0" t="n">
        <v>8</v>
      </c>
      <c r="AR148" s="0" t="s">
        <v>44</v>
      </c>
      <c r="AS148" s="0" t="s">
        <v>44</v>
      </c>
      <c r="AT148" s="3" t="n">
        <v>1</v>
      </c>
      <c r="AU148" s="0" t="n">
        <v>66</v>
      </c>
      <c r="AV148" s="0" t="s">
        <v>44</v>
      </c>
      <c r="AW148" s="0" t="s">
        <v>44</v>
      </c>
      <c r="AX148" s="3" t="n">
        <v>1</v>
      </c>
      <c r="AY148" s="0" t="n">
        <v>3</v>
      </c>
      <c r="AZ148" s="0" t="s">
        <v>44</v>
      </c>
      <c r="BA148" s="0" t="s">
        <v>44</v>
      </c>
      <c r="BB148" s="3" t="n">
        <v>1</v>
      </c>
      <c r="BC148" s="0" t="n">
        <v>63</v>
      </c>
      <c r="BD148" s="0" t="s">
        <v>44</v>
      </c>
      <c r="BE148" s="0" t="s">
        <v>44</v>
      </c>
      <c r="BF148" s="3" t="n">
        <v>1</v>
      </c>
      <c r="BG148" s="0" t="n">
        <v>1392</v>
      </c>
      <c r="BH148" s="0" t="s">
        <v>44</v>
      </c>
      <c r="BI148" s="0" t="s">
        <v>44</v>
      </c>
      <c r="BJ148" s="3" t="n">
        <v>1</v>
      </c>
      <c r="BK148" s="0" t="n">
        <v>70</v>
      </c>
      <c r="BL148" s="0" t="s">
        <v>44</v>
      </c>
      <c r="BM148" s="0" t="s">
        <v>44</v>
      </c>
      <c r="BN148" s="3" t="n">
        <v>1</v>
      </c>
      <c r="BO148" s="0" t="n">
        <v>9</v>
      </c>
      <c r="BP148" s="0" t="s">
        <v>44</v>
      </c>
      <c r="BQ148" s="0" t="s">
        <v>44</v>
      </c>
      <c r="BR148" s="3" t="n">
        <v>1</v>
      </c>
      <c r="BU148" s="0" t="n">
        <f aca="false">IF(CJ148&lt;=0,$D$7,IF(CR148&lt;=CJ148,$D$7,$D$7+$F$7*(CR148-CJ148)))</f>
        <v>2.2</v>
      </c>
      <c r="BW148" s="0" t="n">
        <v>1</v>
      </c>
      <c r="BX148" s="0" t="n">
        <f aca="false">IF(AND(C148&gt;=0,C149&gt;=0),C148-C149,-1)</f>
        <v>600</v>
      </c>
      <c r="BY148" s="0" t="s">
        <v>44</v>
      </c>
      <c r="BZ148" s="0" t="str">
        <f aca="false">IF(AND(E148="Nein",E149="Nein"),"Nein","Ja")</f>
        <v>Nein</v>
      </c>
      <c r="CA148" s="3" t="n">
        <f aca="false">ROUND((F148+F149)/2,2)</f>
        <v>1</v>
      </c>
      <c r="CB148" s="0" t="n">
        <f aca="false">G148</f>
        <v>20</v>
      </c>
      <c r="CC148" s="0" t="str">
        <f aca="false">H148</f>
        <v>Nein</v>
      </c>
      <c r="CD148" s="0" t="str">
        <f aca="false">I148</f>
        <v>Nein</v>
      </c>
      <c r="CE148" s="3" t="n">
        <f aca="false">J148</f>
        <v>1</v>
      </c>
      <c r="CF148" s="0" t="n">
        <f aca="false">IF(AND(K148&gt;=0,K149&gt;=0),K148-K149,-1)</f>
        <v>0</v>
      </c>
      <c r="CG148" s="0" t="s">
        <v>44</v>
      </c>
      <c r="CH148" s="0" t="str">
        <f aca="false">IF(AND(M148="Nein",M149="Nein"),"Nein","Ja")</f>
        <v>Nein</v>
      </c>
      <c r="CI148" s="3" t="n">
        <f aca="false">ROUND((N148+N149)/2,2)</f>
        <v>1</v>
      </c>
      <c r="CJ148" s="0" t="n">
        <f aca="false">O148</f>
        <v>20</v>
      </c>
      <c r="CK148" s="0" t="str">
        <f aca="false">P148</f>
        <v>Nein</v>
      </c>
      <c r="CL148" s="0" t="str">
        <f aca="false">Q148</f>
        <v>Nein</v>
      </c>
      <c r="CM148" s="3" t="n">
        <f aca="false">R148</f>
        <v>1</v>
      </c>
      <c r="CN148" s="0" t="n">
        <f aca="false">IF(AND(S148&gt;=0,S149&gt;=0),S148-S149,-1)</f>
        <v>600</v>
      </c>
      <c r="CO148" s="0" t="s">
        <v>44</v>
      </c>
      <c r="CP148" s="0" t="str">
        <f aca="false">IF(AND(U148="Nein",U149="Nein"),"Nein","Ja")</f>
        <v>Nein</v>
      </c>
      <c r="CQ148" s="3" t="n">
        <f aca="false">ROUND((V148+V149)/2,2)</f>
        <v>1</v>
      </c>
      <c r="CR148" s="0" t="n">
        <f aca="false">W148</f>
        <v>20</v>
      </c>
      <c r="CS148" s="0" t="str">
        <f aca="false">X148</f>
        <v>Nein</v>
      </c>
      <c r="CT148" s="0" t="str">
        <f aca="false">Y148</f>
        <v>Nein</v>
      </c>
      <c r="CU148" s="3" t="n">
        <f aca="false">Z148</f>
        <v>1</v>
      </c>
      <c r="CV148" s="0" t="n">
        <f aca="false">AA148</f>
        <v>92</v>
      </c>
      <c r="CW148" s="0" t="str">
        <f aca="false">AB148</f>
        <v>Nein</v>
      </c>
      <c r="CX148" s="0" t="str">
        <f aca="false">AC148</f>
        <v>Nein</v>
      </c>
      <c r="CY148" s="3" t="n">
        <f aca="false">AD148</f>
        <v>1</v>
      </c>
      <c r="CZ148" s="0" t="n">
        <f aca="false">AE148</f>
        <v>92</v>
      </c>
      <c r="DA148" s="0" t="str">
        <f aca="false">AF148</f>
        <v>Nein</v>
      </c>
      <c r="DB148" s="0" t="str">
        <f aca="false">AG148</f>
        <v>Nein</v>
      </c>
      <c r="DC148" s="3" t="n">
        <f aca="false">AH148</f>
        <v>1</v>
      </c>
      <c r="DD148" s="0" t="n">
        <f aca="false">AI148</f>
        <v>2</v>
      </c>
      <c r="DE148" s="0" t="str">
        <f aca="false">AJ148</f>
        <v>Nein</v>
      </c>
      <c r="DF148" s="0" t="str">
        <f aca="false">AK148</f>
        <v>Nein</v>
      </c>
      <c r="DG148" s="3" t="n">
        <f aca="false">AL148</f>
        <v>1</v>
      </c>
      <c r="DH148" s="0" t="n">
        <f aca="false">AM148</f>
        <v>21</v>
      </c>
      <c r="DI148" s="0" t="str">
        <f aca="false">AN148</f>
        <v>Nein</v>
      </c>
      <c r="DJ148" s="0" t="str">
        <f aca="false">AO148</f>
        <v>Nein</v>
      </c>
      <c r="DK148" s="3" t="n">
        <f aca="false">AP148</f>
        <v>1</v>
      </c>
      <c r="DL148" s="0" t="n">
        <f aca="false">IF(CF148=0,0,IF(OR(BX148&gt;=0,CF148&gt;=0),ROUND(CF148/BX148*100,0),-1))</f>
        <v>0</v>
      </c>
      <c r="DM148" s="0" t="s">
        <v>44</v>
      </c>
      <c r="DN148" s="0" t="str">
        <f aca="false">IF(AND(CH148="Nein",BZ148="Nein"),"Nein","Ja")</f>
        <v>Nein</v>
      </c>
      <c r="DO148" s="3" t="n">
        <f aca="false">ROUND(CI148*CA148,2)</f>
        <v>1</v>
      </c>
      <c r="DP148" s="0" t="n">
        <f aca="false">IF(OR(BX148&lt;0,CB148&lt;=0),-1,ROUND(BX148/CB148,0))</f>
        <v>30</v>
      </c>
      <c r="DQ148" s="0" t="s">
        <v>44</v>
      </c>
      <c r="DR148" s="0" t="str">
        <f aca="false">IF(AND(BZ148="Nein",CD148="Nein"),"Nein","Ja")</f>
        <v>Nein</v>
      </c>
      <c r="DS148" s="3" t="n">
        <f aca="false">ROUND(CA148*CE148,2)</f>
        <v>1</v>
      </c>
      <c r="DT148" s="0" t="n">
        <f aca="false">IF(OR(CF148&lt;0,CJ148&lt;=0),-1,ROUND(CF148/CJ148,0))</f>
        <v>0</v>
      </c>
      <c r="DU148" s="0" t="s">
        <v>44</v>
      </c>
      <c r="DV148" s="0" t="str">
        <f aca="false">IF(AND(CH148="Nein",CL148="Nein"),"Nein","Ja")</f>
        <v>Nein</v>
      </c>
      <c r="DW148" s="3" t="n">
        <f aca="false">ROUND(CI148*CM148,2)</f>
        <v>1</v>
      </c>
      <c r="DX148" s="0" t="n">
        <f aca="false">IF(OR(CN148&lt;0,CR148&lt;=0),-1,ROUND(CN148/CR148,0))</f>
        <v>30</v>
      </c>
      <c r="DY148" s="0" t="s">
        <v>44</v>
      </c>
      <c r="DZ148" s="0" t="str">
        <f aca="false">IF(AND(CP148="Nein",CT148="Nein"),"Nein","Ja")</f>
        <v>Nein</v>
      </c>
      <c r="EA148" s="3" t="n">
        <f aca="false">ROUND(CQ148*CU148,2)</f>
        <v>1</v>
      </c>
      <c r="EB148" s="0" t="n">
        <f aca="false">IF(OR(CN148&lt;0,CF148&lt;0),-1,CN148+ROUND(BU148*CF148,0))</f>
        <v>600</v>
      </c>
      <c r="EC148" s="0" t="s">
        <v>44</v>
      </c>
      <c r="ED148" s="0" t="str">
        <f aca="false">IF(AND(CP148="Nein",CH148="Nein"),"Nein","Ja")</f>
        <v>Nein</v>
      </c>
      <c r="EE148" s="3" t="n">
        <f aca="false">ROUND((CQ148+CI148)/2,2)</f>
        <v>1</v>
      </c>
      <c r="EF148" s="0" t="n">
        <f aca="false">IF(OR(EB148&lt;0,CB148&lt;=0),-1,ROUND(EB148/CB148,0))</f>
        <v>30</v>
      </c>
      <c r="EG148" s="0" t="s">
        <v>44</v>
      </c>
      <c r="EH148" s="0" t="str">
        <f aca="false">IF(AND(ED148="Nein",CD148="Nein"),"Nein","Ja")</f>
        <v>Nein</v>
      </c>
      <c r="EI148" s="3" t="n">
        <f aca="false">ROUND(EE148*CE148,2)</f>
        <v>1</v>
      </c>
      <c r="EJ148" s="0" t="n">
        <f aca="false">BO148</f>
        <v>9</v>
      </c>
      <c r="EK148" s="0" t="str">
        <f aca="false">BP148</f>
        <v>Nein</v>
      </c>
      <c r="EL148" s="0" t="str">
        <f aca="false">BQ148</f>
        <v>Nein</v>
      </c>
      <c r="EM148" s="3" t="n">
        <f aca="false">BR148</f>
        <v>1</v>
      </c>
    </row>
    <row r="149" customFormat="false" ht="12.75" hidden="false" customHeight="false" outlineLevel="0" collapsed="false">
      <c r="B149" s="0" t="n">
        <v>1</v>
      </c>
      <c r="C149" s="0" t="n">
        <v>720</v>
      </c>
      <c r="D149" s="0" t="s">
        <v>44</v>
      </c>
      <c r="E149" s="0" t="s">
        <v>44</v>
      </c>
      <c r="F149" s="3" t="n">
        <v>1</v>
      </c>
      <c r="G149" s="0" t="n">
        <v>-3</v>
      </c>
      <c r="H149" s="0" t="s">
        <v>44</v>
      </c>
      <c r="I149" s="0" t="s">
        <v>44</v>
      </c>
      <c r="J149" s="3" t="n">
        <v>1</v>
      </c>
      <c r="K149" s="0" t="n">
        <v>60</v>
      </c>
      <c r="L149" s="0" t="s">
        <v>44</v>
      </c>
      <c r="M149" s="0" t="s">
        <v>44</v>
      </c>
      <c r="N149" s="3" t="n">
        <v>1</v>
      </c>
      <c r="O149" s="0" t="n">
        <v>-3</v>
      </c>
      <c r="P149" s="0" t="s">
        <v>44</v>
      </c>
      <c r="Q149" s="0" t="s">
        <v>44</v>
      </c>
      <c r="R149" s="3" t="n">
        <v>1</v>
      </c>
      <c r="S149" s="0" t="n">
        <v>660</v>
      </c>
      <c r="T149" s="0" t="s">
        <v>44</v>
      </c>
      <c r="U149" s="0" t="s">
        <v>44</v>
      </c>
      <c r="V149" s="3" t="n">
        <v>1</v>
      </c>
      <c r="W149" s="0" t="n">
        <v>-3</v>
      </c>
      <c r="X149" s="0" t="s">
        <v>44</v>
      </c>
      <c r="Y149" s="0" t="s">
        <v>44</v>
      </c>
      <c r="Z149" s="3" t="n">
        <v>1</v>
      </c>
      <c r="AA149" s="0" t="n">
        <v>82</v>
      </c>
      <c r="AB149" s="0" t="s">
        <v>44</v>
      </c>
      <c r="AC149" s="0" t="s">
        <v>44</v>
      </c>
      <c r="AD149" s="3" t="n">
        <v>1</v>
      </c>
      <c r="AE149" s="0" t="n">
        <v>82</v>
      </c>
      <c r="AF149" s="4" t="s">
        <v>44</v>
      </c>
      <c r="AG149" s="4" t="s">
        <v>44</v>
      </c>
      <c r="AH149" s="3" t="n">
        <v>1</v>
      </c>
      <c r="AI149" s="0" t="n">
        <v>-3</v>
      </c>
      <c r="AJ149" s="0" t="s">
        <v>44</v>
      </c>
      <c r="AK149" s="0" t="s">
        <v>44</v>
      </c>
      <c r="AL149" s="3" t="n">
        <v>1</v>
      </c>
      <c r="AM149" s="0" t="n">
        <v>-3</v>
      </c>
      <c r="AN149" s="0" t="s">
        <v>44</v>
      </c>
      <c r="AO149" s="0" t="s">
        <v>44</v>
      </c>
      <c r="AP149" s="3" t="n">
        <v>1</v>
      </c>
      <c r="AQ149" s="0" t="n">
        <v>25</v>
      </c>
      <c r="AR149" s="0" t="s">
        <v>44</v>
      </c>
      <c r="AS149" s="0" t="s">
        <v>44</v>
      </c>
      <c r="AT149" s="3" t="n">
        <v>1</v>
      </c>
      <c r="AU149" s="0" t="n">
        <v>-3</v>
      </c>
      <c r="AV149" s="0" t="s">
        <v>44</v>
      </c>
      <c r="AW149" s="0" t="s">
        <v>44</v>
      </c>
      <c r="AX149" s="3" t="n">
        <v>1</v>
      </c>
      <c r="AY149" s="0" t="n">
        <v>-3</v>
      </c>
      <c r="AZ149" s="0" t="s">
        <v>44</v>
      </c>
      <c r="BA149" s="0" t="s">
        <v>44</v>
      </c>
      <c r="BB149" s="3" t="n">
        <v>1</v>
      </c>
      <c r="BC149" s="0" t="n">
        <v>-3</v>
      </c>
      <c r="BD149" s="0" t="s">
        <v>44</v>
      </c>
      <c r="BE149" s="0" t="s">
        <v>44</v>
      </c>
      <c r="BF149" s="3" t="n">
        <v>1</v>
      </c>
      <c r="BG149" s="0" t="n">
        <v>-3</v>
      </c>
      <c r="BH149" s="0" t="s">
        <v>44</v>
      </c>
      <c r="BI149" s="0" t="s">
        <v>44</v>
      </c>
      <c r="BJ149" s="3" t="n">
        <v>1</v>
      </c>
      <c r="BK149" s="0" t="n">
        <v>-3</v>
      </c>
      <c r="BL149" s="0" t="s">
        <v>44</v>
      </c>
      <c r="BM149" s="0" t="s">
        <v>44</v>
      </c>
      <c r="BN149" s="3" t="n">
        <v>1</v>
      </c>
      <c r="BO149" s="0" t="n">
        <v>-3</v>
      </c>
      <c r="BP149" s="0" t="s">
        <v>44</v>
      </c>
      <c r="BQ149" s="0" t="s">
        <v>44</v>
      </c>
      <c r="BR149" s="3" t="n">
        <v>1</v>
      </c>
      <c r="CA149" s="3"/>
      <c r="CE149" s="3"/>
      <c r="CI149" s="3"/>
      <c r="CM149" s="3"/>
      <c r="CQ149" s="3"/>
      <c r="CU149" s="3"/>
      <c r="CY149" s="3"/>
      <c r="DC149" s="3"/>
      <c r="DG149" s="3"/>
      <c r="DK149" s="3"/>
      <c r="DO149" s="3"/>
      <c r="DS149" s="3"/>
      <c r="DW149" s="3"/>
      <c r="EA149" s="3"/>
      <c r="EE149" s="3"/>
      <c r="EI149" s="3"/>
      <c r="EM149" s="3"/>
    </row>
    <row r="150" customFormat="false" ht="12.75" hidden="false" customHeight="false" outlineLevel="0" collapsed="false">
      <c r="A150" s="0" t="n">
        <v>57</v>
      </c>
      <c r="B150" s="0" t="n">
        <v>1</v>
      </c>
      <c r="C150" s="0" t="n">
        <v>2700</v>
      </c>
      <c r="D150" s="0" t="s">
        <v>44</v>
      </c>
      <c r="E150" s="0" t="s">
        <v>44</v>
      </c>
      <c r="F150" s="3" t="n">
        <v>1</v>
      </c>
      <c r="G150" s="0" t="n">
        <v>96</v>
      </c>
      <c r="H150" s="0" t="s">
        <v>44</v>
      </c>
      <c r="I150" s="0" t="s">
        <v>44</v>
      </c>
      <c r="J150" s="3" t="n">
        <v>1</v>
      </c>
      <c r="K150" s="0" t="n">
        <v>1260</v>
      </c>
      <c r="L150" s="0" t="s">
        <v>44</v>
      </c>
      <c r="M150" s="0" t="s">
        <v>44</v>
      </c>
      <c r="N150" s="3" t="n">
        <v>1</v>
      </c>
      <c r="O150" s="0" t="n">
        <v>83</v>
      </c>
      <c r="P150" s="0" t="s">
        <v>44</v>
      </c>
      <c r="Q150" s="0" t="s">
        <v>44</v>
      </c>
      <c r="R150" s="3" t="n">
        <v>1</v>
      </c>
      <c r="S150" s="0" t="n">
        <v>1440</v>
      </c>
      <c r="T150" s="0" t="s">
        <v>44</v>
      </c>
      <c r="U150" s="0" t="s">
        <v>44</v>
      </c>
      <c r="V150" s="3" t="n">
        <v>1</v>
      </c>
      <c r="W150" s="0" t="n">
        <v>108</v>
      </c>
      <c r="X150" s="0" t="s">
        <v>44</v>
      </c>
      <c r="Y150" s="0" t="s">
        <v>44</v>
      </c>
      <c r="Z150" s="3" t="n">
        <v>1</v>
      </c>
      <c r="AA150" s="0" t="n">
        <v>81</v>
      </c>
      <c r="AB150" s="0" t="s">
        <v>44</v>
      </c>
      <c r="AC150" s="0" t="s">
        <v>44</v>
      </c>
      <c r="AD150" s="3" t="n">
        <v>1</v>
      </c>
      <c r="AE150" s="0" t="n">
        <v>84</v>
      </c>
      <c r="AF150" s="4" t="s">
        <v>44</v>
      </c>
      <c r="AG150" s="4" t="s">
        <v>44</v>
      </c>
      <c r="AH150" s="3" t="n">
        <v>1</v>
      </c>
      <c r="AI150" s="0" t="n">
        <v>12</v>
      </c>
      <c r="AJ150" s="0" t="s">
        <v>44</v>
      </c>
      <c r="AK150" s="0" t="s">
        <v>44</v>
      </c>
      <c r="AL150" s="3" t="n">
        <v>1</v>
      </c>
      <c r="AM150" s="0" t="n">
        <v>101</v>
      </c>
      <c r="AN150" s="0" t="s">
        <v>44</v>
      </c>
      <c r="AO150" s="0" t="s">
        <v>44</v>
      </c>
      <c r="AP150" s="3" t="n">
        <v>1</v>
      </c>
      <c r="AQ150" s="0" t="n">
        <v>47</v>
      </c>
      <c r="AR150" s="0" t="s">
        <v>44</v>
      </c>
      <c r="AS150" s="0" t="s">
        <v>44</v>
      </c>
      <c r="AT150" s="3" t="n">
        <v>1</v>
      </c>
      <c r="AU150" s="0" t="n">
        <v>21</v>
      </c>
      <c r="AV150" s="0" t="s">
        <v>44</v>
      </c>
      <c r="AW150" s="0" t="s">
        <v>44</v>
      </c>
      <c r="AX150" s="3" t="n">
        <v>1</v>
      </c>
      <c r="AY150" s="0" t="n">
        <v>12</v>
      </c>
      <c r="AZ150" s="0" t="s">
        <v>44</v>
      </c>
      <c r="BA150" s="0" t="s">
        <v>44</v>
      </c>
      <c r="BB150" s="3" t="n">
        <v>1</v>
      </c>
      <c r="BC150" s="0" t="n">
        <v>9</v>
      </c>
      <c r="BD150" s="0" t="s">
        <v>44</v>
      </c>
      <c r="BE150" s="0" t="s">
        <v>44</v>
      </c>
      <c r="BF150" s="3" t="n">
        <v>1</v>
      </c>
      <c r="BG150" s="0" t="n">
        <v>4842</v>
      </c>
      <c r="BH150" s="0" t="s">
        <v>44</v>
      </c>
      <c r="BI150" s="0" t="s">
        <v>44</v>
      </c>
      <c r="BJ150" s="3" t="n">
        <v>1</v>
      </c>
      <c r="BK150" s="0" t="n">
        <v>50</v>
      </c>
      <c r="BL150" s="0" t="s">
        <v>44</v>
      </c>
      <c r="BM150" s="0" t="s">
        <v>44</v>
      </c>
      <c r="BN150" s="3" t="n">
        <v>1</v>
      </c>
      <c r="BO150" s="0" t="n">
        <v>-1</v>
      </c>
      <c r="BP150" s="0" t="s">
        <v>44</v>
      </c>
      <c r="BQ150" s="0" t="s">
        <v>44</v>
      </c>
      <c r="BR150" s="3" t="n">
        <v>1</v>
      </c>
      <c r="BU150" s="0" t="n">
        <f aca="false">IF(CJ150&lt;=0,$D$7,IF(CR150&lt;=CJ150,$D$7,$D$7+$F$7*(CR150-CJ150)))</f>
        <v>2.7</v>
      </c>
      <c r="BW150" s="0" t="n">
        <v>1</v>
      </c>
      <c r="BX150" s="0" t="n">
        <f aca="false">IF(AND(C150&gt;=0,C151&gt;=0),C150-C151,-1)</f>
        <v>1980</v>
      </c>
      <c r="BY150" s="0" t="s">
        <v>44</v>
      </c>
      <c r="BZ150" s="0" t="str">
        <f aca="false">IF(AND(E150="Nein",E151="Nein"),"Nein","Ja")</f>
        <v>Nein</v>
      </c>
      <c r="CA150" s="3" t="n">
        <f aca="false">ROUND((F150+F151)/2,2)</f>
        <v>1</v>
      </c>
      <c r="CB150" s="0" t="n">
        <f aca="false">G150</f>
        <v>96</v>
      </c>
      <c r="CC150" s="0" t="str">
        <f aca="false">H150</f>
        <v>Nein</v>
      </c>
      <c r="CD150" s="0" t="str">
        <f aca="false">I150</f>
        <v>Nein</v>
      </c>
      <c r="CE150" s="3" t="n">
        <f aca="false">J150</f>
        <v>1</v>
      </c>
      <c r="CF150" s="0" t="n">
        <f aca="false">IF(AND(K150&gt;=0,K151&gt;=0),K150-K151,-1)</f>
        <v>1080</v>
      </c>
      <c r="CG150" s="0" t="s">
        <v>44</v>
      </c>
      <c r="CH150" s="0" t="str">
        <f aca="false">IF(AND(M150="Nein",M151="Nein"),"Nein","Ja")</f>
        <v>Nein</v>
      </c>
      <c r="CI150" s="3" t="n">
        <f aca="false">ROUND((N150+N151)/2,2)</f>
        <v>1</v>
      </c>
      <c r="CJ150" s="0" t="n">
        <f aca="false">O150</f>
        <v>83</v>
      </c>
      <c r="CK150" s="0" t="str">
        <f aca="false">P150</f>
        <v>Nein</v>
      </c>
      <c r="CL150" s="0" t="str">
        <f aca="false">Q150</f>
        <v>Nein</v>
      </c>
      <c r="CM150" s="3" t="n">
        <f aca="false">R150</f>
        <v>1</v>
      </c>
      <c r="CN150" s="0" t="n">
        <f aca="false">IF(AND(S150&gt;=0,S151&gt;=0),S150-S151,-1)</f>
        <v>900</v>
      </c>
      <c r="CO150" s="0" t="s">
        <v>44</v>
      </c>
      <c r="CP150" s="0" t="str">
        <f aca="false">IF(AND(U150="Nein",U151="Nein"),"Nein","Ja")</f>
        <v>Nein</v>
      </c>
      <c r="CQ150" s="3" t="n">
        <f aca="false">ROUND((V150+V151)/2,2)</f>
        <v>1</v>
      </c>
      <c r="CR150" s="0" t="n">
        <f aca="false">W150</f>
        <v>108</v>
      </c>
      <c r="CS150" s="0" t="str">
        <f aca="false">X150</f>
        <v>Nein</v>
      </c>
      <c r="CT150" s="0" t="str">
        <f aca="false">Y150</f>
        <v>Nein</v>
      </c>
      <c r="CU150" s="3" t="n">
        <f aca="false">Z150</f>
        <v>1</v>
      </c>
      <c r="CV150" s="0" t="n">
        <f aca="false">AA150</f>
        <v>81</v>
      </c>
      <c r="CW150" s="0" t="str">
        <f aca="false">AB150</f>
        <v>Nein</v>
      </c>
      <c r="CX150" s="0" t="str">
        <f aca="false">AC150</f>
        <v>Nein</v>
      </c>
      <c r="CY150" s="3" t="n">
        <f aca="false">AD150</f>
        <v>1</v>
      </c>
      <c r="CZ150" s="0" t="n">
        <f aca="false">AE150</f>
        <v>84</v>
      </c>
      <c r="DA150" s="0" t="str">
        <f aca="false">AF150</f>
        <v>Nein</v>
      </c>
      <c r="DB150" s="0" t="str">
        <f aca="false">AG150</f>
        <v>Nein</v>
      </c>
      <c r="DC150" s="3" t="n">
        <f aca="false">AH150</f>
        <v>1</v>
      </c>
      <c r="DD150" s="0" t="n">
        <f aca="false">AI150</f>
        <v>12</v>
      </c>
      <c r="DE150" s="0" t="str">
        <f aca="false">AJ150</f>
        <v>Nein</v>
      </c>
      <c r="DF150" s="0" t="str">
        <f aca="false">AK150</f>
        <v>Nein</v>
      </c>
      <c r="DG150" s="3" t="n">
        <f aca="false">AL150</f>
        <v>1</v>
      </c>
      <c r="DH150" s="0" t="n">
        <f aca="false">AM150</f>
        <v>101</v>
      </c>
      <c r="DI150" s="0" t="str">
        <f aca="false">AN150</f>
        <v>Nein</v>
      </c>
      <c r="DJ150" s="0" t="str">
        <f aca="false">AO150</f>
        <v>Nein</v>
      </c>
      <c r="DK150" s="3" t="n">
        <f aca="false">AP150</f>
        <v>1</v>
      </c>
      <c r="DL150" s="0" t="n">
        <f aca="false">IF(CF150=0,0,IF(OR(BX150&gt;=0,CF150&gt;=0),ROUND(CF150/BX150*100,0),-1))</f>
        <v>55</v>
      </c>
      <c r="DM150" s="0" t="s">
        <v>44</v>
      </c>
      <c r="DN150" s="0" t="str">
        <f aca="false">IF(AND(CH150="Nein",BZ150="Nein"),"Nein","Ja")</f>
        <v>Nein</v>
      </c>
      <c r="DO150" s="3" t="n">
        <f aca="false">ROUND(CI150*CA150,2)</f>
        <v>1</v>
      </c>
      <c r="DP150" s="0" t="n">
        <f aca="false">IF(OR(BX150&lt;0,CB150&lt;=0),-1,ROUND(BX150/CB150,0))</f>
        <v>21</v>
      </c>
      <c r="DQ150" s="0" t="s">
        <v>44</v>
      </c>
      <c r="DR150" s="0" t="str">
        <f aca="false">IF(AND(BZ150="Nein",CD150="Nein"),"Nein","Ja")</f>
        <v>Nein</v>
      </c>
      <c r="DS150" s="3" t="n">
        <f aca="false">ROUND(CA150*CE150,2)</f>
        <v>1</v>
      </c>
      <c r="DT150" s="0" t="n">
        <f aca="false">IF(OR(CF150&lt;0,CJ150&lt;=0),-1,ROUND(CF150/CJ150,0))</f>
        <v>13</v>
      </c>
      <c r="DU150" s="0" t="s">
        <v>44</v>
      </c>
      <c r="DV150" s="0" t="str">
        <f aca="false">IF(AND(CH150="Nein",CL150="Nein"),"Nein","Ja")</f>
        <v>Nein</v>
      </c>
      <c r="DW150" s="3" t="n">
        <f aca="false">ROUND(CI150*CM150,2)</f>
        <v>1</v>
      </c>
      <c r="DX150" s="0" t="n">
        <f aca="false">IF(OR(CN150&lt;0,CR150&lt;=0),-1,ROUND(CN150/CR150,0))</f>
        <v>8</v>
      </c>
      <c r="DY150" s="0" t="s">
        <v>44</v>
      </c>
      <c r="DZ150" s="0" t="str">
        <f aca="false">IF(AND(CP150="Nein",CT150="Nein"),"Nein","Ja")</f>
        <v>Nein</v>
      </c>
      <c r="EA150" s="3" t="n">
        <f aca="false">ROUND(CQ150*CU150,2)</f>
        <v>1</v>
      </c>
      <c r="EB150" s="0" t="n">
        <f aca="false">IF(OR(CN150&lt;0,CF150&lt;0),-1,CN150+ROUND(BU150*CF150,0))</f>
        <v>3816</v>
      </c>
      <c r="EC150" s="0" t="s">
        <v>44</v>
      </c>
      <c r="ED150" s="0" t="str">
        <f aca="false">IF(AND(CP150="Nein",CH150="Nein"),"Nein","Ja")</f>
        <v>Nein</v>
      </c>
      <c r="EE150" s="3" t="n">
        <f aca="false">ROUND((CQ150+CI150)/2,2)</f>
        <v>1</v>
      </c>
      <c r="EF150" s="0" t="n">
        <f aca="false">IF(OR(EB150&lt;0,CB150&lt;=0),-1,ROUND(EB150/CB150,0))</f>
        <v>40</v>
      </c>
      <c r="EG150" s="0" t="s">
        <v>44</v>
      </c>
      <c r="EH150" s="0" t="str">
        <f aca="false">IF(AND(ED150="Nein",CD150="Nein"),"Nein","Ja")</f>
        <v>Nein</v>
      </c>
      <c r="EI150" s="3" t="n">
        <f aca="false">ROUND(EE150*CE150,2)</f>
        <v>1</v>
      </c>
      <c r="EJ150" s="0" t="n">
        <f aca="false">BO150</f>
        <v>-1</v>
      </c>
      <c r="EK150" s="0" t="str">
        <f aca="false">BP150</f>
        <v>Nein</v>
      </c>
      <c r="EL150" s="0" t="str">
        <f aca="false">BQ150</f>
        <v>Nein</v>
      </c>
      <c r="EM150" s="3" t="n">
        <f aca="false">BR150</f>
        <v>1</v>
      </c>
    </row>
    <row r="151" customFormat="false" ht="12.75" hidden="false" customHeight="false" outlineLevel="0" collapsed="false">
      <c r="B151" s="0" t="n">
        <v>1</v>
      </c>
      <c r="C151" s="0" t="n">
        <v>720</v>
      </c>
      <c r="D151" s="0" t="s">
        <v>44</v>
      </c>
      <c r="E151" s="0" t="s">
        <v>44</v>
      </c>
      <c r="F151" s="3" t="n">
        <v>1</v>
      </c>
      <c r="G151" s="0" t="n">
        <v>97</v>
      </c>
      <c r="H151" s="0" t="s">
        <v>44</v>
      </c>
      <c r="I151" s="0" t="s">
        <v>44</v>
      </c>
      <c r="J151" s="3" t="n">
        <v>1</v>
      </c>
      <c r="K151" s="0" t="n">
        <v>180</v>
      </c>
      <c r="L151" s="0" t="s">
        <v>44</v>
      </c>
      <c r="M151" s="0" t="s">
        <v>44</v>
      </c>
      <c r="N151" s="3" t="n">
        <v>1</v>
      </c>
      <c r="O151" s="0" t="n">
        <v>82</v>
      </c>
      <c r="P151" s="0" t="s">
        <v>44</v>
      </c>
      <c r="Q151" s="0" t="s">
        <v>44</v>
      </c>
      <c r="R151" s="3" t="n">
        <v>1</v>
      </c>
      <c r="S151" s="0" t="n">
        <v>540</v>
      </c>
      <c r="T151" s="0" t="s">
        <v>44</v>
      </c>
      <c r="U151" s="0" t="s">
        <v>44</v>
      </c>
      <c r="V151" s="3" t="n">
        <v>1</v>
      </c>
      <c r="W151" s="0" t="n">
        <v>102</v>
      </c>
      <c r="X151" s="0" t="s">
        <v>44</v>
      </c>
      <c r="Y151" s="0" t="s">
        <v>44</v>
      </c>
      <c r="Z151" s="3" t="n">
        <v>1</v>
      </c>
      <c r="AA151" s="0" t="n">
        <v>82</v>
      </c>
      <c r="AB151" s="0" t="s">
        <v>44</v>
      </c>
      <c r="AC151" s="0" t="s">
        <v>44</v>
      </c>
      <c r="AD151" s="3" t="n">
        <v>1</v>
      </c>
      <c r="AE151" s="0" t="n">
        <v>82</v>
      </c>
      <c r="AF151" s="4" t="s">
        <v>44</v>
      </c>
      <c r="AG151" s="4" t="s">
        <v>44</v>
      </c>
      <c r="AH151" s="3" t="n">
        <v>1</v>
      </c>
      <c r="AI151" s="0" t="n">
        <v>11</v>
      </c>
      <c r="AJ151" s="0" t="s">
        <v>44</v>
      </c>
      <c r="AK151" s="0" t="s">
        <v>44</v>
      </c>
      <c r="AL151" s="3" t="n">
        <v>1</v>
      </c>
      <c r="AM151" s="0" t="n">
        <v>98</v>
      </c>
      <c r="AN151" s="0" t="s">
        <v>44</v>
      </c>
      <c r="AO151" s="0" t="s">
        <v>44</v>
      </c>
      <c r="AP151" s="3" t="n">
        <v>1</v>
      </c>
      <c r="AQ151" s="0" t="n">
        <v>25</v>
      </c>
      <c r="AR151" s="0" t="s">
        <v>44</v>
      </c>
      <c r="AS151" s="0" t="s">
        <v>44</v>
      </c>
      <c r="AT151" s="3" t="n">
        <v>1</v>
      </c>
      <c r="AU151" s="0" t="n">
        <v>7</v>
      </c>
      <c r="AV151" s="0" t="s">
        <v>44</v>
      </c>
      <c r="AW151" s="0" t="s">
        <v>44</v>
      </c>
      <c r="AX151" s="3" t="n">
        <v>1</v>
      </c>
      <c r="AY151" s="0" t="n">
        <v>2</v>
      </c>
      <c r="AZ151" s="0" t="s">
        <v>44</v>
      </c>
      <c r="BA151" s="0" t="s">
        <v>44</v>
      </c>
      <c r="BB151" s="3" t="n">
        <v>1</v>
      </c>
      <c r="BC151" s="0" t="n">
        <v>5</v>
      </c>
      <c r="BD151" s="0" t="s">
        <v>44</v>
      </c>
      <c r="BE151" s="0" t="s">
        <v>44</v>
      </c>
      <c r="BF151" s="3" t="n">
        <v>1</v>
      </c>
      <c r="BG151" s="0" t="n">
        <v>1008</v>
      </c>
      <c r="BH151" s="0" t="s">
        <v>44</v>
      </c>
      <c r="BI151" s="0" t="s">
        <v>44</v>
      </c>
      <c r="BJ151" s="3" t="n">
        <v>1</v>
      </c>
      <c r="BK151" s="0" t="n">
        <v>10</v>
      </c>
      <c r="BL151" s="0" t="s">
        <v>44</v>
      </c>
      <c r="BM151" s="0" t="s">
        <v>44</v>
      </c>
      <c r="BN151" s="3" t="n">
        <v>1</v>
      </c>
      <c r="BO151" s="0" t="n">
        <v>7</v>
      </c>
      <c r="BP151" s="0" t="s">
        <v>44</v>
      </c>
      <c r="BQ151" s="0" t="s">
        <v>44</v>
      </c>
      <c r="BR151" s="3" t="n">
        <v>1</v>
      </c>
      <c r="CA151" s="3"/>
      <c r="CE151" s="3"/>
      <c r="CI151" s="3"/>
      <c r="CM151" s="3"/>
      <c r="CQ151" s="3"/>
      <c r="CU151" s="3"/>
      <c r="CY151" s="3"/>
      <c r="DC151" s="3"/>
      <c r="DG151" s="3"/>
      <c r="DK151" s="3"/>
      <c r="DO151" s="3"/>
      <c r="DS151" s="3"/>
      <c r="DW151" s="3"/>
      <c r="EA151" s="3"/>
      <c r="EE151" s="3"/>
      <c r="EI151" s="3"/>
      <c r="EM151" s="3"/>
    </row>
    <row r="152" customFormat="false" ht="14.2" hidden="false" customHeight="false" outlineLevel="0" collapsed="false">
      <c r="A152" s="0" t="n">
        <v>58</v>
      </c>
      <c r="B152" s="0" t="n">
        <v>1</v>
      </c>
      <c r="C152" s="0" t="n">
        <v>2460</v>
      </c>
      <c r="D152" s="0" t="s">
        <v>44</v>
      </c>
      <c r="E152" s="0" t="s">
        <v>45</v>
      </c>
      <c r="F152" s="3" t="n">
        <v>0.97</v>
      </c>
      <c r="G152" s="0" t="n">
        <v>102</v>
      </c>
      <c r="H152" s="0" t="s">
        <v>44</v>
      </c>
      <c r="I152" s="0" t="s">
        <v>45</v>
      </c>
      <c r="J152" s="3" t="n">
        <v>0.94</v>
      </c>
      <c r="K152" s="0" t="n">
        <v>480</v>
      </c>
      <c r="L152" s="0" t="s">
        <v>44</v>
      </c>
      <c r="M152" s="0" t="s">
        <v>45</v>
      </c>
      <c r="N152" s="3" t="n">
        <v>0.97</v>
      </c>
      <c r="O152" s="0" t="n">
        <v>83</v>
      </c>
      <c r="P152" s="0" t="s">
        <v>44</v>
      </c>
      <c r="Q152" s="0" t="s">
        <v>45</v>
      </c>
      <c r="R152" s="3" t="n">
        <v>0.94</v>
      </c>
      <c r="S152" s="0" t="n">
        <v>1980</v>
      </c>
      <c r="T152" s="0" t="s">
        <v>44</v>
      </c>
      <c r="U152" s="0" t="s">
        <v>45</v>
      </c>
      <c r="V152" s="3" t="n">
        <v>0.97</v>
      </c>
      <c r="W152" s="0" t="n">
        <v>107</v>
      </c>
      <c r="X152" s="0" t="s">
        <v>44</v>
      </c>
      <c r="Y152" s="0" t="s">
        <v>45</v>
      </c>
      <c r="Z152" s="3" t="n">
        <v>0.94</v>
      </c>
      <c r="AA152" s="0" t="n">
        <v>81</v>
      </c>
      <c r="AB152" s="0" t="s">
        <v>44</v>
      </c>
      <c r="AC152" s="0" t="s">
        <v>44</v>
      </c>
      <c r="AD152" s="3" t="n">
        <v>1</v>
      </c>
      <c r="AE152" s="0" t="n">
        <v>83</v>
      </c>
      <c r="AF152" s="4" t="s">
        <v>44</v>
      </c>
      <c r="AG152" s="4" t="s">
        <v>44</v>
      </c>
      <c r="AH152" s="3" t="n">
        <v>1</v>
      </c>
      <c r="AI152" s="0" t="n">
        <v>11</v>
      </c>
      <c r="AJ152" s="0" t="s">
        <v>44</v>
      </c>
      <c r="AK152" s="0" t="s">
        <v>45</v>
      </c>
      <c r="AL152" s="3" t="n">
        <v>0.94</v>
      </c>
      <c r="AM152" s="0" t="n">
        <v>103</v>
      </c>
      <c r="AN152" s="0" t="s">
        <v>44</v>
      </c>
      <c r="AO152" s="0" t="s">
        <v>45</v>
      </c>
      <c r="AP152" s="3" t="n">
        <v>0.93</v>
      </c>
      <c r="AQ152" s="0" t="n">
        <v>20</v>
      </c>
      <c r="AR152" s="0" t="s">
        <v>44</v>
      </c>
      <c r="AS152" s="0" t="s">
        <v>45</v>
      </c>
      <c r="AT152" s="3" t="n">
        <v>0.94</v>
      </c>
      <c r="AU152" s="0" t="n">
        <v>24</v>
      </c>
      <c r="AV152" s="0" t="s">
        <v>44</v>
      </c>
      <c r="AW152" s="0" t="s">
        <v>45</v>
      </c>
      <c r="AX152" s="3" t="n">
        <v>0.9</v>
      </c>
      <c r="AY152" s="0" t="n">
        <v>6</v>
      </c>
      <c r="AZ152" s="0" t="s">
        <v>44</v>
      </c>
      <c r="BA152" s="0" t="s">
        <v>45</v>
      </c>
      <c r="BB152" s="3" t="n">
        <v>0.9</v>
      </c>
      <c r="BC152" s="0" t="n">
        <v>18</v>
      </c>
      <c r="BD152" s="0" t="s">
        <v>44</v>
      </c>
      <c r="BE152" s="0" t="s">
        <v>45</v>
      </c>
      <c r="BF152" s="3" t="n">
        <v>0.9</v>
      </c>
      <c r="BG152" s="0" t="n">
        <v>3266</v>
      </c>
      <c r="BH152" s="0" t="s">
        <v>44</v>
      </c>
      <c r="BI152" s="0" t="s">
        <v>45</v>
      </c>
      <c r="BJ152" s="3" t="n">
        <v>0.97</v>
      </c>
      <c r="BK152" s="0" t="n">
        <v>32</v>
      </c>
      <c r="BL152" s="0" t="s">
        <v>44</v>
      </c>
      <c r="BM152" s="0" t="s">
        <v>45</v>
      </c>
      <c r="BN152" s="3" t="n">
        <v>0.91</v>
      </c>
      <c r="BO152" s="0" t="n">
        <v>6</v>
      </c>
      <c r="BP152" s="0" t="s">
        <v>44</v>
      </c>
      <c r="BQ152" s="0" t="s">
        <v>44</v>
      </c>
      <c r="BR152" s="3" t="n">
        <v>0.96</v>
      </c>
      <c r="BT152" s="0" t="s">
        <v>19</v>
      </c>
      <c r="BU152" s="0" t="n">
        <f aca="false">IF(CJ152&lt;=0,$D$7,IF(CR152&lt;=CJ152,$D$7,$D$7+$F$7*(CR152-CJ152)))</f>
        <v>2.68</v>
      </c>
      <c r="BW152" s="0" t="n">
        <v>1</v>
      </c>
      <c r="BX152" s="0" t="n">
        <f aca="false">IF(AND(C152&gt;=0,C153&gt;=0),C152-C153,-1)</f>
        <v>1740</v>
      </c>
      <c r="BY152" s="0" t="s">
        <v>44</v>
      </c>
      <c r="BZ152" s="0" t="str">
        <f aca="false">IF(AND(E152="Nein",E153="Nein"),"Nein","Ja")</f>
        <v>Ja</v>
      </c>
      <c r="CA152" s="3" t="n">
        <f aca="false">ROUND((F152+F153)/2,2)</f>
        <v>0.93</v>
      </c>
      <c r="CB152" s="0" t="n">
        <f aca="false">G152</f>
        <v>102</v>
      </c>
      <c r="CC152" s="0" t="str">
        <f aca="false">H152</f>
        <v>Nein</v>
      </c>
      <c r="CD152" s="0" t="str">
        <f aca="false">I152</f>
        <v>Ja</v>
      </c>
      <c r="CE152" s="3" t="n">
        <f aca="false">J152</f>
        <v>0.94</v>
      </c>
      <c r="CF152" s="0" t="n">
        <f aca="false">IF(AND(K152&gt;=0,K153&gt;=0),K152-K153,-1)</f>
        <v>300</v>
      </c>
      <c r="CG152" s="0" t="s">
        <v>44</v>
      </c>
      <c r="CH152" s="0" t="str">
        <f aca="false">IF(AND(M152="Nein",M153="Nein"),"Nein","Ja")</f>
        <v>Ja</v>
      </c>
      <c r="CI152" s="3" t="n">
        <f aca="false">ROUND((N152+N153)/2,2)</f>
        <v>0.93</v>
      </c>
      <c r="CJ152" s="0" t="n">
        <f aca="false">O152</f>
        <v>83</v>
      </c>
      <c r="CK152" s="0" t="str">
        <f aca="false">P152</f>
        <v>Nein</v>
      </c>
      <c r="CL152" s="0" t="str">
        <f aca="false">Q152</f>
        <v>Ja</v>
      </c>
      <c r="CM152" s="3" t="n">
        <f aca="false">R152</f>
        <v>0.94</v>
      </c>
      <c r="CN152" s="0" t="n">
        <f aca="false">IF(AND(S152&gt;=0,S153&gt;=0),S152-S153,-1)</f>
        <v>1440</v>
      </c>
      <c r="CO152" s="0" t="s">
        <v>44</v>
      </c>
      <c r="CP152" s="0" t="str">
        <f aca="false">IF(AND(U152="Nein",U153="Nein"),"Nein","Ja")</f>
        <v>Ja</v>
      </c>
      <c r="CQ152" s="3" t="n">
        <f aca="false">ROUND((V152+V153)/2,2)</f>
        <v>0.93</v>
      </c>
      <c r="CR152" s="0" t="n">
        <f aca="false">W152</f>
        <v>107</v>
      </c>
      <c r="CS152" s="0" t="str">
        <f aca="false">X152</f>
        <v>Nein</v>
      </c>
      <c r="CT152" s="0" t="str">
        <f aca="false">Y152</f>
        <v>Ja</v>
      </c>
      <c r="CU152" s="3" t="n">
        <f aca="false">Z152</f>
        <v>0.94</v>
      </c>
      <c r="CV152" s="0" t="n">
        <f aca="false">AA152</f>
        <v>81</v>
      </c>
      <c r="CW152" s="0" t="str">
        <f aca="false">AB152</f>
        <v>Nein</v>
      </c>
      <c r="CX152" s="0" t="str">
        <f aca="false">AC152</f>
        <v>Nein</v>
      </c>
      <c r="CY152" s="3" t="n">
        <f aca="false">AD152</f>
        <v>1</v>
      </c>
      <c r="CZ152" s="0" t="n">
        <f aca="false">AE152</f>
        <v>83</v>
      </c>
      <c r="DA152" s="0" t="str">
        <f aca="false">AF152</f>
        <v>Nein</v>
      </c>
      <c r="DB152" s="0" t="str">
        <f aca="false">AG152</f>
        <v>Nein</v>
      </c>
      <c r="DC152" s="3" t="n">
        <f aca="false">AH152</f>
        <v>1</v>
      </c>
      <c r="DD152" s="0" t="n">
        <f aca="false">AI152</f>
        <v>11</v>
      </c>
      <c r="DE152" s="0" t="str">
        <f aca="false">AJ152</f>
        <v>Nein</v>
      </c>
      <c r="DF152" s="0" t="str">
        <f aca="false">AK152</f>
        <v>Ja</v>
      </c>
      <c r="DG152" s="3" t="n">
        <f aca="false">AL152</f>
        <v>0.94</v>
      </c>
      <c r="DH152" s="0" t="n">
        <f aca="false">AM152</f>
        <v>103</v>
      </c>
      <c r="DI152" s="0" t="str">
        <f aca="false">AN152</f>
        <v>Nein</v>
      </c>
      <c r="DJ152" s="0" t="str">
        <f aca="false">AO152</f>
        <v>Ja</v>
      </c>
      <c r="DK152" s="3" t="n">
        <f aca="false">AP152</f>
        <v>0.93</v>
      </c>
      <c r="DL152" s="0" t="n">
        <f aca="false">IF(CF152=0,0,IF(OR(BX152&gt;=0,CF152&gt;=0),ROUND(CF152/BX152*100,0),-1))</f>
        <v>17</v>
      </c>
      <c r="DM152" s="0" t="s">
        <v>44</v>
      </c>
      <c r="DN152" s="0" t="str">
        <f aca="false">IF(AND(CH152="Nein",BZ152="Nein"),"Nein","Ja")</f>
        <v>Ja</v>
      </c>
      <c r="DO152" s="3" t="n">
        <f aca="false">ROUND(CI152*CA152,2)</f>
        <v>0.86</v>
      </c>
      <c r="DP152" s="0" t="n">
        <f aca="false">IF(OR(BX152&lt;0,CB152&lt;=0),-1,ROUND(BX152/CB152,0))</f>
        <v>17</v>
      </c>
      <c r="DQ152" s="0" t="s">
        <v>44</v>
      </c>
      <c r="DR152" s="0" t="str">
        <f aca="false">IF(AND(BZ152="Nein",CD152="Nein"),"Nein","Ja")</f>
        <v>Ja</v>
      </c>
      <c r="DS152" s="3" t="n">
        <f aca="false">ROUND(CA152*CE152,2)</f>
        <v>0.87</v>
      </c>
      <c r="DT152" s="0" t="n">
        <f aca="false">IF(OR(CF152&lt;0,CJ152&lt;=0),-1,ROUND(CF152/CJ152,0))</f>
        <v>4</v>
      </c>
      <c r="DU152" s="0" t="s">
        <v>44</v>
      </c>
      <c r="DV152" s="0" t="str">
        <f aca="false">IF(AND(CH152="Nein",CL152="Nein"),"Nein","Ja")</f>
        <v>Ja</v>
      </c>
      <c r="DW152" s="3" t="n">
        <f aca="false">ROUND(CI152*CM152,2)</f>
        <v>0.87</v>
      </c>
      <c r="DX152" s="0" t="n">
        <f aca="false">IF(OR(CN152&lt;0,CR152&lt;=0),-1,ROUND(CN152/CR152,0))</f>
        <v>13</v>
      </c>
      <c r="DY152" s="0" t="s">
        <v>44</v>
      </c>
      <c r="DZ152" s="0" t="str">
        <f aca="false">IF(AND(CP152="Nein",CT152="Nein"),"Nein","Ja")</f>
        <v>Ja</v>
      </c>
      <c r="EA152" s="3" t="n">
        <f aca="false">ROUND(CQ152*CU152,2)</f>
        <v>0.87</v>
      </c>
      <c r="EB152" s="0" t="n">
        <f aca="false">IF(OR(CN152&lt;0,CF152&lt;0),-1,CN152+ROUND(BU152*CF152,0))</f>
        <v>2244</v>
      </c>
      <c r="EC152" s="0" t="s">
        <v>44</v>
      </c>
      <c r="ED152" s="0" t="str">
        <f aca="false">IF(AND(CP152="Nein",CH152="Nein"),"Nein","Ja")</f>
        <v>Ja</v>
      </c>
      <c r="EE152" s="3" t="n">
        <f aca="false">ROUND((CQ152+CI152)/2,2)</f>
        <v>0.93</v>
      </c>
      <c r="EF152" s="0" t="n">
        <f aca="false">IF(OR(EB152&lt;0,CB152&lt;=0),-1,ROUND(EB152/CB152,0))</f>
        <v>22</v>
      </c>
      <c r="EG152" s="0" t="s">
        <v>44</v>
      </c>
      <c r="EH152" s="0" t="str">
        <f aca="false">IF(AND(ED152="Nein",CD152="Nein"),"Nein","Ja")</f>
        <v>Ja</v>
      </c>
      <c r="EI152" s="3" t="n">
        <f aca="false">ROUND(EE152*CE152,2)</f>
        <v>0.87</v>
      </c>
      <c r="EJ152" s="0" t="n">
        <f aca="false">BO152</f>
        <v>6</v>
      </c>
      <c r="EK152" s="0" t="str">
        <f aca="false">BP152</f>
        <v>Nein</v>
      </c>
      <c r="EL152" s="9" t="s">
        <v>44</v>
      </c>
      <c r="EM152" s="3" t="n">
        <f aca="false">BR152</f>
        <v>0.96</v>
      </c>
    </row>
    <row r="153" customFormat="false" ht="12.75" hidden="false" customHeight="false" outlineLevel="0" collapsed="false">
      <c r="B153" s="0" t="n">
        <v>1</v>
      </c>
      <c r="C153" s="0" t="n">
        <v>720</v>
      </c>
      <c r="D153" s="0" t="s">
        <v>44</v>
      </c>
      <c r="E153" s="0" t="s">
        <v>45</v>
      </c>
      <c r="F153" s="3" t="n">
        <v>0.88</v>
      </c>
      <c r="G153" s="0" t="n">
        <v>97</v>
      </c>
      <c r="H153" s="0" t="s">
        <v>44</v>
      </c>
      <c r="I153" s="0" t="s">
        <v>44</v>
      </c>
      <c r="J153" s="3" t="n">
        <v>1</v>
      </c>
      <c r="K153" s="0" t="n">
        <v>180</v>
      </c>
      <c r="L153" s="0" t="s">
        <v>44</v>
      </c>
      <c r="M153" s="0" t="s">
        <v>45</v>
      </c>
      <c r="N153" s="3" t="n">
        <v>0.88</v>
      </c>
      <c r="O153" s="0" t="n">
        <v>82</v>
      </c>
      <c r="P153" s="0" t="s">
        <v>44</v>
      </c>
      <c r="Q153" s="0" t="s">
        <v>44</v>
      </c>
      <c r="R153" s="3" t="n">
        <v>1</v>
      </c>
      <c r="S153" s="0" t="n">
        <v>540</v>
      </c>
      <c r="T153" s="0" t="s">
        <v>44</v>
      </c>
      <c r="U153" s="0" t="s">
        <v>45</v>
      </c>
      <c r="V153" s="3" t="n">
        <v>0.88</v>
      </c>
      <c r="W153" s="0" t="n">
        <v>102</v>
      </c>
      <c r="X153" s="0" t="s">
        <v>44</v>
      </c>
      <c r="Y153" s="0" t="s">
        <v>44</v>
      </c>
      <c r="Z153" s="3" t="n">
        <v>1</v>
      </c>
      <c r="AA153" s="0" t="n">
        <v>82</v>
      </c>
      <c r="AB153" s="0" t="s">
        <v>44</v>
      </c>
      <c r="AC153" s="0" t="s">
        <v>44</v>
      </c>
      <c r="AD153" s="3" t="n">
        <v>1</v>
      </c>
      <c r="AE153" s="0" t="n">
        <v>82</v>
      </c>
      <c r="AF153" s="4" t="s">
        <v>44</v>
      </c>
      <c r="AG153" s="4" t="s">
        <v>44</v>
      </c>
      <c r="AH153" s="3" t="n">
        <v>1</v>
      </c>
      <c r="AI153" s="0" t="n">
        <v>11</v>
      </c>
      <c r="AJ153" s="0" t="s">
        <v>44</v>
      </c>
      <c r="AK153" s="0" t="s">
        <v>44</v>
      </c>
      <c r="AL153" s="3" t="n">
        <v>1</v>
      </c>
      <c r="AM153" s="0" t="n">
        <v>98</v>
      </c>
      <c r="AN153" s="0" t="s">
        <v>44</v>
      </c>
      <c r="AO153" s="0" t="s">
        <v>44</v>
      </c>
      <c r="AP153" s="3" t="n">
        <v>1</v>
      </c>
      <c r="AQ153" s="0" t="n">
        <v>25</v>
      </c>
      <c r="AR153" s="0" t="s">
        <v>44</v>
      </c>
      <c r="AS153" s="0" t="s">
        <v>44</v>
      </c>
      <c r="AT153" s="3" t="n">
        <v>1</v>
      </c>
      <c r="AU153" s="0" t="n">
        <v>7</v>
      </c>
      <c r="AV153" s="0" t="s">
        <v>44</v>
      </c>
      <c r="AW153" s="0" t="s">
        <v>44</v>
      </c>
      <c r="AX153" s="3" t="n">
        <v>1</v>
      </c>
      <c r="AY153" s="0" t="n">
        <v>2</v>
      </c>
      <c r="AZ153" s="0" t="s">
        <v>44</v>
      </c>
      <c r="BA153" s="0" t="s">
        <v>44</v>
      </c>
      <c r="BB153" s="3" t="n">
        <v>1</v>
      </c>
      <c r="BC153" s="0" t="n">
        <v>5</v>
      </c>
      <c r="BD153" s="0" t="s">
        <v>44</v>
      </c>
      <c r="BE153" s="0" t="s">
        <v>44</v>
      </c>
      <c r="BF153" s="3" t="n">
        <v>1</v>
      </c>
      <c r="BG153" s="0" t="n">
        <v>1008</v>
      </c>
      <c r="BH153" s="0" t="s">
        <v>44</v>
      </c>
      <c r="BI153" s="0" t="s">
        <v>44</v>
      </c>
      <c r="BJ153" s="3" t="n">
        <v>1</v>
      </c>
      <c r="BK153" s="0" t="n">
        <v>10</v>
      </c>
      <c r="BL153" s="0" t="s">
        <v>44</v>
      </c>
      <c r="BM153" s="0" t="s">
        <v>44</v>
      </c>
      <c r="BN153" s="3" t="n">
        <v>1</v>
      </c>
      <c r="BO153" s="0" t="n">
        <v>7</v>
      </c>
      <c r="BP153" s="0" t="s">
        <v>44</v>
      </c>
      <c r="BQ153" s="0" t="s">
        <v>44</v>
      </c>
      <c r="BR153" s="3" t="n">
        <v>1</v>
      </c>
      <c r="CA153" s="3"/>
      <c r="CE153" s="3"/>
      <c r="CI153" s="3"/>
      <c r="CM153" s="3"/>
      <c r="CQ153" s="3"/>
      <c r="CU153" s="3"/>
      <c r="CY153" s="3"/>
      <c r="DC153" s="3"/>
      <c r="DG153" s="3"/>
      <c r="DK153" s="3"/>
      <c r="DO153" s="3"/>
      <c r="DS153" s="3"/>
      <c r="DW153" s="3"/>
      <c r="EA153" s="3"/>
      <c r="EE153" s="3"/>
      <c r="EI153" s="3"/>
      <c r="EM153" s="3"/>
    </row>
    <row r="154" customFormat="false" ht="12.75" hidden="false" customHeight="false" outlineLevel="0" collapsed="false">
      <c r="A154" s="0" t="n">
        <v>59</v>
      </c>
      <c r="B154" s="0" t="n">
        <v>1</v>
      </c>
      <c r="C154" s="0" t="n">
        <v>2520</v>
      </c>
      <c r="D154" s="0" t="s">
        <v>44</v>
      </c>
      <c r="E154" s="0" t="s">
        <v>44</v>
      </c>
      <c r="F154" s="3" t="n">
        <v>1</v>
      </c>
      <c r="G154" s="0" t="n">
        <v>107</v>
      </c>
      <c r="H154" s="0" t="s">
        <v>44</v>
      </c>
      <c r="I154" s="0" t="s">
        <v>44</v>
      </c>
      <c r="J154" s="3" t="n">
        <v>1</v>
      </c>
      <c r="K154" s="0" t="n">
        <v>360</v>
      </c>
      <c r="L154" s="0" t="s">
        <v>44</v>
      </c>
      <c r="M154" s="0" t="s">
        <v>44</v>
      </c>
      <c r="N154" s="3" t="n">
        <v>1</v>
      </c>
      <c r="O154" s="0" t="n">
        <v>84</v>
      </c>
      <c r="P154" s="0" t="s">
        <v>44</v>
      </c>
      <c r="Q154" s="0" t="s">
        <v>44</v>
      </c>
      <c r="R154" s="3" t="n">
        <v>1</v>
      </c>
      <c r="S154" s="0" t="n">
        <v>2160</v>
      </c>
      <c r="T154" s="0" t="s">
        <v>44</v>
      </c>
      <c r="U154" s="0" t="s">
        <v>44</v>
      </c>
      <c r="V154" s="3" t="n">
        <v>1</v>
      </c>
      <c r="W154" s="0" t="n">
        <v>111</v>
      </c>
      <c r="X154" s="0" t="s">
        <v>44</v>
      </c>
      <c r="Y154" s="0" t="s">
        <v>44</v>
      </c>
      <c r="Z154" s="3" t="n">
        <v>1</v>
      </c>
      <c r="AA154" s="0" t="n">
        <v>-3</v>
      </c>
      <c r="AB154" s="0" t="s">
        <v>44</v>
      </c>
      <c r="AC154" s="0" t="s">
        <v>44</v>
      </c>
      <c r="AD154" s="3" t="n">
        <v>1</v>
      </c>
      <c r="AE154" s="0" t="n">
        <v>-3</v>
      </c>
      <c r="AF154" s="4" t="s">
        <v>44</v>
      </c>
      <c r="AG154" s="4" t="s">
        <v>44</v>
      </c>
      <c r="AH154" s="3" t="n">
        <v>1</v>
      </c>
      <c r="AI154" s="0" t="n">
        <v>14</v>
      </c>
      <c r="AJ154" s="0" t="s">
        <v>44</v>
      </c>
      <c r="AK154" s="0" t="s">
        <v>44</v>
      </c>
      <c r="AL154" s="3" t="n">
        <v>1</v>
      </c>
      <c r="AM154" s="0" t="n">
        <v>106</v>
      </c>
      <c r="AN154" s="0" t="s">
        <v>44</v>
      </c>
      <c r="AO154" s="0" t="s">
        <v>44</v>
      </c>
      <c r="AP154" s="3" t="n">
        <v>1</v>
      </c>
      <c r="AQ154" s="0" t="n">
        <v>14</v>
      </c>
      <c r="AR154" s="0" t="s">
        <v>44</v>
      </c>
      <c r="AS154" s="0" t="s">
        <v>44</v>
      </c>
      <c r="AT154" s="3" t="n">
        <v>1</v>
      </c>
      <c r="AU154" s="0" t="n">
        <v>24</v>
      </c>
      <c r="AV154" s="0" t="s">
        <v>44</v>
      </c>
      <c r="AW154" s="0" t="s">
        <v>44</v>
      </c>
      <c r="AX154" s="3" t="n">
        <v>1</v>
      </c>
      <c r="AY154" s="0" t="n">
        <v>4</v>
      </c>
      <c r="AZ154" s="0" t="s">
        <v>44</v>
      </c>
      <c r="BA154" s="0" t="s">
        <v>44</v>
      </c>
      <c r="BB154" s="3" t="n">
        <v>1</v>
      </c>
      <c r="BC154" s="0" t="n">
        <v>19</v>
      </c>
      <c r="BD154" s="0" t="s">
        <v>44</v>
      </c>
      <c r="BE154" s="0" t="s">
        <v>44</v>
      </c>
      <c r="BF154" s="3" t="n">
        <v>1</v>
      </c>
      <c r="BG154" s="0" t="n">
        <v>3146</v>
      </c>
      <c r="BH154" s="0" t="s">
        <v>44</v>
      </c>
      <c r="BI154" s="0" t="s">
        <v>44</v>
      </c>
      <c r="BJ154" s="3" t="n">
        <v>1</v>
      </c>
      <c r="BK154" s="0" t="n">
        <v>29</v>
      </c>
      <c r="BL154" s="0" t="s">
        <v>44</v>
      </c>
      <c r="BM154" s="0" t="s">
        <v>44</v>
      </c>
      <c r="BN154" s="3" t="n">
        <v>1</v>
      </c>
      <c r="BO154" s="0" t="n">
        <v>9</v>
      </c>
      <c r="BP154" s="0" t="s">
        <v>44</v>
      </c>
      <c r="BQ154" s="0" t="s">
        <v>44</v>
      </c>
      <c r="BR154" s="3" t="n">
        <v>1</v>
      </c>
      <c r="BU154" s="0" t="n">
        <f aca="false">IF(CJ154&lt;=0,$D$7,IF(CR154&lt;=CJ154,$D$7,$D$7+$F$7*(CR154-CJ154)))</f>
        <v>2.74</v>
      </c>
      <c r="BW154" s="0" t="n">
        <v>1</v>
      </c>
      <c r="BX154" s="0" t="n">
        <f aca="false">IF(AND(C154&gt;=0,C155&gt;=0),C154-C155,-1)</f>
        <v>1800</v>
      </c>
      <c r="BY154" s="0" t="s">
        <v>44</v>
      </c>
      <c r="BZ154" s="0" t="str">
        <f aca="false">IF(AND(E154="Nein",E155="Nein"),"Nein","Ja")</f>
        <v>Nein</v>
      </c>
      <c r="CA154" s="3" t="n">
        <f aca="false">ROUND((F154+F155)/2,2)</f>
        <v>1</v>
      </c>
      <c r="CB154" s="0" t="n">
        <f aca="false">G154</f>
        <v>107</v>
      </c>
      <c r="CC154" s="0" t="str">
        <f aca="false">H154</f>
        <v>Nein</v>
      </c>
      <c r="CD154" s="0" t="str">
        <f aca="false">I154</f>
        <v>Nein</v>
      </c>
      <c r="CE154" s="3" t="n">
        <f aca="false">J154</f>
        <v>1</v>
      </c>
      <c r="CF154" s="0" t="n">
        <f aca="false">IF(AND(K154&gt;=0,K155&gt;=0),K154-K155,-1)</f>
        <v>180</v>
      </c>
      <c r="CG154" s="0" t="s">
        <v>44</v>
      </c>
      <c r="CH154" s="0" t="str">
        <f aca="false">IF(AND(M154="Nein",M155="Nein"),"Nein","Ja")</f>
        <v>Nein</v>
      </c>
      <c r="CI154" s="3" t="n">
        <f aca="false">ROUND((N154+N155)/2,2)</f>
        <v>1</v>
      </c>
      <c r="CJ154" s="0" t="n">
        <f aca="false">O154</f>
        <v>84</v>
      </c>
      <c r="CK154" s="0" t="str">
        <f aca="false">P154</f>
        <v>Nein</v>
      </c>
      <c r="CL154" s="0" t="str">
        <f aca="false">Q154</f>
        <v>Nein</v>
      </c>
      <c r="CM154" s="3" t="n">
        <f aca="false">R154</f>
        <v>1</v>
      </c>
      <c r="CN154" s="0" t="n">
        <f aca="false">IF(AND(S154&gt;=0,S155&gt;=0),S154-S155,-1)</f>
        <v>1620</v>
      </c>
      <c r="CO154" s="0" t="s">
        <v>44</v>
      </c>
      <c r="CP154" s="0" t="str">
        <f aca="false">IF(AND(U154="Nein",U155="Nein"),"Nein","Ja")</f>
        <v>Nein</v>
      </c>
      <c r="CQ154" s="3" t="n">
        <f aca="false">ROUND((V154+V155)/2,2)</f>
        <v>1</v>
      </c>
      <c r="CR154" s="0" t="n">
        <f aca="false">W154</f>
        <v>111</v>
      </c>
      <c r="CS154" s="0" t="str">
        <f aca="false">X154</f>
        <v>Nein</v>
      </c>
      <c r="CT154" s="0" t="str">
        <f aca="false">Y154</f>
        <v>Nein</v>
      </c>
      <c r="CU154" s="3" t="n">
        <f aca="false">Z154</f>
        <v>1</v>
      </c>
      <c r="CV154" s="0" t="n">
        <f aca="false">AA154</f>
        <v>-3</v>
      </c>
      <c r="CW154" s="0" t="str">
        <f aca="false">AB154</f>
        <v>Nein</v>
      </c>
      <c r="CX154" s="0" t="str">
        <f aca="false">AC154</f>
        <v>Nein</v>
      </c>
      <c r="CY154" s="3" t="n">
        <f aca="false">AD154</f>
        <v>1</v>
      </c>
      <c r="CZ154" s="0" t="n">
        <f aca="false">AE154</f>
        <v>-3</v>
      </c>
      <c r="DA154" s="0" t="str">
        <f aca="false">AF154</f>
        <v>Nein</v>
      </c>
      <c r="DB154" s="0" t="str">
        <f aca="false">AG154</f>
        <v>Nein</v>
      </c>
      <c r="DC154" s="3" t="n">
        <f aca="false">AH154</f>
        <v>1</v>
      </c>
      <c r="DD154" s="0" t="n">
        <f aca="false">AI154</f>
        <v>14</v>
      </c>
      <c r="DE154" s="0" t="str">
        <f aca="false">AJ154</f>
        <v>Nein</v>
      </c>
      <c r="DF154" s="0" t="str">
        <f aca="false">AK154</f>
        <v>Nein</v>
      </c>
      <c r="DG154" s="3" t="n">
        <f aca="false">AL154</f>
        <v>1</v>
      </c>
      <c r="DH154" s="0" t="n">
        <f aca="false">AM154</f>
        <v>106</v>
      </c>
      <c r="DI154" s="0" t="str">
        <f aca="false">AN154</f>
        <v>Nein</v>
      </c>
      <c r="DJ154" s="0" t="str">
        <f aca="false">AO154</f>
        <v>Nein</v>
      </c>
      <c r="DK154" s="3" t="n">
        <f aca="false">AP154</f>
        <v>1</v>
      </c>
      <c r="DL154" s="0" t="n">
        <f aca="false">IF(CF154=0,0,IF(OR(BX154&gt;=0,CF154&gt;=0),ROUND(CF154/BX154*100,0),-1))</f>
        <v>10</v>
      </c>
      <c r="DM154" s="0" t="s">
        <v>44</v>
      </c>
      <c r="DN154" s="0" t="str">
        <f aca="false">IF(AND(CH154="Nein",BZ154="Nein"),"Nein","Ja")</f>
        <v>Nein</v>
      </c>
      <c r="DO154" s="3" t="n">
        <f aca="false">ROUND(CI154*CA154,2)</f>
        <v>1</v>
      </c>
      <c r="DP154" s="0" t="n">
        <f aca="false">IF(OR(BX154&lt;0,CB154&lt;=0),-1,ROUND(BX154/CB154,0))</f>
        <v>17</v>
      </c>
      <c r="DQ154" s="0" t="s">
        <v>44</v>
      </c>
      <c r="DR154" s="0" t="str">
        <f aca="false">IF(AND(BZ154="Nein",CD154="Nein"),"Nein","Ja")</f>
        <v>Nein</v>
      </c>
      <c r="DS154" s="3" t="n">
        <f aca="false">ROUND(CA154*CE154,2)</f>
        <v>1</v>
      </c>
      <c r="DT154" s="0" t="n">
        <f aca="false">IF(OR(CF154&lt;0,CJ154&lt;=0),-1,ROUND(CF154/CJ154,0))</f>
        <v>2</v>
      </c>
      <c r="DU154" s="0" t="s">
        <v>44</v>
      </c>
      <c r="DV154" s="0" t="str">
        <f aca="false">IF(AND(CH154="Nein",CL154="Nein"),"Nein","Ja")</f>
        <v>Nein</v>
      </c>
      <c r="DW154" s="3" t="n">
        <f aca="false">ROUND(CI154*CM154,2)</f>
        <v>1</v>
      </c>
      <c r="DX154" s="0" t="n">
        <f aca="false">IF(OR(CN154&lt;0,CR154&lt;=0),-1,ROUND(CN154/CR154,0))</f>
        <v>15</v>
      </c>
      <c r="DY154" s="0" t="s">
        <v>44</v>
      </c>
      <c r="DZ154" s="0" t="str">
        <f aca="false">IF(AND(CP154="Nein",CT154="Nein"),"Nein","Ja")</f>
        <v>Nein</v>
      </c>
      <c r="EA154" s="3" t="n">
        <f aca="false">ROUND(CQ154*CU154,2)</f>
        <v>1</v>
      </c>
      <c r="EB154" s="0" t="n">
        <f aca="false">IF(OR(CN154&lt;0,CF154&lt;0),-1,CN154+ROUND(BU154*CF154,0))</f>
        <v>2113</v>
      </c>
      <c r="EC154" s="0" t="s">
        <v>44</v>
      </c>
      <c r="ED154" s="0" t="str">
        <f aca="false">IF(AND(CP154="Nein",CH154="Nein"),"Nein","Ja")</f>
        <v>Nein</v>
      </c>
      <c r="EE154" s="3" t="n">
        <f aca="false">ROUND((CQ154+CI154)/2,2)</f>
        <v>1</v>
      </c>
      <c r="EF154" s="0" t="n">
        <f aca="false">IF(OR(EB154&lt;0,CB154&lt;=0),-1,ROUND(EB154/CB154,0))</f>
        <v>20</v>
      </c>
      <c r="EG154" s="0" t="s">
        <v>44</v>
      </c>
      <c r="EH154" s="0" t="str">
        <f aca="false">IF(AND(ED154="Nein",CD154="Nein"),"Nein","Ja")</f>
        <v>Nein</v>
      </c>
      <c r="EI154" s="3" t="n">
        <f aca="false">ROUND(EE154*CE154,2)</f>
        <v>1</v>
      </c>
      <c r="EJ154" s="0" t="n">
        <f aca="false">BO154</f>
        <v>9</v>
      </c>
      <c r="EK154" s="0" t="str">
        <f aca="false">BP154</f>
        <v>Nein</v>
      </c>
      <c r="EL154" s="0" t="str">
        <f aca="false">BQ154</f>
        <v>Nein</v>
      </c>
      <c r="EM154" s="3" t="n">
        <f aca="false">BR154</f>
        <v>1</v>
      </c>
    </row>
    <row r="155" customFormat="false" ht="12.75" hidden="false" customHeight="false" outlineLevel="0" collapsed="false">
      <c r="B155" s="0" t="n">
        <v>1</v>
      </c>
      <c r="C155" s="0" t="n">
        <v>720</v>
      </c>
      <c r="D155" s="0" t="s">
        <v>44</v>
      </c>
      <c r="E155" s="0" t="s">
        <v>44</v>
      </c>
      <c r="F155" s="3" t="n">
        <v>1</v>
      </c>
      <c r="G155" s="0" t="n">
        <v>97</v>
      </c>
      <c r="H155" s="0" t="s">
        <v>44</v>
      </c>
      <c r="I155" s="0" t="s">
        <v>44</v>
      </c>
      <c r="J155" s="3" t="n">
        <v>1</v>
      </c>
      <c r="K155" s="0" t="n">
        <v>180</v>
      </c>
      <c r="L155" s="0" t="s">
        <v>44</v>
      </c>
      <c r="M155" s="0" t="s">
        <v>44</v>
      </c>
      <c r="N155" s="3" t="n">
        <v>1</v>
      </c>
      <c r="O155" s="0" t="n">
        <v>82</v>
      </c>
      <c r="P155" s="0" t="s">
        <v>44</v>
      </c>
      <c r="Q155" s="0" t="s">
        <v>44</v>
      </c>
      <c r="R155" s="3" t="n">
        <v>1</v>
      </c>
      <c r="S155" s="0" t="n">
        <v>540</v>
      </c>
      <c r="T155" s="0" t="s">
        <v>44</v>
      </c>
      <c r="U155" s="0" t="s">
        <v>44</v>
      </c>
      <c r="V155" s="3" t="n">
        <v>1</v>
      </c>
      <c r="W155" s="0" t="n">
        <v>102</v>
      </c>
      <c r="X155" s="0" t="s">
        <v>44</v>
      </c>
      <c r="Y155" s="0" t="s">
        <v>44</v>
      </c>
      <c r="Z155" s="3" t="n">
        <v>1</v>
      </c>
      <c r="AA155" s="0" t="n">
        <v>82</v>
      </c>
      <c r="AB155" s="0" t="s">
        <v>44</v>
      </c>
      <c r="AC155" s="0" t="s">
        <v>44</v>
      </c>
      <c r="AD155" s="3" t="n">
        <v>1</v>
      </c>
      <c r="AE155" s="0" t="n">
        <v>82</v>
      </c>
      <c r="AF155" s="4" t="s">
        <v>44</v>
      </c>
      <c r="AG155" s="4" t="s">
        <v>44</v>
      </c>
      <c r="AH155" s="3" t="n">
        <v>1</v>
      </c>
      <c r="AI155" s="0" t="n">
        <v>11</v>
      </c>
      <c r="AJ155" s="0" t="s">
        <v>44</v>
      </c>
      <c r="AK155" s="0" t="s">
        <v>44</v>
      </c>
      <c r="AL155" s="3" t="n">
        <v>1</v>
      </c>
      <c r="AM155" s="0" t="n">
        <v>98</v>
      </c>
      <c r="AN155" s="0" t="s">
        <v>44</v>
      </c>
      <c r="AO155" s="0" t="s">
        <v>44</v>
      </c>
      <c r="AP155" s="3" t="n">
        <v>1</v>
      </c>
      <c r="AQ155" s="0" t="n">
        <v>25</v>
      </c>
      <c r="AR155" s="0" t="s">
        <v>44</v>
      </c>
      <c r="AS155" s="0" t="s">
        <v>44</v>
      </c>
      <c r="AT155" s="3" t="n">
        <v>1</v>
      </c>
      <c r="AU155" s="0" t="n">
        <v>7</v>
      </c>
      <c r="AV155" s="0" t="s">
        <v>44</v>
      </c>
      <c r="AW155" s="0" t="s">
        <v>44</v>
      </c>
      <c r="AX155" s="3" t="n">
        <v>1</v>
      </c>
      <c r="AY155" s="0" t="n">
        <v>2</v>
      </c>
      <c r="AZ155" s="0" t="s">
        <v>44</v>
      </c>
      <c r="BA155" s="0" t="s">
        <v>44</v>
      </c>
      <c r="BB155" s="3" t="n">
        <v>1</v>
      </c>
      <c r="BC155" s="0" t="n">
        <v>5</v>
      </c>
      <c r="BD155" s="0" t="s">
        <v>44</v>
      </c>
      <c r="BE155" s="0" t="s">
        <v>44</v>
      </c>
      <c r="BF155" s="3" t="n">
        <v>1</v>
      </c>
      <c r="BG155" s="0" t="n">
        <v>1008</v>
      </c>
      <c r="BH155" s="0" t="s">
        <v>44</v>
      </c>
      <c r="BI155" s="0" t="s">
        <v>44</v>
      </c>
      <c r="BJ155" s="3" t="n">
        <v>1</v>
      </c>
      <c r="BK155" s="0" t="n">
        <v>10</v>
      </c>
      <c r="BL155" s="0" t="s">
        <v>44</v>
      </c>
      <c r="BM155" s="0" t="s">
        <v>44</v>
      </c>
      <c r="BN155" s="3" t="n">
        <v>1</v>
      </c>
      <c r="BO155" s="0" t="n">
        <v>7</v>
      </c>
      <c r="BP155" s="0" t="s">
        <v>44</v>
      </c>
      <c r="BQ155" s="0" t="s">
        <v>44</v>
      </c>
      <c r="BR155" s="3" t="n">
        <v>1</v>
      </c>
      <c r="CA155" s="3"/>
      <c r="CE155" s="3"/>
      <c r="CI155" s="3"/>
      <c r="CM155" s="3"/>
      <c r="CQ155" s="3"/>
      <c r="CU155" s="3"/>
      <c r="CY155" s="3"/>
      <c r="DC155" s="3"/>
      <c r="DG155" s="3"/>
      <c r="DK155" s="3"/>
      <c r="DO155" s="3"/>
      <c r="DS155" s="3"/>
      <c r="DW155" s="3"/>
      <c r="EA155" s="3"/>
      <c r="EE155" s="3"/>
      <c r="EI155" s="3"/>
      <c r="EM155" s="3"/>
    </row>
    <row r="156" customFormat="false" ht="12.75" hidden="false" customHeight="false" outlineLevel="0" collapsed="false">
      <c r="A156" s="0" t="n">
        <v>60</v>
      </c>
      <c r="B156" s="0" t="n">
        <v>1</v>
      </c>
      <c r="C156" s="0" t="n">
        <v>2520</v>
      </c>
      <c r="D156" s="0" t="s">
        <v>44</v>
      </c>
      <c r="E156" s="0" t="s">
        <v>44</v>
      </c>
      <c r="F156" s="3" t="n">
        <v>1</v>
      </c>
      <c r="G156" s="0" t="n">
        <v>103</v>
      </c>
      <c r="H156" s="0" t="s">
        <v>44</v>
      </c>
      <c r="I156" s="0" t="s">
        <v>44</v>
      </c>
      <c r="J156" s="3" t="n">
        <v>1</v>
      </c>
      <c r="K156" s="0" t="n">
        <v>900</v>
      </c>
      <c r="L156" s="0" t="s">
        <v>44</v>
      </c>
      <c r="M156" s="0" t="s">
        <v>44</v>
      </c>
      <c r="N156" s="3" t="n">
        <v>1</v>
      </c>
      <c r="O156" s="0" t="n">
        <v>85</v>
      </c>
      <c r="P156" s="0" t="s">
        <v>44</v>
      </c>
      <c r="Q156" s="0" t="s">
        <v>44</v>
      </c>
      <c r="R156" s="3" t="n">
        <v>1</v>
      </c>
      <c r="S156" s="0" t="n">
        <v>1620</v>
      </c>
      <c r="T156" s="0" t="s">
        <v>44</v>
      </c>
      <c r="U156" s="0" t="s">
        <v>44</v>
      </c>
      <c r="V156" s="3" t="n">
        <v>1</v>
      </c>
      <c r="W156" s="0" t="n">
        <v>114</v>
      </c>
      <c r="X156" s="0" t="s">
        <v>44</v>
      </c>
      <c r="Y156" s="0" t="s">
        <v>44</v>
      </c>
      <c r="Z156" s="3" t="n">
        <v>1</v>
      </c>
      <c r="AA156" s="0" t="n">
        <v>82</v>
      </c>
      <c r="AB156" s="0" t="s">
        <v>44</v>
      </c>
      <c r="AC156" s="0" t="s">
        <v>44</v>
      </c>
      <c r="AD156" s="3" t="n">
        <v>1</v>
      </c>
      <c r="AE156" s="0" t="n">
        <v>88</v>
      </c>
      <c r="AF156" s="4" t="s">
        <v>44</v>
      </c>
      <c r="AG156" s="4" t="s">
        <v>44</v>
      </c>
      <c r="AH156" s="3" t="n">
        <v>1</v>
      </c>
      <c r="AI156" s="0" t="n">
        <v>-3</v>
      </c>
      <c r="AJ156" s="0" t="s">
        <v>44</v>
      </c>
      <c r="AK156" s="0" t="s">
        <v>44</v>
      </c>
      <c r="AL156" s="3" t="n">
        <v>1</v>
      </c>
      <c r="AM156" s="0" t="n">
        <v>103</v>
      </c>
      <c r="AN156" s="0" t="s">
        <v>44</v>
      </c>
      <c r="AO156" s="0" t="s">
        <v>44</v>
      </c>
      <c r="AP156" s="3" t="n">
        <v>1</v>
      </c>
      <c r="AQ156" s="0" t="n">
        <v>36</v>
      </c>
      <c r="AR156" s="0" t="s">
        <v>44</v>
      </c>
      <c r="AS156" s="0" t="s">
        <v>44</v>
      </c>
      <c r="AT156" s="3" t="n">
        <v>1</v>
      </c>
      <c r="AU156" s="0" t="n">
        <v>24</v>
      </c>
      <c r="AV156" s="0" t="s">
        <v>44</v>
      </c>
      <c r="AW156" s="0" t="s">
        <v>44</v>
      </c>
      <c r="AX156" s="3" t="n">
        <v>1</v>
      </c>
      <c r="AY156" s="0" t="n">
        <v>11</v>
      </c>
      <c r="AZ156" s="0" t="s">
        <v>44</v>
      </c>
      <c r="BA156" s="0" t="s">
        <v>44</v>
      </c>
      <c r="BB156" s="3" t="n">
        <v>1</v>
      </c>
      <c r="BC156" s="0" t="n">
        <v>14</v>
      </c>
      <c r="BD156" s="0" t="s">
        <v>44</v>
      </c>
      <c r="BE156" s="0" t="s">
        <v>44</v>
      </c>
      <c r="BF156" s="3" t="n">
        <v>1</v>
      </c>
      <c r="BG156" s="0" t="n">
        <v>4122</v>
      </c>
      <c r="BH156" s="0" t="s">
        <v>44</v>
      </c>
      <c r="BI156" s="0" t="s">
        <v>44</v>
      </c>
      <c r="BJ156" s="3" t="n">
        <v>1</v>
      </c>
      <c r="BK156" s="0" t="n">
        <v>40</v>
      </c>
      <c r="BL156" s="0" t="s">
        <v>44</v>
      </c>
      <c r="BM156" s="0" t="s">
        <v>44</v>
      </c>
      <c r="BN156" s="3" t="n">
        <v>1</v>
      </c>
      <c r="BO156" s="0" t="n">
        <v>19</v>
      </c>
      <c r="BP156" s="0" t="s">
        <v>44</v>
      </c>
      <c r="BQ156" s="0" t="s">
        <v>44</v>
      </c>
      <c r="BR156" s="3" t="n">
        <v>1</v>
      </c>
      <c r="BU156" s="0" t="n">
        <f aca="false">IF(CJ156&lt;=0,$D$7,IF(CR156&lt;=CJ156,$D$7,$D$7+$F$7*(CR156-CJ156)))</f>
        <v>2.78</v>
      </c>
      <c r="BW156" s="0" t="n">
        <v>1</v>
      </c>
      <c r="BX156" s="0" t="n">
        <f aca="false">IF(AND(C156&gt;=0,C157&gt;=0),C156-C157,-1)</f>
        <v>1800</v>
      </c>
      <c r="BY156" s="0" t="s">
        <v>44</v>
      </c>
      <c r="BZ156" s="0" t="str">
        <f aca="false">IF(AND(E156="Nein",E157="Nein"),"Nein","Ja")</f>
        <v>Nein</v>
      </c>
      <c r="CA156" s="3" t="n">
        <f aca="false">ROUND((F156+F157)/2,2)</f>
        <v>1</v>
      </c>
      <c r="CB156" s="0" t="n">
        <f aca="false">G156</f>
        <v>103</v>
      </c>
      <c r="CC156" s="0" t="str">
        <f aca="false">H156</f>
        <v>Nein</v>
      </c>
      <c r="CD156" s="0" t="str">
        <f aca="false">I156</f>
        <v>Nein</v>
      </c>
      <c r="CE156" s="3" t="n">
        <f aca="false">J156</f>
        <v>1</v>
      </c>
      <c r="CF156" s="0" t="n">
        <f aca="false">IF(AND(K156&gt;=0,K157&gt;=0),K156-K157,-1)</f>
        <v>720</v>
      </c>
      <c r="CG156" s="0" t="s">
        <v>44</v>
      </c>
      <c r="CH156" s="0" t="str">
        <f aca="false">IF(AND(M156="Nein",M157="Nein"),"Nein","Ja")</f>
        <v>Nein</v>
      </c>
      <c r="CI156" s="3" t="n">
        <f aca="false">ROUND((N156+N157)/2,2)</f>
        <v>1</v>
      </c>
      <c r="CJ156" s="0" t="n">
        <f aca="false">O156</f>
        <v>85</v>
      </c>
      <c r="CK156" s="0" t="str">
        <f aca="false">P156</f>
        <v>Nein</v>
      </c>
      <c r="CL156" s="0" t="str">
        <f aca="false">Q156</f>
        <v>Nein</v>
      </c>
      <c r="CM156" s="3" t="n">
        <f aca="false">R156</f>
        <v>1</v>
      </c>
      <c r="CN156" s="0" t="n">
        <f aca="false">IF(AND(S156&gt;=0,S157&gt;=0),S156-S157,-1)</f>
        <v>1080</v>
      </c>
      <c r="CO156" s="0" t="s">
        <v>44</v>
      </c>
      <c r="CP156" s="0" t="str">
        <f aca="false">IF(AND(U156="Nein",U157="Nein"),"Nein","Ja")</f>
        <v>Nein</v>
      </c>
      <c r="CQ156" s="3" t="n">
        <f aca="false">ROUND((V156+V157)/2,2)</f>
        <v>1</v>
      </c>
      <c r="CR156" s="0" t="n">
        <f aca="false">W156</f>
        <v>114</v>
      </c>
      <c r="CS156" s="0" t="str">
        <f aca="false">X156</f>
        <v>Nein</v>
      </c>
      <c r="CT156" s="0" t="str">
        <f aca="false">Y156</f>
        <v>Nein</v>
      </c>
      <c r="CU156" s="3" t="n">
        <f aca="false">Z156</f>
        <v>1</v>
      </c>
      <c r="CV156" s="0" t="n">
        <f aca="false">AA156</f>
        <v>82</v>
      </c>
      <c r="CW156" s="0" t="str">
        <f aca="false">AB156</f>
        <v>Nein</v>
      </c>
      <c r="CX156" s="0" t="str">
        <f aca="false">AC156</f>
        <v>Nein</v>
      </c>
      <c r="CY156" s="3" t="n">
        <f aca="false">AD156</f>
        <v>1</v>
      </c>
      <c r="CZ156" s="0" t="n">
        <f aca="false">AE156</f>
        <v>88</v>
      </c>
      <c r="DA156" s="0" t="str">
        <f aca="false">AF156</f>
        <v>Nein</v>
      </c>
      <c r="DB156" s="0" t="str">
        <f aca="false">AG156</f>
        <v>Nein</v>
      </c>
      <c r="DC156" s="3" t="n">
        <f aca="false">AH156</f>
        <v>1</v>
      </c>
      <c r="DD156" s="0" t="n">
        <f aca="false">AI156</f>
        <v>-3</v>
      </c>
      <c r="DE156" s="0" t="str">
        <f aca="false">AJ156</f>
        <v>Nein</v>
      </c>
      <c r="DF156" s="0" t="str">
        <f aca="false">AK156</f>
        <v>Nein</v>
      </c>
      <c r="DG156" s="3" t="n">
        <f aca="false">AL156</f>
        <v>1</v>
      </c>
      <c r="DH156" s="0" t="n">
        <f aca="false">AM156</f>
        <v>103</v>
      </c>
      <c r="DI156" s="0" t="str">
        <f aca="false">AN156</f>
        <v>Nein</v>
      </c>
      <c r="DJ156" s="0" t="str">
        <f aca="false">AO156</f>
        <v>Nein</v>
      </c>
      <c r="DK156" s="3" t="n">
        <f aca="false">AP156</f>
        <v>1</v>
      </c>
      <c r="DL156" s="0" t="n">
        <f aca="false">IF(CF156=0,0,IF(OR(BX156&gt;=0,CF156&gt;=0),ROUND(CF156/BX156*100,0),-1))</f>
        <v>40</v>
      </c>
      <c r="DM156" s="0" t="s">
        <v>44</v>
      </c>
      <c r="DN156" s="0" t="str">
        <f aca="false">IF(AND(CH156="Nein",BZ156="Nein"),"Nein","Ja")</f>
        <v>Nein</v>
      </c>
      <c r="DO156" s="3" t="n">
        <f aca="false">ROUND(CI156*CA156,2)</f>
        <v>1</v>
      </c>
      <c r="DP156" s="0" t="n">
        <f aca="false">IF(OR(BX156&lt;0,CB156&lt;=0),-1,ROUND(BX156/CB156,0))</f>
        <v>17</v>
      </c>
      <c r="DQ156" s="0" t="s">
        <v>44</v>
      </c>
      <c r="DR156" s="0" t="str">
        <f aca="false">IF(AND(BZ156="Nein",CD156="Nein"),"Nein","Ja")</f>
        <v>Nein</v>
      </c>
      <c r="DS156" s="3" t="n">
        <f aca="false">ROUND(CA156*CE156,2)</f>
        <v>1</v>
      </c>
      <c r="DT156" s="0" t="n">
        <f aca="false">IF(OR(CF156&lt;0,CJ156&lt;=0),-1,ROUND(CF156/CJ156,0))</f>
        <v>8</v>
      </c>
      <c r="DU156" s="0" t="s">
        <v>44</v>
      </c>
      <c r="DV156" s="0" t="str">
        <f aca="false">IF(AND(CH156="Nein",CL156="Nein"),"Nein","Ja")</f>
        <v>Nein</v>
      </c>
      <c r="DW156" s="3" t="n">
        <f aca="false">ROUND(CI156*CM156,2)</f>
        <v>1</v>
      </c>
      <c r="DX156" s="0" t="n">
        <f aca="false">IF(OR(CN156&lt;0,CR156&lt;=0),-1,ROUND(CN156/CR156,0))</f>
        <v>9</v>
      </c>
      <c r="DY156" s="0" t="s">
        <v>44</v>
      </c>
      <c r="DZ156" s="0" t="str">
        <f aca="false">IF(AND(CP156="Nein",CT156="Nein"),"Nein","Ja")</f>
        <v>Nein</v>
      </c>
      <c r="EA156" s="3" t="n">
        <f aca="false">ROUND(CQ156*CU156,2)</f>
        <v>1</v>
      </c>
      <c r="EB156" s="0" t="n">
        <f aca="false">IF(OR(CN156&lt;0,CF156&lt;0),-1,CN156+ROUND(BU156*CF156,0))</f>
        <v>3082</v>
      </c>
      <c r="EC156" s="0" t="s">
        <v>44</v>
      </c>
      <c r="ED156" s="0" t="str">
        <f aca="false">IF(AND(CP156="Nein",CH156="Nein"),"Nein","Ja")</f>
        <v>Nein</v>
      </c>
      <c r="EE156" s="3" t="n">
        <f aca="false">ROUND((CQ156+CI156)/2,2)</f>
        <v>1</v>
      </c>
      <c r="EF156" s="0" t="n">
        <f aca="false">IF(OR(EB156&lt;0,CB156&lt;=0),-1,ROUND(EB156/CB156,0))</f>
        <v>30</v>
      </c>
      <c r="EG156" s="0" t="s">
        <v>44</v>
      </c>
      <c r="EH156" s="0" t="str">
        <f aca="false">IF(AND(ED156="Nein",CD156="Nein"),"Nein","Ja")</f>
        <v>Nein</v>
      </c>
      <c r="EI156" s="3" t="n">
        <f aca="false">ROUND(EE156*CE156,2)</f>
        <v>1</v>
      </c>
      <c r="EJ156" s="0" t="n">
        <f aca="false">BO156</f>
        <v>19</v>
      </c>
      <c r="EK156" s="0" t="str">
        <f aca="false">BP156</f>
        <v>Nein</v>
      </c>
      <c r="EL156" s="0" t="str">
        <f aca="false">BQ156</f>
        <v>Nein</v>
      </c>
      <c r="EM156" s="3" t="n">
        <f aca="false">BR156</f>
        <v>1</v>
      </c>
    </row>
    <row r="157" customFormat="false" ht="12.75" hidden="false" customHeight="false" outlineLevel="0" collapsed="false">
      <c r="B157" s="0" t="n">
        <v>1</v>
      </c>
      <c r="C157" s="0" t="n">
        <v>720</v>
      </c>
      <c r="D157" s="0" t="s">
        <v>44</v>
      </c>
      <c r="E157" s="0" t="s">
        <v>44</v>
      </c>
      <c r="F157" s="3" t="n">
        <v>1</v>
      </c>
      <c r="G157" s="0" t="n">
        <v>97</v>
      </c>
      <c r="H157" s="0" t="s">
        <v>44</v>
      </c>
      <c r="I157" s="0" t="s">
        <v>44</v>
      </c>
      <c r="J157" s="3" t="n">
        <v>1</v>
      </c>
      <c r="K157" s="0" t="n">
        <v>180</v>
      </c>
      <c r="L157" s="0" t="s">
        <v>44</v>
      </c>
      <c r="M157" s="0" t="s">
        <v>44</v>
      </c>
      <c r="N157" s="3" t="n">
        <v>1</v>
      </c>
      <c r="O157" s="0" t="n">
        <v>82</v>
      </c>
      <c r="P157" s="0" t="s">
        <v>44</v>
      </c>
      <c r="Q157" s="0" t="s">
        <v>44</v>
      </c>
      <c r="R157" s="3" t="n">
        <v>1</v>
      </c>
      <c r="S157" s="0" t="n">
        <v>540</v>
      </c>
      <c r="T157" s="0" t="s">
        <v>44</v>
      </c>
      <c r="U157" s="0" t="s">
        <v>44</v>
      </c>
      <c r="V157" s="3" t="n">
        <v>1</v>
      </c>
      <c r="W157" s="0" t="n">
        <v>102</v>
      </c>
      <c r="X157" s="0" t="s">
        <v>44</v>
      </c>
      <c r="Y157" s="0" t="s">
        <v>44</v>
      </c>
      <c r="Z157" s="3" t="n">
        <v>1</v>
      </c>
      <c r="AA157" s="0" t="n">
        <v>82</v>
      </c>
      <c r="AB157" s="0" t="s">
        <v>44</v>
      </c>
      <c r="AC157" s="0" t="s">
        <v>44</v>
      </c>
      <c r="AD157" s="3" t="n">
        <v>1</v>
      </c>
      <c r="AE157" s="0" t="n">
        <v>82</v>
      </c>
      <c r="AF157" s="4" t="s">
        <v>44</v>
      </c>
      <c r="AG157" s="4" t="s">
        <v>44</v>
      </c>
      <c r="AH157" s="3" t="n">
        <v>1</v>
      </c>
      <c r="AI157" s="0" t="n">
        <v>11</v>
      </c>
      <c r="AJ157" s="0" t="s">
        <v>44</v>
      </c>
      <c r="AK157" s="0" t="s">
        <v>44</v>
      </c>
      <c r="AL157" s="3" t="n">
        <v>1</v>
      </c>
      <c r="AM157" s="0" t="n">
        <v>98</v>
      </c>
      <c r="AN157" s="0" t="s">
        <v>44</v>
      </c>
      <c r="AO157" s="0" t="s">
        <v>44</v>
      </c>
      <c r="AP157" s="3" t="n">
        <v>1</v>
      </c>
      <c r="AQ157" s="0" t="n">
        <v>25</v>
      </c>
      <c r="AR157" s="0" t="s">
        <v>44</v>
      </c>
      <c r="AS157" s="0" t="s">
        <v>44</v>
      </c>
      <c r="AT157" s="3" t="n">
        <v>1</v>
      </c>
      <c r="AU157" s="0" t="n">
        <v>7</v>
      </c>
      <c r="AV157" s="0" t="s">
        <v>44</v>
      </c>
      <c r="AW157" s="0" t="s">
        <v>44</v>
      </c>
      <c r="AX157" s="3" t="n">
        <v>1</v>
      </c>
      <c r="AY157" s="0" t="n">
        <v>2</v>
      </c>
      <c r="AZ157" s="0" t="s">
        <v>44</v>
      </c>
      <c r="BA157" s="0" t="s">
        <v>44</v>
      </c>
      <c r="BB157" s="3" t="n">
        <v>1</v>
      </c>
      <c r="BC157" s="0" t="n">
        <v>5</v>
      </c>
      <c r="BD157" s="0" t="s">
        <v>44</v>
      </c>
      <c r="BE157" s="0" t="s">
        <v>44</v>
      </c>
      <c r="BF157" s="3" t="n">
        <v>1</v>
      </c>
      <c r="BG157" s="0" t="n">
        <v>1008</v>
      </c>
      <c r="BH157" s="0" t="s">
        <v>44</v>
      </c>
      <c r="BI157" s="0" t="s">
        <v>44</v>
      </c>
      <c r="BJ157" s="3" t="n">
        <v>1</v>
      </c>
      <c r="BK157" s="0" t="n">
        <v>10</v>
      </c>
      <c r="BL157" s="0" t="s">
        <v>44</v>
      </c>
      <c r="BM157" s="0" t="s">
        <v>44</v>
      </c>
      <c r="BN157" s="3" t="n">
        <v>1</v>
      </c>
      <c r="BO157" s="0" t="n">
        <v>7</v>
      </c>
      <c r="BP157" s="0" t="s">
        <v>44</v>
      </c>
      <c r="BQ157" s="0" t="s">
        <v>44</v>
      </c>
      <c r="BR157" s="3" t="n">
        <v>1</v>
      </c>
      <c r="CA157" s="3"/>
      <c r="CE157" s="3"/>
      <c r="CI157" s="3"/>
      <c r="CM157" s="3"/>
      <c r="CQ157" s="3"/>
      <c r="CU157" s="3"/>
      <c r="CY157" s="3"/>
      <c r="DC157" s="3"/>
      <c r="DG157" s="3"/>
      <c r="DK157" s="3"/>
      <c r="DO157" s="3"/>
      <c r="DS157" s="3"/>
      <c r="DW157" s="3"/>
      <c r="EA157" s="3"/>
      <c r="EE157" s="3"/>
      <c r="EI157" s="3"/>
      <c r="EM157" s="3"/>
    </row>
    <row r="158" customFormat="false" ht="12.75" hidden="false" customHeight="false" outlineLevel="0" collapsed="false">
      <c r="A158" s="0" t="n">
        <v>61</v>
      </c>
      <c r="B158" s="0" t="n">
        <v>1</v>
      </c>
      <c r="C158" s="0" t="n">
        <v>1320</v>
      </c>
      <c r="D158" s="0" t="s">
        <v>44</v>
      </c>
      <c r="E158" s="0" t="s">
        <v>44</v>
      </c>
      <c r="F158" s="3" t="n">
        <v>1</v>
      </c>
      <c r="G158" s="0" t="n">
        <v>20</v>
      </c>
      <c r="H158" s="0" t="s">
        <v>44</v>
      </c>
      <c r="I158" s="0" t="s">
        <v>44</v>
      </c>
      <c r="J158" s="3" t="n">
        <v>1</v>
      </c>
      <c r="K158" s="0" t="n">
        <v>60</v>
      </c>
      <c r="L158" s="0" t="s">
        <v>44</v>
      </c>
      <c r="M158" s="0" t="s">
        <v>44</v>
      </c>
      <c r="N158" s="3" t="n">
        <v>1</v>
      </c>
      <c r="O158" s="0" t="n">
        <v>20</v>
      </c>
      <c r="P158" s="0" t="s">
        <v>44</v>
      </c>
      <c r="Q158" s="0" t="s">
        <v>44</v>
      </c>
      <c r="R158" s="3" t="n">
        <v>1</v>
      </c>
      <c r="S158" s="0" t="n">
        <v>1260</v>
      </c>
      <c r="T158" s="0" t="s">
        <v>44</v>
      </c>
      <c r="U158" s="0" t="s">
        <v>44</v>
      </c>
      <c r="V158" s="3" t="n">
        <v>1</v>
      </c>
      <c r="W158" s="0" t="n">
        <v>20</v>
      </c>
      <c r="X158" s="0" t="s">
        <v>44</v>
      </c>
      <c r="Y158" s="0" t="s">
        <v>44</v>
      </c>
      <c r="Z158" s="3" t="n">
        <v>1</v>
      </c>
      <c r="AA158" s="0" t="n">
        <v>92</v>
      </c>
      <c r="AB158" s="0" t="s">
        <v>44</v>
      </c>
      <c r="AC158" s="0" t="s">
        <v>44</v>
      </c>
      <c r="AD158" s="3" t="n">
        <v>1</v>
      </c>
      <c r="AE158" s="0" t="n">
        <v>92</v>
      </c>
      <c r="AF158" s="4" t="s">
        <v>44</v>
      </c>
      <c r="AG158" s="4" t="s">
        <v>44</v>
      </c>
      <c r="AH158" s="3" t="n">
        <v>1</v>
      </c>
      <c r="AI158" s="0" t="n">
        <v>2</v>
      </c>
      <c r="AJ158" s="0" t="s">
        <v>44</v>
      </c>
      <c r="AK158" s="0" t="s">
        <v>44</v>
      </c>
      <c r="AL158" s="3" t="n">
        <v>1</v>
      </c>
      <c r="AM158" s="0" t="n">
        <v>21</v>
      </c>
      <c r="AN158" s="0" t="s">
        <v>44</v>
      </c>
      <c r="AO158" s="0" t="s">
        <v>44</v>
      </c>
      <c r="AP158" s="3" t="n">
        <v>1</v>
      </c>
      <c r="AQ158" s="0" t="n">
        <v>8</v>
      </c>
      <c r="AR158" s="0" t="s">
        <v>44</v>
      </c>
      <c r="AS158" s="0" t="s">
        <v>44</v>
      </c>
      <c r="AT158" s="3" t="n">
        <v>1</v>
      </c>
      <c r="AU158" s="0" t="n">
        <v>66</v>
      </c>
      <c r="AV158" s="0" t="s">
        <v>44</v>
      </c>
      <c r="AW158" s="0" t="s">
        <v>44</v>
      </c>
      <c r="AX158" s="3" t="n">
        <v>1</v>
      </c>
      <c r="AY158" s="0" t="n">
        <v>1</v>
      </c>
      <c r="AZ158" s="0" t="s">
        <v>44</v>
      </c>
      <c r="BA158" s="0" t="s">
        <v>44</v>
      </c>
      <c r="BB158" s="3" t="n">
        <v>1</v>
      </c>
      <c r="BC158" s="0" t="n">
        <v>63</v>
      </c>
      <c r="BD158" s="0" t="s">
        <v>44</v>
      </c>
      <c r="BE158" s="0" t="s">
        <v>44</v>
      </c>
      <c r="BF158" s="3" t="n">
        <v>1</v>
      </c>
      <c r="BG158" s="0" t="n">
        <v>1392</v>
      </c>
      <c r="BH158" s="0" t="s">
        <v>44</v>
      </c>
      <c r="BI158" s="0" t="s">
        <v>44</v>
      </c>
      <c r="BJ158" s="3" t="n">
        <v>1</v>
      </c>
      <c r="BK158" s="0" t="n">
        <v>70</v>
      </c>
      <c r="BL158" s="0" t="s">
        <v>44</v>
      </c>
      <c r="BM158" s="0" t="s">
        <v>44</v>
      </c>
      <c r="BN158" s="3" t="n">
        <v>1</v>
      </c>
      <c r="BO158" s="0" t="n">
        <v>9</v>
      </c>
      <c r="BP158" s="0" t="s">
        <v>44</v>
      </c>
      <c r="BQ158" s="0" t="s">
        <v>44</v>
      </c>
      <c r="BR158" s="3" t="n">
        <v>1</v>
      </c>
      <c r="BU158" s="0" t="n">
        <f aca="false">IF(CJ158&lt;=0,$D$7,IF(CR158&lt;=CJ158,$D$7,$D$7+$F$7*(CR158-CJ158)))</f>
        <v>2.2</v>
      </c>
      <c r="BW158" s="0" t="n">
        <v>1</v>
      </c>
      <c r="BX158" s="0" t="n">
        <f aca="false">IF(AND(C158&gt;=0,C159&gt;=0),C158-C159,-1)</f>
        <v>600</v>
      </c>
      <c r="BY158" s="0" t="s">
        <v>44</v>
      </c>
      <c r="BZ158" s="0" t="str">
        <f aca="false">IF(AND(E158="Nein",E159="Nein"),"Nein","Ja")</f>
        <v>Nein</v>
      </c>
      <c r="CA158" s="3" t="n">
        <f aca="false">ROUND((F158+F159)/2,2)</f>
        <v>1</v>
      </c>
      <c r="CB158" s="0" t="n">
        <f aca="false">G158</f>
        <v>20</v>
      </c>
      <c r="CC158" s="0" t="str">
        <f aca="false">H158</f>
        <v>Nein</v>
      </c>
      <c r="CD158" s="0" t="str">
        <f aca="false">I158</f>
        <v>Nein</v>
      </c>
      <c r="CE158" s="3" t="n">
        <f aca="false">J158</f>
        <v>1</v>
      </c>
      <c r="CF158" s="0" t="n">
        <f aca="false">IF(AND(K158&gt;=0,K159&gt;=0),K158-K159,-1)</f>
        <v>0</v>
      </c>
      <c r="CG158" s="0" t="s">
        <v>44</v>
      </c>
      <c r="CH158" s="0" t="str">
        <f aca="false">IF(AND(M158="Nein",M159="Nein"),"Nein","Ja")</f>
        <v>Nein</v>
      </c>
      <c r="CI158" s="3" t="n">
        <f aca="false">ROUND((N158+N159)/2,2)</f>
        <v>1</v>
      </c>
      <c r="CJ158" s="0" t="n">
        <f aca="false">O158</f>
        <v>20</v>
      </c>
      <c r="CK158" s="0" t="str">
        <f aca="false">P158</f>
        <v>Nein</v>
      </c>
      <c r="CL158" s="0" t="str">
        <f aca="false">Q158</f>
        <v>Nein</v>
      </c>
      <c r="CM158" s="3" t="n">
        <f aca="false">R158</f>
        <v>1</v>
      </c>
      <c r="CN158" s="0" t="n">
        <f aca="false">IF(AND(S158&gt;=0,S159&gt;=0),S158-S159,-1)</f>
        <v>600</v>
      </c>
      <c r="CO158" s="0" t="s">
        <v>44</v>
      </c>
      <c r="CP158" s="0" t="str">
        <f aca="false">IF(AND(U158="Nein",U159="Nein"),"Nein","Ja")</f>
        <v>Nein</v>
      </c>
      <c r="CQ158" s="3" t="n">
        <f aca="false">ROUND((V158+V159)/2,2)</f>
        <v>1</v>
      </c>
      <c r="CR158" s="0" t="n">
        <f aca="false">W158</f>
        <v>20</v>
      </c>
      <c r="CS158" s="0" t="str">
        <f aca="false">X158</f>
        <v>Nein</v>
      </c>
      <c r="CT158" s="0" t="str">
        <f aca="false">Y158</f>
        <v>Nein</v>
      </c>
      <c r="CU158" s="3" t="n">
        <f aca="false">Z158</f>
        <v>1</v>
      </c>
      <c r="CV158" s="0" t="n">
        <f aca="false">AA158</f>
        <v>92</v>
      </c>
      <c r="CW158" s="0" t="str">
        <f aca="false">AB158</f>
        <v>Nein</v>
      </c>
      <c r="CX158" s="0" t="str">
        <f aca="false">AC158</f>
        <v>Nein</v>
      </c>
      <c r="CY158" s="3" t="n">
        <f aca="false">AD158</f>
        <v>1</v>
      </c>
      <c r="CZ158" s="0" t="n">
        <f aca="false">AE158</f>
        <v>92</v>
      </c>
      <c r="DA158" s="0" t="str">
        <f aca="false">AF158</f>
        <v>Nein</v>
      </c>
      <c r="DB158" s="0" t="str">
        <f aca="false">AG158</f>
        <v>Nein</v>
      </c>
      <c r="DC158" s="3" t="n">
        <f aca="false">AH158</f>
        <v>1</v>
      </c>
      <c r="DD158" s="0" t="n">
        <f aca="false">AI158</f>
        <v>2</v>
      </c>
      <c r="DE158" s="0" t="str">
        <f aca="false">AJ158</f>
        <v>Nein</v>
      </c>
      <c r="DF158" s="0" t="str">
        <f aca="false">AK158</f>
        <v>Nein</v>
      </c>
      <c r="DG158" s="3" t="n">
        <f aca="false">AL158</f>
        <v>1</v>
      </c>
      <c r="DH158" s="0" t="n">
        <f aca="false">AM158</f>
        <v>21</v>
      </c>
      <c r="DI158" s="0" t="str">
        <f aca="false">AN158</f>
        <v>Nein</v>
      </c>
      <c r="DJ158" s="0" t="str">
        <f aca="false">AO158</f>
        <v>Nein</v>
      </c>
      <c r="DK158" s="3" t="n">
        <f aca="false">AP158</f>
        <v>1</v>
      </c>
      <c r="DL158" s="0" t="n">
        <f aca="false">IF(CF158=0,0,IF(OR(BX158&gt;=0,CF158&gt;=0),ROUND(CF158/BX158*100,0),-1))</f>
        <v>0</v>
      </c>
      <c r="DM158" s="0" t="s">
        <v>44</v>
      </c>
      <c r="DN158" s="0" t="str">
        <f aca="false">IF(AND(CH158="Nein",BZ158="Nein"),"Nein","Ja")</f>
        <v>Nein</v>
      </c>
      <c r="DO158" s="3" t="n">
        <f aca="false">ROUND(CI158*CA158,2)</f>
        <v>1</v>
      </c>
      <c r="DP158" s="0" t="n">
        <f aca="false">IF(OR(BX158&lt;0,CB158&lt;=0),-1,ROUND(BX158/CB158,0))</f>
        <v>30</v>
      </c>
      <c r="DQ158" s="0" t="s">
        <v>44</v>
      </c>
      <c r="DR158" s="0" t="str">
        <f aca="false">IF(AND(BZ158="Nein",CD158="Nein"),"Nein","Ja")</f>
        <v>Nein</v>
      </c>
      <c r="DS158" s="3" t="n">
        <f aca="false">ROUND(CA158*CE158,2)</f>
        <v>1</v>
      </c>
      <c r="DT158" s="0" t="n">
        <f aca="false">IF(OR(CF158&lt;0,CJ158&lt;=0),-1,ROUND(CF158/CJ158,0))</f>
        <v>0</v>
      </c>
      <c r="DU158" s="0" t="s">
        <v>44</v>
      </c>
      <c r="DV158" s="0" t="str">
        <f aca="false">IF(AND(CH158="Nein",CL158="Nein"),"Nein","Ja")</f>
        <v>Nein</v>
      </c>
      <c r="DW158" s="3" t="n">
        <f aca="false">ROUND(CI158*CM158,2)</f>
        <v>1</v>
      </c>
      <c r="DX158" s="0" t="n">
        <f aca="false">IF(OR(CN158&lt;0,CR158&lt;=0),-1,ROUND(CN158/CR158,0))</f>
        <v>30</v>
      </c>
      <c r="DY158" s="0" t="s">
        <v>44</v>
      </c>
      <c r="DZ158" s="0" t="str">
        <f aca="false">IF(AND(CP158="Nein",CT158="Nein"),"Nein","Ja")</f>
        <v>Nein</v>
      </c>
      <c r="EA158" s="3" t="n">
        <f aca="false">ROUND(CQ158*CU158,2)</f>
        <v>1</v>
      </c>
      <c r="EB158" s="0" t="n">
        <f aca="false">IF(OR(CN158&lt;0,CF158&lt;0),-1,CN158+ROUND(BU158*CF158,0))</f>
        <v>600</v>
      </c>
      <c r="EC158" s="0" t="s">
        <v>44</v>
      </c>
      <c r="ED158" s="0" t="str">
        <f aca="false">IF(AND(CP158="Nein",CH158="Nein"),"Nein","Ja")</f>
        <v>Nein</v>
      </c>
      <c r="EE158" s="3" t="n">
        <f aca="false">ROUND((CQ158+CI158)/2,2)</f>
        <v>1</v>
      </c>
      <c r="EF158" s="0" t="n">
        <f aca="false">IF(OR(EB158&lt;0,CB158&lt;=0),-1,ROUND(EB158/CB158,0))</f>
        <v>30</v>
      </c>
      <c r="EG158" s="0" t="s">
        <v>44</v>
      </c>
      <c r="EH158" s="0" t="str">
        <f aca="false">IF(AND(ED158="Nein",CD158="Nein"),"Nein","Ja")</f>
        <v>Nein</v>
      </c>
      <c r="EI158" s="3" t="n">
        <f aca="false">ROUND(EE158*CE158,2)</f>
        <v>1</v>
      </c>
      <c r="EJ158" s="0" t="n">
        <f aca="false">BO158</f>
        <v>9</v>
      </c>
      <c r="EK158" s="0" t="str">
        <f aca="false">BP158</f>
        <v>Nein</v>
      </c>
      <c r="EL158" s="0" t="str">
        <f aca="false">BQ158</f>
        <v>Nein</v>
      </c>
      <c r="EM158" s="3" t="n">
        <f aca="false">BR158</f>
        <v>1</v>
      </c>
    </row>
    <row r="159" customFormat="false" ht="12.75" hidden="false" customHeight="false" outlineLevel="0" collapsed="false">
      <c r="B159" s="0" t="n">
        <v>1</v>
      </c>
      <c r="C159" s="0" t="n">
        <v>720</v>
      </c>
      <c r="D159" s="0" t="s">
        <v>44</v>
      </c>
      <c r="E159" s="0" t="s">
        <v>44</v>
      </c>
      <c r="F159" s="3" t="n">
        <v>1</v>
      </c>
      <c r="G159" s="0" t="n">
        <v>97</v>
      </c>
      <c r="H159" s="0" t="s">
        <v>44</v>
      </c>
      <c r="I159" s="0" t="s">
        <v>44</v>
      </c>
      <c r="J159" s="3" t="n">
        <v>1</v>
      </c>
      <c r="K159" s="0" t="n">
        <v>60</v>
      </c>
      <c r="L159" s="0" t="s">
        <v>44</v>
      </c>
      <c r="M159" s="0" t="s">
        <v>44</v>
      </c>
      <c r="N159" s="3" t="n">
        <v>1</v>
      </c>
      <c r="O159" s="0" t="n">
        <v>82</v>
      </c>
      <c r="P159" s="0" t="s">
        <v>44</v>
      </c>
      <c r="Q159" s="0" t="s">
        <v>44</v>
      </c>
      <c r="R159" s="3" t="n">
        <v>1</v>
      </c>
      <c r="S159" s="0" t="n">
        <v>660</v>
      </c>
      <c r="T159" s="0" t="s">
        <v>44</v>
      </c>
      <c r="U159" s="0" t="s">
        <v>44</v>
      </c>
      <c r="V159" s="3" t="n">
        <v>1</v>
      </c>
      <c r="W159" s="0" t="n">
        <v>102</v>
      </c>
      <c r="X159" s="0" t="s">
        <v>44</v>
      </c>
      <c r="Y159" s="0" t="s">
        <v>44</v>
      </c>
      <c r="Z159" s="3" t="n">
        <v>1</v>
      </c>
      <c r="AA159" s="0" t="n">
        <v>-3</v>
      </c>
      <c r="AB159" s="0" t="s">
        <v>44</v>
      </c>
      <c r="AC159" s="0" t="s">
        <v>44</v>
      </c>
      <c r="AD159" s="3" t="n">
        <v>1</v>
      </c>
      <c r="AE159" s="0" t="n">
        <v>-3</v>
      </c>
      <c r="AF159" s="4" t="s">
        <v>44</v>
      </c>
      <c r="AG159" s="4" t="s">
        <v>44</v>
      </c>
      <c r="AH159" s="3" t="n">
        <v>1</v>
      </c>
      <c r="AI159" s="0" t="n">
        <v>-3</v>
      </c>
      <c r="AJ159" s="0" t="s">
        <v>44</v>
      </c>
      <c r="AK159" s="0" t="s">
        <v>44</v>
      </c>
      <c r="AL159" s="3" t="n">
        <v>1</v>
      </c>
      <c r="AM159" s="0" t="n">
        <v>98</v>
      </c>
      <c r="AN159" s="0" t="s">
        <v>44</v>
      </c>
      <c r="AO159" s="0" t="s">
        <v>44</v>
      </c>
      <c r="AP159" s="3" t="n">
        <v>1</v>
      </c>
      <c r="AQ159" s="0" t="n">
        <v>25</v>
      </c>
      <c r="AR159" s="0" t="s">
        <v>44</v>
      </c>
      <c r="AS159" s="0" t="s">
        <v>44</v>
      </c>
      <c r="AT159" s="3" t="n">
        <v>1</v>
      </c>
      <c r="AU159" s="0" t="n">
        <v>7</v>
      </c>
      <c r="AV159" s="0" t="s">
        <v>44</v>
      </c>
      <c r="AW159" s="0" t="s">
        <v>44</v>
      </c>
      <c r="AX159" s="3" t="n">
        <v>1</v>
      </c>
      <c r="AY159" s="0" t="n">
        <v>2</v>
      </c>
      <c r="AZ159" s="0" t="s">
        <v>44</v>
      </c>
      <c r="BA159" s="0" t="s">
        <v>44</v>
      </c>
      <c r="BB159" s="3" t="n">
        <v>1</v>
      </c>
      <c r="BC159" s="0" t="n">
        <v>5</v>
      </c>
      <c r="BD159" s="0" t="s">
        <v>44</v>
      </c>
      <c r="BE159" s="0" t="s">
        <v>44</v>
      </c>
      <c r="BF159" s="3" t="n">
        <v>1</v>
      </c>
      <c r="BG159" s="0" t="n">
        <v>1008</v>
      </c>
      <c r="BH159" s="0" t="s">
        <v>44</v>
      </c>
      <c r="BI159" s="0" t="s">
        <v>44</v>
      </c>
      <c r="BJ159" s="3" t="n">
        <v>1</v>
      </c>
      <c r="BK159" s="0" t="n">
        <v>10</v>
      </c>
      <c r="BL159" s="0" t="s">
        <v>44</v>
      </c>
      <c r="BM159" s="0" t="s">
        <v>44</v>
      </c>
      <c r="BN159" s="3" t="n">
        <v>1</v>
      </c>
      <c r="BO159" s="0" t="n">
        <v>7</v>
      </c>
      <c r="BP159" s="0" t="s">
        <v>44</v>
      </c>
      <c r="BQ159" s="0" t="s">
        <v>44</v>
      </c>
      <c r="BR159" s="3" t="n">
        <v>1</v>
      </c>
      <c r="CA159" s="3"/>
      <c r="CE159" s="3"/>
      <c r="CI159" s="3"/>
      <c r="CM159" s="3"/>
      <c r="CQ159" s="3"/>
      <c r="CU159" s="3"/>
      <c r="CY159" s="3"/>
      <c r="DC159" s="3"/>
      <c r="DG159" s="3"/>
      <c r="DK159" s="3"/>
      <c r="DO159" s="3"/>
      <c r="DS159" s="3"/>
      <c r="DW159" s="3"/>
      <c r="EA159" s="3"/>
      <c r="EE159" s="3"/>
      <c r="EI159" s="3"/>
      <c r="EM159" s="3"/>
    </row>
    <row r="160" customFormat="false" ht="12.75" hidden="false" customHeight="false" outlineLevel="0" collapsed="false">
      <c r="A160" s="0" t="n">
        <v>62</v>
      </c>
      <c r="B160" s="0" t="n">
        <v>1</v>
      </c>
      <c r="C160" s="0" t="n">
        <v>2520</v>
      </c>
      <c r="D160" s="0" t="s">
        <v>44</v>
      </c>
      <c r="E160" s="0" t="s">
        <v>44</v>
      </c>
      <c r="F160" s="3" t="n">
        <v>1</v>
      </c>
      <c r="G160" s="0" t="n">
        <v>109</v>
      </c>
      <c r="H160" s="0" t="s">
        <v>44</v>
      </c>
      <c r="I160" s="0" t="s">
        <v>44</v>
      </c>
      <c r="J160" s="3" t="n">
        <v>1</v>
      </c>
      <c r="K160" s="0" t="n">
        <v>0</v>
      </c>
      <c r="L160" s="0" t="s">
        <v>44</v>
      </c>
      <c r="M160" s="0" t="s">
        <v>44</v>
      </c>
      <c r="N160" s="3" t="n">
        <v>1</v>
      </c>
      <c r="O160" s="0" t="n">
        <v>-1</v>
      </c>
      <c r="P160" s="0" t="s">
        <v>44</v>
      </c>
      <c r="Q160" s="0" t="s">
        <v>44</v>
      </c>
      <c r="R160" s="3" t="n">
        <v>1</v>
      </c>
      <c r="S160" s="0" t="n">
        <v>2520</v>
      </c>
      <c r="T160" s="0" t="s">
        <v>44</v>
      </c>
      <c r="U160" s="0" t="s">
        <v>44</v>
      </c>
      <c r="V160" s="3" t="n">
        <v>1</v>
      </c>
      <c r="W160" s="0" t="n">
        <v>109</v>
      </c>
      <c r="X160" s="0" t="s">
        <v>44</v>
      </c>
      <c r="Y160" s="0" t="s">
        <v>44</v>
      </c>
      <c r="Z160" s="3" t="n">
        <v>1</v>
      </c>
      <c r="AA160" s="0" t="n">
        <v>83</v>
      </c>
      <c r="AB160" s="0" t="s">
        <v>44</v>
      </c>
      <c r="AC160" s="0" t="s">
        <v>44</v>
      </c>
      <c r="AD160" s="3" t="n">
        <v>1</v>
      </c>
      <c r="AE160" s="0" t="n">
        <v>85</v>
      </c>
      <c r="AF160" s="4" t="s">
        <v>44</v>
      </c>
      <c r="AG160" s="4" t="s">
        <v>44</v>
      </c>
      <c r="AH160" s="3" t="n">
        <v>1</v>
      </c>
      <c r="AI160" s="0" t="n">
        <v>15</v>
      </c>
      <c r="AJ160" s="0" t="s">
        <v>44</v>
      </c>
      <c r="AK160" s="0" t="s">
        <v>44</v>
      </c>
      <c r="AL160" s="3" t="n">
        <v>1</v>
      </c>
      <c r="AM160" s="0" t="n">
        <v>103</v>
      </c>
      <c r="AN160" s="0" t="s">
        <v>44</v>
      </c>
      <c r="AO160" s="0" t="s">
        <v>44</v>
      </c>
      <c r="AP160" s="3" t="n">
        <v>1</v>
      </c>
      <c r="AQ160" s="0" t="n">
        <v>0</v>
      </c>
      <c r="AR160" s="0" t="s">
        <v>44</v>
      </c>
      <c r="AS160" s="0" t="s">
        <v>44</v>
      </c>
      <c r="AT160" s="3" t="n">
        <v>1</v>
      </c>
      <c r="AU160" s="0" t="n">
        <v>23</v>
      </c>
      <c r="AV160" s="0" t="s">
        <v>44</v>
      </c>
      <c r="AW160" s="0" t="s">
        <v>44</v>
      </c>
      <c r="AX160" s="3" t="n">
        <v>1</v>
      </c>
      <c r="AY160" s="0" t="n">
        <v>-1</v>
      </c>
      <c r="AZ160" s="0" t="s">
        <v>44</v>
      </c>
      <c r="BA160" s="0" t="s">
        <v>44</v>
      </c>
      <c r="BB160" s="3" t="n">
        <v>1</v>
      </c>
      <c r="BC160" s="0" t="n">
        <v>23</v>
      </c>
      <c r="BD160" s="0" t="s">
        <v>44</v>
      </c>
      <c r="BE160" s="0" t="s">
        <v>44</v>
      </c>
      <c r="BF160" s="3" t="n">
        <v>1</v>
      </c>
      <c r="BG160" s="0" t="n">
        <v>2520</v>
      </c>
      <c r="BH160" s="0" t="s">
        <v>44</v>
      </c>
      <c r="BI160" s="0" t="s">
        <v>44</v>
      </c>
      <c r="BJ160" s="3" t="n">
        <v>1</v>
      </c>
      <c r="BK160" s="0" t="n">
        <v>23</v>
      </c>
      <c r="BL160" s="0" t="s">
        <v>44</v>
      </c>
      <c r="BM160" s="0" t="s">
        <v>44</v>
      </c>
      <c r="BN160" s="3" t="n">
        <v>1</v>
      </c>
      <c r="BO160" s="0" t="n">
        <v>13</v>
      </c>
      <c r="BP160" s="0" t="s">
        <v>44</v>
      </c>
      <c r="BQ160" s="0" t="s">
        <v>44</v>
      </c>
      <c r="BR160" s="3" t="n">
        <v>1</v>
      </c>
      <c r="BU160" s="0" t="n">
        <f aca="false">IF(CJ160&lt;=0,$D$7,IF(CR160&lt;=CJ160,$D$7,$D$7+$F$7*(CR160-CJ160)))</f>
        <v>2.2</v>
      </c>
      <c r="BW160" s="0" t="n">
        <v>1</v>
      </c>
      <c r="BX160" s="0" t="n">
        <f aca="false">IF(AND(C160&gt;=0,C161&gt;=0),C160-C161,-1)</f>
        <v>1800</v>
      </c>
      <c r="BY160" s="0" t="s">
        <v>44</v>
      </c>
      <c r="BZ160" s="0" t="str">
        <f aca="false">IF(AND(E160="Nein",E161="Nein"),"Nein","Ja")</f>
        <v>Nein</v>
      </c>
      <c r="CA160" s="3" t="n">
        <f aca="false">ROUND((F160+F161)/2,2)</f>
        <v>1</v>
      </c>
      <c r="CB160" s="0" t="n">
        <f aca="false">G160</f>
        <v>109</v>
      </c>
      <c r="CC160" s="0" t="str">
        <f aca="false">H160</f>
        <v>Nein</v>
      </c>
      <c r="CD160" s="0" t="str">
        <f aca="false">I160</f>
        <v>Nein</v>
      </c>
      <c r="CE160" s="3" t="n">
        <f aca="false">J160</f>
        <v>1</v>
      </c>
      <c r="CF160" s="0" t="n">
        <f aca="false">IF(AND(K160&gt;=0,K161&gt;=0),K160-K161,-1)</f>
        <v>0</v>
      </c>
      <c r="CG160" s="0" t="s">
        <v>44</v>
      </c>
      <c r="CH160" s="0" t="str">
        <f aca="false">IF(AND(M160="Nein",M161="Nein"),"Nein","Ja")</f>
        <v>Nein</v>
      </c>
      <c r="CI160" s="3" t="n">
        <f aca="false">ROUND((N160+N161)/2,2)</f>
        <v>1</v>
      </c>
      <c r="CJ160" s="0" t="n">
        <f aca="false">O160</f>
        <v>-1</v>
      </c>
      <c r="CK160" s="0" t="str">
        <f aca="false">P160</f>
        <v>Nein</v>
      </c>
      <c r="CL160" s="0" t="str">
        <f aca="false">Q160</f>
        <v>Nein</v>
      </c>
      <c r="CM160" s="3" t="n">
        <f aca="false">R160</f>
        <v>1</v>
      </c>
      <c r="CN160" s="0" t="n">
        <f aca="false">IF(AND(S160&gt;=0,S161&gt;=0),S160-S161,-1)</f>
        <v>1980</v>
      </c>
      <c r="CO160" s="0" t="s">
        <v>44</v>
      </c>
      <c r="CP160" s="0" t="str">
        <f aca="false">IF(AND(U160="Nein",U161="Nein"),"Nein","Ja")</f>
        <v>Nein</v>
      </c>
      <c r="CQ160" s="3" t="n">
        <f aca="false">ROUND((V160+V161)/2,2)</f>
        <v>1</v>
      </c>
      <c r="CR160" s="0" t="n">
        <f aca="false">W160</f>
        <v>109</v>
      </c>
      <c r="CS160" s="0" t="str">
        <f aca="false">X160</f>
        <v>Nein</v>
      </c>
      <c r="CT160" s="0" t="str">
        <f aca="false">Y160</f>
        <v>Nein</v>
      </c>
      <c r="CU160" s="3" t="n">
        <f aca="false">Z160</f>
        <v>1</v>
      </c>
      <c r="CV160" s="0" t="n">
        <f aca="false">AA160</f>
        <v>83</v>
      </c>
      <c r="CW160" s="0" t="str">
        <f aca="false">AB160</f>
        <v>Nein</v>
      </c>
      <c r="CX160" s="0" t="str">
        <f aca="false">AC160</f>
        <v>Nein</v>
      </c>
      <c r="CY160" s="3" t="n">
        <f aca="false">AD160</f>
        <v>1</v>
      </c>
      <c r="CZ160" s="0" t="n">
        <f aca="false">AE160</f>
        <v>85</v>
      </c>
      <c r="DA160" s="0" t="str">
        <f aca="false">AF160</f>
        <v>Nein</v>
      </c>
      <c r="DB160" s="0" t="str">
        <f aca="false">AG160</f>
        <v>Nein</v>
      </c>
      <c r="DC160" s="3" t="n">
        <f aca="false">AH160</f>
        <v>1</v>
      </c>
      <c r="DD160" s="0" t="n">
        <f aca="false">AI160</f>
        <v>15</v>
      </c>
      <c r="DE160" s="0" t="str">
        <f aca="false">AJ160</f>
        <v>Nein</v>
      </c>
      <c r="DF160" s="0" t="str">
        <f aca="false">AK160</f>
        <v>Nein</v>
      </c>
      <c r="DG160" s="3" t="n">
        <f aca="false">AL160</f>
        <v>1</v>
      </c>
      <c r="DH160" s="0" t="n">
        <f aca="false">AM160</f>
        <v>103</v>
      </c>
      <c r="DI160" s="0" t="str">
        <f aca="false">AN160</f>
        <v>Nein</v>
      </c>
      <c r="DJ160" s="0" t="str">
        <f aca="false">AO160</f>
        <v>Nein</v>
      </c>
      <c r="DK160" s="3" t="n">
        <f aca="false">AP160</f>
        <v>1</v>
      </c>
      <c r="DL160" s="0" t="n">
        <f aca="false">IF(CF160=0,0,IF(OR(BX160&gt;=0,CF160&gt;=0),ROUND(CF160/BX160*100,0),-1))</f>
        <v>0</v>
      </c>
      <c r="DM160" s="0" t="s">
        <v>44</v>
      </c>
      <c r="DN160" s="0" t="str">
        <f aca="false">IF(AND(CH160="Nein",BZ160="Nein"),"Nein","Ja")</f>
        <v>Nein</v>
      </c>
      <c r="DO160" s="3" t="n">
        <f aca="false">ROUND(CI160*CA160,2)</f>
        <v>1</v>
      </c>
      <c r="DP160" s="0" t="n">
        <f aca="false">IF(OR(BX160&lt;0,CB160&lt;=0),-1,ROUND(BX160/CB160,0))</f>
        <v>17</v>
      </c>
      <c r="DQ160" s="0" t="s">
        <v>44</v>
      </c>
      <c r="DR160" s="0" t="str">
        <f aca="false">IF(AND(BZ160="Nein",CD160="Nein"),"Nein","Ja")</f>
        <v>Nein</v>
      </c>
      <c r="DS160" s="3" t="n">
        <f aca="false">ROUND(CA160*CE160,2)</f>
        <v>1</v>
      </c>
      <c r="DT160" s="0" t="n">
        <f aca="false">IF(OR(CF160&lt;0,CJ160&lt;=0),-1,ROUND(CF160/CJ160,0))</f>
        <v>-1</v>
      </c>
      <c r="DU160" s="0" t="s">
        <v>44</v>
      </c>
      <c r="DV160" s="0" t="str">
        <f aca="false">IF(AND(CH160="Nein",CL160="Nein"),"Nein","Ja")</f>
        <v>Nein</v>
      </c>
      <c r="DW160" s="3" t="n">
        <f aca="false">ROUND(CI160*CM160,2)</f>
        <v>1</v>
      </c>
      <c r="DX160" s="0" t="n">
        <f aca="false">IF(OR(CN160&lt;0,CR160&lt;=0),-1,ROUND(CN160/CR160,0))</f>
        <v>18</v>
      </c>
      <c r="DY160" s="0" t="s">
        <v>44</v>
      </c>
      <c r="DZ160" s="0" t="str">
        <f aca="false">IF(AND(CP160="Nein",CT160="Nein"),"Nein","Ja")</f>
        <v>Nein</v>
      </c>
      <c r="EA160" s="3" t="n">
        <f aca="false">ROUND(CQ160*CU160,2)</f>
        <v>1</v>
      </c>
      <c r="EB160" s="0" t="n">
        <f aca="false">IF(OR(CN160&lt;0,CF160&lt;0),-1,CN160+ROUND(BU160*CF160,0))</f>
        <v>1980</v>
      </c>
      <c r="EC160" s="0" t="s">
        <v>44</v>
      </c>
      <c r="ED160" s="0" t="str">
        <f aca="false">IF(AND(CP160="Nein",CH160="Nein"),"Nein","Ja")</f>
        <v>Nein</v>
      </c>
      <c r="EE160" s="3" t="n">
        <f aca="false">ROUND((CQ160+CI160)/2,2)</f>
        <v>1</v>
      </c>
      <c r="EF160" s="0" t="n">
        <f aca="false">IF(OR(EB160&lt;0,CB160&lt;=0),-1,ROUND(EB160/CB160,0))</f>
        <v>18</v>
      </c>
      <c r="EG160" s="0" t="s">
        <v>44</v>
      </c>
      <c r="EH160" s="0" t="str">
        <f aca="false">IF(AND(ED160="Nein",CD160="Nein"),"Nein","Ja")</f>
        <v>Nein</v>
      </c>
      <c r="EI160" s="3" t="n">
        <f aca="false">ROUND(EE160*CE160,2)</f>
        <v>1</v>
      </c>
      <c r="EJ160" s="0" t="n">
        <f aca="false">BO160</f>
        <v>13</v>
      </c>
      <c r="EK160" s="0" t="str">
        <f aca="false">BP160</f>
        <v>Nein</v>
      </c>
      <c r="EL160" s="0" t="str">
        <f aca="false">BQ160</f>
        <v>Nein</v>
      </c>
      <c r="EM160" s="3" t="n">
        <f aca="false">BR160</f>
        <v>1</v>
      </c>
    </row>
    <row r="161" customFormat="false" ht="12.75" hidden="false" customHeight="false" outlineLevel="0" collapsed="false">
      <c r="B161" s="0" t="n">
        <v>1</v>
      </c>
      <c r="C161" s="0" t="n">
        <v>720</v>
      </c>
      <c r="D161" s="0" t="s">
        <v>44</v>
      </c>
      <c r="E161" s="0" t="s">
        <v>44</v>
      </c>
      <c r="F161" s="3" t="n">
        <v>1</v>
      </c>
      <c r="G161" s="0" t="n">
        <v>97</v>
      </c>
      <c r="H161" s="0" t="s">
        <v>44</v>
      </c>
      <c r="I161" s="0" t="s">
        <v>44</v>
      </c>
      <c r="J161" s="3" t="n">
        <v>1</v>
      </c>
      <c r="K161" s="0" t="n">
        <v>0</v>
      </c>
      <c r="L161" s="0" t="s">
        <v>44</v>
      </c>
      <c r="M161" s="0" t="s">
        <v>44</v>
      </c>
      <c r="N161" s="3" t="n">
        <v>1</v>
      </c>
      <c r="O161" s="0" t="n">
        <v>-1</v>
      </c>
      <c r="P161" s="0" t="s">
        <v>44</v>
      </c>
      <c r="Q161" s="0" t="s">
        <v>44</v>
      </c>
      <c r="R161" s="3" t="n">
        <v>1</v>
      </c>
      <c r="S161" s="0" t="n">
        <v>540</v>
      </c>
      <c r="T161" s="0" t="s">
        <v>44</v>
      </c>
      <c r="U161" s="0" t="s">
        <v>44</v>
      </c>
      <c r="V161" s="3" t="n">
        <v>1</v>
      </c>
      <c r="W161" s="0" t="n">
        <v>102</v>
      </c>
      <c r="X161" s="0" t="s">
        <v>44</v>
      </c>
      <c r="Y161" s="0" t="s">
        <v>44</v>
      </c>
      <c r="Z161" s="3" t="n">
        <v>1</v>
      </c>
      <c r="AA161" s="0" t="n">
        <v>82</v>
      </c>
      <c r="AB161" s="0" t="s">
        <v>44</v>
      </c>
      <c r="AC161" s="0" t="s">
        <v>44</v>
      </c>
      <c r="AD161" s="3" t="n">
        <v>1</v>
      </c>
      <c r="AE161" s="0" t="n">
        <v>82</v>
      </c>
      <c r="AF161" s="4" t="s">
        <v>44</v>
      </c>
      <c r="AG161" s="4" t="s">
        <v>44</v>
      </c>
      <c r="AH161" s="3" t="n">
        <v>1</v>
      </c>
      <c r="AI161" s="0" t="n">
        <v>11</v>
      </c>
      <c r="AJ161" s="0" t="s">
        <v>44</v>
      </c>
      <c r="AK161" s="0" t="s">
        <v>44</v>
      </c>
      <c r="AL161" s="3" t="n">
        <v>1</v>
      </c>
      <c r="AM161" s="0" t="n">
        <v>98</v>
      </c>
      <c r="AN161" s="0" t="s">
        <v>44</v>
      </c>
      <c r="AO161" s="0" t="s">
        <v>44</v>
      </c>
      <c r="AP161" s="3" t="n">
        <v>1</v>
      </c>
      <c r="AQ161" s="0" t="n">
        <v>0</v>
      </c>
      <c r="AR161" s="0" t="s">
        <v>44</v>
      </c>
      <c r="AS161" s="0" t="s">
        <v>44</v>
      </c>
      <c r="AT161" s="3" t="n">
        <v>1</v>
      </c>
      <c r="AU161" s="0" t="n">
        <v>7</v>
      </c>
      <c r="AV161" s="0" t="s">
        <v>44</v>
      </c>
      <c r="AW161" s="0" t="s">
        <v>44</v>
      </c>
      <c r="AX161" s="3" t="n">
        <v>1</v>
      </c>
      <c r="AY161" s="0" t="n">
        <v>-1</v>
      </c>
      <c r="AZ161" s="0" t="s">
        <v>44</v>
      </c>
      <c r="BA161" s="0" t="s">
        <v>44</v>
      </c>
      <c r="BB161" s="3" t="n">
        <v>1</v>
      </c>
      <c r="BC161" s="0" t="n">
        <v>7</v>
      </c>
      <c r="BD161" s="0" t="s">
        <v>44</v>
      </c>
      <c r="BE161" s="0" t="s">
        <v>44</v>
      </c>
      <c r="BF161" s="3" t="n">
        <v>1</v>
      </c>
      <c r="BG161" s="0" t="n">
        <v>1008</v>
      </c>
      <c r="BH161" s="0" t="s">
        <v>44</v>
      </c>
      <c r="BI161" s="0" t="s">
        <v>44</v>
      </c>
      <c r="BJ161" s="3" t="n">
        <v>1</v>
      </c>
      <c r="BK161" s="0" t="n">
        <v>10</v>
      </c>
      <c r="BL161" s="0" t="s">
        <v>44</v>
      </c>
      <c r="BM161" s="0" t="s">
        <v>44</v>
      </c>
      <c r="BN161" s="3" t="n">
        <v>1</v>
      </c>
      <c r="BO161" s="0" t="n">
        <v>7</v>
      </c>
      <c r="BP161" s="0" t="s">
        <v>44</v>
      </c>
      <c r="BQ161" s="0" t="s">
        <v>44</v>
      </c>
      <c r="BR161" s="3" t="n">
        <v>1</v>
      </c>
      <c r="CA161" s="3"/>
      <c r="CE161" s="3"/>
      <c r="CI161" s="3"/>
      <c r="CM161" s="3"/>
      <c r="CQ161" s="3"/>
      <c r="CU161" s="3"/>
      <c r="CY161" s="3"/>
      <c r="DC161" s="3"/>
      <c r="DG161" s="3"/>
      <c r="DK161" s="3"/>
      <c r="DO161" s="3"/>
      <c r="DS161" s="3"/>
      <c r="DW161" s="3"/>
      <c r="EA161" s="3"/>
      <c r="EE161" s="3"/>
      <c r="EI161" s="3"/>
      <c r="EM161" s="3"/>
    </row>
    <row r="162" customFormat="false" ht="12.75" hidden="false" customHeight="false" outlineLevel="0" collapsed="false">
      <c r="A162" s="0" t="n">
        <v>63</v>
      </c>
      <c r="B162" s="0" t="n">
        <v>1</v>
      </c>
      <c r="C162" s="0" t="n">
        <v>1320</v>
      </c>
      <c r="D162" s="0" t="s">
        <v>44</v>
      </c>
      <c r="E162" s="0" t="s">
        <v>44</v>
      </c>
      <c r="F162" s="3" t="n">
        <v>1</v>
      </c>
      <c r="G162" s="0" t="n">
        <v>20</v>
      </c>
      <c r="H162" s="0" t="s">
        <v>44</v>
      </c>
      <c r="I162" s="0" t="s">
        <v>44</v>
      </c>
      <c r="J162" s="3" t="n">
        <v>1</v>
      </c>
      <c r="K162" s="0" t="n">
        <v>60</v>
      </c>
      <c r="L162" s="0" t="s">
        <v>44</v>
      </c>
      <c r="M162" s="0" t="s">
        <v>44</v>
      </c>
      <c r="N162" s="3" t="n">
        <v>1</v>
      </c>
      <c r="O162" s="0" t="n">
        <v>20</v>
      </c>
      <c r="P162" s="0" t="s">
        <v>44</v>
      </c>
      <c r="Q162" s="0" t="s">
        <v>44</v>
      </c>
      <c r="R162" s="3" t="n">
        <v>1</v>
      </c>
      <c r="S162" s="0" t="n">
        <v>1260</v>
      </c>
      <c r="T162" s="0" t="s">
        <v>44</v>
      </c>
      <c r="U162" s="0" t="s">
        <v>44</v>
      </c>
      <c r="V162" s="3" t="n">
        <v>1</v>
      </c>
      <c r="W162" s="0" t="n">
        <v>20</v>
      </c>
      <c r="X162" s="0" t="s">
        <v>44</v>
      </c>
      <c r="Y162" s="0" t="s">
        <v>44</v>
      </c>
      <c r="Z162" s="3" t="n">
        <v>1</v>
      </c>
      <c r="AA162" s="0" t="n">
        <v>92</v>
      </c>
      <c r="AB162" s="0" t="s">
        <v>44</v>
      </c>
      <c r="AC162" s="0" t="s">
        <v>44</v>
      </c>
      <c r="AD162" s="3" t="n">
        <v>1</v>
      </c>
      <c r="AE162" s="0" t="n">
        <v>92</v>
      </c>
      <c r="AF162" s="4" t="s">
        <v>44</v>
      </c>
      <c r="AG162" s="4" t="s">
        <v>44</v>
      </c>
      <c r="AH162" s="3" t="n">
        <v>1</v>
      </c>
      <c r="AI162" s="0" t="n">
        <v>2</v>
      </c>
      <c r="AJ162" s="0" t="s">
        <v>44</v>
      </c>
      <c r="AK162" s="0" t="s">
        <v>44</v>
      </c>
      <c r="AL162" s="3" t="n">
        <v>1</v>
      </c>
      <c r="AM162" s="0" t="n">
        <v>21</v>
      </c>
      <c r="AN162" s="0" t="s">
        <v>44</v>
      </c>
      <c r="AO162" s="0" t="s">
        <v>44</v>
      </c>
      <c r="AP162" s="3" t="n">
        <v>1</v>
      </c>
      <c r="AQ162" s="0" t="n">
        <v>5</v>
      </c>
      <c r="AR162" s="0" t="s">
        <v>44</v>
      </c>
      <c r="AS162" s="0" t="s">
        <v>44</v>
      </c>
      <c r="AT162" s="3" t="n">
        <v>1</v>
      </c>
      <c r="AU162" s="0" t="n">
        <v>66</v>
      </c>
      <c r="AV162" s="0" t="s">
        <v>44</v>
      </c>
      <c r="AW162" s="0" t="s">
        <v>44</v>
      </c>
      <c r="AX162" s="3" t="n">
        <v>1</v>
      </c>
      <c r="AY162" s="0" t="n">
        <v>3</v>
      </c>
      <c r="AZ162" s="0" t="s">
        <v>44</v>
      </c>
      <c r="BA162" s="0" t="s">
        <v>44</v>
      </c>
      <c r="BB162" s="3" t="n">
        <v>1</v>
      </c>
      <c r="BC162" s="0" t="n">
        <v>63</v>
      </c>
      <c r="BD162" s="0" t="s">
        <v>44</v>
      </c>
      <c r="BE162" s="0" t="s">
        <v>44</v>
      </c>
      <c r="BF162" s="3" t="n">
        <v>1</v>
      </c>
      <c r="BG162" s="0" t="n">
        <v>1392</v>
      </c>
      <c r="BH162" s="0" t="s">
        <v>44</v>
      </c>
      <c r="BI162" s="0" t="s">
        <v>44</v>
      </c>
      <c r="BJ162" s="3" t="n">
        <v>1</v>
      </c>
      <c r="BK162" s="0" t="n">
        <v>70</v>
      </c>
      <c r="BL162" s="0" t="s">
        <v>44</v>
      </c>
      <c r="BM162" s="0" t="s">
        <v>44</v>
      </c>
      <c r="BN162" s="3" t="n">
        <v>1</v>
      </c>
      <c r="BO162" s="0" t="n">
        <v>9</v>
      </c>
      <c r="BP162" s="0" t="s">
        <v>44</v>
      </c>
      <c r="BQ162" s="0" t="s">
        <v>44</v>
      </c>
      <c r="BR162" s="3" t="n">
        <v>1</v>
      </c>
      <c r="BU162" s="0" t="n">
        <f aca="false">IF(CJ162&lt;=0,$D$7,IF(CR162&lt;=CJ162,$D$7,$D$7+$F$7*(CR162-CJ162)))</f>
        <v>2.2</v>
      </c>
      <c r="BW162" s="0" t="n">
        <v>1</v>
      </c>
      <c r="BX162" s="0" t="n">
        <f aca="false">IF(AND(C162&gt;=0,C163&gt;=0),C162-C163,-1)</f>
        <v>600</v>
      </c>
      <c r="BY162" s="0" t="s">
        <v>44</v>
      </c>
      <c r="BZ162" s="0" t="str">
        <f aca="false">IF(AND(E162="Nein",E163="Nein"),"Nein","Ja")</f>
        <v>Nein</v>
      </c>
      <c r="CA162" s="3" t="n">
        <f aca="false">ROUND((F162+F163)/2,2)</f>
        <v>1</v>
      </c>
      <c r="CB162" s="0" t="n">
        <f aca="false">G162</f>
        <v>20</v>
      </c>
      <c r="CC162" s="0" t="str">
        <f aca="false">H162</f>
        <v>Nein</v>
      </c>
      <c r="CD162" s="0" t="str">
        <f aca="false">I162</f>
        <v>Nein</v>
      </c>
      <c r="CE162" s="3" t="n">
        <f aca="false">J162</f>
        <v>1</v>
      </c>
      <c r="CF162" s="0" t="n">
        <f aca="false">IF(AND(K162&gt;=0,K163&gt;=0),K162-K163,-1)</f>
        <v>60</v>
      </c>
      <c r="CG162" s="0" t="s">
        <v>44</v>
      </c>
      <c r="CH162" s="0" t="str">
        <f aca="false">IF(AND(M162="Nein",M163="Nein"),"Nein","Ja")</f>
        <v>Nein</v>
      </c>
      <c r="CI162" s="3" t="n">
        <f aca="false">ROUND((N162+N163)/2,2)</f>
        <v>1</v>
      </c>
      <c r="CJ162" s="0" t="n">
        <f aca="false">O162</f>
        <v>20</v>
      </c>
      <c r="CK162" s="0" t="str">
        <f aca="false">P162</f>
        <v>Nein</v>
      </c>
      <c r="CL162" s="0" t="str">
        <f aca="false">Q162</f>
        <v>Nein</v>
      </c>
      <c r="CM162" s="3" t="n">
        <f aca="false">R162</f>
        <v>1</v>
      </c>
      <c r="CN162" s="0" t="n">
        <f aca="false">IF(AND(S162&gt;=0,S163&gt;=0),S162-S163,-1)</f>
        <v>540</v>
      </c>
      <c r="CO162" s="0" t="s">
        <v>44</v>
      </c>
      <c r="CP162" s="0" t="str">
        <f aca="false">IF(AND(U162="Nein",U163="Nein"),"Nein","Ja")</f>
        <v>Nein</v>
      </c>
      <c r="CQ162" s="3" t="n">
        <f aca="false">ROUND((V162+V163)/2,2)</f>
        <v>1</v>
      </c>
      <c r="CR162" s="0" t="n">
        <f aca="false">W162</f>
        <v>20</v>
      </c>
      <c r="CS162" s="0" t="str">
        <f aca="false">X162</f>
        <v>Nein</v>
      </c>
      <c r="CT162" s="0" t="str">
        <f aca="false">Y162</f>
        <v>Nein</v>
      </c>
      <c r="CU162" s="3" t="n">
        <f aca="false">Z162</f>
        <v>1</v>
      </c>
      <c r="CV162" s="0" t="n">
        <f aca="false">AA162</f>
        <v>92</v>
      </c>
      <c r="CW162" s="0" t="str">
        <f aca="false">AB162</f>
        <v>Nein</v>
      </c>
      <c r="CX162" s="0" t="str">
        <f aca="false">AC162</f>
        <v>Nein</v>
      </c>
      <c r="CY162" s="3" t="n">
        <f aca="false">AD162</f>
        <v>1</v>
      </c>
      <c r="CZ162" s="0" t="n">
        <f aca="false">AE162</f>
        <v>92</v>
      </c>
      <c r="DA162" s="0" t="str">
        <f aca="false">AF162</f>
        <v>Nein</v>
      </c>
      <c r="DB162" s="0" t="str">
        <f aca="false">AG162</f>
        <v>Nein</v>
      </c>
      <c r="DC162" s="3" t="n">
        <f aca="false">AH162</f>
        <v>1</v>
      </c>
      <c r="DD162" s="0" t="n">
        <f aca="false">AI162</f>
        <v>2</v>
      </c>
      <c r="DE162" s="0" t="str">
        <f aca="false">AJ162</f>
        <v>Nein</v>
      </c>
      <c r="DF162" s="0" t="str">
        <f aca="false">AK162</f>
        <v>Nein</v>
      </c>
      <c r="DG162" s="3" t="n">
        <f aca="false">AL162</f>
        <v>1</v>
      </c>
      <c r="DH162" s="0" t="n">
        <f aca="false">AM162</f>
        <v>21</v>
      </c>
      <c r="DI162" s="0" t="str">
        <f aca="false">AN162</f>
        <v>Nein</v>
      </c>
      <c r="DJ162" s="0" t="str">
        <f aca="false">AO162</f>
        <v>Nein</v>
      </c>
      <c r="DK162" s="3" t="n">
        <f aca="false">AP162</f>
        <v>1</v>
      </c>
      <c r="DL162" s="0" t="n">
        <f aca="false">IF(CF162=0,0,IF(OR(BX162&gt;=0,CF162&gt;=0),ROUND(CF162/BX162*100,0),-1))</f>
        <v>10</v>
      </c>
      <c r="DM162" s="0" t="s">
        <v>44</v>
      </c>
      <c r="DN162" s="0" t="str">
        <f aca="false">IF(AND(CH162="Nein",BZ162="Nein"),"Nein","Ja")</f>
        <v>Nein</v>
      </c>
      <c r="DO162" s="3" t="n">
        <f aca="false">ROUND(CI162*CA162,2)</f>
        <v>1</v>
      </c>
      <c r="DP162" s="0" t="n">
        <f aca="false">IF(OR(BX162&lt;0,CB162&lt;=0),-1,ROUND(BX162/CB162,0))</f>
        <v>30</v>
      </c>
      <c r="DQ162" s="0" t="s">
        <v>44</v>
      </c>
      <c r="DR162" s="0" t="str">
        <f aca="false">IF(AND(BZ162="Nein",CD162="Nein"),"Nein","Ja")</f>
        <v>Nein</v>
      </c>
      <c r="DS162" s="3" t="n">
        <f aca="false">ROUND(CA162*CE162,2)</f>
        <v>1</v>
      </c>
      <c r="DT162" s="0" t="n">
        <f aca="false">IF(OR(CF162&lt;0,CJ162&lt;=0),-1,ROUND(CF162/CJ162,0))</f>
        <v>3</v>
      </c>
      <c r="DU162" s="0" t="s">
        <v>44</v>
      </c>
      <c r="DV162" s="0" t="str">
        <f aca="false">IF(AND(CH162="Nein",CL162="Nein"),"Nein","Ja")</f>
        <v>Nein</v>
      </c>
      <c r="DW162" s="3" t="n">
        <f aca="false">ROUND(CI162*CM162,2)</f>
        <v>1</v>
      </c>
      <c r="DX162" s="0" t="n">
        <f aca="false">IF(OR(CN162&lt;0,CR162&lt;=0),-1,ROUND(CN162/CR162,0))</f>
        <v>27</v>
      </c>
      <c r="DY162" s="0" t="s">
        <v>44</v>
      </c>
      <c r="DZ162" s="0" t="str">
        <f aca="false">IF(AND(CP162="Nein",CT162="Nein"),"Nein","Ja")</f>
        <v>Nein</v>
      </c>
      <c r="EA162" s="3" t="n">
        <f aca="false">ROUND(CQ162*CU162,2)</f>
        <v>1</v>
      </c>
      <c r="EB162" s="0" t="n">
        <f aca="false">IF(OR(CN162&lt;0,CF162&lt;0),-1,CN162+ROUND(BU162*CF162,0))</f>
        <v>672</v>
      </c>
      <c r="EC162" s="0" t="s">
        <v>44</v>
      </c>
      <c r="ED162" s="0" t="str">
        <f aca="false">IF(AND(CP162="Nein",CH162="Nein"),"Nein","Ja")</f>
        <v>Nein</v>
      </c>
      <c r="EE162" s="3" t="n">
        <f aca="false">ROUND((CQ162+CI162)/2,2)</f>
        <v>1</v>
      </c>
      <c r="EF162" s="0" t="n">
        <f aca="false">IF(OR(EB162&lt;0,CB162&lt;=0),-1,ROUND(EB162/CB162,0))</f>
        <v>34</v>
      </c>
      <c r="EG162" s="0" t="s">
        <v>44</v>
      </c>
      <c r="EH162" s="0" t="str">
        <f aca="false">IF(AND(ED162="Nein",CD162="Nein"),"Nein","Ja")</f>
        <v>Nein</v>
      </c>
      <c r="EI162" s="3" t="n">
        <f aca="false">ROUND(EE162*CE162,2)</f>
        <v>1</v>
      </c>
      <c r="EJ162" s="0" t="n">
        <f aca="false">BO162</f>
        <v>9</v>
      </c>
      <c r="EK162" s="0" t="str">
        <f aca="false">BP162</f>
        <v>Nein</v>
      </c>
      <c r="EL162" s="0" t="str">
        <f aca="false">BQ162</f>
        <v>Nein</v>
      </c>
      <c r="EM162" s="3" t="n">
        <f aca="false">BR162</f>
        <v>1</v>
      </c>
    </row>
    <row r="163" customFormat="false" ht="12.75" hidden="false" customHeight="false" outlineLevel="0" collapsed="false">
      <c r="B163" s="0" t="n">
        <v>1</v>
      </c>
      <c r="C163" s="0" t="n">
        <v>720</v>
      </c>
      <c r="D163" s="0" t="s">
        <v>44</v>
      </c>
      <c r="E163" s="0" t="s">
        <v>44</v>
      </c>
      <c r="F163" s="3" t="n">
        <v>1</v>
      </c>
      <c r="G163" s="0" t="n">
        <v>97</v>
      </c>
      <c r="H163" s="0" t="s">
        <v>44</v>
      </c>
      <c r="I163" s="0" t="s">
        <v>44</v>
      </c>
      <c r="J163" s="3" t="n">
        <v>1</v>
      </c>
      <c r="K163" s="0" t="n">
        <v>0</v>
      </c>
      <c r="L163" s="0" t="s">
        <v>44</v>
      </c>
      <c r="M163" s="0" t="s">
        <v>44</v>
      </c>
      <c r="N163" s="3" t="n">
        <v>1</v>
      </c>
      <c r="O163" s="0" t="n">
        <v>-1</v>
      </c>
      <c r="P163" s="0" t="s">
        <v>44</v>
      </c>
      <c r="Q163" s="0" t="s">
        <v>44</v>
      </c>
      <c r="R163" s="3" t="n">
        <v>1</v>
      </c>
      <c r="S163" s="0" t="n">
        <v>720</v>
      </c>
      <c r="T163" s="0" t="s">
        <v>44</v>
      </c>
      <c r="U163" s="0" t="s">
        <v>44</v>
      </c>
      <c r="V163" s="3" t="n">
        <v>1</v>
      </c>
      <c r="W163" s="0" t="n">
        <v>97</v>
      </c>
      <c r="X163" s="0" t="s">
        <v>44</v>
      </c>
      <c r="Y163" s="0" t="s">
        <v>44</v>
      </c>
      <c r="Z163" s="3" t="n">
        <v>1</v>
      </c>
      <c r="AA163" s="0" t="n">
        <v>82</v>
      </c>
      <c r="AB163" s="0" t="s">
        <v>44</v>
      </c>
      <c r="AC163" s="0" t="s">
        <v>44</v>
      </c>
      <c r="AD163" s="3" t="n">
        <v>1</v>
      </c>
      <c r="AE163" s="0" t="n">
        <v>82</v>
      </c>
      <c r="AF163" s="4" t="s">
        <v>44</v>
      </c>
      <c r="AG163" s="4" t="s">
        <v>44</v>
      </c>
      <c r="AH163" s="3" t="n">
        <v>1</v>
      </c>
      <c r="AI163" s="0" t="n">
        <v>11</v>
      </c>
      <c r="AJ163" s="0" t="s">
        <v>44</v>
      </c>
      <c r="AK163" s="0" t="s">
        <v>44</v>
      </c>
      <c r="AL163" s="3" t="n">
        <v>1</v>
      </c>
      <c r="AM163" s="0" t="n">
        <v>98</v>
      </c>
      <c r="AN163" s="0" t="s">
        <v>44</v>
      </c>
      <c r="AO163" s="0" t="s">
        <v>44</v>
      </c>
      <c r="AP163" s="3" t="n">
        <v>1</v>
      </c>
      <c r="AQ163" s="0" t="n">
        <v>0</v>
      </c>
      <c r="AR163" s="0" t="s">
        <v>44</v>
      </c>
      <c r="AS163" s="0" t="s">
        <v>44</v>
      </c>
      <c r="AT163" s="3" t="n">
        <v>1</v>
      </c>
      <c r="AU163" s="0" t="n">
        <v>7</v>
      </c>
      <c r="AV163" s="0" t="s">
        <v>44</v>
      </c>
      <c r="AW163" s="0" t="s">
        <v>44</v>
      </c>
      <c r="AX163" s="3" t="n">
        <v>1</v>
      </c>
      <c r="AY163" s="0" t="n">
        <v>-1</v>
      </c>
      <c r="AZ163" s="0" t="s">
        <v>44</v>
      </c>
      <c r="BA163" s="0" t="s">
        <v>44</v>
      </c>
      <c r="BB163" s="3" t="n">
        <v>1</v>
      </c>
      <c r="BC163" s="0" t="n">
        <v>7</v>
      </c>
      <c r="BD163" s="0" t="s">
        <v>44</v>
      </c>
      <c r="BE163" s="0" t="s">
        <v>44</v>
      </c>
      <c r="BF163" s="3" t="n">
        <v>1</v>
      </c>
      <c r="BG163" s="0" t="n">
        <v>1008</v>
      </c>
      <c r="BH163" s="0" t="s">
        <v>44</v>
      </c>
      <c r="BI163" s="0" t="s">
        <v>44</v>
      </c>
      <c r="BJ163" s="3" t="n">
        <v>1</v>
      </c>
      <c r="BK163" s="0" t="n">
        <v>10</v>
      </c>
      <c r="BL163" s="0" t="s">
        <v>44</v>
      </c>
      <c r="BM163" s="0" t="s">
        <v>44</v>
      </c>
      <c r="BN163" s="3" t="n">
        <v>1</v>
      </c>
      <c r="BO163" s="0" t="n">
        <v>7</v>
      </c>
      <c r="BP163" s="0" t="s">
        <v>44</v>
      </c>
      <c r="BQ163" s="0" t="s">
        <v>44</v>
      </c>
      <c r="BR163" s="3" t="n">
        <v>1</v>
      </c>
      <c r="CA163" s="3"/>
      <c r="CE163" s="3"/>
      <c r="CI163" s="3"/>
      <c r="CM163" s="3"/>
      <c r="CQ163" s="3"/>
      <c r="CU163" s="3"/>
      <c r="CY163" s="3"/>
      <c r="DC163" s="3"/>
      <c r="DG163" s="3"/>
      <c r="DK163" s="3"/>
      <c r="DO163" s="3"/>
      <c r="DS163" s="3"/>
      <c r="DW163" s="3"/>
      <c r="EA163" s="3"/>
      <c r="EE163" s="3"/>
      <c r="EI163" s="3"/>
      <c r="EM163" s="3"/>
    </row>
    <row r="164" customFormat="false" ht="12.75" hidden="false" customHeight="false" outlineLevel="0" collapsed="false">
      <c r="A164" s="0" t="n">
        <v>64</v>
      </c>
      <c r="B164" s="0" t="n">
        <v>1</v>
      </c>
      <c r="C164" s="0" t="n">
        <v>0</v>
      </c>
      <c r="D164" s="0" t="s">
        <v>44</v>
      </c>
      <c r="E164" s="0" t="s">
        <v>44</v>
      </c>
      <c r="F164" s="3" t="n">
        <v>1</v>
      </c>
      <c r="G164" s="0" t="n">
        <v>-1</v>
      </c>
      <c r="H164" s="0" t="s">
        <v>44</v>
      </c>
      <c r="I164" s="0" t="s">
        <v>44</v>
      </c>
      <c r="J164" s="3" t="n">
        <v>1</v>
      </c>
      <c r="K164" s="0" t="n">
        <v>0</v>
      </c>
      <c r="L164" s="0" t="s">
        <v>44</v>
      </c>
      <c r="M164" s="0" t="s">
        <v>44</v>
      </c>
      <c r="N164" s="3" t="n">
        <v>1</v>
      </c>
      <c r="O164" s="0" t="n">
        <v>-1</v>
      </c>
      <c r="P164" s="0" t="s">
        <v>44</v>
      </c>
      <c r="Q164" s="0" t="s">
        <v>44</v>
      </c>
      <c r="R164" s="3" t="n">
        <v>1</v>
      </c>
      <c r="S164" s="0" t="n">
        <v>0</v>
      </c>
      <c r="T164" s="0" t="s">
        <v>44</v>
      </c>
      <c r="U164" s="0" t="s">
        <v>44</v>
      </c>
      <c r="V164" s="3" t="n">
        <v>1</v>
      </c>
      <c r="W164" s="0" t="n">
        <v>-1</v>
      </c>
      <c r="X164" s="0" t="s">
        <v>44</v>
      </c>
      <c r="Y164" s="0" t="s">
        <v>44</v>
      </c>
      <c r="Z164" s="3" t="n">
        <v>1</v>
      </c>
      <c r="AA164" s="0" t="n">
        <v>83</v>
      </c>
      <c r="AB164" s="0" t="s">
        <v>44</v>
      </c>
      <c r="AC164" s="0" t="s">
        <v>44</v>
      </c>
      <c r="AD164" s="3" t="n">
        <v>1</v>
      </c>
      <c r="AE164" s="0" t="n">
        <v>85</v>
      </c>
      <c r="AF164" s="4" t="s">
        <v>44</v>
      </c>
      <c r="AG164" s="4" t="s">
        <v>44</v>
      </c>
      <c r="AH164" s="3" t="n">
        <v>1</v>
      </c>
      <c r="AI164" s="0" t="n">
        <v>0</v>
      </c>
      <c r="AJ164" s="0" t="s">
        <v>44</v>
      </c>
      <c r="AK164" s="0" t="s">
        <v>44</v>
      </c>
      <c r="AL164" s="3" t="n">
        <v>1</v>
      </c>
      <c r="AM164" s="0" t="n">
        <v>-1</v>
      </c>
      <c r="AN164" s="0" t="s">
        <v>44</v>
      </c>
      <c r="AO164" s="0" t="s">
        <v>44</v>
      </c>
      <c r="AP164" s="3" t="n">
        <v>1</v>
      </c>
      <c r="AQ164" s="0" t="n">
        <v>0</v>
      </c>
      <c r="AR164" s="0" t="s">
        <v>44</v>
      </c>
      <c r="AS164" s="0" t="s">
        <v>44</v>
      </c>
      <c r="AT164" s="3" t="n">
        <v>1</v>
      </c>
      <c r="AU164" s="0" t="n">
        <v>-1</v>
      </c>
      <c r="AV164" s="0" t="s">
        <v>44</v>
      </c>
      <c r="AW164" s="0" t="s">
        <v>44</v>
      </c>
      <c r="AX164" s="3" t="n">
        <v>1</v>
      </c>
      <c r="AY164" s="0" t="n">
        <v>-1</v>
      </c>
      <c r="AZ164" s="0" t="s">
        <v>44</v>
      </c>
      <c r="BA164" s="0" t="s">
        <v>44</v>
      </c>
      <c r="BB164" s="3" t="n">
        <v>1</v>
      </c>
      <c r="BC164" s="0" t="n">
        <v>-1</v>
      </c>
      <c r="BD164" s="0" t="s">
        <v>44</v>
      </c>
      <c r="BE164" s="0" t="s">
        <v>44</v>
      </c>
      <c r="BF164" s="3" t="n">
        <v>1</v>
      </c>
      <c r="BG164" s="0" t="n">
        <v>0</v>
      </c>
      <c r="BH164" s="0" t="s">
        <v>44</v>
      </c>
      <c r="BI164" s="0" t="s">
        <v>44</v>
      </c>
      <c r="BJ164" s="3" t="n">
        <v>1</v>
      </c>
      <c r="BK164" s="0" t="n">
        <v>-1</v>
      </c>
      <c r="BL164" s="0" t="s">
        <v>44</v>
      </c>
      <c r="BM164" s="0" t="s">
        <v>44</v>
      </c>
      <c r="BN164" s="3" t="n">
        <v>1</v>
      </c>
      <c r="BO164" s="0" t="n">
        <v>-1</v>
      </c>
      <c r="BP164" s="0" t="s">
        <v>44</v>
      </c>
      <c r="BQ164" s="0" t="s">
        <v>44</v>
      </c>
      <c r="BR164" s="3" t="n">
        <v>1</v>
      </c>
      <c r="BU164" s="0" t="n">
        <f aca="false">IF(CJ164&lt;=0,$D$7,IF(CR164&lt;=CJ164,$D$7,$D$7+$F$7*(CR164-CJ164)))</f>
        <v>2.2</v>
      </c>
      <c r="BW164" s="0" t="n">
        <v>1</v>
      </c>
      <c r="BX164" s="0" t="n">
        <f aca="false">IF(AND(C164&gt;=0,C165&gt;=0),C164-C165,-1)</f>
        <v>0</v>
      </c>
      <c r="BY164" s="0" t="s">
        <v>44</v>
      </c>
      <c r="BZ164" s="0" t="str">
        <f aca="false">IF(AND(E164="Nein",E165="Nein"),"Nein","Ja")</f>
        <v>Nein</v>
      </c>
      <c r="CA164" s="3" t="n">
        <f aca="false">ROUND((F164+F165)/2,2)</f>
        <v>1</v>
      </c>
      <c r="CB164" s="0" t="n">
        <f aca="false">G164</f>
        <v>-1</v>
      </c>
      <c r="CC164" s="0" t="str">
        <f aca="false">H164</f>
        <v>Nein</v>
      </c>
      <c r="CD164" s="0" t="str">
        <f aca="false">I164</f>
        <v>Nein</v>
      </c>
      <c r="CE164" s="3" t="n">
        <f aca="false">J164</f>
        <v>1</v>
      </c>
      <c r="CF164" s="0" t="n">
        <f aca="false">IF(AND(K164&gt;=0,K165&gt;=0),K164-K165,-1)</f>
        <v>0</v>
      </c>
      <c r="CG164" s="0" t="s">
        <v>44</v>
      </c>
      <c r="CH164" s="0" t="str">
        <f aca="false">IF(AND(M164="Nein",M165="Nein"),"Nein","Ja")</f>
        <v>Nein</v>
      </c>
      <c r="CI164" s="3" t="n">
        <f aca="false">ROUND((N164+N165)/2,2)</f>
        <v>1</v>
      </c>
      <c r="CJ164" s="0" t="n">
        <f aca="false">O164</f>
        <v>-1</v>
      </c>
      <c r="CK164" s="0" t="str">
        <f aca="false">P164</f>
        <v>Nein</v>
      </c>
      <c r="CL164" s="0" t="str">
        <f aca="false">Q164</f>
        <v>Nein</v>
      </c>
      <c r="CM164" s="3" t="n">
        <f aca="false">R164</f>
        <v>1</v>
      </c>
      <c r="CN164" s="0" t="n">
        <f aca="false">IF(AND(S164&gt;=0,S165&gt;=0),S164-S165,-1)</f>
        <v>0</v>
      </c>
      <c r="CO164" s="0" t="s">
        <v>44</v>
      </c>
      <c r="CP164" s="0" t="str">
        <f aca="false">IF(AND(U164="Nein",U165="Nein"),"Nein","Ja")</f>
        <v>Nein</v>
      </c>
      <c r="CQ164" s="3" t="n">
        <f aca="false">ROUND((V164+V165)/2,2)</f>
        <v>1</v>
      </c>
      <c r="CR164" s="0" t="n">
        <f aca="false">W164</f>
        <v>-1</v>
      </c>
      <c r="CS164" s="0" t="str">
        <f aca="false">X164</f>
        <v>Nein</v>
      </c>
      <c r="CT164" s="0" t="str">
        <f aca="false">Y164</f>
        <v>Nein</v>
      </c>
      <c r="CU164" s="3" t="n">
        <f aca="false">Z164</f>
        <v>1</v>
      </c>
      <c r="CV164" s="0" t="n">
        <f aca="false">AA164</f>
        <v>83</v>
      </c>
      <c r="CW164" s="0" t="str">
        <f aca="false">AB164</f>
        <v>Nein</v>
      </c>
      <c r="CX164" s="0" t="str">
        <f aca="false">AC164</f>
        <v>Nein</v>
      </c>
      <c r="CY164" s="3" t="n">
        <f aca="false">AD164</f>
        <v>1</v>
      </c>
      <c r="CZ164" s="0" t="n">
        <f aca="false">AE164</f>
        <v>85</v>
      </c>
      <c r="DA164" s="0" t="str">
        <f aca="false">AF164</f>
        <v>Nein</v>
      </c>
      <c r="DB164" s="0" t="str">
        <f aca="false">AG164</f>
        <v>Nein</v>
      </c>
      <c r="DC164" s="3" t="n">
        <f aca="false">AH164</f>
        <v>1</v>
      </c>
      <c r="DD164" s="0" t="n">
        <f aca="false">AI164</f>
        <v>0</v>
      </c>
      <c r="DE164" s="0" t="str">
        <f aca="false">AJ164</f>
        <v>Nein</v>
      </c>
      <c r="DF164" s="0" t="str">
        <f aca="false">AK164</f>
        <v>Nein</v>
      </c>
      <c r="DG164" s="3" t="n">
        <f aca="false">AL164</f>
        <v>1</v>
      </c>
      <c r="DH164" s="0" t="n">
        <f aca="false">AM164</f>
        <v>-1</v>
      </c>
      <c r="DI164" s="0" t="str">
        <f aca="false">AN164</f>
        <v>Nein</v>
      </c>
      <c r="DJ164" s="0" t="str">
        <f aca="false">AO164</f>
        <v>Nein</v>
      </c>
      <c r="DK164" s="3" t="n">
        <f aca="false">AP164</f>
        <v>1</v>
      </c>
      <c r="DL164" s="0" t="n">
        <f aca="false">IF(CF164=0,0,IF(OR(BX164&gt;=0,CF164&gt;=0),ROUND(CF164/BX164*100,0),-1))</f>
        <v>0</v>
      </c>
      <c r="DM164" s="0" t="s">
        <v>44</v>
      </c>
      <c r="DN164" s="0" t="str">
        <f aca="false">IF(AND(CH164="Nein",BZ164="Nein"),"Nein","Ja")</f>
        <v>Nein</v>
      </c>
      <c r="DO164" s="3" t="n">
        <f aca="false">ROUND(CI164*CA164,2)</f>
        <v>1</v>
      </c>
      <c r="DP164" s="0" t="n">
        <f aca="false">IF(OR(BX164&lt;0,CB164&lt;=0),-1,ROUND(BX164/CB164,0))</f>
        <v>-1</v>
      </c>
      <c r="DQ164" s="0" t="s">
        <v>44</v>
      </c>
      <c r="DR164" s="0" t="str">
        <f aca="false">IF(AND(BZ164="Nein",CD164="Nein"),"Nein","Ja")</f>
        <v>Nein</v>
      </c>
      <c r="DS164" s="3" t="n">
        <f aca="false">ROUND(CA164*CE164,2)</f>
        <v>1</v>
      </c>
      <c r="DT164" s="0" t="n">
        <f aca="false">IF(OR(CF164&lt;0,CJ164&lt;=0),-1,ROUND(CF164/CJ164,0))</f>
        <v>-1</v>
      </c>
      <c r="DU164" s="0" t="s">
        <v>44</v>
      </c>
      <c r="DV164" s="0" t="str">
        <f aca="false">IF(AND(CH164="Nein",CL164="Nein"),"Nein","Ja")</f>
        <v>Nein</v>
      </c>
      <c r="DW164" s="3" t="n">
        <f aca="false">ROUND(CI164*CM164,2)</f>
        <v>1</v>
      </c>
      <c r="DX164" s="0" t="n">
        <f aca="false">IF(OR(CN164&lt;0,CR164&lt;=0),-1,ROUND(CN164/CR164,0))</f>
        <v>-1</v>
      </c>
      <c r="DY164" s="0" t="s">
        <v>44</v>
      </c>
      <c r="DZ164" s="0" t="str">
        <f aca="false">IF(AND(CP164="Nein",CT164="Nein"),"Nein","Ja")</f>
        <v>Nein</v>
      </c>
      <c r="EA164" s="3" t="n">
        <f aca="false">ROUND(CQ164*CU164,2)</f>
        <v>1</v>
      </c>
      <c r="EB164" s="0" t="n">
        <f aca="false">IF(OR(CN164&lt;0,CF164&lt;0),-1,CN164+ROUND(BU164*CF164,0))</f>
        <v>0</v>
      </c>
      <c r="EC164" s="0" t="s">
        <v>44</v>
      </c>
      <c r="ED164" s="0" t="str">
        <f aca="false">IF(AND(CP164="Nein",CH164="Nein"),"Nein","Ja")</f>
        <v>Nein</v>
      </c>
      <c r="EE164" s="3" t="n">
        <f aca="false">ROUND((CQ164+CI164)/2,2)</f>
        <v>1</v>
      </c>
      <c r="EF164" s="0" t="n">
        <f aca="false">IF(OR(EB164&lt;0,CB164&lt;=0),-1,ROUND(EB164/CB164,0))</f>
        <v>-1</v>
      </c>
      <c r="EG164" s="0" t="s">
        <v>44</v>
      </c>
      <c r="EH164" s="0" t="str">
        <f aca="false">IF(AND(ED164="Nein",CD164="Nein"),"Nein","Ja")</f>
        <v>Nein</v>
      </c>
      <c r="EI164" s="3" t="n">
        <f aca="false">ROUND(EE164*CE164,2)</f>
        <v>1</v>
      </c>
      <c r="EJ164" s="0" t="n">
        <f aca="false">BO164</f>
        <v>-1</v>
      </c>
      <c r="EK164" s="0" t="str">
        <f aca="false">BP164</f>
        <v>Nein</v>
      </c>
      <c r="EL164" s="0" t="str">
        <f aca="false">BQ164</f>
        <v>Nein</v>
      </c>
      <c r="EM164" s="3" t="n">
        <f aca="false">BR164</f>
        <v>1</v>
      </c>
    </row>
    <row r="165" customFormat="false" ht="12.75" hidden="false" customHeight="false" outlineLevel="0" collapsed="false">
      <c r="B165" s="0" t="n">
        <v>1</v>
      </c>
      <c r="C165" s="0" t="n">
        <v>0</v>
      </c>
      <c r="D165" s="0" t="s">
        <v>44</v>
      </c>
      <c r="E165" s="0" t="s">
        <v>44</v>
      </c>
      <c r="F165" s="3" t="n">
        <v>1</v>
      </c>
      <c r="G165" s="0" t="n">
        <v>-1</v>
      </c>
      <c r="H165" s="0" t="s">
        <v>44</v>
      </c>
      <c r="I165" s="0" t="s">
        <v>44</v>
      </c>
      <c r="J165" s="3" t="n">
        <v>1</v>
      </c>
      <c r="K165" s="0" t="n">
        <v>0</v>
      </c>
      <c r="L165" s="0" t="s">
        <v>44</v>
      </c>
      <c r="M165" s="0" t="s">
        <v>44</v>
      </c>
      <c r="N165" s="3" t="n">
        <v>1</v>
      </c>
      <c r="O165" s="0" t="n">
        <v>-1</v>
      </c>
      <c r="P165" s="0" t="s">
        <v>44</v>
      </c>
      <c r="Q165" s="0" t="s">
        <v>44</v>
      </c>
      <c r="R165" s="3" t="n">
        <v>1</v>
      </c>
      <c r="S165" s="0" t="n">
        <v>0</v>
      </c>
      <c r="T165" s="0" t="s">
        <v>44</v>
      </c>
      <c r="U165" s="0" t="s">
        <v>44</v>
      </c>
      <c r="V165" s="3" t="n">
        <v>1</v>
      </c>
      <c r="W165" s="0" t="n">
        <v>-1</v>
      </c>
      <c r="X165" s="0" t="s">
        <v>44</v>
      </c>
      <c r="Y165" s="0" t="s">
        <v>44</v>
      </c>
      <c r="Z165" s="3" t="n">
        <v>1</v>
      </c>
      <c r="AA165" s="0" t="n">
        <v>82</v>
      </c>
      <c r="AB165" s="0" t="s">
        <v>44</v>
      </c>
      <c r="AC165" s="0" t="s">
        <v>44</v>
      </c>
      <c r="AD165" s="3" t="n">
        <v>1</v>
      </c>
      <c r="AE165" s="0" t="n">
        <v>82</v>
      </c>
      <c r="AF165" s="4" t="s">
        <v>44</v>
      </c>
      <c r="AG165" s="4" t="s">
        <v>44</v>
      </c>
      <c r="AH165" s="3" t="n">
        <v>1</v>
      </c>
      <c r="AI165" s="0" t="n">
        <v>0</v>
      </c>
      <c r="AJ165" s="0" t="s">
        <v>44</v>
      </c>
      <c r="AK165" s="0" t="s">
        <v>44</v>
      </c>
      <c r="AL165" s="3" t="n">
        <v>1</v>
      </c>
      <c r="AM165" s="0" t="n">
        <v>-1</v>
      </c>
      <c r="AN165" s="0" t="s">
        <v>44</v>
      </c>
      <c r="AO165" s="0" t="s">
        <v>44</v>
      </c>
      <c r="AP165" s="3" t="n">
        <v>1</v>
      </c>
      <c r="AQ165" s="0" t="n">
        <v>0</v>
      </c>
      <c r="AR165" s="0" t="s">
        <v>44</v>
      </c>
      <c r="AS165" s="0" t="s">
        <v>44</v>
      </c>
      <c r="AT165" s="3" t="n">
        <v>1</v>
      </c>
      <c r="AU165" s="0" t="n">
        <v>-1</v>
      </c>
      <c r="AV165" s="0" t="s">
        <v>44</v>
      </c>
      <c r="AW165" s="0" t="s">
        <v>44</v>
      </c>
      <c r="AX165" s="3" t="n">
        <v>1</v>
      </c>
      <c r="AY165" s="0" t="n">
        <v>-1</v>
      </c>
      <c r="AZ165" s="0" t="s">
        <v>44</v>
      </c>
      <c r="BA165" s="0" t="s">
        <v>44</v>
      </c>
      <c r="BB165" s="3" t="n">
        <v>1</v>
      </c>
      <c r="BC165" s="0" t="n">
        <v>-1</v>
      </c>
      <c r="BD165" s="0" t="s">
        <v>44</v>
      </c>
      <c r="BE165" s="0" t="s">
        <v>44</v>
      </c>
      <c r="BF165" s="3" t="n">
        <v>1</v>
      </c>
      <c r="BG165" s="0" t="n">
        <v>0</v>
      </c>
      <c r="BH165" s="0" t="s">
        <v>44</v>
      </c>
      <c r="BI165" s="0" t="s">
        <v>44</v>
      </c>
      <c r="BJ165" s="3" t="n">
        <v>1</v>
      </c>
      <c r="BK165" s="0" t="n">
        <v>-1</v>
      </c>
      <c r="BL165" s="0" t="s">
        <v>44</v>
      </c>
      <c r="BM165" s="0" t="s">
        <v>44</v>
      </c>
      <c r="BN165" s="3" t="n">
        <v>1</v>
      </c>
      <c r="BO165" s="0" t="n">
        <v>-1</v>
      </c>
      <c r="BP165" s="0" t="s">
        <v>44</v>
      </c>
      <c r="BQ165" s="0" t="s">
        <v>44</v>
      </c>
      <c r="BR165" s="3" t="n">
        <v>1</v>
      </c>
      <c r="CA165" s="3"/>
      <c r="CE165" s="3"/>
      <c r="CI165" s="3"/>
      <c r="CM165" s="3"/>
      <c r="CQ165" s="3"/>
      <c r="CU165" s="3"/>
      <c r="CY165" s="3"/>
      <c r="DC165" s="3"/>
      <c r="DG165" s="3"/>
      <c r="DK165" s="3"/>
      <c r="DO165" s="3"/>
      <c r="DS165" s="3"/>
      <c r="DW165" s="3"/>
      <c r="EA165" s="3"/>
      <c r="EE165" s="3"/>
      <c r="EI165" s="3"/>
      <c r="EM165" s="3"/>
    </row>
    <row r="166" customFormat="false" ht="12.75" hidden="false" customHeight="false" outlineLevel="0" collapsed="false">
      <c r="A166" s="0" t="n">
        <v>65</v>
      </c>
      <c r="B166" s="0" t="n">
        <v>1</v>
      </c>
      <c r="C166" s="0" t="n">
        <v>1320</v>
      </c>
      <c r="D166" s="0" t="s">
        <v>44</v>
      </c>
      <c r="E166" s="0" t="s">
        <v>44</v>
      </c>
      <c r="F166" s="3" t="n">
        <v>1</v>
      </c>
      <c r="G166" s="0" t="n">
        <v>20</v>
      </c>
      <c r="H166" s="0" t="s">
        <v>44</v>
      </c>
      <c r="I166" s="0" t="s">
        <v>44</v>
      </c>
      <c r="J166" s="3" t="n">
        <v>1</v>
      </c>
      <c r="K166" s="0" t="n">
        <v>60</v>
      </c>
      <c r="L166" s="0" t="s">
        <v>44</v>
      </c>
      <c r="M166" s="0" t="s">
        <v>44</v>
      </c>
      <c r="N166" s="3" t="n">
        <v>1</v>
      </c>
      <c r="O166" s="0" t="n">
        <v>20</v>
      </c>
      <c r="P166" s="0" t="s">
        <v>44</v>
      </c>
      <c r="Q166" s="0" t="s">
        <v>44</v>
      </c>
      <c r="R166" s="3" t="n">
        <v>1</v>
      </c>
      <c r="S166" s="0" t="n">
        <v>1260</v>
      </c>
      <c r="T166" s="0" t="s">
        <v>44</v>
      </c>
      <c r="U166" s="0" t="s">
        <v>44</v>
      </c>
      <c r="V166" s="3" t="n">
        <v>1</v>
      </c>
      <c r="W166" s="0" t="n">
        <v>20</v>
      </c>
      <c r="X166" s="0" t="s">
        <v>44</v>
      </c>
      <c r="Y166" s="0" t="s">
        <v>44</v>
      </c>
      <c r="Z166" s="3" t="n">
        <v>1</v>
      </c>
      <c r="AA166" s="0" t="n">
        <v>92</v>
      </c>
      <c r="AB166" s="0" t="s">
        <v>44</v>
      </c>
      <c r="AC166" s="0" t="s">
        <v>44</v>
      </c>
      <c r="AD166" s="3" t="n">
        <v>1</v>
      </c>
      <c r="AE166" s="0" t="n">
        <v>92</v>
      </c>
      <c r="AF166" s="4" t="s">
        <v>44</v>
      </c>
      <c r="AG166" s="4" t="s">
        <v>44</v>
      </c>
      <c r="AH166" s="3" t="n">
        <v>1</v>
      </c>
      <c r="AI166" s="0" t="n">
        <v>2</v>
      </c>
      <c r="AJ166" s="0" t="s">
        <v>44</v>
      </c>
      <c r="AK166" s="0" t="s">
        <v>44</v>
      </c>
      <c r="AL166" s="3" t="n">
        <v>1</v>
      </c>
      <c r="AM166" s="0" t="n">
        <v>21</v>
      </c>
      <c r="AN166" s="0" t="s">
        <v>44</v>
      </c>
      <c r="AO166" s="0" t="s">
        <v>44</v>
      </c>
      <c r="AP166" s="3" t="n">
        <v>1</v>
      </c>
      <c r="AQ166" s="0" t="n">
        <v>5</v>
      </c>
      <c r="AR166" s="0" t="s">
        <v>44</v>
      </c>
      <c r="AS166" s="0" t="s">
        <v>44</v>
      </c>
      <c r="AT166" s="3" t="n">
        <v>1</v>
      </c>
      <c r="AU166" s="0" t="n">
        <v>66</v>
      </c>
      <c r="AV166" s="0" t="s">
        <v>44</v>
      </c>
      <c r="AW166" s="0" t="s">
        <v>44</v>
      </c>
      <c r="AX166" s="3" t="n">
        <v>1</v>
      </c>
      <c r="AY166" s="0" t="n">
        <v>3</v>
      </c>
      <c r="AZ166" s="0" t="s">
        <v>44</v>
      </c>
      <c r="BA166" s="0" t="s">
        <v>44</v>
      </c>
      <c r="BB166" s="3" t="n">
        <v>1</v>
      </c>
      <c r="BC166" s="0" t="n">
        <v>63</v>
      </c>
      <c r="BD166" s="0" t="s">
        <v>44</v>
      </c>
      <c r="BE166" s="0" t="s">
        <v>44</v>
      </c>
      <c r="BF166" s="3" t="n">
        <v>1</v>
      </c>
      <c r="BG166" s="0" t="n">
        <v>1392</v>
      </c>
      <c r="BH166" s="0" t="s">
        <v>44</v>
      </c>
      <c r="BI166" s="0" t="s">
        <v>44</v>
      </c>
      <c r="BJ166" s="3" t="n">
        <v>1</v>
      </c>
      <c r="BK166" s="0" t="n">
        <v>70</v>
      </c>
      <c r="BL166" s="0" t="s">
        <v>44</v>
      </c>
      <c r="BM166" s="0" t="s">
        <v>44</v>
      </c>
      <c r="BN166" s="3" t="n">
        <v>1</v>
      </c>
      <c r="BO166" s="0" t="n">
        <v>9</v>
      </c>
      <c r="BP166" s="0" t="s">
        <v>44</v>
      </c>
      <c r="BQ166" s="0" t="s">
        <v>44</v>
      </c>
      <c r="BR166" s="3" t="n">
        <v>1</v>
      </c>
      <c r="BU166" s="0" t="n">
        <f aca="false">IF(CJ166&lt;=0,$D$7,IF(CR166&lt;=CJ166,$D$7,$D$7+$F$7*(CR166-CJ166)))</f>
        <v>2.2</v>
      </c>
      <c r="BW166" s="0" t="n">
        <v>1</v>
      </c>
      <c r="BX166" s="0" t="n">
        <f aca="false">IF(AND(C166&gt;=0,C167&gt;=0),C166-C167,-1)</f>
        <v>1320</v>
      </c>
      <c r="BY166" s="0" t="s">
        <v>44</v>
      </c>
      <c r="BZ166" s="0" t="str">
        <f aca="false">IF(AND(E166="Nein",E167="Nein"),"Nein","Ja")</f>
        <v>Nein</v>
      </c>
      <c r="CA166" s="3" t="n">
        <f aca="false">ROUND((F166+F167)/2,2)</f>
        <v>1</v>
      </c>
      <c r="CB166" s="0" t="n">
        <f aca="false">G166</f>
        <v>20</v>
      </c>
      <c r="CC166" s="0" t="str">
        <f aca="false">H166</f>
        <v>Nein</v>
      </c>
      <c r="CD166" s="0" t="str">
        <f aca="false">I166</f>
        <v>Nein</v>
      </c>
      <c r="CE166" s="3" t="n">
        <f aca="false">J166</f>
        <v>1</v>
      </c>
      <c r="CF166" s="0" t="n">
        <f aca="false">IF(AND(K166&gt;=0,K167&gt;=0),K166-K167,-1)</f>
        <v>60</v>
      </c>
      <c r="CG166" s="0" t="s">
        <v>44</v>
      </c>
      <c r="CH166" s="0" t="str">
        <f aca="false">IF(AND(M166="Nein",M167="Nein"),"Nein","Ja")</f>
        <v>Nein</v>
      </c>
      <c r="CI166" s="3" t="n">
        <f aca="false">ROUND((N166+N167)/2,2)</f>
        <v>1</v>
      </c>
      <c r="CJ166" s="0" t="n">
        <f aca="false">O166</f>
        <v>20</v>
      </c>
      <c r="CK166" s="0" t="str">
        <f aca="false">P166</f>
        <v>Nein</v>
      </c>
      <c r="CL166" s="0" t="str">
        <f aca="false">Q166</f>
        <v>Nein</v>
      </c>
      <c r="CM166" s="3" t="n">
        <f aca="false">R166</f>
        <v>1</v>
      </c>
      <c r="CN166" s="0" t="n">
        <f aca="false">IF(AND(S166&gt;=0,S167&gt;=0),S166-S167,-1)</f>
        <v>1260</v>
      </c>
      <c r="CO166" s="0" t="s">
        <v>44</v>
      </c>
      <c r="CP166" s="0" t="str">
        <f aca="false">IF(AND(U166="Nein",U167="Nein"),"Nein","Ja")</f>
        <v>Nein</v>
      </c>
      <c r="CQ166" s="3" t="n">
        <f aca="false">ROUND((V166+V167)/2,2)</f>
        <v>1</v>
      </c>
      <c r="CR166" s="0" t="n">
        <f aca="false">W166</f>
        <v>20</v>
      </c>
      <c r="CS166" s="0" t="str">
        <f aca="false">X166</f>
        <v>Nein</v>
      </c>
      <c r="CT166" s="0" t="str">
        <f aca="false">Y166</f>
        <v>Nein</v>
      </c>
      <c r="CU166" s="3" t="n">
        <f aca="false">Z166</f>
        <v>1</v>
      </c>
      <c r="CV166" s="0" t="n">
        <f aca="false">AA166</f>
        <v>92</v>
      </c>
      <c r="CW166" s="0" t="str">
        <f aca="false">AB166</f>
        <v>Nein</v>
      </c>
      <c r="CX166" s="0" t="str">
        <f aca="false">AC166</f>
        <v>Nein</v>
      </c>
      <c r="CY166" s="3" t="n">
        <f aca="false">AD166</f>
        <v>1</v>
      </c>
      <c r="CZ166" s="0" t="n">
        <f aca="false">AE166</f>
        <v>92</v>
      </c>
      <c r="DA166" s="0" t="str">
        <f aca="false">AF166</f>
        <v>Nein</v>
      </c>
      <c r="DB166" s="0" t="str">
        <f aca="false">AG166</f>
        <v>Nein</v>
      </c>
      <c r="DC166" s="3" t="n">
        <f aca="false">AH166</f>
        <v>1</v>
      </c>
      <c r="DD166" s="0" t="n">
        <f aca="false">AI166</f>
        <v>2</v>
      </c>
      <c r="DE166" s="0" t="str">
        <f aca="false">AJ166</f>
        <v>Nein</v>
      </c>
      <c r="DF166" s="0" t="str">
        <f aca="false">AK166</f>
        <v>Nein</v>
      </c>
      <c r="DG166" s="3" t="n">
        <f aca="false">AL166</f>
        <v>1</v>
      </c>
      <c r="DH166" s="0" t="n">
        <f aca="false">AM166</f>
        <v>21</v>
      </c>
      <c r="DI166" s="0" t="str">
        <f aca="false">AN166</f>
        <v>Nein</v>
      </c>
      <c r="DJ166" s="0" t="str">
        <f aca="false">AO166</f>
        <v>Nein</v>
      </c>
      <c r="DK166" s="3" t="n">
        <f aca="false">AP166</f>
        <v>1</v>
      </c>
      <c r="DL166" s="0" t="n">
        <f aca="false">IF(CF166=0,0,IF(OR(BX166&gt;=0,CF166&gt;=0),ROUND(CF166/BX166*100,0),-1))</f>
        <v>5</v>
      </c>
      <c r="DM166" s="0" t="s">
        <v>44</v>
      </c>
      <c r="DN166" s="0" t="str">
        <f aca="false">IF(AND(CH166="Nein",BZ166="Nein"),"Nein","Ja")</f>
        <v>Nein</v>
      </c>
      <c r="DO166" s="3" t="n">
        <f aca="false">ROUND(CI166*CA166,2)</f>
        <v>1</v>
      </c>
      <c r="DP166" s="0" t="n">
        <f aca="false">IF(OR(BX166&lt;0,CB166&lt;=0),-1,ROUND(BX166/CB166,0))</f>
        <v>66</v>
      </c>
      <c r="DQ166" s="0" t="s">
        <v>44</v>
      </c>
      <c r="DR166" s="0" t="str">
        <f aca="false">IF(AND(BZ166="Nein",CD166="Nein"),"Nein","Ja")</f>
        <v>Nein</v>
      </c>
      <c r="DS166" s="3" t="n">
        <f aca="false">ROUND(CA166*CE166,2)</f>
        <v>1</v>
      </c>
      <c r="DT166" s="0" t="n">
        <f aca="false">IF(OR(CF166&lt;0,CJ166&lt;=0),-1,ROUND(CF166/CJ166,0))</f>
        <v>3</v>
      </c>
      <c r="DU166" s="0" t="s">
        <v>44</v>
      </c>
      <c r="DV166" s="0" t="str">
        <f aca="false">IF(AND(CH166="Nein",CL166="Nein"),"Nein","Ja")</f>
        <v>Nein</v>
      </c>
      <c r="DW166" s="3" t="n">
        <f aca="false">ROUND(CI166*CM166,2)</f>
        <v>1</v>
      </c>
      <c r="DX166" s="0" t="n">
        <f aca="false">IF(OR(CN166&lt;0,CR166&lt;=0),-1,ROUND(CN166/CR166,0))</f>
        <v>63</v>
      </c>
      <c r="DY166" s="0" t="s">
        <v>44</v>
      </c>
      <c r="DZ166" s="0" t="str">
        <f aca="false">IF(AND(CP166="Nein",CT166="Nein"),"Nein","Ja")</f>
        <v>Nein</v>
      </c>
      <c r="EA166" s="3" t="n">
        <f aca="false">ROUND(CQ166*CU166,2)</f>
        <v>1</v>
      </c>
      <c r="EB166" s="0" t="n">
        <f aca="false">IF(OR(CN166&lt;0,CF166&lt;0),-1,CN166+ROUND(BU166*CF166,0))</f>
        <v>1392</v>
      </c>
      <c r="EC166" s="0" t="s">
        <v>44</v>
      </c>
      <c r="ED166" s="0" t="str">
        <f aca="false">IF(AND(CP166="Nein",CH166="Nein"),"Nein","Ja")</f>
        <v>Nein</v>
      </c>
      <c r="EE166" s="3" t="n">
        <f aca="false">ROUND((CQ166+CI166)/2,2)</f>
        <v>1</v>
      </c>
      <c r="EF166" s="0" t="n">
        <f aca="false">IF(OR(EB166&lt;0,CB166&lt;=0),-1,ROUND(EB166/CB166,0))</f>
        <v>70</v>
      </c>
      <c r="EG166" s="0" t="s">
        <v>44</v>
      </c>
      <c r="EH166" s="0" t="str">
        <f aca="false">IF(AND(ED166="Nein",CD166="Nein"),"Nein","Ja")</f>
        <v>Nein</v>
      </c>
      <c r="EI166" s="3" t="n">
        <f aca="false">ROUND(EE166*CE166,2)</f>
        <v>1</v>
      </c>
      <c r="EJ166" s="0" t="n">
        <f aca="false">BO166</f>
        <v>9</v>
      </c>
      <c r="EK166" s="0" t="str">
        <f aca="false">BP166</f>
        <v>Nein</v>
      </c>
      <c r="EL166" s="0" t="str">
        <f aca="false">BQ166</f>
        <v>Nein</v>
      </c>
      <c r="EM166" s="3" t="n">
        <f aca="false">BR166</f>
        <v>1</v>
      </c>
    </row>
    <row r="167" customFormat="false" ht="12.75" hidden="false" customHeight="false" outlineLevel="0" collapsed="false">
      <c r="B167" s="0" t="n">
        <v>1</v>
      </c>
      <c r="C167" s="0" t="n">
        <v>0</v>
      </c>
      <c r="D167" s="0" t="s">
        <v>44</v>
      </c>
      <c r="E167" s="0" t="s">
        <v>44</v>
      </c>
      <c r="F167" s="3" t="n">
        <v>1</v>
      </c>
      <c r="G167" s="0" t="n">
        <v>-1</v>
      </c>
      <c r="H167" s="0" t="s">
        <v>44</v>
      </c>
      <c r="I167" s="0" t="s">
        <v>44</v>
      </c>
      <c r="J167" s="3" t="n">
        <v>1</v>
      </c>
      <c r="K167" s="0" t="n">
        <v>0</v>
      </c>
      <c r="L167" s="0" t="s">
        <v>44</v>
      </c>
      <c r="M167" s="0" t="s">
        <v>44</v>
      </c>
      <c r="N167" s="3" t="n">
        <v>1</v>
      </c>
      <c r="O167" s="0" t="n">
        <v>-1</v>
      </c>
      <c r="P167" s="0" t="s">
        <v>44</v>
      </c>
      <c r="Q167" s="0" t="s">
        <v>44</v>
      </c>
      <c r="R167" s="3" t="n">
        <v>1</v>
      </c>
      <c r="S167" s="0" t="n">
        <v>0</v>
      </c>
      <c r="T167" s="0" t="s">
        <v>44</v>
      </c>
      <c r="U167" s="0" t="s">
        <v>44</v>
      </c>
      <c r="V167" s="3" t="n">
        <v>1</v>
      </c>
      <c r="W167" s="0" t="n">
        <v>-1</v>
      </c>
      <c r="X167" s="0" t="s">
        <v>44</v>
      </c>
      <c r="Y167" s="0" t="s">
        <v>44</v>
      </c>
      <c r="Z167" s="3" t="n">
        <v>1</v>
      </c>
      <c r="AA167" s="0" t="n">
        <v>83</v>
      </c>
      <c r="AB167" s="0" t="s">
        <v>44</v>
      </c>
      <c r="AC167" s="0" t="s">
        <v>44</v>
      </c>
      <c r="AD167" s="3" t="n">
        <v>1</v>
      </c>
      <c r="AE167" s="0" t="n">
        <v>85</v>
      </c>
      <c r="AF167" s="4" t="s">
        <v>44</v>
      </c>
      <c r="AG167" s="4" t="s">
        <v>44</v>
      </c>
      <c r="AH167" s="3" t="n">
        <v>1</v>
      </c>
      <c r="AI167" s="0" t="n">
        <v>0</v>
      </c>
      <c r="AJ167" s="0" t="s">
        <v>44</v>
      </c>
      <c r="AK167" s="0" t="s">
        <v>44</v>
      </c>
      <c r="AL167" s="3" t="n">
        <v>1</v>
      </c>
      <c r="AM167" s="0" t="n">
        <v>-1</v>
      </c>
      <c r="AN167" s="0" t="s">
        <v>44</v>
      </c>
      <c r="AO167" s="0" t="s">
        <v>44</v>
      </c>
      <c r="AP167" s="3" t="n">
        <v>1</v>
      </c>
      <c r="AQ167" s="0" t="n">
        <v>0</v>
      </c>
      <c r="AR167" s="0" t="s">
        <v>44</v>
      </c>
      <c r="AS167" s="0" t="s">
        <v>44</v>
      </c>
      <c r="AT167" s="3" t="n">
        <v>1</v>
      </c>
      <c r="AU167" s="0" t="n">
        <v>-1</v>
      </c>
      <c r="AV167" s="0" t="s">
        <v>44</v>
      </c>
      <c r="AW167" s="0" t="s">
        <v>44</v>
      </c>
      <c r="AX167" s="3" t="n">
        <v>1</v>
      </c>
      <c r="AY167" s="0" t="n">
        <v>-1</v>
      </c>
      <c r="AZ167" s="0" t="s">
        <v>44</v>
      </c>
      <c r="BA167" s="0" t="s">
        <v>44</v>
      </c>
      <c r="BB167" s="3" t="n">
        <v>1</v>
      </c>
      <c r="BC167" s="0" t="n">
        <v>-1</v>
      </c>
      <c r="BD167" s="0" t="s">
        <v>44</v>
      </c>
      <c r="BE167" s="0" t="s">
        <v>44</v>
      </c>
      <c r="BF167" s="3" t="n">
        <v>1</v>
      </c>
      <c r="BG167" s="0" t="n">
        <v>0</v>
      </c>
      <c r="BH167" s="0" t="s">
        <v>44</v>
      </c>
      <c r="BI167" s="0" t="s">
        <v>44</v>
      </c>
      <c r="BJ167" s="3" t="n">
        <v>1</v>
      </c>
      <c r="BK167" s="0" t="n">
        <v>-1</v>
      </c>
      <c r="BL167" s="0" t="s">
        <v>44</v>
      </c>
      <c r="BM167" s="0" t="s">
        <v>44</v>
      </c>
      <c r="BN167" s="3" t="n">
        <v>1</v>
      </c>
      <c r="BO167" s="0" t="n">
        <v>-1</v>
      </c>
      <c r="BP167" s="0" t="s">
        <v>44</v>
      </c>
      <c r="BQ167" s="0" t="s">
        <v>44</v>
      </c>
      <c r="BR167" s="3" t="n">
        <v>1</v>
      </c>
      <c r="CA167" s="3"/>
      <c r="CE167" s="3"/>
      <c r="CI167" s="3"/>
      <c r="CM167" s="3"/>
      <c r="CQ167" s="3"/>
      <c r="CU167" s="3"/>
      <c r="CY167" s="3"/>
      <c r="DC167" s="3"/>
      <c r="DG167" s="3"/>
      <c r="DK167" s="3"/>
      <c r="DO167" s="3"/>
      <c r="DS167" s="3"/>
      <c r="DW167" s="3"/>
      <c r="EA167" s="3"/>
      <c r="EE167" s="3"/>
      <c r="EI167" s="3"/>
      <c r="EM167" s="3"/>
    </row>
    <row r="169" customFormat="false" ht="12.75" hidden="false" customHeight="false" outlineLevel="0" collapsed="false">
      <c r="B169" s="1" t="s">
        <v>104</v>
      </c>
    </row>
    <row r="170" customFormat="false" ht="12.75" hidden="false" customHeight="false" outlineLevel="0" collapsed="false">
      <c r="A170" s="0" t="s">
        <v>105</v>
      </c>
      <c r="B170" s="0" t="n">
        <v>1</v>
      </c>
      <c r="C170" s="0" t="n">
        <v>1320</v>
      </c>
      <c r="D170" s="0" t="s">
        <v>44</v>
      </c>
      <c r="E170" s="0" t="s">
        <v>44</v>
      </c>
      <c r="F170" s="3" t="n">
        <v>1</v>
      </c>
      <c r="G170" s="0" t="n">
        <v>20</v>
      </c>
      <c r="H170" s="0" t="s">
        <v>44</v>
      </c>
      <c r="I170" s="0" t="s">
        <v>44</v>
      </c>
      <c r="J170" s="3" t="n">
        <v>1</v>
      </c>
      <c r="K170" s="0" t="n">
        <v>60</v>
      </c>
      <c r="L170" s="0" t="s">
        <v>44</v>
      </c>
      <c r="M170" s="0" t="s">
        <v>44</v>
      </c>
      <c r="N170" s="3" t="n">
        <v>1</v>
      </c>
      <c r="O170" s="0" t="n">
        <v>20</v>
      </c>
      <c r="P170" s="0" t="s">
        <v>44</v>
      </c>
      <c r="Q170" s="0" t="s">
        <v>44</v>
      </c>
      <c r="R170" s="3" t="n">
        <v>1</v>
      </c>
      <c r="S170" s="0" t="n">
        <v>1260</v>
      </c>
      <c r="T170" s="0" t="s">
        <v>44</v>
      </c>
      <c r="U170" s="0" t="s">
        <v>44</v>
      </c>
      <c r="V170" s="3" t="n">
        <v>1</v>
      </c>
      <c r="W170" s="0" t="n">
        <v>20</v>
      </c>
      <c r="X170" s="0" t="s">
        <v>44</v>
      </c>
      <c r="Y170" s="0" t="s">
        <v>44</v>
      </c>
      <c r="Z170" s="3" t="n">
        <v>1</v>
      </c>
      <c r="AA170" s="0" t="n">
        <v>92</v>
      </c>
      <c r="AB170" s="0" t="s">
        <v>44</v>
      </c>
      <c r="AC170" s="0" t="s">
        <v>44</v>
      </c>
      <c r="AD170" s="3" t="n">
        <v>1</v>
      </c>
      <c r="AE170" s="0" t="n">
        <v>92</v>
      </c>
      <c r="AF170" s="4" t="s">
        <v>44</v>
      </c>
      <c r="AG170" s="4" t="s">
        <v>44</v>
      </c>
      <c r="AH170" s="3" t="n">
        <v>1</v>
      </c>
      <c r="AI170" s="0" t="n">
        <v>2</v>
      </c>
      <c r="AJ170" s="0" t="s">
        <v>44</v>
      </c>
      <c r="AK170" s="0" t="s">
        <v>44</v>
      </c>
      <c r="AL170" s="3" t="n">
        <v>1</v>
      </c>
      <c r="AM170" s="0" t="n">
        <v>21</v>
      </c>
      <c r="AN170" s="0" t="s">
        <v>44</v>
      </c>
      <c r="AO170" s="0" t="s">
        <v>44</v>
      </c>
      <c r="AP170" s="3" t="n">
        <v>1</v>
      </c>
      <c r="AQ170" s="0" t="n">
        <v>5</v>
      </c>
      <c r="AR170" s="0" t="s">
        <v>44</v>
      </c>
      <c r="AS170" s="0" t="s">
        <v>44</v>
      </c>
      <c r="AT170" s="3" t="n">
        <v>1</v>
      </c>
      <c r="AU170" s="0" t="n">
        <v>66</v>
      </c>
      <c r="AV170" s="0" t="s">
        <v>44</v>
      </c>
      <c r="AW170" s="0" t="s">
        <v>44</v>
      </c>
      <c r="AX170" s="3" t="n">
        <v>1</v>
      </c>
      <c r="AY170" s="0" t="n">
        <v>3</v>
      </c>
      <c r="AZ170" s="0" t="s">
        <v>44</v>
      </c>
      <c r="BA170" s="0" t="s">
        <v>44</v>
      </c>
      <c r="BB170" s="3" t="n">
        <v>1</v>
      </c>
      <c r="BC170" s="0" t="n">
        <v>63</v>
      </c>
      <c r="BD170" s="0" t="s">
        <v>44</v>
      </c>
      <c r="BE170" s="0" t="s">
        <v>44</v>
      </c>
      <c r="BF170" s="3" t="n">
        <v>1</v>
      </c>
      <c r="BG170" s="0" t="n">
        <v>1392</v>
      </c>
      <c r="BH170" s="0" t="s">
        <v>44</v>
      </c>
      <c r="BI170" s="0" t="s">
        <v>44</v>
      </c>
      <c r="BJ170" s="3" t="n">
        <v>1</v>
      </c>
      <c r="BK170" s="0" t="n">
        <v>70</v>
      </c>
      <c r="BL170" s="0" t="s">
        <v>44</v>
      </c>
      <c r="BM170" s="0" t="s">
        <v>44</v>
      </c>
      <c r="BN170" s="3" t="n">
        <v>1</v>
      </c>
      <c r="BO170" s="0" t="n">
        <v>9</v>
      </c>
      <c r="BP170" s="0" t="s">
        <v>44</v>
      </c>
      <c r="BQ170" s="0" t="s">
        <v>44</v>
      </c>
      <c r="BR170" s="3" t="n">
        <v>1</v>
      </c>
      <c r="BU170" s="0" t="n">
        <f aca="false">IF(CJ170&lt;=0,$D$7,IF(CR170&lt;=CJ170,$D$7,$D$7+$F$7*(CR170-CJ170)))</f>
        <v>2.2</v>
      </c>
      <c r="BW170" s="0" t="n">
        <v>1</v>
      </c>
      <c r="BX170" s="0" t="n">
        <f aca="false">IF(AND(C170&gt;=0,C171&gt;=0),C170+C171,-1)</f>
        <v>2040</v>
      </c>
      <c r="BY170" s="0" t="s">
        <v>44</v>
      </c>
      <c r="BZ170" s="0" t="str">
        <f aca="false">IF(AND(E170="Nein",E171="Nein"),"Nein","Ja")</f>
        <v>Nein</v>
      </c>
      <c r="CA170" s="3" t="n">
        <f aca="false">ROUND((F170+F171)/2,2)</f>
        <v>1</v>
      </c>
      <c r="CB170" s="0" t="n">
        <f aca="false">G170</f>
        <v>20</v>
      </c>
      <c r="CC170" s="0" t="str">
        <f aca="false">H170</f>
        <v>Nein</v>
      </c>
      <c r="CD170" s="0" t="str">
        <f aca="false">I170</f>
        <v>Nein</v>
      </c>
      <c r="CE170" s="3" t="n">
        <f aca="false">J170</f>
        <v>1</v>
      </c>
      <c r="CF170" s="0" t="n">
        <f aca="false">IF(AND(K170&gt;=0,K171&gt;=0),K170+K171,-1)</f>
        <v>240</v>
      </c>
      <c r="CG170" s="0" t="s">
        <v>44</v>
      </c>
      <c r="CH170" s="0" t="str">
        <f aca="false">IF(AND(M170="Nein",M171="Nein"),"Nein","Ja")</f>
        <v>Nein</v>
      </c>
      <c r="CI170" s="3" t="n">
        <f aca="false">ROUND((N170+N171)/2,2)</f>
        <v>1</v>
      </c>
      <c r="CJ170" s="0" t="n">
        <f aca="false">O170</f>
        <v>20</v>
      </c>
      <c r="CK170" s="0" t="str">
        <f aca="false">P170</f>
        <v>Nein</v>
      </c>
      <c r="CL170" s="0" t="str">
        <f aca="false">Q170</f>
        <v>Nein</v>
      </c>
      <c r="CM170" s="3" t="n">
        <f aca="false">R170</f>
        <v>1</v>
      </c>
      <c r="CN170" s="0" t="n">
        <f aca="false">IF(AND(S170&gt;=0,S171&gt;=0),S170+S171,-1)</f>
        <v>1800</v>
      </c>
      <c r="CO170" s="0" t="s">
        <v>44</v>
      </c>
      <c r="CP170" s="0" t="str">
        <f aca="false">IF(AND(U170="Nein",U171="Nein"),"Nein","Ja")</f>
        <v>Nein</v>
      </c>
      <c r="CQ170" s="3" t="n">
        <f aca="false">ROUND((V170+V171)/2,2)</f>
        <v>1</v>
      </c>
      <c r="CR170" s="0" t="n">
        <f aca="false">W170</f>
        <v>20</v>
      </c>
      <c r="CS170" s="0" t="str">
        <f aca="false">X170</f>
        <v>Nein</v>
      </c>
      <c r="CT170" s="0" t="str">
        <f aca="false">Y170</f>
        <v>Nein</v>
      </c>
      <c r="CU170" s="3" t="n">
        <f aca="false">Z170</f>
        <v>1</v>
      </c>
      <c r="CV170" s="0" t="n">
        <f aca="false">AA170</f>
        <v>92</v>
      </c>
      <c r="CW170" s="0" t="str">
        <f aca="false">AB170</f>
        <v>Nein</v>
      </c>
      <c r="CX170" s="0" t="str">
        <f aca="false">AC170</f>
        <v>Nein</v>
      </c>
      <c r="CY170" s="3" t="n">
        <f aca="false">AD170</f>
        <v>1</v>
      </c>
      <c r="CZ170" s="0" t="n">
        <f aca="false">AE170</f>
        <v>92</v>
      </c>
      <c r="DA170" s="0" t="str">
        <f aca="false">AF170</f>
        <v>Nein</v>
      </c>
      <c r="DB170" s="0" t="str">
        <f aca="false">AG170</f>
        <v>Nein</v>
      </c>
      <c r="DC170" s="3" t="n">
        <f aca="false">AH170</f>
        <v>1</v>
      </c>
      <c r="DD170" s="0" t="n">
        <f aca="false">AI170</f>
        <v>2</v>
      </c>
      <c r="DE170" s="0" t="str">
        <f aca="false">AJ170</f>
        <v>Nein</v>
      </c>
      <c r="DF170" s="0" t="str">
        <f aca="false">AK170</f>
        <v>Nein</v>
      </c>
      <c r="DG170" s="3" t="n">
        <f aca="false">AL170</f>
        <v>1</v>
      </c>
      <c r="DH170" s="0" t="n">
        <f aca="false">AM170</f>
        <v>21</v>
      </c>
      <c r="DI170" s="0" t="str">
        <f aca="false">AN170</f>
        <v>Nein</v>
      </c>
      <c r="DJ170" s="0" t="str">
        <f aca="false">AO170</f>
        <v>Nein</v>
      </c>
      <c r="DK170" s="3" t="n">
        <f aca="false">AP170</f>
        <v>1</v>
      </c>
      <c r="DL170" s="0" t="n">
        <f aca="false">IF(CF170=0,0,IF(OR(BX170&gt;=0,CF170&gt;=0),ROUND(CF170/BX170*100,0),-1))</f>
        <v>12</v>
      </c>
      <c r="DM170" s="0" t="s">
        <v>44</v>
      </c>
      <c r="DN170" s="0" t="str">
        <f aca="false">IF(AND(CH170="Nein",BZ170="Nein"),"Nein","Ja")</f>
        <v>Nein</v>
      </c>
      <c r="DO170" s="3" t="n">
        <f aca="false">ROUND(CI170*CA170,2)</f>
        <v>1</v>
      </c>
      <c r="DP170" s="0" t="n">
        <f aca="false">IF(OR(BX170&lt;0,CB170&lt;=0),-1,ROUND(BX170/CB170,0))</f>
        <v>102</v>
      </c>
      <c r="DQ170" s="0" t="s">
        <v>44</v>
      </c>
      <c r="DR170" s="0" t="str">
        <f aca="false">IF(AND(BZ170="Nein",CD170="Nein"),"Nein","Ja")</f>
        <v>Nein</v>
      </c>
      <c r="DS170" s="3" t="n">
        <f aca="false">ROUND(CA170*CE170,2)</f>
        <v>1</v>
      </c>
      <c r="DT170" s="0" t="n">
        <f aca="false">IF(OR(CF170&lt;0,CJ170&lt;=0),-1,ROUND(CF170/CJ170,0))</f>
        <v>12</v>
      </c>
      <c r="DU170" s="0" t="s">
        <v>44</v>
      </c>
      <c r="DV170" s="0" t="str">
        <f aca="false">IF(AND(CH170="Nein",CL170="Nein"),"Nein","Ja")</f>
        <v>Nein</v>
      </c>
      <c r="DW170" s="3" t="n">
        <f aca="false">ROUND(CI170*CM170,2)</f>
        <v>1</v>
      </c>
      <c r="DX170" s="0" t="n">
        <f aca="false">IF(OR(CN170&lt;0,CR170&lt;=0),-1,ROUND(CN170/CR170,0))</f>
        <v>90</v>
      </c>
      <c r="DY170" s="0" t="s">
        <v>44</v>
      </c>
      <c r="DZ170" s="0" t="str">
        <f aca="false">IF(AND(CP170="Nein",CT170="Nein"),"Nein","Ja")</f>
        <v>Nein</v>
      </c>
      <c r="EA170" s="3" t="n">
        <f aca="false">ROUND(CQ170*CU170,2)</f>
        <v>1</v>
      </c>
      <c r="EB170" s="0" t="n">
        <f aca="false">IF(OR(CN170&lt;0,CF170&lt;0),-1,CN170+ROUND(BU170*CF170,0))</f>
        <v>2328</v>
      </c>
      <c r="EC170" s="0" t="s">
        <v>44</v>
      </c>
      <c r="ED170" s="0" t="str">
        <f aca="false">IF(AND(CP170="Nein",CH170="Nein"),"Nein","Ja")</f>
        <v>Nein</v>
      </c>
      <c r="EE170" s="3" t="n">
        <f aca="false">ROUND((CQ170+CI170)/2,2)</f>
        <v>1</v>
      </c>
      <c r="EF170" s="0" t="n">
        <f aca="false">IF(OR(EB170&lt;0,CB170&lt;=0),-1,ROUND(EB170/CB170,0))</f>
        <v>116</v>
      </c>
      <c r="EG170" s="0" t="s">
        <v>44</v>
      </c>
      <c r="EH170" s="0" t="str">
        <f aca="false">IF(AND(ED170="Nein",CD170="Nein"),"Nein","Ja")</f>
        <v>Nein</v>
      </c>
      <c r="EI170" s="3" t="n">
        <f aca="false">ROUND(EE170*CE170,2)</f>
        <v>1</v>
      </c>
      <c r="EJ170" s="0" t="n">
        <f aca="false">BO170</f>
        <v>9</v>
      </c>
      <c r="EK170" s="0" t="str">
        <f aca="false">BP170</f>
        <v>Nein</v>
      </c>
      <c r="EL170" s="0" t="str">
        <f aca="false">BQ170</f>
        <v>Nein</v>
      </c>
      <c r="EM170" s="3" t="n">
        <f aca="false">BR170</f>
        <v>1</v>
      </c>
    </row>
    <row r="171" customFormat="false" ht="12.75" hidden="false" customHeight="false" outlineLevel="0" collapsed="false">
      <c r="A171" s="0" t="s">
        <v>99</v>
      </c>
      <c r="B171" s="0" t="n">
        <v>1</v>
      </c>
      <c r="C171" s="0" t="n">
        <v>720</v>
      </c>
      <c r="D171" s="0" t="s">
        <v>44</v>
      </c>
      <c r="E171" s="0" t="s">
        <v>44</v>
      </c>
      <c r="F171" s="3" t="n">
        <v>1</v>
      </c>
      <c r="G171" s="0" t="n">
        <v>97</v>
      </c>
      <c r="H171" s="0" t="s">
        <v>44</v>
      </c>
      <c r="I171" s="0" t="s">
        <v>44</v>
      </c>
      <c r="J171" s="3" t="n">
        <v>1</v>
      </c>
      <c r="K171" s="0" t="n">
        <v>180</v>
      </c>
      <c r="L171" s="0" t="s">
        <v>44</v>
      </c>
      <c r="M171" s="0" t="s">
        <v>44</v>
      </c>
      <c r="N171" s="3" t="n">
        <v>1</v>
      </c>
      <c r="O171" s="0" t="n">
        <v>82</v>
      </c>
      <c r="P171" s="0" t="s">
        <v>44</v>
      </c>
      <c r="Q171" s="0" t="s">
        <v>44</v>
      </c>
      <c r="R171" s="3" t="n">
        <v>1</v>
      </c>
      <c r="S171" s="0" t="n">
        <v>540</v>
      </c>
      <c r="T171" s="0" t="s">
        <v>44</v>
      </c>
      <c r="U171" s="0" t="s">
        <v>44</v>
      </c>
      <c r="V171" s="3" t="n">
        <v>1</v>
      </c>
      <c r="W171" s="0" t="n">
        <v>102</v>
      </c>
      <c r="X171" s="0" t="s">
        <v>44</v>
      </c>
      <c r="Y171" s="0" t="s">
        <v>44</v>
      </c>
      <c r="Z171" s="3" t="n">
        <v>1</v>
      </c>
      <c r="AA171" s="0" t="n">
        <v>82</v>
      </c>
      <c r="AB171" s="0" t="s">
        <v>44</v>
      </c>
      <c r="AC171" s="0" t="s">
        <v>44</v>
      </c>
      <c r="AD171" s="3" t="n">
        <v>1</v>
      </c>
      <c r="AE171" s="0" t="n">
        <v>82</v>
      </c>
      <c r="AF171" s="4" t="s">
        <v>44</v>
      </c>
      <c r="AG171" s="4" t="s">
        <v>44</v>
      </c>
      <c r="AH171" s="3" t="n">
        <v>1</v>
      </c>
      <c r="AI171" s="0" t="n">
        <v>11</v>
      </c>
      <c r="AJ171" s="0" t="s">
        <v>44</v>
      </c>
      <c r="AK171" s="0" t="s">
        <v>44</v>
      </c>
      <c r="AL171" s="3" t="n">
        <v>1</v>
      </c>
      <c r="AM171" s="0" t="n">
        <v>98</v>
      </c>
      <c r="AN171" s="0" t="s">
        <v>44</v>
      </c>
      <c r="AO171" s="0" t="s">
        <v>44</v>
      </c>
      <c r="AP171" s="3" t="n">
        <v>1</v>
      </c>
      <c r="AQ171" s="0" t="n">
        <v>25</v>
      </c>
      <c r="AR171" s="0" t="s">
        <v>44</v>
      </c>
      <c r="AS171" s="0" t="s">
        <v>44</v>
      </c>
      <c r="AT171" s="3" t="n">
        <v>1</v>
      </c>
      <c r="AU171" s="0" t="n">
        <v>7</v>
      </c>
      <c r="AV171" s="0" t="s">
        <v>44</v>
      </c>
      <c r="AW171" s="0" t="s">
        <v>44</v>
      </c>
      <c r="AX171" s="3" t="n">
        <v>1</v>
      </c>
      <c r="AY171" s="0" t="n">
        <v>2</v>
      </c>
      <c r="AZ171" s="0" t="s">
        <v>44</v>
      </c>
      <c r="BA171" s="0" t="s">
        <v>44</v>
      </c>
      <c r="BB171" s="3" t="n">
        <v>1</v>
      </c>
      <c r="BC171" s="0" t="n">
        <v>5</v>
      </c>
      <c r="BD171" s="0" t="s">
        <v>44</v>
      </c>
      <c r="BE171" s="0" t="s">
        <v>44</v>
      </c>
      <c r="BF171" s="3" t="n">
        <v>1</v>
      </c>
      <c r="BG171" s="0" t="n">
        <v>1008</v>
      </c>
      <c r="BH171" s="0" t="s">
        <v>44</v>
      </c>
      <c r="BI171" s="0" t="s">
        <v>44</v>
      </c>
      <c r="BJ171" s="3" t="n">
        <v>1</v>
      </c>
      <c r="BK171" s="0" t="n">
        <v>10</v>
      </c>
      <c r="BL171" s="0" t="s">
        <v>44</v>
      </c>
      <c r="BM171" s="0" t="s">
        <v>44</v>
      </c>
      <c r="BN171" s="3" t="n">
        <v>1</v>
      </c>
      <c r="BO171" s="0" t="n">
        <v>7</v>
      </c>
      <c r="BP171" s="0" t="s">
        <v>44</v>
      </c>
      <c r="BQ171" s="0" t="s">
        <v>44</v>
      </c>
      <c r="BR171" s="3" t="n">
        <v>1</v>
      </c>
      <c r="CA171" s="3"/>
      <c r="CE171" s="3"/>
      <c r="CI171" s="3"/>
      <c r="CM171" s="3"/>
      <c r="CQ171" s="3"/>
      <c r="CU171" s="3"/>
      <c r="CY171" s="3"/>
      <c r="DC171" s="3"/>
      <c r="DG171" s="3"/>
      <c r="DK171" s="3"/>
      <c r="DO171" s="3"/>
      <c r="DS171" s="3"/>
      <c r="DW171" s="3"/>
      <c r="EA171" s="3"/>
      <c r="EE171" s="3"/>
      <c r="EI171" s="3"/>
      <c r="EM171" s="3"/>
    </row>
    <row r="172" customFormat="false" ht="12.75" hidden="false" customHeight="false" outlineLevel="0" collapsed="false">
      <c r="A172" s="0" t="n">
        <v>67</v>
      </c>
      <c r="B172" s="0" t="n">
        <v>1</v>
      </c>
      <c r="C172" s="0" t="n">
        <v>-3</v>
      </c>
      <c r="D172" s="0" t="s">
        <v>44</v>
      </c>
      <c r="E172" s="0" t="s">
        <v>44</v>
      </c>
      <c r="F172" s="3" t="n">
        <v>1</v>
      </c>
      <c r="G172" s="0" t="n">
        <v>-3</v>
      </c>
      <c r="H172" s="0" t="s">
        <v>44</v>
      </c>
      <c r="I172" s="0" t="s">
        <v>44</v>
      </c>
      <c r="J172" s="3" t="n">
        <v>1</v>
      </c>
      <c r="K172" s="0" t="n">
        <v>-3</v>
      </c>
      <c r="L172" s="0" t="s">
        <v>44</v>
      </c>
      <c r="M172" s="0" t="s">
        <v>44</v>
      </c>
      <c r="N172" s="3" t="n">
        <v>1</v>
      </c>
      <c r="O172" s="0" t="n">
        <v>-3</v>
      </c>
      <c r="P172" s="0" t="s">
        <v>44</v>
      </c>
      <c r="Q172" s="0" t="s">
        <v>44</v>
      </c>
      <c r="R172" s="3" t="n">
        <v>1</v>
      </c>
      <c r="S172" s="0" t="n">
        <v>-3</v>
      </c>
      <c r="T172" s="0" t="s">
        <v>44</v>
      </c>
      <c r="U172" s="0" t="s">
        <v>44</v>
      </c>
      <c r="V172" s="3" t="n">
        <v>1</v>
      </c>
      <c r="W172" s="0" t="n">
        <v>-3</v>
      </c>
      <c r="X172" s="0" t="s">
        <v>44</v>
      </c>
      <c r="Y172" s="0" t="s">
        <v>44</v>
      </c>
      <c r="Z172" s="3" t="n">
        <v>1</v>
      </c>
      <c r="AA172" s="0" t="n">
        <v>-3</v>
      </c>
      <c r="AB172" s="0" t="s">
        <v>44</v>
      </c>
      <c r="AC172" s="0" t="s">
        <v>44</v>
      </c>
      <c r="AD172" s="3" t="n">
        <v>1</v>
      </c>
      <c r="AE172" s="0" t="n">
        <v>-3</v>
      </c>
      <c r="AF172" s="4" t="s">
        <v>44</v>
      </c>
      <c r="AG172" s="4" t="s">
        <v>44</v>
      </c>
      <c r="AH172" s="3" t="n">
        <v>1</v>
      </c>
      <c r="AI172" s="0" t="n">
        <v>-3</v>
      </c>
      <c r="AJ172" s="0" t="s">
        <v>44</v>
      </c>
      <c r="AK172" s="0" t="s">
        <v>44</v>
      </c>
      <c r="AL172" s="3" t="n">
        <v>1</v>
      </c>
      <c r="AM172" s="0" t="n">
        <v>-3</v>
      </c>
      <c r="AN172" s="0" t="s">
        <v>44</v>
      </c>
      <c r="AO172" s="0" t="s">
        <v>44</v>
      </c>
      <c r="AP172" s="3" t="n">
        <v>1</v>
      </c>
      <c r="AQ172" s="0" t="n">
        <v>-3</v>
      </c>
      <c r="AR172" s="0" t="s">
        <v>44</v>
      </c>
      <c r="AS172" s="0" t="s">
        <v>44</v>
      </c>
      <c r="AT172" s="3" t="n">
        <v>1</v>
      </c>
      <c r="AU172" s="0" t="n">
        <v>-3</v>
      </c>
      <c r="AV172" s="0" t="s">
        <v>44</v>
      </c>
      <c r="AW172" s="0" t="s">
        <v>44</v>
      </c>
      <c r="AX172" s="3" t="n">
        <v>1</v>
      </c>
      <c r="AY172" s="0" t="n">
        <v>-3</v>
      </c>
      <c r="AZ172" s="0" t="s">
        <v>44</v>
      </c>
      <c r="BA172" s="0" t="s">
        <v>44</v>
      </c>
      <c r="BB172" s="3" t="n">
        <v>1</v>
      </c>
      <c r="BC172" s="0" t="n">
        <v>-3</v>
      </c>
      <c r="BD172" s="0" t="s">
        <v>44</v>
      </c>
      <c r="BE172" s="0" t="s">
        <v>44</v>
      </c>
      <c r="BF172" s="3" t="n">
        <v>1</v>
      </c>
      <c r="BG172" s="0" t="n">
        <v>-3</v>
      </c>
      <c r="BH172" s="0" t="s">
        <v>44</v>
      </c>
      <c r="BI172" s="0" t="s">
        <v>44</v>
      </c>
      <c r="BJ172" s="3" t="n">
        <v>1</v>
      </c>
      <c r="BK172" s="0" t="n">
        <v>-3</v>
      </c>
      <c r="BL172" s="0" t="s">
        <v>44</v>
      </c>
      <c r="BM172" s="0" t="s">
        <v>44</v>
      </c>
      <c r="BN172" s="3" t="n">
        <v>1</v>
      </c>
      <c r="BO172" s="0" t="n">
        <v>-3</v>
      </c>
      <c r="BP172" s="0" t="s">
        <v>44</v>
      </c>
      <c r="BQ172" s="0" t="s">
        <v>44</v>
      </c>
      <c r="BR172" s="3" t="n">
        <v>1</v>
      </c>
      <c r="BU172" s="0" t="n">
        <f aca="false">IF(CJ172&lt;=0,$D$7,IF(CR172&lt;=CJ172,$D$7,$D$7+$F$7*(CR172-CJ172)))</f>
        <v>2.2</v>
      </c>
      <c r="BW172" s="0" t="n">
        <v>1</v>
      </c>
      <c r="BX172" s="0" t="n">
        <v>-3</v>
      </c>
      <c r="BY172" s="0" t="s">
        <v>44</v>
      </c>
      <c r="BZ172" s="0" t="str">
        <f aca="false">IF(AND(E172="Nein",E173="Nein"),"Nein","Ja")</f>
        <v>Nein</v>
      </c>
      <c r="CA172" s="3" t="n">
        <f aca="false">ROUND((F172+F173)/2,2)</f>
        <v>1</v>
      </c>
      <c r="CB172" s="0" t="n">
        <f aca="false">G172</f>
        <v>-3</v>
      </c>
      <c r="CC172" s="0" t="str">
        <f aca="false">H172</f>
        <v>Nein</v>
      </c>
      <c r="CD172" s="0" t="str">
        <f aca="false">I172</f>
        <v>Nein</v>
      </c>
      <c r="CE172" s="3" t="n">
        <f aca="false">J172</f>
        <v>1</v>
      </c>
      <c r="CF172" s="0" t="n">
        <v>-3</v>
      </c>
      <c r="CG172" s="0" t="s">
        <v>44</v>
      </c>
      <c r="CH172" s="0" t="str">
        <f aca="false">IF(AND(M172="Nein",M173="Nein"),"Nein","Ja")</f>
        <v>Nein</v>
      </c>
      <c r="CI172" s="3" t="n">
        <f aca="false">ROUND((N172+N173)/2,2)</f>
        <v>1</v>
      </c>
      <c r="CJ172" s="0" t="n">
        <f aca="false">O172</f>
        <v>-3</v>
      </c>
      <c r="CK172" s="0" t="str">
        <f aca="false">P172</f>
        <v>Nein</v>
      </c>
      <c r="CL172" s="0" t="str">
        <f aca="false">Q172</f>
        <v>Nein</v>
      </c>
      <c r="CM172" s="3" t="n">
        <f aca="false">R172</f>
        <v>1</v>
      </c>
      <c r="CN172" s="0" t="n">
        <v>-3</v>
      </c>
      <c r="CO172" s="0" t="s">
        <v>44</v>
      </c>
      <c r="CP172" s="0" t="str">
        <f aca="false">IF(AND(U172="Nein",U173="Nein"),"Nein","Ja")</f>
        <v>Nein</v>
      </c>
      <c r="CQ172" s="3" t="n">
        <f aca="false">ROUND((V172+V173)/2,2)</f>
        <v>1</v>
      </c>
      <c r="CR172" s="0" t="n">
        <f aca="false">W172</f>
        <v>-3</v>
      </c>
      <c r="CS172" s="0" t="str">
        <f aca="false">X172</f>
        <v>Nein</v>
      </c>
      <c r="CT172" s="0" t="str">
        <f aca="false">Y172</f>
        <v>Nein</v>
      </c>
      <c r="CU172" s="3" t="n">
        <f aca="false">Z172</f>
        <v>1</v>
      </c>
      <c r="CV172" s="0" t="n">
        <f aca="false">AA172</f>
        <v>-3</v>
      </c>
      <c r="CW172" s="0" t="str">
        <f aca="false">AB172</f>
        <v>Nein</v>
      </c>
      <c r="CX172" s="0" t="str">
        <f aca="false">AC172</f>
        <v>Nein</v>
      </c>
      <c r="CY172" s="3" t="n">
        <f aca="false">AD172</f>
        <v>1</v>
      </c>
      <c r="CZ172" s="0" t="n">
        <f aca="false">AE172</f>
        <v>-3</v>
      </c>
      <c r="DA172" s="0" t="str">
        <f aca="false">AF172</f>
        <v>Nein</v>
      </c>
      <c r="DB172" s="0" t="str">
        <f aca="false">AG172</f>
        <v>Nein</v>
      </c>
      <c r="DC172" s="3" t="n">
        <f aca="false">AH172</f>
        <v>1</v>
      </c>
      <c r="DD172" s="0" t="n">
        <f aca="false">AI172</f>
        <v>-3</v>
      </c>
      <c r="DE172" s="0" t="str">
        <f aca="false">AJ172</f>
        <v>Nein</v>
      </c>
      <c r="DF172" s="0" t="str">
        <f aca="false">AK172</f>
        <v>Nein</v>
      </c>
      <c r="DG172" s="3" t="n">
        <f aca="false">AL172</f>
        <v>1</v>
      </c>
      <c r="DH172" s="0" t="n">
        <f aca="false">AM172</f>
        <v>-3</v>
      </c>
      <c r="DI172" s="0" t="str">
        <f aca="false">AN172</f>
        <v>Nein</v>
      </c>
      <c r="DJ172" s="0" t="str">
        <f aca="false">AO172</f>
        <v>Nein</v>
      </c>
      <c r="DK172" s="3" t="n">
        <f aca="false">AP172</f>
        <v>1</v>
      </c>
      <c r="DL172" s="0" t="n">
        <v>-3</v>
      </c>
      <c r="DM172" s="0" t="s">
        <v>44</v>
      </c>
      <c r="DN172" s="0" t="str">
        <f aca="false">IF(AND(CH172="Nein",BZ172="Nein"),"Nein","Ja")</f>
        <v>Nein</v>
      </c>
      <c r="DO172" s="3" t="n">
        <f aca="false">ROUND(CI172*CA172,2)</f>
        <v>1</v>
      </c>
      <c r="DP172" s="0" t="n">
        <v>-3</v>
      </c>
      <c r="DQ172" s="0" t="s">
        <v>44</v>
      </c>
      <c r="DR172" s="0" t="str">
        <f aca="false">IF(AND(BZ172="Nein",CD172="Nein"),"Nein","Ja")</f>
        <v>Nein</v>
      </c>
      <c r="DS172" s="3" t="n">
        <f aca="false">ROUND(CA172*CE172,2)</f>
        <v>1</v>
      </c>
      <c r="DT172" s="0" t="n">
        <v>-3</v>
      </c>
      <c r="DU172" s="0" t="s">
        <v>44</v>
      </c>
      <c r="DV172" s="0" t="str">
        <f aca="false">IF(AND(CH172="Nein",CL172="Nein"),"Nein","Ja")</f>
        <v>Nein</v>
      </c>
      <c r="DW172" s="3" t="n">
        <f aca="false">ROUND(CI172*CM172,2)</f>
        <v>1</v>
      </c>
      <c r="DX172" s="0" t="n">
        <v>-3</v>
      </c>
      <c r="DY172" s="0" t="s">
        <v>44</v>
      </c>
      <c r="DZ172" s="0" t="str">
        <f aca="false">IF(AND(CP172="Nein",CT172="Nein"),"Nein","Ja")</f>
        <v>Nein</v>
      </c>
      <c r="EA172" s="3" t="n">
        <f aca="false">ROUND(CQ172*CU172,2)</f>
        <v>1</v>
      </c>
      <c r="EB172" s="0" t="n">
        <v>-3</v>
      </c>
      <c r="EC172" s="0" t="s">
        <v>44</v>
      </c>
      <c r="ED172" s="0" t="str">
        <f aca="false">IF(AND(CP172="Nein",CH172="Nein"),"Nein","Ja")</f>
        <v>Nein</v>
      </c>
      <c r="EE172" s="3" t="n">
        <f aca="false">ROUND((CQ172+CI172)/2,2)</f>
        <v>1</v>
      </c>
      <c r="EF172" s="0" t="n">
        <v>-3</v>
      </c>
      <c r="EG172" s="0" t="s">
        <v>44</v>
      </c>
      <c r="EH172" s="0" t="str">
        <f aca="false">IF(AND(ED172="Nein",CD172="Nein"),"Nein","Ja")</f>
        <v>Nein</v>
      </c>
      <c r="EI172" s="3" t="n">
        <f aca="false">ROUND(EE172*CE172,2)</f>
        <v>1</v>
      </c>
      <c r="EJ172" s="0" t="n">
        <f aca="false">BO172</f>
        <v>-3</v>
      </c>
      <c r="EK172" s="0" t="str">
        <f aca="false">BP172</f>
        <v>Nein</v>
      </c>
      <c r="EL172" s="0" t="str">
        <f aca="false">BQ172</f>
        <v>Nein</v>
      </c>
      <c r="EM172" s="3" t="n">
        <f aca="false">BR172</f>
        <v>1</v>
      </c>
    </row>
    <row r="173" customFormat="false" ht="12.75" hidden="false" customHeight="false" outlineLevel="0" collapsed="false">
      <c r="B173" s="0" t="n">
        <v>1</v>
      </c>
      <c r="C173" s="0" t="n">
        <v>720</v>
      </c>
      <c r="D173" s="0" t="s">
        <v>44</v>
      </c>
      <c r="E173" s="0" t="s">
        <v>44</v>
      </c>
      <c r="F173" s="3" t="n">
        <v>1</v>
      </c>
      <c r="G173" s="0" t="n">
        <v>97</v>
      </c>
      <c r="H173" s="0" t="s">
        <v>44</v>
      </c>
      <c r="I173" s="0" t="s">
        <v>44</v>
      </c>
      <c r="J173" s="3" t="n">
        <v>1</v>
      </c>
      <c r="K173" s="0" t="n">
        <v>180</v>
      </c>
      <c r="L173" s="0" t="s">
        <v>44</v>
      </c>
      <c r="M173" s="0" t="s">
        <v>44</v>
      </c>
      <c r="N173" s="3" t="n">
        <v>1</v>
      </c>
      <c r="O173" s="0" t="n">
        <v>82</v>
      </c>
      <c r="P173" s="0" t="s">
        <v>44</v>
      </c>
      <c r="Q173" s="0" t="s">
        <v>44</v>
      </c>
      <c r="R173" s="3" t="n">
        <v>1</v>
      </c>
      <c r="S173" s="0" t="n">
        <v>540</v>
      </c>
      <c r="T173" s="0" t="s">
        <v>44</v>
      </c>
      <c r="U173" s="0" t="s">
        <v>44</v>
      </c>
      <c r="V173" s="3" t="n">
        <v>1</v>
      </c>
      <c r="W173" s="0" t="n">
        <v>102</v>
      </c>
      <c r="X173" s="0" t="s">
        <v>44</v>
      </c>
      <c r="Y173" s="0" t="s">
        <v>44</v>
      </c>
      <c r="Z173" s="3" t="n">
        <v>1</v>
      </c>
      <c r="AA173" s="0" t="n">
        <v>82</v>
      </c>
      <c r="AB173" s="0" t="s">
        <v>44</v>
      </c>
      <c r="AC173" s="0" t="s">
        <v>44</v>
      </c>
      <c r="AD173" s="3" t="n">
        <v>1</v>
      </c>
      <c r="AE173" s="0" t="n">
        <v>82</v>
      </c>
      <c r="AF173" s="4" t="s">
        <v>44</v>
      </c>
      <c r="AG173" s="4" t="s">
        <v>44</v>
      </c>
      <c r="AH173" s="3" t="n">
        <v>1</v>
      </c>
      <c r="AI173" s="0" t="n">
        <v>11</v>
      </c>
      <c r="AJ173" s="0" t="s">
        <v>44</v>
      </c>
      <c r="AK173" s="0" t="s">
        <v>44</v>
      </c>
      <c r="AL173" s="3" t="n">
        <v>1</v>
      </c>
      <c r="AM173" s="0" t="n">
        <v>98</v>
      </c>
      <c r="AN173" s="0" t="s">
        <v>44</v>
      </c>
      <c r="AO173" s="0" t="s">
        <v>44</v>
      </c>
      <c r="AP173" s="3" t="n">
        <v>1</v>
      </c>
      <c r="AQ173" s="0" t="n">
        <v>25</v>
      </c>
      <c r="AR173" s="0" t="s">
        <v>44</v>
      </c>
      <c r="AS173" s="0" t="s">
        <v>44</v>
      </c>
      <c r="AT173" s="3" t="n">
        <v>1</v>
      </c>
      <c r="AU173" s="0" t="n">
        <v>7</v>
      </c>
      <c r="AV173" s="0" t="s">
        <v>44</v>
      </c>
      <c r="AW173" s="0" t="s">
        <v>44</v>
      </c>
      <c r="AX173" s="3" t="n">
        <v>1</v>
      </c>
      <c r="AY173" s="0" t="n">
        <v>2</v>
      </c>
      <c r="AZ173" s="0" t="s">
        <v>44</v>
      </c>
      <c r="BA173" s="0" t="s">
        <v>44</v>
      </c>
      <c r="BB173" s="3" t="n">
        <v>1</v>
      </c>
      <c r="BC173" s="0" t="n">
        <v>5</v>
      </c>
      <c r="BD173" s="0" t="s">
        <v>44</v>
      </c>
      <c r="BE173" s="0" t="s">
        <v>44</v>
      </c>
      <c r="BF173" s="3" t="n">
        <v>1</v>
      </c>
      <c r="BG173" s="0" t="n">
        <v>1008</v>
      </c>
      <c r="BH173" s="0" t="s">
        <v>44</v>
      </c>
      <c r="BI173" s="0" t="s">
        <v>44</v>
      </c>
      <c r="BJ173" s="3" t="n">
        <v>1</v>
      </c>
      <c r="BK173" s="0" t="n">
        <v>10</v>
      </c>
      <c r="BL173" s="0" t="s">
        <v>44</v>
      </c>
      <c r="BM173" s="0" t="s">
        <v>44</v>
      </c>
      <c r="BN173" s="3" t="n">
        <v>1</v>
      </c>
      <c r="BO173" s="0" t="n">
        <v>7</v>
      </c>
      <c r="BP173" s="0" t="s">
        <v>44</v>
      </c>
      <c r="BQ173" s="0" t="s">
        <v>44</v>
      </c>
      <c r="BR173" s="3" t="n">
        <v>1</v>
      </c>
      <c r="CA173" s="3"/>
      <c r="CE173" s="3"/>
      <c r="CI173" s="3"/>
      <c r="CM173" s="3"/>
      <c r="CQ173" s="3"/>
      <c r="CU173" s="3"/>
      <c r="CY173" s="3"/>
      <c r="DC173" s="3"/>
      <c r="DG173" s="3"/>
      <c r="DK173" s="3"/>
      <c r="DO173" s="3"/>
      <c r="DS173" s="3"/>
      <c r="DW173" s="3"/>
      <c r="EA173" s="3"/>
      <c r="EE173" s="3"/>
      <c r="EI173" s="3"/>
      <c r="EM173" s="3"/>
    </row>
    <row r="174" customFormat="false" ht="12.75" hidden="false" customHeight="false" outlineLevel="0" collapsed="false">
      <c r="A174" s="0" t="n">
        <v>68</v>
      </c>
      <c r="B174" s="0" t="n">
        <v>1</v>
      </c>
      <c r="C174" s="0" t="n">
        <v>1320</v>
      </c>
      <c r="D174" s="0" t="s">
        <v>44</v>
      </c>
      <c r="E174" s="0" t="s">
        <v>44</v>
      </c>
      <c r="F174" s="3" t="n">
        <v>1</v>
      </c>
      <c r="G174" s="0" t="n">
        <v>20</v>
      </c>
      <c r="H174" s="0" t="s">
        <v>44</v>
      </c>
      <c r="I174" s="0" t="s">
        <v>44</v>
      </c>
      <c r="J174" s="3" t="n">
        <v>1</v>
      </c>
      <c r="K174" s="0" t="n">
        <v>60</v>
      </c>
      <c r="L174" s="0" t="s">
        <v>44</v>
      </c>
      <c r="M174" s="0" t="s">
        <v>44</v>
      </c>
      <c r="N174" s="3" t="n">
        <v>1</v>
      </c>
      <c r="O174" s="0" t="n">
        <v>20</v>
      </c>
      <c r="P174" s="0" t="s">
        <v>44</v>
      </c>
      <c r="Q174" s="0" t="s">
        <v>44</v>
      </c>
      <c r="R174" s="3" t="n">
        <v>1</v>
      </c>
      <c r="S174" s="0" t="n">
        <v>1260</v>
      </c>
      <c r="T174" s="0" t="s">
        <v>44</v>
      </c>
      <c r="U174" s="0" t="s">
        <v>44</v>
      </c>
      <c r="V174" s="3" t="n">
        <v>1</v>
      </c>
      <c r="W174" s="0" t="n">
        <v>20</v>
      </c>
      <c r="X174" s="0" t="s">
        <v>44</v>
      </c>
      <c r="Y174" s="0" t="s">
        <v>44</v>
      </c>
      <c r="Z174" s="3" t="n">
        <v>1</v>
      </c>
      <c r="AA174" s="0" t="n">
        <v>92</v>
      </c>
      <c r="AB174" s="0" t="s">
        <v>44</v>
      </c>
      <c r="AC174" s="0" t="s">
        <v>44</v>
      </c>
      <c r="AD174" s="3" t="n">
        <v>1</v>
      </c>
      <c r="AE174" s="0" t="n">
        <v>92</v>
      </c>
      <c r="AF174" s="4" t="s">
        <v>44</v>
      </c>
      <c r="AG174" s="4" t="s">
        <v>44</v>
      </c>
      <c r="AH174" s="3" t="n">
        <v>1</v>
      </c>
      <c r="AI174" s="0" t="n">
        <v>2</v>
      </c>
      <c r="AJ174" s="0" t="s">
        <v>44</v>
      </c>
      <c r="AK174" s="0" t="s">
        <v>44</v>
      </c>
      <c r="AL174" s="3" t="n">
        <v>1</v>
      </c>
      <c r="AM174" s="0" t="n">
        <v>21</v>
      </c>
      <c r="AN174" s="0" t="s">
        <v>44</v>
      </c>
      <c r="AO174" s="0" t="s">
        <v>44</v>
      </c>
      <c r="AP174" s="3" t="n">
        <v>1</v>
      </c>
      <c r="AQ174" s="0" t="n">
        <v>5</v>
      </c>
      <c r="AR174" s="0" t="s">
        <v>44</v>
      </c>
      <c r="AS174" s="0" t="s">
        <v>44</v>
      </c>
      <c r="AT174" s="3" t="n">
        <v>1</v>
      </c>
      <c r="AU174" s="0" t="n">
        <v>66</v>
      </c>
      <c r="AV174" s="0" t="s">
        <v>44</v>
      </c>
      <c r="AW174" s="0" t="s">
        <v>44</v>
      </c>
      <c r="AX174" s="3" t="n">
        <v>1</v>
      </c>
      <c r="AY174" s="0" t="n">
        <v>3</v>
      </c>
      <c r="AZ174" s="0" t="s">
        <v>44</v>
      </c>
      <c r="BA174" s="0" t="s">
        <v>44</v>
      </c>
      <c r="BB174" s="3" t="n">
        <v>1</v>
      </c>
      <c r="BC174" s="0" t="n">
        <v>63</v>
      </c>
      <c r="BD174" s="0" t="s">
        <v>44</v>
      </c>
      <c r="BE174" s="0" t="s">
        <v>44</v>
      </c>
      <c r="BF174" s="3" t="n">
        <v>1</v>
      </c>
      <c r="BG174" s="0" t="n">
        <v>1392</v>
      </c>
      <c r="BH174" s="0" t="s">
        <v>44</v>
      </c>
      <c r="BI174" s="0" t="s">
        <v>44</v>
      </c>
      <c r="BJ174" s="3" t="n">
        <v>1</v>
      </c>
      <c r="BK174" s="0" t="n">
        <v>70</v>
      </c>
      <c r="BL174" s="0" t="s">
        <v>44</v>
      </c>
      <c r="BM174" s="0" t="s">
        <v>44</v>
      </c>
      <c r="BN174" s="3" t="n">
        <v>1</v>
      </c>
      <c r="BO174" s="0" t="n">
        <v>9</v>
      </c>
      <c r="BP174" s="0" t="s">
        <v>44</v>
      </c>
      <c r="BQ174" s="0" t="s">
        <v>44</v>
      </c>
      <c r="BR174" s="3" t="n">
        <v>1</v>
      </c>
      <c r="BU174" s="0" t="n">
        <f aca="false">IF(CJ174&lt;=0,$D$7,IF(CR174&lt;=CJ174,$D$7,$D$7+$F$7*(CR174-CJ174)))</f>
        <v>2.2</v>
      </c>
      <c r="BW174" s="0" t="n">
        <v>1</v>
      </c>
      <c r="BX174" s="0" t="n">
        <v>-3</v>
      </c>
      <c r="BY174" s="0" t="s">
        <v>44</v>
      </c>
      <c r="BZ174" s="0" t="str">
        <f aca="false">IF(AND(E174="Nein",E175="Nein"),"Nein","Ja")</f>
        <v>Nein</v>
      </c>
      <c r="CA174" s="3" t="n">
        <f aca="false">ROUND((F174+F175)/2,2)</f>
        <v>1</v>
      </c>
      <c r="CB174" s="0" t="n">
        <f aca="false">G174</f>
        <v>20</v>
      </c>
      <c r="CC174" s="0" t="str">
        <f aca="false">H174</f>
        <v>Nein</v>
      </c>
      <c r="CD174" s="0" t="str">
        <f aca="false">I174</f>
        <v>Nein</v>
      </c>
      <c r="CE174" s="3" t="n">
        <f aca="false">J174</f>
        <v>1</v>
      </c>
      <c r="CF174" s="0" t="n">
        <v>-3</v>
      </c>
      <c r="CG174" s="0" t="s">
        <v>44</v>
      </c>
      <c r="CH174" s="0" t="str">
        <f aca="false">IF(AND(M174="Nein",M175="Nein"),"Nein","Ja")</f>
        <v>Nein</v>
      </c>
      <c r="CI174" s="3" t="n">
        <f aca="false">ROUND((N174+N175)/2,2)</f>
        <v>1</v>
      </c>
      <c r="CJ174" s="0" t="n">
        <f aca="false">O174</f>
        <v>20</v>
      </c>
      <c r="CK174" s="0" t="str">
        <f aca="false">P174</f>
        <v>Nein</v>
      </c>
      <c r="CL174" s="0" t="str">
        <f aca="false">Q174</f>
        <v>Nein</v>
      </c>
      <c r="CM174" s="3" t="n">
        <f aca="false">R174</f>
        <v>1</v>
      </c>
      <c r="CN174" s="0" t="n">
        <v>-3</v>
      </c>
      <c r="CO174" s="0" t="s">
        <v>44</v>
      </c>
      <c r="CP174" s="0" t="str">
        <f aca="false">IF(AND(U174="Nein",U175="Nein"),"Nein","Ja")</f>
        <v>Nein</v>
      </c>
      <c r="CQ174" s="3" t="n">
        <f aca="false">ROUND((V174+V175)/2,2)</f>
        <v>1</v>
      </c>
      <c r="CR174" s="0" t="n">
        <f aca="false">W174</f>
        <v>20</v>
      </c>
      <c r="CS174" s="0" t="str">
        <f aca="false">X174</f>
        <v>Nein</v>
      </c>
      <c r="CT174" s="0" t="str">
        <f aca="false">Y174</f>
        <v>Nein</v>
      </c>
      <c r="CU174" s="3" t="n">
        <f aca="false">Z174</f>
        <v>1</v>
      </c>
      <c r="CV174" s="0" t="n">
        <f aca="false">AA174</f>
        <v>92</v>
      </c>
      <c r="CW174" s="0" t="str">
        <f aca="false">AB174</f>
        <v>Nein</v>
      </c>
      <c r="CX174" s="0" t="str">
        <f aca="false">AC174</f>
        <v>Nein</v>
      </c>
      <c r="CY174" s="3" t="n">
        <f aca="false">AD174</f>
        <v>1</v>
      </c>
      <c r="CZ174" s="0" t="n">
        <f aca="false">AE174</f>
        <v>92</v>
      </c>
      <c r="DA174" s="0" t="str">
        <f aca="false">AF174</f>
        <v>Nein</v>
      </c>
      <c r="DB174" s="0" t="str">
        <f aca="false">AG174</f>
        <v>Nein</v>
      </c>
      <c r="DC174" s="3" t="n">
        <f aca="false">AH174</f>
        <v>1</v>
      </c>
      <c r="DD174" s="0" t="n">
        <f aca="false">AI174</f>
        <v>2</v>
      </c>
      <c r="DE174" s="0" t="str">
        <f aca="false">AJ174</f>
        <v>Nein</v>
      </c>
      <c r="DF174" s="0" t="str">
        <f aca="false">AK174</f>
        <v>Nein</v>
      </c>
      <c r="DG174" s="3" t="n">
        <f aca="false">AL174</f>
        <v>1</v>
      </c>
      <c r="DH174" s="0" t="n">
        <f aca="false">AM174</f>
        <v>21</v>
      </c>
      <c r="DI174" s="0" t="str">
        <f aca="false">AN174</f>
        <v>Nein</v>
      </c>
      <c r="DJ174" s="0" t="str">
        <f aca="false">AO174</f>
        <v>Nein</v>
      </c>
      <c r="DK174" s="3" t="n">
        <f aca="false">AP174</f>
        <v>1</v>
      </c>
      <c r="DL174" s="0" t="n">
        <v>-3</v>
      </c>
      <c r="DM174" s="0" t="s">
        <v>44</v>
      </c>
      <c r="DN174" s="0" t="str">
        <f aca="false">IF(AND(CH174="Nein",BZ174="Nein"),"Nein","Ja")</f>
        <v>Nein</v>
      </c>
      <c r="DO174" s="3" t="n">
        <f aca="false">ROUND(CI174*CA174,2)</f>
        <v>1</v>
      </c>
      <c r="DP174" s="0" t="n">
        <v>-3</v>
      </c>
      <c r="DQ174" s="0" t="s">
        <v>44</v>
      </c>
      <c r="DR174" s="0" t="str">
        <f aca="false">IF(AND(BZ174="Nein",CD174="Nein"),"Nein","Ja")</f>
        <v>Nein</v>
      </c>
      <c r="DS174" s="3" t="n">
        <f aca="false">ROUND(CA174*CE174,2)</f>
        <v>1</v>
      </c>
      <c r="DT174" s="0" t="n">
        <v>-3</v>
      </c>
      <c r="DU174" s="0" t="s">
        <v>44</v>
      </c>
      <c r="DV174" s="0" t="str">
        <f aca="false">IF(AND(CH174="Nein",CL174="Nein"),"Nein","Ja")</f>
        <v>Nein</v>
      </c>
      <c r="DW174" s="3" t="n">
        <f aca="false">ROUND(CI174*CM174,2)</f>
        <v>1</v>
      </c>
      <c r="DX174" s="0" t="n">
        <v>-3</v>
      </c>
      <c r="DY174" s="0" t="s">
        <v>44</v>
      </c>
      <c r="DZ174" s="0" t="str">
        <f aca="false">IF(AND(CP174="Nein",CT174="Nein"),"Nein","Ja")</f>
        <v>Nein</v>
      </c>
      <c r="EA174" s="3" t="n">
        <f aca="false">ROUND(CQ174*CU174,2)</f>
        <v>1</v>
      </c>
      <c r="EB174" s="0" t="n">
        <v>-3</v>
      </c>
      <c r="EC174" s="0" t="s">
        <v>44</v>
      </c>
      <c r="ED174" s="0" t="str">
        <f aca="false">IF(AND(CP174="Nein",CH174="Nein"),"Nein","Ja")</f>
        <v>Nein</v>
      </c>
      <c r="EE174" s="3" t="n">
        <f aca="false">ROUND((CQ174+CI174)/2,2)</f>
        <v>1</v>
      </c>
      <c r="EF174" s="0" t="n">
        <v>-3</v>
      </c>
      <c r="EG174" s="0" t="s">
        <v>44</v>
      </c>
      <c r="EH174" s="0" t="str">
        <f aca="false">IF(AND(ED174="Nein",CD174="Nein"),"Nein","Ja")</f>
        <v>Nein</v>
      </c>
      <c r="EI174" s="3" t="n">
        <f aca="false">ROUND(EE174*CE174,2)</f>
        <v>1</v>
      </c>
      <c r="EJ174" s="0" t="n">
        <f aca="false">BO174</f>
        <v>9</v>
      </c>
      <c r="EK174" s="0" t="str">
        <f aca="false">BP174</f>
        <v>Nein</v>
      </c>
      <c r="EL174" s="0" t="str">
        <f aca="false">BQ174</f>
        <v>Nein</v>
      </c>
      <c r="EM174" s="3" t="n">
        <f aca="false">BR174</f>
        <v>1</v>
      </c>
    </row>
    <row r="175" customFormat="false" ht="12.75" hidden="false" customHeight="false" outlineLevel="0" collapsed="false">
      <c r="B175" s="0" t="n">
        <v>1</v>
      </c>
      <c r="C175" s="0" t="n">
        <v>-3</v>
      </c>
      <c r="D175" s="0" t="s">
        <v>44</v>
      </c>
      <c r="E175" s="0" t="s">
        <v>44</v>
      </c>
      <c r="F175" s="3" t="n">
        <v>1</v>
      </c>
      <c r="G175" s="0" t="n">
        <v>-3</v>
      </c>
      <c r="H175" s="0" t="s">
        <v>44</v>
      </c>
      <c r="I175" s="0" t="s">
        <v>44</v>
      </c>
      <c r="J175" s="3" t="n">
        <v>1</v>
      </c>
      <c r="K175" s="0" t="n">
        <v>-3</v>
      </c>
      <c r="L175" s="0" t="s">
        <v>44</v>
      </c>
      <c r="M175" s="0" t="s">
        <v>44</v>
      </c>
      <c r="N175" s="3" t="n">
        <v>1</v>
      </c>
      <c r="O175" s="0" t="n">
        <v>-3</v>
      </c>
      <c r="P175" s="0" t="s">
        <v>44</v>
      </c>
      <c r="Q175" s="0" t="s">
        <v>44</v>
      </c>
      <c r="R175" s="3" t="n">
        <v>1</v>
      </c>
      <c r="S175" s="0" t="n">
        <v>-3</v>
      </c>
      <c r="T175" s="0" t="s">
        <v>44</v>
      </c>
      <c r="U175" s="0" t="s">
        <v>44</v>
      </c>
      <c r="V175" s="3" t="n">
        <v>1</v>
      </c>
      <c r="W175" s="0" t="n">
        <v>-3</v>
      </c>
      <c r="X175" s="0" t="s">
        <v>44</v>
      </c>
      <c r="Y175" s="0" t="s">
        <v>44</v>
      </c>
      <c r="Z175" s="3" t="n">
        <v>1</v>
      </c>
      <c r="AA175" s="0" t="n">
        <v>-3</v>
      </c>
      <c r="AB175" s="0" t="s">
        <v>44</v>
      </c>
      <c r="AC175" s="0" t="s">
        <v>44</v>
      </c>
      <c r="AD175" s="3" t="n">
        <v>1</v>
      </c>
      <c r="AE175" s="0" t="n">
        <v>-3</v>
      </c>
      <c r="AF175" s="4" t="s">
        <v>44</v>
      </c>
      <c r="AG175" s="4" t="s">
        <v>44</v>
      </c>
      <c r="AH175" s="3" t="n">
        <v>1</v>
      </c>
      <c r="AI175" s="0" t="n">
        <v>-3</v>
      </c>
      <c r="AJ175" s="0" t="s">
        <v>44</v>
      </c>
      <c r="AK175" s="0" t="s">
        <v>44</v>
      </c>
      <c r="AL175" s="3" t="n">
        <v>1</v>
      </c>
      <c r="AM175" s="0" t="n">
        <v>-3</v>
      </c>
      <c r="AN175" s="0" t="s">
        <v>44</v>
      </c>
      <c r="AO175" s="0" t="s">
        <v>44</v>
      </c>
      <c r="AP175" s="3" t="n">
        <v>1</v>
      </c>
      <c r="AQ175" s="0" t="n">
        <v>-3</v>
      </c>
      <c r="AR175" s="0" t="s">
        <v>44</v>
      </c>
      <c r="AS175" s="0" t="s">
        <v>44</v>
      </c>
      <c r="AT175" s="3" t="n">
        <v>1</v>
      </c>
      <c r="AU175" s="0" t="n">
        <v>-3</v>
      </c>
      <c r="AV175" s="0" t="s">
        <v>44</v>
      </c>
      <c r="AW175" s="0" t="s">
        <v>44</v>
      </c>
      <c r="AX175" s="3" t="n">
        <v>1</v>
      </c>
      <c r="AY175" s="0" t="n">
        <v>-3</v>
      </c>
      <c r="AZ175" s="0" t="s">
        <v>44</v>
      </c>
      <c r="BA175" s="0" t="s">
        <v>44</v>
      </c>
      <c r="BB175" s="3" t="n">
        <v>1</v>
      </c>
      <c r="BC175" s="0" t="n">
        <v>-3</v>
      </c>
      <c r="BD175" s="0" t="s">
        <v>44</v>
      </c>
      <c r="BE175" s="0" t="s">
        <v>44</v>
      </c>
      <c r="BF175" s="3" t="n">
        <v>1</v>
      </c>
      <c r="BG175" s="0" t="n">
        <v>-3</v>
      </c>
      <c r="BH175" s="0" t="s">
        <v>44</v>
      </c>
      <c r="BI175" s="0" t="s">
        <v>44</v>
      </c>
      <c r="BJ175" s="3" t="n">
        <v>1</v>
      </c>
      <c r="BK175" s="0" t="n">
        <v>-3</v>
      </c>
      <c r="BL175" s="0" t="s">
        <v>44</v>
      </c>
      <c r="BM175" s="0" t="s">
        <v>44</v>
      </c>
      <c r="BN175" s="3" t="n">
        <v>1</v>
      </c>
      <c r="BO175" s="0" t="n">
        <v>-3</v>
      </c>
      <c r="BP175" s="0" t="s">
        <v>44</v>
      </c>
      <c r="BQ175" s="0" t="s">
        <v>44</v>
      </c>
      <c r="BR175" s="3" t="n">
        <v>1</v>
      </c>
      <c r="CA175" s="3"/>
      <c r="CE175" s="3"/>
      <c r="CI175" s="3"/>
      <c r="CM175" s="3"/>
      <c r="CQ175" s="3"/>
      <c r="CU175" s="3"/>
      <c r="CY175" s="3"/>
      <c r="DC175" s="3"/>
      <c r="DG175" s="3"/>
      <c r="DK175" s="3"/>
      <c r="DO175" s="3"/>
      <c r="DS175" s="3"/>
      <c r="DW175" s="3"/>
      <c r="EA175" s="3"/>
      <c r="EE175" s="3"/>
      <c r="EI175" s="3"/>
      <c r="EM175" s="3"/>
    </row>
    <row r="176" customFormat="false" ht="12.75" hidden="false" customHeight="false" outlineLevel="0" collapsed="false">
      <c r="A176" s="0" t="n">
        <v>69</v>
      </c>
      <c r="B176" s="0" t="n">
        <v>1</v>
      </c>
      <c r="C176" s="0" t="n">
        <v>-3</v>
      </c>
      <c r="D176" s="0" t="s">
        <v>44</v>
      </c>
      <c r="E176" s="0" t="s">
        <v>44</v>
      </c>
      <c r="F176" s="3" t="n">
        <v>1</v>
      </c>
      <c r="G176" s="0" t="n">
        <v>-3</v>
      </c>
      <c r="H176" s="0" t="s">
        <v>44</v>
      </c>
      <c r="I176" s="0" t="s">
        <v>44</v>
      </c>
      <c r="J176" s="3" t="n">
        <v>1</v>
      </c>
      <c r="K176" s="0" t="n">
        <v>-3</v>
      </c>
      <c r="L176" s="0" t="s">
        <v>44</v>
      </c>
      <c r="M176" s="0" t="s">
        <v>44</v>
      </c>
      <c r="N176" s="3" t="n">
        <v>1</v>
      </c>
      <c r="O176" s="0" t="n">
        <v>-3</v>
      </c>
      <c r="P176" s="0" t="s">
        <v>44</v>
      </c>
      <c r="Q176" s="0" t="s">
        <v>44</v>
      </c>
      <c r="R176" s="3" t="n">
        <v>1</v>
      </c>
      <c r="S176" s="0" t="n">
        <v>-3</v>
      </c>
      <c r="T176" s="0" t="s">
        <v>44</v>
      </c>
      <c r="U176" s="0" t="s">
        <v>44</v>
      </c>
      <c r="V176" s="3" t="n">
        <v>1</v>
      </c>
      <c r="W176" s="0" t="n">
        <v>-3</v>
      </c>
      <c r="X176" s="0" t="s">
        <v>44</v>
      </c>
      <c r="Y176" s="0" t="s">
        <v>44</v>
      </c>
      <c r="Z176" s="3" t="n">
        <v>1</v>
      </c>
      <c r="AA176" s="0" t="n">
        <v>-3</v>
      </c>
      <c r="AB176" s="0" t="s">
        <v>44</v>
      </c>
      <c r="AC176" s="0" t="s">
        <v>44</v>
      </c>
      <c r="AD176" s="3" t="n">
        <v>1</v>
      </c>
      <c r="AE176" s="0" t="n">
        <v>-3</v>
      </c>
      <c r="AF176" s="4" t="s">
        <v>44</v>
      </c>
      <c r="AG176" s="4" t="s">
        <v>44</v>
      </c>
      <c r="AH176" s="3" t="n">
        <v>1</v>
      </c>
      <c r="AI176" s="0" t="n">
        <v>-3</v>
      </c>
      <c r="AJ176" s="0" t="s">
        <v>44</v>
      </c>
      <c r="AK176" s="0" t="s">
        <v>44</v>
      </c>
      <c r="AL176" s="3" t="n">
        <v>1</v>
      </c>
      <c r="AM176" s="0" t="n">
        <v>-3</v>
      </c>
      <c r="AN176" s="0" t="s">
        <v>44</v>
      </c>
      <c r="AO176" s="0" t="s">
        <v>44</v>
      </c>
      <c r="AP176" s="3" t="n">
        <v>1</v>
      </c>
      <c r="AQ176" s="0" t="n">
        <v>-3</v>
      </c>
      <c r="AR176" s="0" t="s">
        <v>44</v>
      </c>
      <c r="AS176" s="0" t="s">
        <v>44</v>
      </c>
      <c r="AT176" s="3" t="n">
        <v>1</v>
      </c>
      <c r="AU176" s="0" t="n">
        <v>-3</v>
      </c>
      <c r="AV176" s="0" t="s">
        <v>44</v>
      </c>
      <c r="AW176" s="0" t="s">
        <v>44</v>
      </c>
      <c r="AX176" s="3" t="n">
        <v>1</v>
      </c>
      <c r="AY176" s="0" t="n">
        <v>-3</v>
      </c>
      <c r="AZ176" s="0" t="s">
        <v>44</v>
      </c>
      <c r="BA176" s="0" t="s">
        <v>44</v>
      </c>
      <c r="BB176" s="3" t="n">
        <v>1</v>
      </c>
      <c r="BC176" s="0" t="n">
        <v>-3</v>
      </c>
      <c r="BD176" s="0" t="s">
        <v>44</v>
      </c>
      <c r="BE176" s="0" t="s">
        <v>44</v>
      </c>
      <c r="BF176" s="3" t="n">
        <v>1</v>
      </c>
      <c r="BG176" s="0" t="n">
        <v>-3</v>
      </c>
      <c r="BH176" s="0" t="s">
        <v>44</v>
      </c>
      <c r="BI176" s="0" t="s">
        <v>44</v>
      </c>
      <c r="BJ176" s="3" t="n">
        <v>1</v>
      </c>
      <c r="BK176" s="0" t="n">
        <v>-3</v>
      </c>
      <c r="BL176" s="0" t="s">
        <v>44</v>
      </c>
      <c r="BM176" s="0" t="s">
        <v>44</v>
      </c>
      <c r="BN176" s="3" t="n">
        <v>1</v>
      </c>
      <c r="BO176" s="0" t="n">
        <v>-3</v>
      </c>
      <c r="BP176" s="0" t="s">
        <v>44</v>
      </c>
      <c r="BQ176" s="0" t="s">
        <v>44</v>
      </c>
      <c r="BR176" s="3" t="n">
        <v>1</v>
      </c>
      <c r="BU176" s="0" t="n">
        <f aca="false">IF(CJ176&lt;=0,$D$7,IF(CR176&lt;=CJ176,$D$7,$D$7+$F$7*(CR176-CJ176)))</f>
        <v>2.2</v>
      </c>
      <c r="BW176" s="0" t="n">
        <v>1</v>
      </c>
      <c r="BX176" s="0" t="n">
        <v>-3</v>
      </c>
      <c r="BY176" s="0" t="s">
        <v>44</v>
      </c>
      <c r="BZ176" s="0" t="str">
        <f aca="false">IF(AND(E176="Nein",E177="Nein"),"Nein","Ja")</f>
        <v>Nein</v>
      </c>
      <c r="CA176" s="3" t="n">
        <f aca="false">ROUND((F176+F177)/2,2)</f>
        <v>1</v>
      </c>
      <c r="CB176" s="0" t="n">
        <f aca="false">G176</f>
        <v>-3</v>
      </c>
      <c r="CC176" s="0" t="str">
        <f aca="false">H176</f>
        <v>Nein</v>
      </c>
      <c r="CD176" s="0" t="str">
        <f aca="false">I176</f>
        <v>Nein</v>
      </c>
      <c r="CE176" s="3" t="n">
        <f aca="false">J176</f>
        <v>1</v>
      </c>
      <c r="CF176" s="0" t="n">
        <v>-3</v>
      </c>
      <c r="CG176" s="0" t="s">
        <v>44</v>
      </c>
      <c r="CH176" s="0" t="str">
        <f aca="false">IF(AND(M176="Nein",M177="Nein"),"Nein","Ja")</f>
        <v>Nein</v>
      </c>
      <c r="CI176" s="3" t="n">
        <f aca="false">ROUND((N176+N177)/2,2)</f>
        <v>1</v>
      </c>
      <c r="CJ176" s="0" t="n">
        <f aca="false">O176</f>
        <v>-3</v>
      </c>
      <c r="CK176" s="0" t="str">
        <f aca="false">P176</f>
        <v>Nein</v>
      </c>
      <c r="CL176" s="0" t="str">
        <f aca="false">Q176</f>
        <v>Nein</v>
      </c>
      <c r="CM176" s="3" t="n">
        <f aca="false">R176</f>
        <v>1</v>
      </c>
      <c r="CN176" s="0" t="n">
        <v>-3</v>
      </c>
      <c r="CO176" s="0" t="s">
        <v>44</v>
      </c>
      <c r="CP176" s="0" t="str">
        <f aca="false">IF(AND(U176="Nein",U177="Nein"),"Nein","Ja")</f>
        <v>Nein</v>
      </c>
      <c r="CQ176" s="3" t="n">
        <f aca="false">ROUND((V176+V177)/2,2)</f>
        <v>1</v>
      </c>
      <c r="CR176" s="0" t="n">
        <f aca="false">W176</f>
        <v>-3</v>
      </c>
      <c r="CS176" s="0" t="str">
        <f aca="false">X176</f>
        <v>Nein</v>
      </c>
      <c r="CT176" s="0" t="str">
        <f aca="false">Y176</f>
        <v>Nein</v>
      </c>
      <c r="CU176" s="3" t="n">
        <f aca="false">Z176</f>
        <v>1</v>
      </c>
      <c r="CV176" s="0" t="n">
        <f aca="false">AA176</f>
        <v>-3</v>
      </c>
      <c r="CW176" s="0" t="str">
        <f aca="false">AB176</f>
        <v>Nein</v>
      </c>
      <c r="CX176" s="0" t="str">
        <f aca="false">AC176</f>
        <v>Nein</v>
      </c>
      <c r="CY176" s="3" t="n">
        <f aca="false">AD176</f>
        <v>1</v>
      </c>
      <c r="CZ176" s="0" t="n">
        <f aca="false">AE176</f>
        <v>-3</v>
      </c>
      <c r="DA176" s="0" t="str">
        <f aca="false">AF176</f>
        <v>Nein</v>
      </c>
      <c r="DB176" s="0" t="str">
        <f aca="false">AG176</f>
        <v>Nein</v>
      </c>
      <c r="DC176" s="3" t="n">
        <f aca="false">AH176</f>
        <v>1</v>
      </c>
      <c r="DD176" s="0" t="n">
        <f aca="false">AI176</f>
        <v>-3</v>
      </c>
      <c r="DE176" s="0" t="str">
        <f aca="false">AJ176</f>
        <v>Nein</v>
      </c>
      <c r="DF176" s="0" t="str">
        <f aca="false">AK176</f>
        <v>Nein</v>
      </c>
      <c r="DG176" s="3" t="n">
        <f aca="false">AL176</f>
        <v>1</v>
      </c>
      <c r="DH176" s="0" t="n">
        <f aca="false">AM176</f>
        <v>-3</v>
      </c>
      <c r="DI176" s="0" t="str">
        <f aca="false">AN176</f>
        <v>Nein</v>
      </c>
      <c r="DJ176" s="0" t="str">
        <f aca="false">AO176</f>
        <v>Nein</v>
      </c>
      <c r="DK176" s="3" t="n">
        <f aca="false">AP176</f>
        <v>1</v>
      </c>
      <c r="DL176" s="0" t="n">
        <v>-3</v>
      </c>
      <c r="DM176" s="0" t="s">
        <v>44</v>
      </c>
      <c r="DN176" s="0" t="str">
        <f aca="false">IF(AND(CH176="Nein",BZ176="Nein"),"Nein","Ja")</f>
        <v>Nein</v>
      </c>
      <c r="DO176" s="3" t="n">
        <f aca="false">ROUND(CI176*CA176,2)</f>
        <v>1</v>
      </c>
      <c r="DP176" s="0" t="n">
        <v>-3</v>
      </c>
      <c r="DQ176" s="0" t="s">
        <v>44</v>
      </c>
      <c r="DR176" s="0" t="str">
        <f aca="false">IF(AND(BZ176="Nein",CD176="Nein"),"Nein","Ja")</f>
        <v>Nein</v>
      </c>
      <c r="DS176" s="3" t="n">
        <f aca="false">ROUND(CA176*CE176,2)</f>
        <v>1</v>
      </c>
      <c r="DT176" s="0" t="n">
        <v>-3</v>
      </c>
      <c r="DU176" s="0" t="s">
        <v>44</v>
      </c>
      <c r="DV176" s="0" t="str">
        <f aca="false">IF(AND(CH176="Nein",CL176="Nein"),"Nein","Ja")</f>
        <v>Nein</v>
      </c>
      <c r="DW176" s="3" t="n">
        <f aca="false">ROUND(CI176*CM176,2)</f>
        <v>1</v>
      </c>
      <c r="DX176" s="0" t="n">
        <v>-3</v>
      </c>
      <c r="DY176" s="0" t="s">
        <v>44</v>
      </c>
      <c r="DZ176" s="0" t="str">
        <f aca="false">IF(AND(CP176="Nein",CT176="Nein"),"Nein","Ja")</f>
        <v>Nein</v>
      </c>
      <c r="EA176" s="3" t="n">
        <f aca="false">ROUND(CQ176*CU176,2)</f>
        <v>1</v>
      </c>
      <c r="EB176" s="0" t="n">
        <v>-3</v>
      </c>
      <c r="EC176" s="0" t="s">
        <v>44</v>
      </c>
      <c r="ED176" s="0" t="str">
        <f aca="false">IF(AND(CP176="Nein",CH176="Nein"),"Nein","Ja")</f>
        <v>Nein</v>
      </c>
      <c r="EE176" s="3" t="n">
        <f aca="false">ROUND((CQ176+CI176)/2,2)</f>
        <v>1</v>
      </c>
      <c r="EF176" s="0" t="n">
        <v>-3</v>
      </c>
      <c r="EG176" s="0" t="s">
        <v>44</v>
      </c>
      <c r="EH176" s="0" t="str">
        <f aca="false">IF(AND(ED176="Nein",CD176="Nein"),"Nein","Ja")</f>
        <v>Nein</v>
      </c>
      <c r="EI176" s="3" t="n">
        <f aca="false">ROUND(EE176*CE176,2)</f>
        <v>1</v>
      </c>
      <c r="EJ176" s="0" t="n">
        <f aca="false">BO176</f>
        <v>-3</v>
      </c>
      <c r="EK176" s="0" t="str">
        <f aca="false">BP176</f>
        <v>Nein</v>
      </c>
      <c r="EL176" s="0" t="str">
        <f aca="false">BQ176</f>
        <v>Nein</v>
      </c>
      <c r="EM176" s="3" t="n">
        <f aca="false">BR176</f>
        <v>1</v>
      </c>
    </row>
    <row r="177" customFormat="false" ht="12.75" hidden="false" customHeight="false" outlineLevel="0" collapsed="false">
      <c r="B177" s="0" t="n">
        <v>1</v>
      </c>
      <c r="C177" s="0" t="n">
        <v>-3</v>
      </c>
      <c r="D177" s="0" t="s">
        <v>44</v>
      </c>
      <c r="E177" s="0" t="s">
        <v>44</v>
      </c>
      <c r="F177" s="3" t="n">
        <v>1</v>
      </c>
      <c r="G177" s="0" t="n">
        <v>-3</v>
      </c>
      <c r="H177" s="0" t="s">
        <v>44</v>
      </c>
      <c r="I177" s="0" t="s">
        <v>44</v>
      </c>
      <c r="J177" s="3" t="n">
        <v>1</v>
      </c>
      <c r="K177" s="0" t="n">
        <v>-3</v>
      </c>
      <c r="L177" s="0" t="s">
        <v>44</v>
      </c>
      <c r="M177" s="0" t="s">
        <v>44</v>
      </c>
      <c r="N177" s="3" t="n">
        <v>1</v>
      </c>
      <c r="O177" s="0" t="n">
        <v>-3</v>
      </c>
      <c r="P177" s="0" t="s">
        <v>44</v>
      </c>
      <c r="Q177" s="0" t="s">
        <v>44</v>
      </c>
      <c r="R177" s="3" t="n">
        <v>1</v>
      </c>
      <c r="S177" s="0" t="n">
        <v>-3</v>
      </c>
      <c r="T177" s="0" t="s">
        <v>44</v>
      </c>
      <c r="U177" s="0" t="s">
        <v>44</v>
      </c>
      <c r="V177" s="3" t="n">
        <v>1</v>
      </c>
      <c r="W177" s="0" t="n">
        <v>-3</v>
      </c>
      <c r="X177" s="0" t="s">
        <v>44</v>
      </c>
      <c r="Y177" s="0" t="s">
        <v>44</v>
      </c>
      <c r="Z177" s="3" t="n">
        <v>1</v>
      </c>
      <c r="AA177" s="0" t="n">
        <v>-3</v>
      </c>
      <c r="AB177" s="0" t="s">
        <v>44</v>
      </c>
      <c r="AC177" s="0" t="s">
        <v>44</v>
      </c>
      <c r="AD177" s="3" t="n">
        <v>1</v>
      </c>
      <c r="AE177" s="0" t="n">
        <v>-3</v>
      </c>
      <c r="AF177" s="4" t="s">
        <v>44</v>
      </c>
      <c r="AG177" s="4" t="s">
        <v>44</v>
      </c>
      <c r="AH177" s="3" t="n">
        <v>1</v>
      </c>
      <c r="AI177" s="0" t="n">
        <v>-3</v>
      </c>
      <c r="AJ177" s="0" t="s">
        <v>44</v>
      </c>
      <c r="AK177" s="0" t="s">
        <v>44</v>
      </c>
      <c r="AL177" s="3" t="n">
        <v>1</v>
      </c>
      <c r="AM177" s="0" t="n">
        <v>-3</v>
      </c>
      <c r="AN177" s="0" t="s">
        <v>44</v>
      </c>
      <c r="AO177" s="0" t="s">
        <v>44</v>
      </c>
      <c r="AP177" s="3" t="n">
        <v>1</v>
      </c>
      <c r="AQ177" s="0" t="n">
        <v>-3</v>
      </c>
      <c r="AR177" s="0" t="s">
        <v>44</v>
      </c>
      <c r="AS177" s="0" t="s">
        <v>44</v>
      </c>
      <c r="AT177" s="3" t="n">
        <v>1</v>
      </c>
      <c r="AU177" s="0" t="n">
        <v>-3</v>
      </c>
      <c r="AV177" s="0" t="s">
        <v>44</v>
      </c>
      <c r="AW177" s="0" t="s">
        <v>44</v>
      </c>
      <c r="AX177" s="3" t="n">
        <v>1</v>
      </c>
      <c r="AY177" s="0" t="n">
        <v>-3</v>
      </c>
      <c r="AZ177" s="0" t="s">
        <v>44</v>
      </c>
      <c r="BA177" s="0" t="s">
        <v>44</v>
      </c>
      <c r="BB177" s="3" t="n">
        <v>1</v>
      </c>
      <c r="BC177" s="0" t="n">
        <v>-3</v>
      </c>
      <c r="BD177" s="0" t="s">
        <v>44</v>
      </c>
      <c r="BE177" s="0" t="s">
        <v>44</v>
      </c>
      <c r="BF177" s="3" t="n">
        <v>1</v>
      </c>
      <c r="BG177" s="0" t="n">
        <v>-3</v>
      </c>
      <c r="BH177" s="0" t="s">
        <v>44</v>
      </c>
      <c r="BI177" s="0" t="s">
        <v>44</v>
      </c>
      <c r="BJ177" s="3" t="n">
        <v>1</v>
      </c>
      <c r="BK177" s="0" t="n">
        <v>-3</v>
      </c>
      <c r="BL177" s="0" t="s">
        <v>44</v>
      </c>
      <c r="BM177" s="0" t="s">
        <v>44</v>
      </c>
      <c r="BN177" s="3" t="n">
        <v>1</v>
      </c>
      <c r="BO177" s="0" t="n">
        <v>-3</v>
      </c>
      <c r="BP177" s="0" t="s">
        <v>44</v>
      </c>
      <c r="BQ177" s="0" t="s">
        <v>44</v>
      </c>
      <c r="BR177" s="3" t="n">
        <v>1</v>
      </c>
      <c r="CA177" s="3"/>
      <c r="CE177" s="3"/>
      <c r="CI177" s="3"/>
      <c r="CM177" s="3"/>
      <c r="CQ177" s="3"/>
      <c r="CU177" s="3"/>
      <c r="CY177" s="3"/>
      <c r="DC177" s="3"/>
      <c r="DG177" s="3"/>
      <c r="DK177" s="3"/>
      <c r="DO177" s="3"/>
      <c r="DS177" s="3"/>
      <c r="DW177" s="3"/>
      <c r="EA177" s="3"/>
      <c r="EE177" s="3"/>
      <c r="EI177" s="3"/>
      <c r="EM177" s="3"/>
    </row>
    <row r="178" customFormat="false" ht="12.75" hidden="false" customHeight="false" outlineLevel="0" collapsed="false">
      <c r="A178" s="0" t="n">
        <v>70</v>
      </c>
      <c r="B178" s="0" t="n">
        <v>1</v>
      </c>
      <c r="C178" s="0" t="n">
        <v>2760</v>
      </c>
      <c r="D178" s="0" t="s">
        <v>44</v>
      </c>
      <c r="E178" s="0" t="s">
        <v>44</v>
      </c>
      <c r="F178" s="3" t="n">
        <v>1</v>
      </c>
      <c r="G178" s="0" t="n">
        <v>-3</v>
      </c>
      <c r="H178" s="0" t="s">
        <v>44</v>
      </c>
      <c r="I178" s="0" t="s">
        <v>44</v>
      </c>
      <c r="J178" s="3" t="n">
        <v>1</v>
      </c>
      <c r="K178" s="0" t="n">
        <v>1020</v>
      </c>
      <c r="L178" s="0" t="s">
        <v>44</v>
      </c>
      <c r="M178" s="0" t="s">
        <v>44</v>
      </c>
      <c r="N178" s="3" t="n">
        <v>1</v>
      </c>
      <c r="O178" s="0" t="n">
        <v>-3</v>
      </c>
      <c r="P178" s="0" t="s">
        <v>44</v>
      </c>
      <c r="Q178" s="0" t="s">
        <v>44</v>
      </c>
      <c r="R178" s="3" t="n">
        <v>1</v>
      </c>
      <c r="S178" s="0" t="n">
        <v>1740</v>
      </c>
      <c r="T178" s="0" t="s">
        <v>44</v>
      </c>
      <c r="U178" s="0" t="s">
        <v>44</v>
      </c>
      <c r="V178" s="3" t="n">
        <v>1</v>
      </c>
      <c r="W178" s="0" t="n">
        <v>-3</v>
      </c>
      <c r="X178" s="0" t="s">
        <v>44</v>
      </c>
      <c r="Y178" s="0" t="s">
        <v>44</v>
      </c>
      <c r="Z178" s="3" t="n">
        <v>1</v>
      </c>
      <c r="AA178" s="0" t="n">
        <v>84</v>
      </c>
      <c r="AB178" s="0" t="s">
        <v>44</v>
      </c>
      <c r="AC178" s="0" t="s">
        <v>44</v>
      </c>
      <c r="AD178" s="3" t="n">
        <v>1</v>
      </c>
      <c r="AE178" s="0" t="n">
        <v>88</v>
      </c>
      <c r="AF178" s="4" t="s">
        <v>44</v>
      </c>
      <c r="AG178" s="4" t="s">
        <v>44</v>
      </c>
      <c r="AH178" s="3" t="n">
        <v>1</v>
      </c>
      <c r="AI178" s="0" t="n">
        <v>-3</v>
      </c>
      <c r="AJ178" s="0" t="s">
        <v>44</v>
      </c>
      <c r="AK178" s="0" t="s">
        <v>44</v>
      </c>
      <c r="AL178" s="3" t="n">
        <v>1</v>
      </c>
      <c r="AM178" s="0" t="n">
        <v>-3</v>
      </c>
      <c r="AN178" s="0" t="s">
        <v>44</v>
      </c>
      <c r="AO178" s="0" t="s">
        <v>44</v>
      </c>
      <c r="AP178" s="3" t="n">
        <v>1</v>
      </c>
      <c r="AQ178" s="0" t="n">
        <v>37</v>
      </c>
      <c r="AR178" s="0" t="s">
        <v>44</v>
      </c>
      <c r="AS178" s="0" t="s">
        <v>44</v>
      </c>
      <c r="AT178" s="3" t="n">
        <v>1</v>
      </c>
      <c r="AU178" s="0" t="n">
        <v>-3</v>
      </c>
      <c r="AV178" s="0" t="s">
        <v>44</v>
      </c>
      <c r="AW178" s="0" t="s">
        <v>44</v>
      </c>
      <c r="AX178" s="3" t="n">
        <v>1</v>
      </c>
      <c r="AY178" s="0" t="n">
        <v>-3</v>
      </c>
      <c r="AZ178" s="0" t="s">
        <v>44</v>
      </c>
      <c r="BA178" s="0" t="s">
        <v>44</v>
      </c>
      <c r="BB178" s="3" t="n">
        <v>1</v>
      </c>
      <c r="BC178" s="0" t="n">
        <v>-3</v>
      </c>
      <c r="BD178" s="0" t="s">
        <v>44</v>
      </c>
      <c r="BE178" s="0" t="s">
        <v>44</v>
      </c>
      <c r="BF178" s="3" t="n">
        <v>1</v>
      </c>
      <c r="BG178" s="0" t="n">
        <v>-3</v>
      </c>
      <c r="BH178" s="0" t="s">
        <v>44</v>
      </c>
      <c r="BI178" s="0" t="s">
        <v>44</v>
      </c>
      <c r="BJ178" s="3" t="n">
        <v>1</v>
      </c>
      <c r="BK178" s="0" t="n">
        <v>-3</v>
      </c>
      <c r="BL178" s="0" t="s">
        <v>44</v>
      </c>
      <c r="BM178" s="0" t="s">
        <v>44</v>
      </c>
      <c r="BN178" s="3" t="n">
        <v>1</v>
      </c>
      <c r="BO178" s="0" t="n">
        <v>-3</v>
      </c>
      <c r="BP178" s="0" t="s">
        <v>44</v>
      </c>
      <c r="BQ178" s="0" t="s">
        <v>44</v>
      </c>
      <c r="BR178" s="3" t="n">
        <v>1</v>
      </c>
      <c r="BU178" s="6" t="s">
        <v>46</v>
      </c>
      <c r="BW178" s="0" t="n">
        <v>1</v>
      </c>
      <c r="BX178" s="0" t="n">
        <f aca="false">IF(AND(C178&gt;=0,C179&gt;=0),C178+C179,-1)</f>
        <v>3480</v>
      </c>
      <c r="BY178" s="0" t="s">
        <v>44</v>
      </c>
      <c r="BZ178" s="0" t="str">
        <f aca="false">IF(AND(E178="Nein",E179="Nein"),"Nein","Ja")</f>
        <v>Nein</v>
      </c>
      <c r="CA178" s="3" t="n">
        <f aca="false">ROUND((F178+F179)/2,2)</f>
        <v>1</v>
      </c>
      <c r="CB178" s="0" t="n">
        <f aca="false">G178</f>
        <v>-3</v>
      </c>
      <c r="CC178" s="0" t="str">
        <f aca="false">H178</f>
        <v>Nein</v>
      </c>
      <c r="CD178" s="0" t="str">
        <f aca="false">I178</f>
        <v>Nein</v>
      </c>
      <c r="CE178" s="3" t="n">
        <f aca="false">J178</f>
        <v>1</v>
      </c>
      <c r="CF178" s="0" t="n">
        <f aca="false">IF(AND(K178&gt;=0,K179&gt;=0),K178+K179,-1)</f>
        <v>1200</v>
      </c>
      <c r="CG178" s="0" t="s">
        <v>44</v>
      </c>
      <c r="CH178" s="0" t="str">
        <f aca="false">IF(AND(M178="Nein",M179="Nein"),"Nein","Ja")</f>
        <v>Nein</v>
      </c>
      <c r="CI178" s="3" t="n">
        <f aca="false">ROUND((N178+N179)/2,2)</f>
        <v>1</v>
      </c>
      <c r="CJ178" s="0" t="n">
        <f aca="false">O178</f>
        <v>-3</v>
      </c>
      <c r="CK178" s="0" t="str">
        <f aca="false">P178</f>
        <v>Nein</v>
      </c>
      <c r="CL178" s="0" t="str">
        <f aca="false">Q178</f>
        <v>Nein</v>
      </c>
      <c r="CM178" s="3" t="n">
        <f aca="false">R178</f>
        <v>1</v>
      </c>
      <c r="CN178" s="0" t="n">
        <f aca="false">IF(AND(S178&gt;=0,S179&gt;=0),S178+S179,-1)</f>
        <v>2280</v>
      </c>
      <c r="CO178" s="0" t="s">
        <v>44</v>
      </c>
      <c r="CP178" s="0" t="str">
        <f aca="false">IF(AND(U178="Nein",U179="Nein"),"Nein","Ja")</f>
        <v>Nein</v>
      </c>
      <c r="CQ178" s="3" t="n">
        <f aca="false">ROUND((V178+V179)/2,2)</f>
        <v>1</v>
      </c>
      <c r="CR178" s="0" t="n">
        <f aca="false">W178</f>
        <v>-3</v>
      </c>
      <c r="CS178" s="0" t="str">
        <f aca="false">X178</f>
        <v>Nein</v>
      </c>
      <c r="CT178" s="0" t="str">
        <f aca="false">Y178</f>
        <v>Nein</v>
      </c>
      <c r="CU178" s="3" t="n">
        <f aca="false">Z178</f>
        <v>1</v>
      </c>
      <c r="CV178" s="0" t="n">
        <f aca="false">AA178</f>
        <v>84</v>
      </c>
      <c r="CW178" s="0" t="str">
        <f aca="false">AB178</f>
        <v>Nein</v>
      </c>
      <c r="CX178" s="0" t="str">
        <f aca="false">AC178</f>
        <v>Nein</v>
      </c>
      <c r="CY178" s="3" t="n">
        <f aca="false">AD178</f>
        <v>1</v>
      </c>
      <c r="CZ178" s="0" t="n">
        <f aca="false">AE178</f>
        <v>88</v>
      </c>
      <c r="DA178" s="0" t="str">
        <f aca="false">AF178</f>
        <v>Nein</v>
      </c>
      <c r="DB178" s="0" t="str">
        <f aca="false">AG178</f>
        <v>Nein</v>
      </c>
      <c r="DC178" s="3" t="n">
        <f aca="false">AH178</f>
        <v>1</v>
      </c>
      <c r="DD178" s="0" t="n">
        <f aca="false">AI178</f>
        <v>-3</v>
      </c>
      <c r="DE178" s="0" t="str">
        <f aca="false">AJ178</f>
        <v>Nein</v>
      </c>
      <c r="DF178" s="0" t="str">
        <f aca="false">AK178</f>
        <v>Nein</v>
      </c>
      <c r="DG178" s="3" t="n">
        <f aca="false">AL178</f>
        <v>1</v>
      </c>
      <c r="DH178" s="0" t="n">
        <f aca="false">AM178</f>
        <v>-3</v>
      </c>
      <c r="DI178" s="0" t="str">
        <f aca="false">AN178</f>
        <v>Nein</v>
      </c>
      <c r="DJ178" s="0" t="str">
        <f aca="false">AO178</f>
        <v>Nein</v>
      </c>
      <c r="DK178" s="3" t="n">
        <f aca="false">AP178</f>
        <v>1</v>
      </c>
      <c r="DL178" s="0" t="n">
        <f aca="false">IF(CF178=0,0,IF(OR(BX178&gt;=0,CF178&gt;=0),ROUND(CF178/BX178*100,0),-1))</f>
        <v>34</v>
      </c>
      <c r="DM178" s="0" t="s">
        <v>44</v>
      </c>
      <c r="DN178" s="0" t="str">
        <f aca="false">IF(AND(CH178="Nein",BZ178="Nein"),"Nein","Ja")</f>
        <v>Nein</v>
      </c>
      <c r="DO178" s="3" t="n">
        <f aca="false">ROUND(CI178*CA178,2)</f>
        <v>1</v>
      </c>
      <c r="DP178" s="0" t="n">
        <v>-3</v>
      </c>
      <c r="DQ178" s="0" t="s">
        <v>44</v>
      </c>
      <c r="DR178" s="0" t="str">
        <f aca="false">IF(AND(BZ178="Nein",CD178="Nein"),"Nein","Ja")</f>
        <v>Nein</v>
      </c>
      <c r="DS178" s="3" t="n">
        <f aca="false">ROUND(CA178*CE178,2)</f>
        <v>1</v>
      </c>
      <c r="DT178" s="0" t="n">
        <v>-3</v>
      </c>
      <c r="DU178" s="0" t="s">
        <v>44</v>
      </c>
      <c r="DV178" s="0" t="str">
        <f aca="false">IF(AND(CH178="Nein",CL178="Nein"),"Nein","Ja")</f>
        <v>Nein</v>
      </c>
      <c r="DW178" s="3" t="n">
        <f aca="false">ROUND(CI178*CM178,2)</f>
        <v>1</v>
      </c>
      <c r="DX178" s="0" t="n">
        <v>-3</v>
      </c>
      <c r="DY178" s="0" t="s">
        <v>44</v>
      </c>
      <c r="DZ178" s="0" t="str">
        <f aca="false">IF(AND(CP178="Nein",CT178="Nein"),"Nein","Ja")</f>
        <v>Nein</v>
      </c>
      <c r="EA178" s="3" t="n">
        <f aca="false">ROUND(CQ178*CU178,2)</f>
        <v>1</v>
      </c>
      <c r="EB178" s="0" t="n">
        <v>-3</v>
      </c>
      <c r="EC178" s="0" t="s">
        <v>44</v>
      </c>
      <c r="ED178" s="0" t="str">
        <f aca="false">IF(AND(CP178="Nein",CH178="Nein"),"Nein","Ja")</f>
        <v>Nein</v>
      </c>
      <c r="EE178" s="3" t="n">
        <f aca="false">ROUND((CQ178+CI178)/2,2)</f>
        <v>1</v>
      </c>
      <c r="EF178" s="0" t="n">
        <v>-3</v>
      </c>
      <c r="EG178" s="0" t="s">
        <v>44</v>
      </c>
      <c r="EH178" s="0" t="str">
        <f aca="false">IF(AND(ED178="Nein",CD178="Nein"),"Nein","Ja")</f>
        <v>Nein</v>
      </c>
      <c r="EI178" s="3" t="n">
        <f aca="false">ROUND(EE178*CE178,2)</f>
        <v>1</v>
      </c>
      <c r="EJ178" s="0" t="n">
        <f aca="false">BO178</f>
        <v>-3</v>
      </c>
      <c r="EK178" s="0" t="str">
        <f aca="false">BP178</f>
        <v>Nein</v>
      </c>
      <c r="EL178" s="0" t="str">
        <f aca="false">BQ178</f>
        <v>Nein</v>
      </c>
      <c r="EM178" s="3" t="n">
        <f aca="false">BR178</f>
        <v>1</v>
      </c>
    </row>
    <row r="179" customFormat="false" ht="12.75" hidden="false" customHeight="false" outlineLevel="0" collapsed="false">
      <c r="B179" s="0" t="n">
        <v>1</v>
      </c>
      <c r="C179" s="0" t="n">
        <v>720</v>
      </c>
      <c r="D179" s="0" t="s">
        <v>44</v>
      </c>
      <c r="E179" s="0" t="s">
        <v>44</v>
      </c>
      <c r="F179" s="3" t="n">
        <v>1</v>
      </c>
      <c r="G179" s="0" t="n">
        <v>97</v>
      </c>
      <c r="H179" s="0" t="s">
        <v>44</v>
      </c>
      <c r="I179" s="0" t="s">
        <v>44</v>
      </c>
      <c r="J179" s="3" t="n">
        <v>1</v>
      </c>
      <c r="K179" s="0" t="n">
        <v>180</v>
      </c>
      <c r="L179" s="0" t="s">
        <v>44</v>
      </c>
      <c r="M179" s="0" t="s">
        <v>44</v>
      </c>
      <c r="N179" s="3" t="n">
        <v>1</v>
      </c>
      <c r="O179" s="0" t="n">
        <v>82</v>
      </c>
      <c r="P179" s="0" t="s">
        <v>44</v>
      </c>
      <c r="Q179" s="0" t="s">
        <v>44</v>
      </c>
      <c r="R179" s="3" t="n">
        <v>1</v>
      </c>
      <c r="S179" s="0" t="n">
        <v>540</v>
      </c>
      <c r="T179" s="0" t="s">
        <v>44</v>
      </c>
      <c r="U179" s="0" t="s">
        <v>44</v>
      </c>
      <c r="V179" s="3" t="n">
        <v>1</v>
      </c>
      <c r="W179" s="0" t="n">
        <v>102</v>
      </c>
      <c r="X179" s="0" t="s">
        <v>44</v>
      </c>
      <c r="Y179" s="0" t="s">
        <v>44</v>
      </c>
      <c r="Z179" s="3" t="n">
        <v>1</v>
      </c>
      <c r="AA179" s="0" t="n">
        <v>82</v>
      </c>
      <c r="AB179" s="0" t="s">
        <v>44</v>
      </c>
      <c r="AC179" s="0" t="s">
        <v>44</v>
      </c>
      <c r="AD179" s="3" t="n">
        <v>1</v>
      </c>
      <c r="AE179" s="0" t="n">
        <v>82</v>
      </c>
      <c r="AF179" s="4" t="s">
        <v>44</v>
      </c>
      <c r="AG179" s="4" t="s">
        <v>44</v>
      </c>
      <c r="AH179" s="3" t="n">
        <v>1</v>
      </c>
      <c r="AI179" s="0" t="n">
        <v>11</v>
      </c>
      <c r="AJ179" s="0" t="s">
        <v>44</v>
      </c>
      <c r="AK179" s="0" t="s">
        <v>44</v>
      </c>
      <c r="AL179" s="3" t="n">
        <v>1</v>
      </c>
      <c r="AM179" s="0" t="n">
        <v>98</v>
      </c>
      <c r="AN179" s="0" t="s">
        <v>44</v>
      </c>
      <c r="AO179" s="0" t="s">
        <v>44</v>
      </c>
      <c r="AP179" s="3" t="n">
        <v>1</v>
      </c>
      <c r="AQ179" s="0" t="n">
        <v>25</v>
      </c>
      <c r="AR179" s="0" t="s">
        <v>44</v>
      </c>
      <c r="AS179" s="0" t="s">
        <v>44</v>
      </c>
      <c r="AT179" s="3" t="n">
        <v>1</v>
      </c>
      <c r="AU179" s="0" t="n">
        <v>7</v>
      </c>
      <c r="AV179" s="0" t="s">
        <v>44</v>
      </c>
      <c r="AW179" s="0" t="s">
        <v>44</v>
      </c>
      <c r="AX179" s="3" t="n">
        <v>1</v>
      </c>
      <c r="AY179" s="0" t="n">
        <v>2</v>
      </c>
      <c r="AZ179" s="0" t="s">
        <v>44</v>
      </c>
      <c r="BA179" s="0" t="s">
        <v>44</v>
      </c>
      <c r="BB179" s="3" t="n">
        <v>1</v>
      </c>
      <c r="BC179" s="0" t="n">
        <v>5</v>
      </c>
      <c r="BD179" s="0" t="s">
        <v>44</v>
      </c>
      <c r="BE179" s="0" t="s">
        <v>44</v>
      </c>
      <c r="BF179" s="3" t="n">
        <v>1</v>
      </c>
      <c r="BG179" s="0" t="n">
        <v>1008</v>
      </c>
      <c r="BH179" s="0" t="s">
        <v>44</v>
      </c>
      <c r="BI179" s="0" t="s">
        <v>44</v>
      </c>
      <c r="BJ179" s="3" t="n">
        <v>1</v>
      </c>
      <c r="BK179" s="0" t="n">
        <v>10</v>
      </c>
      <c r="BL179" s="0" t="s">
        <v>44</v>
      </c>
      <c r="BM179" s="0" t="s">
        <v>44</v>
      </c>
      <c r="BN179" s="3" t="n">
        <v>1</v>
      </c>
      <c r="BO179" s="0" t="n">
        <v>7</v>
      </c>
      <c r="BP179" s="0" t="s">
        <v>44</v>
      </c>
      <c r="BQ179" s="0" t="s">
        <v>44</v>
      </c>
      <c r="BR179" s="3" t="n">
        <v>1</v>
      </c>
      <c r="CA179" s="3"/>
      <c r="CE179" s="3"/>
      <c r="CI179" s="3"/>
      <c r="CM179" s="3"/>
      <c r="CQ179" s="3"/>
      <c r="CU179" s="3"/>
      <c r="CY179" s="3"/>
      <c r="DC179" s="3"/>
      <c r="DG179" s="3"/>
      <c r="DK179" s="3"/>
      <c r="DO179" s="3"/>
      <c r="DS179" s="3"/>
      <c r="DW179" s="3"/>
      <c r="EA179" s="3"/>
      <c r="EE179" s="3"/>
      <c r="EI179" s="3"/>
      <c r="EM179" s="3"/>
    </row>
    <row r="180" customFormat="false" ht="12.75" hidden="false" customHeight="false" outlineLevel="0" collapsed="false">
      <c r="A180" s="0" t="n">
        <v>71</v>
      </c>
      <c r="B180" s="0" t="n">
        <v>1</v>
      </c>
      <c r="C180" s="0" t="n">
        <v>1320</v>
      </c>
      <c r="D180" s="0" t="s">
        <v>44</v>
      </c>
      <c r="E180" s="0" t="s">
        <v>44</v>
      </c>
      <c r="F180" s="3" t="n">
        <v>1</v>
      </c>
      <c r="G180" s="0" t="n">
        <v>20</v>
      </c>
      <c r="H180" s="0" t="s">
        <v>44</v>
      </c>
      <c r="I180" s="0" t="s">
        <v>44</v>
      </c>
      <c r="J180" s="3" t="n">
        <v>1</v>
      </c>
      <c r="K180" s="0" t="n">
        <v>60</v>
      </c>
      <c r="L180" s="0" t="s">
        <v>44</v>
      </c>
      <c r="M180" s="0" t="s">
        <v>44</v>
      </c>
      <c r="N180" s="3" t="n">
        <v>1</v>
      </c>
      <c r="O180" s="0" t="n">
        <v>20</v>
      </c>
      <c r="P180" s="0" t="s">
        <v>44</v>
      </c>
      <c r="Q180" s="0" t="s">
        <v>44</v>
      </c>
      <c r="R180" s="3" t="n">
        <v>1</v>
      </c>
      <c r="S180" s="0" t="n">
        <v>1260</v>
      </c>
      <c r="T180" s="0" t="s">
        <v>44</v>
      </c>
      <c r="U180" s="0" t="s">
        <v>44</v>
      </c>
      <c r="V180" s="3" t="n">
        <v>1</v>
      </c>
      <c r="W180" s="0" t="n">
        <v>20</v>
      </c>
      <c r="X180" s="0" t="s">
        <v>44</v>
      </c>
      <c r="Y180" s="0" t="s">
        <v>44</v>
      </c>
      <c r="Z180" s="3" t="n">
        <v>1</v>
      </c>
      <c r="AA180" s="0" t="n">
        <v>92</v>
      </c>
      <c r="AB180" s="0" t="s">
        <v>44</v>
      </c>
      <c r="AC180" s="0" t="s">
        <v>44</v>
      </c>
      <c r="AD180" s="3" t="n">
        <v>1</v>
      </c>
      <c r="AE180" s="0" t="n">
        <v>92</v>
      </c>
      <c r="AF180" s="4" t="s">
        <v>44</v>
      </c>
      <c r="AG180" s="4" t="s">
        <v>44</v>
      </c>
      <c r="AH180" s="3" t="n">
        <v>1</v>
      </c>
      <c r="AI180" s="0" t="n">
        <v>2</v>
      </c>
      <c r="AJ180" s="0" t="s">
        <v>44</v>
      </c>
      <c r="AK180" s="0" t="s">
        <v>44</v>
      </c>
      <c r="AL180" s="3" t="n">
        <v>1</v>
      </c>
      <c r="AM180" s="0" t="n">
        <v>21</v>
      </c>
      <c r="AN180" s="0" t="s">
        <v>44</v>
      </c>
      <c r="AO180" s="0" t="s">
        <v>44</v>
      </c>
      <c r="AP180" s="3" t="n">
        <v>1</v>
      </c>
      <c r="AQ180" s="0" t="n">
        <v>5</v>
      </c>
      <c r="AR180" s="0" t="s">
        <v>44</v>
      </c>
      <c r="AS180" s="0" t="s">
        <v>44</v>
      </c>
      <c r="AT180" s="3" t="n">
        <v>1</v>
      </c>
      <c r="AU180" s="0" t="n">
        <v>66</v>
      </c>
      <c r="AV180" s="0" t="s">
        <v>44</v>
      </c>
      <c r="AW180" s="0" t="s">
        <v>44</v>
      </c>
      <c r="AX180" s="3" t="n">
        <v>1</v>
      </c>
      <c r="AY180" s="0" t="n">
        <v>3</v>
      </c>
      <c r="AZ180" s="0" t="s">
        <v>44</v>
      </c>
      <c r="BA180" s="0" t="s">
        <v>44</v>
      </c>
      <c r="BB180" s="3" t="n">
        <v>1</v>
      </c>
      <c r="BC180" s="0" t="n">
        <v>63</v>
      </c>
      <c r="BD180" s="0" t="s">
        <v>44</v>
      </c>
      <c r="BE180" s="0" t="s">
        <v>44</v>
      </c>
      <c r="BF180" s="3" t="n">
        <v>1</v>
      </c>
      <c r="BG180" s="0" t="n">
        <v>1392</v>
      </c>
      <c r="BH180" s="0" t="s">
        <v>44</v>
      </c>
      <c r="BI180" s="0" t="s">
        <v>44</v>
      </c>
      <c r="BJ180" s="3" t="n">
        <v>1</v>
      </c>
      <c r="BK180" s="0" t="n">
        <v>70</v>
      </c>
      <c r="BL180" s="0" t="s">
        <v>44</v>
      </c>
      <c r="BM180" s="0" t="s">
        <v>44</v>
      </c>
      <c r="BN180" s="3" t="n">
        <v>1</v>
      </c>
      <c r="BO180" s="0" t="n">
        <v>9</v>
      </c>
      <c r="BP180" s="0" t="s">
        <v>44</v>
      </c>
      <c r="BQ180" s="0" t="s">
        <v>44</v>
      </c>
      <c r="BR180" s="3" t="n">
        <v>1</v>
      </c>
      <c r="BU180" s="0" t="n">
        <f aca="false">IF(CJ180&lt;=0,$D$7,IF(CR180&lt;=CJ180,$D$7,$D$7+$F$7*(CR180-CJ180)))</f>
        <v>2.2</v>
      </c>
      <c r="BW180" s="0" t="n">
        <v>1</v>
      </c>
      <c r="BX180" s="0" t="n">
        <f aca="false">IF(AND(C180&gt;=0,C181&gt;=0),C180+C181,-1)</f>
        <v>2040</v>
      </c>
      <c r="BY180" s="0" t="s">
        <v>44</v>
      </c>
      <c r="BZ180" s="0" t="str">
        <f aca="false">IF(AND(E180="Nein",E181="Nein"),"Nein","Ja")</f>
        <v>Nein</v>
      </c>
      <c r="CA180" s="3" t="n">
        <f aca="false">ROUND((F180+F181)/2,2)</f>
        <v>1</v>
      </c>
      <c r="CB180" s="0" t="n">
        <f aca="false">G180</f>
        <v>20</v>
      </c>
      <c r="CC180" s="0" t="str">
        <f aca="false">H180</f>
        <v>Nein</v>
      </c>
      <c r="CD180" s="0" t="str">
        <f aca="false">I180</f>
        <v>Nein</v>
      </c>
      <c r="CE180" s="3" t="n">
        <f aca="false">J180</f>
        <v>1</v>
      </c>
      <c r="CF180" s="0" t="n">
        <f aca="false">IF(AND(K180&gt;=0,K181&gt;=0),K180+K181,-1)</f>
        <v>240</v>
      </c>
      <c r="CG180" s="0" t="s">
        <v>44</v>
      </c>
      <c r="CH180" s="0" t="str">
        <f aca="false">IF(AND(M180="Nein",M181="Nein"),"Nein","Ja")</f>
        <v>Nein</v>
      </c>
      <c r="CI180" s="3" t="n">
        <f aca="false">ROUND((N180+N181)/2,2)</f>
        <v>1</v>
      </c>
      <c r="CJ180" s="0" t="n">
        <f aca="false">O180</f>
        <v>20</v>
      </c>
      <c r="CK180" s="0" t="str">
        <f aca="false">P180</f>
        <v>Nein</v>
      </c>
      <c r="CL180" s="0" t="str">
        <f aca="false">Q180</f>
        <v>Nein</v>
      </c>
      <c r="CM180" s="3" t="n">
        <f aca="false">R180</f>
        <v>1</v>
      </c>
      <c r="CN180" s="0" t="n">
        <f aca="false">IF(AND(S180&gt;=0,S181&gt;=0),S180+S181,-1)</f>
        <v>1800</v>
      </c>
      <c r="CO180" s="0" t="s">
        <v>44</v>
      </c>
      <c r="CP180" s="0" t="str">
        <f aca="false">IF(AND(U180="Nein",U181="Nein"),"Nein","Ja")</f>
        <v>Nein</v>
      </c>
      <c r="CQ180" s="3" t="n">
        <f aca="false">ROUND((V180+V181)/2,2)</f>
        <v>1</v>
      </c>
      <c r="CR180" s="0" t="n">
        <f aca="false">W180</f>
        <v>20</v>
      </c>
      <c r="CS180" s="0" t="str">
        <f aca="false">X180</f>
        <v>Nein</v>
      </c>
      <c r="CT180" s="0" t="str">
        <f aca="false">Y180</f>
        <v>Nein</v>
      </c>
      <c r="CU180" s="3" t="n">
        <f aca="false">Z180</f>
        <v>1</v>
      </c>
      <c r="CV180" s="0" t="n">
        <f aca="false">AA180</f>
        <v>92</v>
      </c>
      <c r="CW180" s="0" t="str">
        <f aca="false">AB180</f>
        <v>Nein</v>
      </c>
      <c r="CX180" s="0" t="str">
        <f aca="false">AC180</f>
        <v>Nein</v>
      </c>
      <c r="CY180" s="3" t="n">
        <f aca="false">AD180</f>
        <v>1</v>
      </c>
      <c r="CZ180" s="0" t="n">
        <f aca="false">AE180</f>
        <v>92</v>
      </c>
      <c r="DA180" s="0" t="str">
        <f aca="false">AF180</f>
        <v>Nein</v>
      </c>
      <c r="DB180" s="0" t="str">
        <f aca="false">AG180</f>
        <v>Nein</v>
      </c>
      <c r="DC180" s="3" t="n">
        <f aca="false">AH180</f>
        <v>1</v>
      </c>
      <c r="DD180" s="0" t="n">
        <f aca="false">AI180</f>
        <v>2</v>
      </c>
      <c r="DE180" s="0" t="str">
        <f aca="false">AJ180</f>
        <v>Nein</v>
      </c>
      <c r="DF180" s="0" t="str">
        <f aca="false">AK180</f>
        <v>Nein</v>
      </c>
      <c r="DG180" s="3" t="n">
        <f aca="false">AL180</f>
        <v>1</v>
      </c>
      <c r="DH180" s="0" t="n">
        <f aca="false">AM180</f>
        <v>21</v>
      </c>
      <c r="DI180" s="0" t="str">
        <f aca="false">AN180</f>
        <v>Nein</v>
      </c>
      <c r="DJ180" s="0" t="str">
        <f aca="false">AO180</f>
        <v>Nein</v>
      </c>
      <c r="DK180" s="3" t="n">
        <f aca="false">AP180</f>
        <v>1</v>
      </c>
      <c r="DL180" s="0" t="n">
        <f aca="false">IF(CF180=0,0,IF(OR(BX180&gt;=0,CF180&gt;=0),ROUND(CF180/BX180*100,0),-1))</f>
        <v>12</v>
      </c>
      <c r="DM180" s="0" t="s">
        <v>44</v>
      </c>
      <c r="DN180" s="0" t="str">
        <f aca="false">IF(AND(CH180="Nein",BZ180="Nein"),"Nein","Ja")</f>
        <v>Nein</v>
      </c>
      <c r="DO180" s="3" t="n">
        <f aca="false">ROUND(CI180*CA180,2)</f>
        <v>1</v>
      </c>
      <c r="DP180" s="0" t="n">
        <f aca="false">IF(OR(BX180&lt;0,CB180&lt;=0),-1,ROUND(BX180/CB180,0))</f>
        <v>102</v>
      </c>
      <c r="DQ180" s="0" t="s">
        <v>44</v>
      </c>
      <c r="DR180" s="0" t="str">
        <f aca="false">IF(AND(BZ180="Nein",CD180="Nein"),"Nein","Ja")</f>
        <v>Nein</v>
      </c>
      <c r="DS180" s="3" t="n">
        <f aca="false">ROUND(CA180*CE180,2)</f>
        <v>1</v>
      </c>
      <c r="DT180" s="0" t="n">
        <f aca="false">IF(OR(CF180&lt;0,CJ180&lt;=0),-1,ROUND(CF180/CJ180,0))</f>
        <v>12</v>
      </c>
      <c r="DU180" s="0" t="s">
        <v>44</v>
      </c>
      <c r="DV180" s="0" t="str">
        <f aca="false">IF(AND(CH180="Nein",CL180="Nein"),"Nein","Ja")</f>
        <v>Nein</v>
      </c>
      <c r="DW180" s="3" t="n">
        <f aca="false">ROUND(CI180*CM180,2)</f>
        <v>1</v>
      </c>
      <c r="DX180" s="0" t="n">
        <f aca="false">IF(OR(CN180&lt;0,CR180&lt;=0),-1,ROUND(CN180/CR180,0))</f>
        <v>90</v>
      </c>
      <c r="DY180" s="0" t="s">
        <v>44</v>
      </c>
      <c r="DZ180" s="0" t="str">
        <f aca="false">IF(AND(CP180="Nein",CT180="Nein"),"Nein","Ja")</f>
        <v>Nein</v>
      </c>
      <c r="EA180" s="3" t="n">
        <f aca="false">ROUND(CQ180*CU180,2)</f>
        <v>1</v>
      </c>
      <c r="EB180" s="0" t="n">
        <f aca="false">IF(OR(CN180&lt;0,CF180&lt;0),-1,CN180+ROUND(BU180*CF180,0))</f>
        <v>2328</v>
      </c>
      <c r="EC180" s="0" t="s">
        <v>44</v>
      </c>
      <c r="ED180" s="0" t="str">
        <f aca="false">IF(AND(CP180="Nein",CH180="Nein"),"Nein","Ja")</f>
        <v>Nein</v>
      </c>
      <c r="EE180" s="3" t="n">
        <f aca="false">ROUND((CQ180+CI180)/2,2)</f>
        <v>1</v>
      </c>
      <c r="EF180" s="0" t="n">
        <f aca="false">IF(OR(EB180&lt;0,CB180&lt;=0),-1,ROUND(EB180/CB180,0))</f>
        <v>116</v>
      </c>
      <c r="EG180" s="0" t="s">
        <v>44</v>
      </c>
      <c r="EH180" s="0" t="str">
        <f aca="false">IF(AND(ED180="Nein",CD180="Nein"),"Nein","Ja")</f>
        <v>Nein</v>
      </c>
      <c r="EI180" s="3" t="n">
        <f aca="false">ROUND(EE180*CE180,2)</f>
        <v>1</v>
      </c>
      <c r="EJ180" s="0" t="n">
        <f aca="false">BO180</f>
        <v>9</v>
      </c>
      <c r="EK180" s="0" t="str">
        <f aca="false">BP180</f>
        <v>Nein</v>
      </c>
      <c r="EL180" s="0" t="str">
        <f aca="false">BQ180</f>
        <v>Nein</v>
      </c>
      <c r="EM180" s="3" t="n">
        <f aca="false">BR180</f>
        <v>1</v>
      </c>
    </row>
    <row r="181" customFormat="false" ht="12.75" hidden="false" customHeight="false" outlineLevel="0" collapsed="false">
      <c r="B181" s="0" t="n">
        <v>1</v>
      </c>
      <c r="C181" s="0" t="n">
        <v>720</v>
      </c>
      <c r="D181" s="0" t="s">
        <v>44</v>
      </c>
      <c r="E181" s="0" t="s">
        <v>44</v>
      </c>
      <c r="F181" s="3" t="n">
        <v>1</v>
      </c>
      <c r="G181" s="0" t="n">
        <v>-3</v>
      </c>
      <c r="H181" s="0" t="s">
        <v>44</v>
      </c>
      <c r="I181" s="0" t="s">
        <v>44</v>
      </c>
      <c r="J181" s="3" t="n">
        <v>1</v>
      </c>
      <c r="K181" s="0" t="n">
        <v>180</v>
      </c>
      <c r="L181" s="0" t="s">
        <v>44</v>
      </c>
      <c r="M181" s="0" t="s">
        <v>44</v>
      </c>
      <c r="N181" s="3" t="n">
        <v>1</v>
      </c>
      <c r="O181" s="0" t="n">
        <v>-3</v>
      </c>
      <c r="P181" s="0" t="s">
        <v>44</v>
      </c>
      <c r="Q181" s="0" t="s">
        <v>44</v>
      </c>
      <c r="R181" s="3" t="n">
        <v>1</v>
      </c>
      <c r="S181" s="0" t="n">
        <v>540</v>
      </c>
      <c r="T181" s="0" t="s">
        <v>44</v>
      </c>
      <c r="U181" s="0" t="s">
        <v>44</v>
      </c>
      <c r="V181" s="3" t="n">
        <v>1</v>
      </c>
      <c r="W181" s="0" t="n">
        <v>-3</v>
      </c>
      <c r="X181" s="0" t="s">
        <v>44</v>
      </c>
      <c r="Y181" s="0" t="s">
        <v>44</v>
      </c>
      <c r="Z181" s="3" t="n">
        <v>1</v>
      </c>
      <c r="AA181" s="0" t="n">
        <v>82</v>
      </c>
      <c r="AB181" s="0" t="s">
        <v>44</v>
      </c>
      <c r="AC181" s="0" t="s">
        <v>44</v>
      </c>
      <c r="AD181" s="3" t="n">
        <v>1</v>
      </c>
      <c r="AE181" s="0" t="n">
        <v>82</v>
      </c>
      <c r="AF181" s="4" t="s">
        <v>44</v>
      </c>
      <c r="AG181" s="4" t="s">
        <v>44</v>
      </c>
      <c r="AH181" s="3" t="n">
        <v>1</v>
      </c>
      <c r="AI181" s="0" t="n">
        <v>-3</v>
      </c>
      <c r="AJ181" s="0" t="s">
        <v>44</v>
      </c>
      <c r="AK181" s="0" t="s">
        <v>44</v>
      </c>
      <c r="AL181" s="3" t="n">
        <v>1</v>
      </c>
      <c r="AM181" s="0" t="n">
        <v>-3</v>
      </c>
      <c r="AN181" s="0" t="s">
        <v>44</v>
      </c>
      <c r="AO181" s="0" t="s">
        <v>44</v>
      </c>
      <c r="AP181" s="3" t="n">
        <v>1</v>
      </c>
      <c r="AQ181" s="0" t="n">
        <v>25</v>
      </c>
      <c r="AR181" s="0" t="s">
        <v>44</v>
      </c>
      <c r="AS181" s="0" t="s">
        <v>44</v>
      </c>
      <c r="AT181" s="3" t="n">
        <v>1</v>
      </c>
      <c r="AU181" s="0" t="n">
        <v>-3</v>
      </c>
      <c r="AV181" s="0" t="s">
        <v>44</v>
      </c>
      <c r="AW181" s="0" t="s">
        <v>44</v>
      </c>
      <c r="AX181" s="3" t="n">
        <v>1</v>
      </c>
      <c r="AY181" s="0" t="n">
        <v>-3</v>
      </c>
      <c r="AZ181" s="0" t="s">
        <v>44</v>
      </c>
      <c r="BA181" s="0" t="s">
        <v>44</v>
      </c>
      <c r="BB181" s="3" t="n">
        <v>1</v>
      </c>
      <c r="BC181" s="0" t="n">
        <v>-3</v>
      </c>
      <c r="BD181" s="0" t="s">
        <v>44</v>
      </c>
      <c r="BE181" s="0" t="s">
        <v>44</v>
      </c>
      <c r="BF181" s="3" t="n">
        <v>1</v>
      </c>
      <c r="BG181" s="0" t="n">
        <v>-3</v>
      </c>
      <c r="BH181" s="0" t="s">
        <v>44</v>
      </c>
      <c r="BI181" s="0" t="s">
        <v>44</v>
      </c>
      <c r="BJ181" s="3" t="n">
        <v>1</v>
      </c>
      <c r="BK181" s="0" t="n">
        <v>-3</v>
      </c>
      <c r="BL181" s="0" t="s">
        <v>44</v>
      </c>
      <c r="BM181" s="0" t="s">
        <v>44</v>
      </c>
      <c r="BN181" s="3" t="n">
        <v>1</v>
      </c>
      <c r="BO181" s="0" t="n">
        <v>-3</v>
      </c>
      <c r="BP181" s="0" t="s">
        <v>44</v>
      </c>
      <c r="BQ181" s="0" t="s">
        <v>44</v>
      </c>
      <c r="BR181" s="3" t="n">
        <v>1</v>
      </c>
      <c r="CA181" s="3"/>
      <c r="CE181" s="3"/>
      <c r="CI181" s="3"/>
      <c r="CM181" s="3"/>
      <c r="CQ181" s="3"/>
      <c r="CU181" s="3"/>
      <c r="CY181" s="3"/>
      <c r="DC181" s="3"/>
      <c r="DG181" s="3"/>
      <c r="DK181" s="3"/>
      <c r="DO181" s="3"/>
      <c r="DS181" s="3"/>
      <c r="DW181" s="3"/>
      <c r="EA181" s="3"/>
      <c r="EE181" s="3"/>
      <c r="EI181" s="3"/>
      <c r="EM181" s="3"/>
    </row>
    <row r="182" customFormat="false" ht="12.75" hidden="false" customHeight="false" outlineLevel="0" collapsed="false">
      <c r="A182" s="0" t="n">
        <v>72</v>
      </c>
      <c r="B182" s="0" t="n">
        <v>1</v>
      </c>
      <c r="C182" s="0" t="n">
        <v>2700</v>
      </c>
      <c r="D182" s="0" t="s">
        <v>44</v>
      </c>
      <c r="E182" s="0" t="s">
        <v>44</v>
      </c>
      <c r="F182" s="3" t="n">
        <v>1</v>
      </c>
      <c r="G182" s="0" t="n">
        <v>96</v>
      </c>
      <c r="H182" s="0" t="s">
        <v>44</v>
      </c>
      <c r="I182" s="0" t="s">
        <v>44</v>
      </c>
      <c r="J182" s="3" t="n">
        <v>1</v>
      </c>
      <c r="K182" s="0" t="n">
        <v>1260</v>
      </c>
      <c r="L182" s="0" t="s">
        <v>44</v>
      </c>
      <c r="M182" s="0" t="s">
        <v>44</v>
      </c>
      <c r="N182" s="3" t="n">
        <v>1</v>
      </c>
      <c r="O182" s="0" t="n">
        <v>83</v>
      </c>
      <c r="P182" s="0" t="s">
        <v>44</v>
      </c>
      <c r="Q182" s="0" t="s">
        <v>44</v>
      </c>
      <c r="R182" s="3" t="n">
        <v>1</v>
      </c>
      <c r="S182" s="0" t="n">
        <v>1440</v>
      </c>
      <c r="T182" s="0" t="s">
        <v>44</v>
      </c>
      <c r="U182" s="0" t="s">
        <v>44</v>
      </c>
      <c r="V182" s="3" t="n">
        <v>1</v>
      </c>
      <c r="W182" s="0" t="n">
        <v>108</v>
      </c>
      <c r="X182" s="0" t="s">
        <v>44</v>
      </c>
      <c r="Y182" s="0" t="s">
        <v>44</v>
      </c>
      <c r="Z182" s="3" t="n">
        <v>1</v>
      </c>
      <c r="AA182" s="0" t="n">
        <v>81</v>
      </c>
      <c r="AB182" s="0" t="s">
        <v>44</v>
      </c>
      <c r="AC182" s="0" t="s">
        <v>44</v>
      </c>
      <c r="AD182" s="3" t="n">
        <v>1</v>
      </c>
      <c r="AE182" s="0" t="n">
        <v>84</v>
      </c>
      <c r="AF182" s="4" t="s">
        <v>44</v>
      </c>
      <c r="AG182" s="4" t="s">
        <v>44</v>
      </c>
      <c r="AH182" s="3" t="n">
        <v>1</v>
      </c>
      <c r="AI182" s="0" t="n">
        <v>12</v>
      </c>
      <c r="AJ182" s="0" t="s">
        <v>44</v>
      </c>
      <c r="AK182" s="0" t="s">
        <v>44</v>
      </c>
      <c r="AL182" s="3" t="n">
        <v>1</v>
      </c>
      <c r="AM182" s="0" t="n">
        <v>101</v>
      </c>
      <c r="AN182" s="0" t="s">
        <v>44</v>
      </c>
      <c r="AO182" s="0" t="s">
        <v>44</v>
      </c>
      <c r="AP182" s="3" t="n">
        <v>1</v>
      </c>
      <c r="AQ182" s="0" t="n">
        <v>47</v>
      </c>
      <c r="AR182" s="0" t="s">
        <v>44</v>
      </c>
      <c r="AS182" s="0" t="s">
        <v>44</v>
      </c>
      <c r="AT182" s="3" t="n">
        <v>1</v>
      </c>
      <c r="AU182" s="0" t="n">
        <v>21</v>
      </c>
      <c r="AV182" s="0" t="s">
        <v>44</v>
      </c>
      <c r="AW182" s="0" t="s">
        <v>44</v>
      </c>
      <c r="AX182" s="3" t="n">
        <v>1</v>
      </c>
      <c r="AY182" s="0" t="n">
        <v>12</v>
      </c>
      <c r="AZ182" s="0" t="s">
        <v>44</v>
      </c>
      <c r="BA182" s="0" t="s">
        <v>44</v>
      </c>
      <c r="BB182" s="3" t="n">
        <v>1</v>
      </c>
      <c r="BC182" s="0" t="n">
        <v>9</v>
      </c>
      <c r="BD182" s="0" t="s">
        <v>44</v>
      </c>
      <c r="BE182" s="0" t="s">
        <v>44</v>
      </c>
      <c r="BF182" s="3" t="n">
        <v>1</v>
      </c>
      <c r="BG182" s="0" t="n">
        <v>4842</v>
      </c>
      <c r="BH182" s="0" t="s">
        <v>44</v>
      </c>
      <c r="BI182" s="0" t="s">
        <v>44</v>
      </c>
      <c r="BJ182" s="3" t="n">
        <v>1</v>
      </c>
      <c r="BK182" s="0" t="n">
        <v>50</v>
      </c>
      <c r="BL182" s="0" t="s">
        <v>44</v>
      </c>
      <c r="BM182" s="0" t="s">
        <v>44</v>
      </c>
      <c r="BN182" s="3" t="n">
        <v>1</v>
      </c>
      <c r="BO182" s="0" t="n">
        <v>-1</v>
      </c>
      <c r="BP182" s="0" t="s">
        <v>44</v>
      </c>
      <c r="BQ182" s="0" t="s">
        <v>44</v>
      </c>
      <c r="BR182" s="3" t="n">
        <v>1</v>
      </c>
      <c r="BU182" s="0" t="n">
        <f aca="false">IF(CJ182&lt;=0,$D$7,IF(CR182&lt;=CJ182,$D$7,$D$7+$F$7*(CR182-CJ182)))</f>
        <v>2.7</v>
      </c>
      <c r="BW182" s="0" t="n">
        <v>1</v>
      </c>
      <c r="BX182" s="0" t="n">
        <f aca="false">IF(AND(C182&gt;=0,C183&gt;=0),C182+C183,-1)</f>
        <v>3420</v>
      </c>
      <c r="BY182" s="0" t="s">
        <v>44</v>
      </c>
      <c r="BZ182" s="0" t="str">
        <f aca="false">IF(AND(E182="Nein",E183="Nein"),"Nein","Ja")</f>
        <v>Nein</v>
      </c>
      <c r="CA182" s="3" t="n">
        <f aca="false">ROUND((F182+F183)/2,2)</f>
        <v>1</v>
      </c>
      <c r="CB182" s="0" t="n">
        <f aca="false">G182</f>
        <v>96</v>
      </c>
      <c r="CC182" s="0" t="str">
        <f aca="false">H182</f>
        <v>Nein</v>
      </c>
      <c r="CD182" s="0" t="str">
        <f aca="false">I182</f>
        <v>Nein</v>
      </c>
      <c r="CE182" s="3" t="n">
        <f aca="false">J182</f>
        <v>1</v>
      </c>
      <c r="CF182" s="0" t="n">
        <f aca="false">IF(AND(K182&gt;=0,K183&gt;=0),K182+K183,-1)</f>
        <v>1440</v>
      </c>
      <c r="CG182" s="0" t="s">
        <v>44</v>
      </c>
      <c r="CH182" s="0" t="str">
        <f aca="false">IF(AND(M182="Nein",M183="Nein"),"Nein","Ja")</f>
        <v>Nein</v>
      </c>
      <c r="CI182" s="3" t="n">
        <f aca="false">ROUND((N182+N183)/2,2)</f>
        <v>1</v>
      </c>
      <c r="CJ182" s="0" t="n">
        <f aca="false">O182</f>
        <v>83</v>
      </c>
      <c r="CK182" s="0" t="str">
        <f aca="false">P182</f>
        <v>Nein</v>
      </c>
      <c r="CL182" s="0" t="str">
        <f aca="false">Q182</f>
        <v>Nein</v>
      </c>
      <c r="CM182" s="3" t="n">
        <f aca="false">R182</f>
        <v>1</v>
      </c>
      <c r="CN182" s="0" t="n">
        <f aca="false">IF(AND(S182&gt;=0,S183&gt;=0),S182+S183,-1)</f>
        <v>1980</v>
      </c>
      <c r="CO182" s="0" t="s">
        <v>44</v>
      </c>
      <c r="CP182" s="0" t="str">
        <f aca="false">IF(AND(U182="Nein",U183="Nein"),"Nein","Ja")</f>
        <v>Nein</v>
      </c>
      <c r="CQ182" s="3" t="n">
        <f aca="false">ROUND((V182+V183)/2,2)</f>
        <v>1</v>
      </c>
      <c r="CR182" s="0" t="n">
        <f aca="false">W182</f>
        <v>108</v>
      </c>
      <c r="CS182" s="0" t="str">
        <f aca="false">X182</f>
        <v>Nein</v>
      </c>
      <c r="CT182" s="0" t="str">
        <f aca="false">Y182</f>
        <v>Nein</v>
      </c>
      <c r="CU182" s="3" t="n">
        <f aca="false">Z182</f>
        <v>1</v>
      </c>
      <c r="CV182" s="0" t="n">
        <f aca="false">AA182</f>
        <v>81</v>
      </c>
      <c r="CW182" s="0" t="str">
        <f aca="false">AB182</f>
        <v>Nein</v>
      </c>
      <c r="CX182" s="0" t="str">
        <f aca="false">AC182</f>
        <v>Nein</v>
      </c>
      <c r="CY182" s="3" t="n">
        <f aca="false">AD182</f>
        <v>1</v>
      </c>
      <c r="CZ182" s="0" t="n">
        <f aca="false">AE182</f>
        <v>84</v>
      </c>
      <c r="DA182" s="0" t="str">
        <f aca="false">AF182</f>
        <v>Nein</v>
      </c>
      <c r="DB182" s="0" t="str">
        <f aca="false">AG182</f>
        <v>Nein</v>
      </c>
      <c r="DC182" s="3" t="n">
        <f aca="false">AH182</f>
        <v>1</v>
      </c>
      <c r="DD182" s="0" t="n">
        <f aca="false">AI182</f>
        <v>12</v>
      </c>
      <c r="DE182" s="0" t="str">
        <f aca="false">AJ182</f>
        <v>Nein</v>
      </c>
      <c r="DF182" s="0" t="str">
        <f aca="false">AK182</f>
        <v>Nein</v>
      </c>
      <c r="DG182" s="3" t="n">
        <f aca="false">AL182</f>
        <v>1</v>
      </c>
      <c r="DH182" s="0" t="n">
        <f aca="false">AM182</f>
        <v>101</v>
      </c>
      <c r="DI182" s="0" t="str">
        <f aca="false">AN182</f>
        <v>Nein</v>
      </c>
      <c r="DJ182" s="0" t="str">
        <f aca="false">AO182</f>
        <v>Nein</v>
      </c>
      <c r="DK182" s="3" t="n">
        <f aca="false">AP182</f>
        <v>1</v>
      </c>
      <c r="DL182" s="0" t="n">
        <f aca="false">IF(CF182=0,0,IF(OR(BX182&gt;=0,CF182&gt;=0),ROUND(CF182/BX182*100,0),-1))</f>
        <v>42</v>
      </c>
      <c r="DM182" s="0" t="s">
        <v>44</v>
      </c>
      <c r="DN182" s="0" t="str">
        <f aca="false">IF(AND(CH182="Nein",BZ182="Nein"),"Nein","Ja")</f>
        <v>Nein</v>
      </c>
      <c r="DO182" s="3" t="n">
        <f aca="false">ROUND(CI182*CA182,2)</f>
        <v>1</v>
      </c>
      <c r="DP182" s="0" t="n">
        <f aca="false">IF(OR(BX182&lt;0,CB182&lt;=0),-1,ROUND(BX182/CB182,0))</f>
        <v>36</v>
      </c>
      <c r="DQ182" s="0" t="s">
        <v>44</v>
      </c>
      <c r="DR182" s="0" t="str">
        <f aca="false">IF(AND(BZ182="Nein",CD182="Nein"),"Nein","Ja")</f>
        <v>Nein</v>
      </c>
      <c r="DS182" s="3" t="n">
        <f aca="false">ROUND(CA182*CE182,2)</f>
        <v>1</v>
      </c>
      <c r="DT182" s="0" t="n">
        <f aca="false">IF(OR(CF182&lt;0,CJ182&lt;=0),-1,ROUND(CF182/CJ182,0))</f>
        <v>17</v>
      </c>
      <c r="DU182" s="0" t="s">
        <v>44</v>
      </c>
      <c r="DV182" s="0" t="str">
        <f aca="false">IF(AND(CH182="Nein",CL182="Nein"),"Nein","Ja")</f>
        <v>Nein</v>
      </c>
      <c r="DW182" s="3" t="n">
        <f aca="false">ROUND(CI182*CM182,2)</f>
        <v>1</v>
      </c>
      <c r="DX182" s="0" t="n">
        <f aca="false">IF(OR(CN182&lt;0,CR182&lt;=0),-1,ROUND(CN182/CR182,0))</f>
        <v>18</v>
      </c>
      <c r="DY182" s="0" t="s">
        <v>44</v>
      </c>
      <c r="DZ182" s="0" t="str">
        <f aca="false">IF(AND(CP182="Nein",CT182="Nein"),"Nein","Ja")</f>
        <v>Nein</v>
      </c>
      <c r="EA182" s="3" t="n">
        <f aca="false">ROUND(CQ182*CU182,2)</f>
        <v>1</v>
      </c>
      <c r="EB182" s="0" t="n">
        <f aca="false">IF(OR(CN182&lt;0,CF182&lt;0),-1,CN182+ROUND(BU182*CF182,0))</f>
        <v>5868</v>
      </c>
      <c r="EC182" s="0" t="s">
        <v>44</v>
      </c>
      <c r="ED182" s="0" t="str">
        <f aca="false">IF(AND(CP182="Nein",CH182="Nein"),"Nein","Ja")</f>
        <v>Nein</v>
      </c>
      <c r="EE182" s="3" t="n">
        <f aca="false">ROUND((CQ182+CI182)/2,2)</f>
        <v>1</v>
      </c>
      <c r="EF182" s="0" t="n">
        <f aca="false">IF(OR(EB182&lt;0,CB182&lt;=0),-1,ROUND(EB182/CB182,0))</f>
        <v>61</v>
      </c>
      <c r="EG182" s="0" t="s">
        <v>44</v>
      </c>
      <c r="EH182" s="0" t="str">
        <f aca="false">IF(AND(ED182="Nein",CD182="Nein"),"Nein","Ja")</f>
        <v>Nein</v>
      </c>
      <c r="EI182" s="3" t="n">
        <f aca="false">ROUND(EE182*CE182,2)</f>
        <v>1</v>
      </c>
      <c r="EJ182" s="0" t="n">
        <f aca="false">BO182</f>
        <v>-1</v>
      </c>
      <c r="EK182" s="0" t="str">
        <f aca="false">BP182</f>
        <v>Nein</v>
      </c>
      <c r="EL182" s="0" t="str">
        <f aca="false">BQ182</f>
        <v>Nein</v>
      </c>
      <c r="EM182" s="3" t="n">
        <f aca="false">BR182</f>
        <v>1</v>
      </c>
    </row>
    <row r="183" customFormat="false" ht="12.75" hidden="false" customHeight="false" outlineLevel="0" collapsed="false">
      <c r="B183" s="0" t="n">
        <v>1</v>
      </c>
      <c r="C183" s="0" t="n">
        <v>720</v>
      </c>
      <c r="D183" s="0" t="s">
        <v>44</v>
      </c>
      <c r="E183" s="0" t="s">
        <v>44</v>
      </c>
      <c r="F183" s="3" t="n">
        <v>1</v>
      </c>
      <c r="G183" s="0" t="n">
        <v>97</v>
      </c>
      <c r="H183" s="0" t="s">
        <v>44</v>
      </c>
      <c r="I183" s="0" t="s">
        <v>44</v>
      </c>
      <c r="J183" s="3" t="n">
        <v>1</v>
      </c>
      <c r="K183" s="0" t="n">
        <v>180</v>
      </c>
      <c r="L183" s="0" t="s">
        <v>44</v>
      </c>
      <c r="M183" s="0" t="s">
        <v>44</v>
      </c>
      <c r="N183" s="3" t="n">
        <v>1</v>
      </c>
      <c r="O183" s="0" t="n">
        <v>82</v>
      </c>
      <c r="P183" s="0" t="s">
        <v>44</v>
      </c>
      <c r="Q183" s="0" t="s">
        <v>44</v>
      </c>
      <c r="R183" s="3" t="n">
        <v>1</v>
      </c>
      <c r="S183" s="0" t="n">
        <v>540</v>
      </c>
      <c r="T183" s="0" t="s">
        <v>44</v>
      </c>
      <c r="U183" s="0" t="s">
        <v>44</v>
      </c>
      <c r="V183" s="3" t="n">
        <v>1</v>
      </c>
      <c r="W183" s="0" t="n">
        <v>102</v>
      </c>
      <c r="X183" s="0" t="s">
        <v>44</v>
      </c>
      <c r="Y183" s="0" t="s">
        <v>44</v>
      </c>
      <c r="Z183" s="3" t="n">
        <v>1</v>
      </c>
      <c r="AA183" s="0" t="n">
        <v>82</v>
      </c>
      <c r="AB183" s="0" t="s">
        <v>44</v>
      </c>
      <c r="AC183" s="0" t="s">
        <v>44</v>
      </c>
      <c r="AD183" s="3" t="n">
        <v>1</v>
      </c>
      <c r="AE183" s="0" t="n">
        <v>82</v>
      </c>
      <c r="AF183" s="4" t="s">
        <v>44</v>
      </c>
      <c r="AG183" s="4" t="s">
        <v>44</v>
      </c>
      <c r="AH183" s="3" t="n">
        <v>1</v>
      </c>
      <c r="AI183" s="0" t="n">
        <v>11</v>
      </c>
      <c r="AJ183" s="0" t="s">
        <v>44</v>
      </c>
      <c r="AK183" s="0" t="s">
        <v>44</v>
      </c>
      <c r="AL183" s="3" t="n">
        <v>1</v>
      </c>
      <c r="AM183" s="0" t="n">
        <v>98</v>
      </c>
      <c r="AN183" s="0" t="s">
        <v>44</v>
      </c>
      <c r="AO183" s="0" t="s">
        <v>44</v>
      </c>
      <c r="AP183" s="3" t="n">
        <v>1</v>
      </c>
      <c r="AQ183" s="0" t="n">
        <v>25</v>
      </c>
      <c r="AR183" s="0" t="s">
        <v>44</v>
      </c>
      <c r="AS183" s="0" t="s">
        <v>44</v>
      </c>
      <c r="AT183" s="3" t="n">
        <v>1</v>
      </c>
      <c r="AU183" s="0" t="n">
        <v>7</v>
      </c>
      <c r="AV183" s="0" t="s">
        <v>44</v>
      </c>
      <c r="AW183" s="0" t="s">
        <v>44</v>
      </c>
      <c r="AX183" s="3" t="n">
        <v>1</v>
      </c>
      <c r="AY183" s="0" t="n">
        <v>2</v>
      </c>
      <c r="AZ183" s="0" t="s">
        <v>44</v>
      </c>
      <c r="BA183" s="0" t="s">
        <v>44</v>
      </c>
      <c r="BB183" s="3" t="n">
        <v>1</v>
      </c>
      <c r="BC183" s="0" t="n">
        <v>5</v>
      </c>
      <c r="BD183" s="0" t="s">
        <v>44</v>
      </c>
      <c r="BE183" s="0" t="s">
        <v>44</v>
      </c>
      <c r="BF183" s="3" t="n">
        <v>1</v>
      </c>
      <c r="BG183" s="0" t="n">
        <v>1008</v>
      </c>
      <c r="BH183" s="0" t="s">
        <v>44</v>
      </c>
      <c r="BI183" s="0" t="s">
        <v>44</v>
      </c>
      <c r="BJ183" s="3" t="n">
        <v>1</v>
      </c>
      <c r="BK183" s="0" t="n">
        <v>10</v>
      </c>
      <c r="BL183" s="0" t="s">
        <v>44</v>
      </c>
      <c r="BM183" s="0" t="s">
        <v>44</v>
      </c>
      <c r="BN183" s="3" t="n">
        <v>1</v>
      </c>
      <c r="BO183" s="0" t="n">
        <v>7</v>
      </c>
      <c r="BP183" s="0" t="s">
        <v>44</v>
      </c>
      <c r="BQ183" s="0" t="s">
        <v>44</v>
      </c>
      <c r="BR183" s="3" t="n">
        <v>1</v>
      </c>
      <c r="CA183" s="3"/>
      <c r="CE183" s="3"/>
      <c r="CI183" s="3"/>
      <c r="CM183" s="3"/>
      <c r="CQ183" s="3"/>
      <c r="CU183" s="3"/>
      <c r="CY183" s="3"/>
      <c r="DC183" s="3"/>
      <c r="DG183" s="3"/>
      <c r="DK183" s="3"/>
      <c r="DO183" s="3"/>
      <c r="DS183" s="3"/>
      <c r="DW183" s="3"/>
      <c r="EA183" s="3"/>
      <c r="EE183" s="3"/>
      <c r="EI183" s="3"/>
      <c r="EM183" s="3"/>
    </row>
    <row r="184" customFormat="false" ht="14.2" hidden="false" customHeight="false" outlineLevel="0" collapsed="false">
      <c r="A184" s="0" t="n">
        <v>73</v>
      </c>
      <c r="B184" s="0" t="n">
        <v>1</v>
      </c>
      <c r="C184" s="0" t="n">
        <v>2460</v>
      </c>
      <c r="D184" s="0" t="s">
        <v>44</v>
      </c>
      <c r="E184" s="0" t="s">
        <v>45</v>
      </c>
      <c r="F184" s="3" t="n">
        <v>0.97</v>
      </c>
      <c r="G184" s="0" t="n">
        <v>102</v>
      </c>
      <c r="H184" s="0" t="s">
        <v>44</v>
      </c>
      <c r="I184" s="0" t="s">
        <v>45</v>
      </c>
      <c r="J184" s="3" t="n">
        <v>0.94</v>
      </c>
      <c r="K184" s="0" t="n">
        <v>480</v>
      </c>
      <c r="L184" s="0" t="s">
        <v>44</v>
      </c>
      <c r="M184" s="0" t="s">
        <v>45</v>
      </c>
      <c r="N184" s="3" t="n">
        <v>0.97</v>
      </c>
      <c r="O184" s="0" t="n">
        <v>83</v>
      </c>
      <c r="P184" s="0" t="s">
        <v>44</v>
      </c>
      <c r="Q184" s="0" t="s">
        <v>45</v>
      </c>
      <c r="R184" s="3" t="n">
        <v>0.94</v>
      </c>
      <c r="S184" s="0" t="n">
        <v>1980</v>
      </c>
      <c r="T184" s="0" t="s">
        <v>44</v>
      </c>
      <c r="U184" s="0" t="s">
        <v>45</v>
      </c>
      <c r="V184" s="3" t="n">
        <v>0.97</v>
      </c>
      <c r="W184" s="0" t="n">
        <v>107</v>
      </c>
      <c r="X184" s="0" t="s">
        <v>44</v>
      </c>
      <c r="Y184" s="0" t="s">
        <v>45</v>
      </c>
      <c r="Z184" s="3" t="n">
        <v>0.94</v>
      </c>
      <c r="AA184" s="0" t="n">
        <v>81</v>
      </c>
      <c r="AB184" s="0" t="s">
        <v>44</v>
      </c>
      <c r="AC184" s="0" t="s">
        <v>44</v>
      </c>
      <c r="AD184" s="3" t="n">
        <v>1</v>
      </c>
      <c r="AE184" s="0" t="n">
        <v>83</v>
      </c>
      <c r="AF184" s="4" t="s">
        <v>44</v>
      </c>
      <c r="AG184" s="4" t="s">
        <v>44</v>
      </c>
      <c r="AH184" s="3" t="n">
        <v>1</v>
      </c>
      <c r="AI184" s="0" t="n">
        <v>11</v>
      </c>
      <c r="AJ184" s="0" t="s">
        <v>44</v>
      </c>
      <c r="AK184" s="0" t="s">
        <v>45</v>
      </c>
      <c r="AL184" s="3" t="n">
        <v>0.94</v>
      </c>
      <c r="AM184" s="0" t="n">
        <v>103</v>
      </c>
      <c r="AN184" s="0" t="s">
        <v>44</v>
      </c>
      <c r="AO184" s="0" t="s">
        <v>45</v>
      </c>
      <c r="AP184" s="3" t="n">
        <v>0.93</v>
      </c>
      <c r="AQ184" s="0" t="n">
        <v>20</v>
      </c>
      <c r="AR184" s="0" t="s">
        <v>44</v>
      </c>
      <c r="AS184" s="0" t="s">
        <v>45</v>
      </c>
      <c r="AT184" s="3" t="n">
        <v>0.94</v>
      </c>
      <c r="AU184" s="0" t="n">
        <v>24</v>
      </c>
      <c r="AV184" s="0" t="s">
        <v>44</v>
      </c>
      <c r="AW184" s="0" t="s">
        <v>45</v>
      </c>
      <c r="AX184" s="3" t="n">
        <v>0.9</v>
      </c>
      <c r="AY184" s="0" t="n">
        <v>6</v>
      </c>
      <c r="AZ184" s="0" t="s">
        <v>44</v>
      </c>
      <c r="BA184" s="0" t="s">
        <v>45</v>
      </c>
      <c r="BB184" s="3" t="n">
        <v>0.9</v>
      </c>
      <c r="BC184" s="0" t="n">
        <v>18</v>
      </c>
      <c r="BD184" s="0" t="s">
        <v>44</v>
      </c>
      <c r="BE184" s="0" t="s">
        <v>45</v>
      </c>
      <c r="BF184" s="3" t="n">
        <v>0.9</v>
      </c>
      <c r="BG184" s="0" t="n">
        <v>3266</v>
      </c>
      <c r="BH184" s="0" t="s">
        <v>44</v>
      </c>
      <c r="BI184" s="0" t="s">
        <v>45</v>
      </c>
      <c r="BJ184" s="3" t="n">
        <v>0.97</v>
      </c>
      <c r="BK184" s="0" t="n">
        <v>32</v>
      </c>
      <c r="BL184" s="0" t="s">
        <v>44</v>
      </c>
      <c r="BM184" s="0" t="s">
        <v>45</v>
      </c>
      <c r="BN184" s="3" t="n">
        <v>0.91</v>
      </c>
      <c r="BO184" s="0" t="n">
        <v>6</v>
      </c>
      <c r="BP184" s="0" t="s">
        <v>44</v>
      </c>
      <c r="BQ184" s="0" t="s">
        <v>44</v>
      </c>
      <c r="BR184" s="3" t="n">
        <v>0.96</v>
      </c>
      <c r="BT184" s="0" t="s">
        <v>19</v>
      </c>
      <c r="BU184" s="0" t="n">
        <f aca="false">IF(CJ184&lt;=0,$D$7,IF(CR184&lt;=CJ184,$D$7,$D$7+$F$7*(CR184-CJ184)))</f>
        <v>2.68</v>
      </c>
      <c r="BW184" s="0" t="n">
        <v>1</v>
      </c>
      <c r="BX184" s="0" t="n">
        <f aca="false">IF(AND(C184&gt;=0,C185&gt;=0),C184+C185,-1)</f>
        <v>3180</v>
      </c>
      <c r="BY184" s="0" t="s">
        <v>44</v>
      </c>
      <c r="BZ184" s="0" t="str">
        <f aca="false">IF(AND(E184="Nein",E185="Nein"),"Nein","Ja")</f>
        <v>Ja</v>
      </c>
      <c r="CA184" s="3" t="n">
        <f aca="false">ROUND((F184+F185)/2,2)</f>
        <v>0.93</v>
      </c>
      <c r="CB184" s="0" t="n">
        <f aca="false">G184</f>
        <v>102</v>
      </c>
      <c r="CC184" s="0" t="str">
        <f aca="false">H184</f>
        <v>Nein</v>
      </c>
      <c r="CD184" s="0" t="str">
        <f aca="false">I184</f>
        <v>Ja</v>
      </c>
      <c r="CE184" s="3" t="n">
        <f aca="false">J184</f>
        <v>0.94</v>
      </c>
      <c r="CF184" s="0" t="n">
        <f aca="false">IF(AND(K184&gt;=0,K185&gt;=0),K184+K185,-1)</f>
        <v>660</v>
      </c>
      <c r="CG184" s="0" t="s">
        <v>44</v>
      </c>
      <c r="CH184" s="0" t="str">
        <f aca="false">IF(AND(M184="Nein",M185="Nein"),"Nein","Ja")</f>
        <v>Ja</v>
      </c>
      <c r="CI184" s="3" t="n">
        <f aca="false">ROUND((N184+N185)/2,2)</f>
        <v>0.93</v>
      </c>
      <c r="CJ184" s="0" t="n">
        <f aca="false">O184</f>
        <v>83</v>
      </c>
      <c r="CK184" s="0" t="str">
        <f aca="false">P184</f>
        <v>Nein</v>
      </c>
      <c r="CL184" s="0" t="str">
        <f aca="false">Q184</f>
        <v>Ja</v>
      </c>
      <c r="CM184" s="3" t="n">
        <f aca="false">R184</f>
        <v>0.94</v>
      </c>
      <c r="CN184" s="0" t="n">
        <f aca="false">IF(AND(S184&gt;=0,S185&gt;=0),S184+S185,-1)</f>
        <v>2520</v>
      </c>
      <c r="CO184" s="0" t="s">
        <v>44</v>
      </c>
      <c r="CP184" s="0" t="str">
        <f aca="false">IF(AND(U184="Nein",U185="Nein"),"Nein","Ja")</f>
        <v>Ja</v>
      </c>
      <c r="CQ184" s="3" t="n">
        <f aca="false">ROUND((V184+V185)/2,2)</f>
        <v>0.93</v>
      </c>
      <c r="CR184" s="0" t="n">
        <f aca="false">W184</f>
        <v>107</v>
      </c>
      <c r="CS184" s="0" t="str">
        <f aca="false">X184</f>
        <v>Nein</v>
      </c>
      <c r="CT184" s="0" t="str">
        <f aca="false">Y184</f>
        <v>Ja</v>
      </c>
      <c r="CU184" s="3" t="n">
        <f aca="false">Z184</f>
        <v>0.94</v>
      </c>
      <c r="CV184" s="0" t="n">
        <f aca="false">AA184</f>
        <v>81</v>
      </c>
      <c r="CW184" s="0" t="str">
        <f aca="false">AB184</f>
        <v>Nein</v>
      </c>
      <c r="CX184" s="0" t="str">
        <f aca="false">AC184</f>
        <v>Nein</v>
      </c>
      <c r="CY184" s="3" t="n">
        <f aca="false">AD184</f>
        <v>1</v>
      </c>
      <c r="CZ184" s="0" t="n">
        <f aca="false">AE184</f>
        <v>83</v>
      </c>
      <c r="DA184" s="0" t="str">
        <f aca="false">AF184</f>
        <v>Nein</v>
      </c>
      <c r="DB184" s="0" t="str">
        <f aca="false">AG184</f>
        <v>Nein</v>
      </c>
      <c r="DC184" s="3" t="n">
        <f aca="false">AH184</f>
        <v>1</v>
      </c>
      <c r="DD184" s="0" t="n">
        <f aca="false">AI184</f>
        <v>11</v>
      </c>
      <c r="DE184" s="0" t="str">
        <f aca="false">AJ184</f>
        <v>Nein</v>
      </c>
      <c r="DF184" s="0" t="str">
        <f aca="false">AK184</f>
        <v>Ja</v>
      </c>
      <c r="DG184" s="3" t="n">
        <f aca="false">AL184</f>
        <v>0.94</v>
      </c>
      <c r="DH184" s="0" t="n">
        <f aca="false">AM184</f>
        <v>103</v>
      </c>
      <c r="DI184" s="0" t="str">
        <f aca="false">AN184</f>
        <v>Nein</v>
      </c>
      <c r="DJ184" s="0" t="str">
        <f aca="false">AO184</f>
        <v>Ja</v>
      </c>
      <c r="DK184" s="3" t="n">
        <f aca="false">AP184</f>
        <v>0.93</v>
      </c>
      <c r="DL184" s="0" t="n">
        <f aca="false">IF(CF184=0,0,IF(OR(BX184&gt;=0,CF184&gt;=0),ROUND(CF184/BX184*100,0),-1))</f>
        <v>21</v>
      </c>
      <c r="DM184" s="0" t="s">
        <v>44</v>
      </c>
      <c r="DN184" s="0" t="str">
        <f aca="false">IF(AND(CH184="Nein",BZ184="Nein"),"Nein","Ja")</f>
        <v>Ja</v>
      </c>
      <c r="DO184" s="3" t="n">
        <f aca="false">ROUND(CI184*CA184,2)</f>
        <v>0.86</v>
      </c>
      <c r="DP184" s="0" t="n">
        <f aca="false">IF(OR(BX184&lt;0,CB184&lt;=0),-1,ROUND(BX184/CB184,0))</f>
        <v>31</v>
      </c>
      <c r="DQ184" s="0" t="s">
        <v>44</v>
      </c>
      <c r="DR184" s="0" t="str">
        <f aca="false">IF(AND(BZ184="Nein",CD184="Nein"),"Nein","Ja")</f>
        <v>Ja</v>
      </c>
      <c r="DS184" s="3" t="n">
        <f aca="false">ROUND(CA184*CE184,2)</f>
        <v>0.87</v>
      </c>
      <c r="DT184" s="0" t="n">
        <f aca="false">IF(OR(CF184&lt;0,CJ184&lt;=0),-1,ROUND(CF184/CJ184,0))</f>
        <v>8</v>
      </c>
      <c r="DU184" s="0" t="s">
        <v>44</v>
      </c>
      <c r="DV184" s="0" t="str">
        <f aca="false">IF(AND(CH184="Nein",CL184="Nein"),"Nein","Ja")</f>
        <v>Ja</v>
      </c>
      <c r="DW184" s="3" t="n">
        <f aca="false">ROUND(CI184*CM184,2)</f>
        <v>0.87</v>
      </c>
      <c r="DX184" s="0" t="n">
        <f aca="false">IF(OR(CN184&lt;0,CR184&lt;=0),-1,ROUND(CN184/CR184,0))</f>
        <v>24</v>
      </c>
      <c r="DY184" s="0" t="s">
        <v>44</v>
      </c>
      <c r="DZ184" s="0" t="str">
        <f aca="false">IF(AND(CP184="Nein",CT184="Nein"),"Nein","Ja")</f>
        <v>Ja</v>
      </c>
      <c r="EA184" s="3" t="n">
        <f aca="false">ROUND(CQ184*CU184,2)</f>
        <v>0.87</v>
      </c>
      <c r="EB184" s="0" t="n">
        <f aca="false">IF(OR(CN184&lt;0,CF184&lt;0),-1,CN184+ROUND(BU184*CF184,0))</f>
        <v>4289</v>
      </c>
      <c r="EC184" s="0" t="s">
        <v>44</v>
      </c>
      <c r="ED184" s="0" t="str">
        <f aca="false">IF(AND(CP184="Nein",CH184="Nein"),"Nein","Ja")</f>
        <v>Ja</v>
      </c>
      <c r="EE184" s="3" t="n">
        <f aca="false">ROUND((CQ184+CI184)/2,2)</f>
        <v>0.93</v>
      </c>
      <c r="EF184" s="0" t="n">
        <f aca="false">IF(OR(EB184&lt;0,CB184&lt;=0),-1,ROUND(EB184/CB184,0))</f>
        <v>42</v>
      </c>
      <c r="EG184" s="0" t="s">
        <v>44</v>
      </c>
      <c r="EH184" s="0" t="str">
        <f aca="false">IF(AND(ED184="Nein",CD184="Nein"),"Nein","Ja")</f>
        <v>Ja</v>
      </c>
      <c r="EI184" s="3" t="n">
        <f aca="false">ROUND(EE184*CE184,2)</f>
        <v>0.87</v>
      </c>
      <c r="EJ184" s="0" t="n">
        <f aca="false">BO184</f>
        <v>6</v>
      </c>
      <c r="EK184" s="0" t="str">
        <f aca="false">BP184</f>
        <v>Nein</v>
      </c>
      <c r="EL184" s="9" t="s">
        <v>44</v>
      </c>
      <c r="EM184" s="3" t="n">
        <f aca="false">BR184</f>
        <v>0.96</v>
      </c>
    </row>
    <row r="185" customFormat="false" ht="12.75" hidden="false" customHeight="false" outlineLevel="0" collapsed="false">
      <c r="B185" s="0" t="n">
        <v>1</v>
      </c>
      <c r="C185" s="0" t="n">
        <v>720</v>
      </c>
      <c r="D185" s="0" t="s">
        <v>44</v>
      </c>
      <c r="E185" s="0" t="s">
        <v>45</v>
      </c>
      <c r="F185" s="3" t="n">
        <v>0.88</v>
      </c>
      <c r="G185" s="0" t="n">
        <v>97</v>
      </c>
      <c r="H185" s="0" t="s">
        <v>44</v>
      </c>
      <c r="I185" s="0" t="s">
        <v>44</v>
      </c>
      <c r="J185" s="3" t="n">
        <v>1</v>
      </c>
      <c r="K185" s="0" t="n">
        <v>180</v>
      </c>
      <c r="L185" s="0" t="s">
        <v>44</v>
      </c>
      <c r="M185" s="0" t="s">
        <v>45</v>
      </c>
      <c r="N185" s="3" t="n">
        <v>0.88</v>
      </c>
      <c r="O185" s="0" t="n">
        <v>82</v>
      </c>
      <c r="P185" s="0" t="s">
        <v>44</v>
      </c>
      <c r="Q185" s="0" t="s">
        <v>44</v>
      </c>
      <c r="R185" s="3" t="n">
        <v>1</v>
      </c>
      <c r="S185" s="0" t="n">
        <v>540</v>
      </c>
      <c r="T185" s="0" t="s">
        <v>44</v>
      </c>
      <c r="U185" s="0" t="s">
        <v>45</v>
      </c>
      <c r="V185" s="3" t="n">
        <v>0.88</v>
      </c>
      <c r="W185" s="0" t="n">
        <v>102</v>
      </c>
      <c r="X185" s="0" t="s">
        <v>44</v>
      </c>
      <c r="Y185" s="0" t="s">
        <v>44</v>
      </c>
      <c r="Z185" s="3" t="n">
        <v>1</v>
      </c>
      <c r="AA185" s="0" t="n">
        <v>82</v>
      </c>
      <c r="AB185" s="0" t="s">
        <v>44</v>
      </c>
      <c r="AC185" s="0" t="s">
        <v>44</v>
      </c>
      <c r="AD185" s="3" t="n">
        <v>1</v>
      </c>
      <c r="AE185" s="0" t="n">
        <v>82</v>
      </c>
      <c r="AF185" s="4" t="s">
        <v>44</v>
      </c>
      <c r="AG185" s="4" t="s">
        <v>44</v>
      </c>
      <c r="AH185" s="3" t="n">
        <v>1</v>
      </c>
      <c r="AI185" s="0" t="n">
        <v>11</v>
      </c>
      <c r="AJ185" s="0" t="s">
        <v>44</v>
      </c>
      <c r="AK185" s="0" t="s">
        <v>44</v>
      </c>
      <c r="AL185" s="3" t="n">
        <v>1</v>
      </c>
      <c r="AM185" s="0" t="n">
        <v>98</v>
      </c>
      <c r="AN185" s="0" t="s">
        <v>44</v>
      </c>
      <c r="AO185" s="0" t="s">
        <v>44</v>
      </c>
      <c r="AP185" s="3" t="n">
        <v>1</v>
      </c>
      <c r="AQ185" s="0" t="n">
        <v>25</v>
      </c>
      <c r="AR185" s="0" t="s">
        <v>44</v>
      </c>
      <c r="AS185" s="0" t="s">
        <v>44</v>
      </c>
      <c r="AT185" s="3" t="n">
        <v>1</v>
      </c>
      <c r="AU185" s="0" t="n">
        <v>7</v>
      </c>
      <c r="AV185" s="0" t="s">
        <v>44</v>
      </c>
      <c r="AW185" s="0" t="s">
        <v>44</v>
      </c>
      <c r="AX185" s="3" t="n">
        <v>1</v>
      </c>
      <c r="AY185" s="0" t="n">
        <v>2</v>
      </c>
      <c r="AZ185" s="0" t="s">
        <v>44</v>
      </c>
      <c r="BA185" s="0" t="s">
        <v>44</v>
      </c>
      <c r="BB185" s="3" t="n">
        <v>1</v>
      </c>
      <c r="BC185" s="0" t="n">
        <v>5</v>
      </c>
      <c r="BD185" s="0" t="s">
        <v>44</v>
      </c>
      <c r="BE185" s="0" t="s">
        <v>44</v>
      </c>
      <c r="BF185" s="3" t="n">
        <v>1</v>
      </c>
      <c r="BG185" s="0" t="n">
        <v>1008</v>
      </c>
      <c r="BH185" s="0" t="s">
        <v>44</v>
      </c>
      <c r="BI185" s="0" t="s">
        <v>44</v>
      </c>
      <c r="BJ185" s="3" t="n">
        <v>1</v>
      </c>
      <c r="BK185" s="0" t="n">
        <v>10</v>
      </c>
      <c r="BL185" s="0" t="s">
        <v>44</v>
      </c>
      <c r="BM185" s="0" t="s">
        <v>44</v>
      </c>
      <c r="BN185" s="3" t="n">
        <v>1</v>
      </c>
      <c r="BO185" s="0" t="n">
        <v>7</v>
      </c>
      <c r="BP185" s="0" t="s">
        <v>44</v>
      </c>
      <c r="BQ185" s="0" t="s">
        <v>44</v>
      </c>
      <c r="BR185" s="3" t="n">
        <v>1</v>
      </c>
      <c r="CA185" s="3"/>
      <c r="CE185" s="3"/>
      <c r="CI185" s="3"/>
      <c r="CM185" s="3"/>
      <c r="CQ185" s="3"/>
      <c r="CU185" s="3"/>
      <c r="CY185" s="3"/>
      <c r="DC185" s="3"/>
      <c r="DG185" s="3"/>
      <c r="DK185" s="3"/>
      <c r="DO185" s="3"/>
      <c r="DS185" s="3"/>
      <c r="DW185" s="3"/>
      <c r="EA185" s="3"/>
      <c r="EE185" s="3"/>
      <c r="EI185" s="3"/>
      <c r="EM185" s="3"/>
    </row>
    <row r="186" customFormat="false" ht="12.75" hidden="false" customHeight="false" outlineLevel="0" collapsed="false">
      <c r="A186" s="0" t="n">
        <v>74</v>
      </c>
      <c r="B186" s="0" t="n">
        <v>1</v>
      </c>
      <c r="C186" s="0" t="n">
        <v>2520</v>
      </c>
      <c r="D186" s="0" t="s">
        <v>44</v>
      </c>
      <c r="E186" s="0" t="s">
        <v>44</v>
      </c>
      <c r="F186" s="3" t="n">
        <v>1</v>
      </c>
      <c r="G186" s="0" t="n">
        <v>107</v>
      </c>
      <c r="H186" s="0" t="s">
        <v>44</v>
      </c>
      <c r="I186" s="0" t="s">
        <v>44</v>
      </c>
      <c r="J186" s="3" t="n">
        <v>1</v>
      </c>
      <c r="K186" s="0" t="n">
        <v>360</v>
      </c>
      <c r="L186" s="0" t="s">
        <v>44</v>
      </c>
      <c r="M186" s="0" t="s">
        <v>44</v>
      </c>
      <c r="N186" s="3" t="n">
        <v>1</v>
      </c>
      <c r="O186" s="0" t="n">
        <v>84</v>
      </c>
      <c r="P186" s="0" t="s">
        <v>44</v>
      </c>
      <c r="Q186" s="0" t="s">
        <v>44</v>
      </c>
      <c r="R186" s="3" t="n">
        <v>1</v>
      </c>
      <c r="S186" s="0" t="n">
        <v>2160</v>
      </c>
      <c r="T186" s="0" t="s">
        <v>44</v>
      </c>
      <c r="U186" s="0" t="s">
        <v>44</v>
      </c>
      <c r="V186" s="3" t="n">
        <v>1</v>
      </c>
      <c r="W186" s="0" t="n">
        <v>111</v>
      </c>
      <c r="X186" s="0" t="s">
        <v>44</v>
      </c>
      <c r="Y186" s="0" t="s">
        <v>44</v>
      </c>
      <c r="Z186" s="3" t="n">
        <v>1</v>
      </c>
      <c r="AA186" s="0" t="n">
        <v>-3</v>
      </c>
      <c r="AB186" s="0" t="s">
        <v>44</v>
      </c>
      <c r="AC186" s="0" t="s">
        <v>44</v>
      </c>
      <c r="AD186" s="3" t="n">
        <v>1</v>
      </c>
      <c r="AE186" s="0" t="n">
        <v>-3</v>
      </c>
      <c r="AF186" s="4" t="s">
        <v>44</v>
      </c>
      <c r="AG186" s="4" t="s">
        <v>44</v>
      </c>
      <c r="AH186" s="3" t="n">
        <v>1</v>
      </c>
      <c r="AI186" s="0" t="n">
        <v>14</v>
      </c>
      <c r="AJ186" s="0" t="s">
        <v>44</v>
      </c>
      <c r="AK186" s="0" t="s">
        <v>44</v>
      </c>
      <c r="AL186" s="3" t="n">
        <v>1</v>
      </c>
      <c r="AM186" s="0" t="n">
        <v>106</v>
      </c>
      <c r="AN186" s="0" t="s">
        <v>44</v>
      </c>
      <c r="AO186" s="0" t="s">
        <v>44</v>
      </c>
      <c r="AP186" s="3" t="n">
        <v>1</v>
      </c>
      <c r="AQ186" s="0" t="n">
        <v>14</v>
      </c>
      <c r="AR186" s="0" t="s">
        <v>44</v>
      </c>
      <c r="AS186" s="0" t="s">
        <v>44</v>
      </c>
      <c r="AT186" s="3" t="n">
        <v>1</v>
      </c>
      <c r="AU186" s="0" t="n">
        <v>24</v>
      </c>
      <c r="AV186" s="0" t="s">
        <v>44</v>
      </c>
      <c r="AW186" s="0" t="s">
        <v>44</v>
      </c>
      <c r="AX186" s="3" t="n">
        <v>1</v>
      </c>
      <c r="AY186" s="0" t="n">
        <v>4</v>
      </c>
      <c r="AZ186" s="0" t="s">
        <v>44</v>
      </c>
      <c r="BA186" s="0" t="s">
        <v>44</v>
      </c>
      <c r="BB186" s="3" t="n">
        <v>1</v>
      </c>
      <c r="BC186" s="0" t="n">
        <v>19</v>
      </c>
      <c r="BD186" s="0" t="s">
        <v>44</v>
      </c>
      <c r="BE186" s="0" t="s">
        <v>44</v>
      </c>
      <c r="BF186" s="3" t="n">
        <v>1</v>
      </c>
      <c r="BG186" s="0" t="n">
        <v>3146</v>
      </c>
      <c r="BH186" s="0" t="s">
        <v>44</v>
      </c>
      <c r="BI186" s="0" t="s">
        <v>44</v>
      </c>
      <c r="BJ186" s="3" t="n">
        <v>1</v>
      </c>
      <c r="BK186" s="0" t="n">
        <v>29</v>
      </c>
      <c r="BL186" s="0" t="s">
        <v>44</v>
      </c>
      <c r="BM186" s="0" t="s">
        <v>44</v>
      </c>
      <c r="BN186" s="3" t="n">
        <v>1</v>
      </c>
      <c r="BO186" s="0" t="n">
        <v>9</v>
      </c>
      <c r="BP186" s="0" t="s">
        <v>44</v>
      </c>
      <c r="BQ186" s="0" t="s">
        <v>44</v>
      </c>
      <c r="BR186" s="3" t="n">
        <v>1</v>
      </c>
      <c r="BU186" s="0" t="n">
        <f aca="false">IF(CJ186&lt;=0,$D$7,IF(CR186&lt;=CJ186,$D$7,$D$7+$F$7*(CR186-CJ186)))</f>
        <v>2.74</v>
      </c>
      <c r="BW186" s="0" t="n">
        <v>1</v>
      </c>
      <c r="BX186" s="0" t="n">
        <f aca="false">IF(AND(C186&gt;=0,C187&gt;=0),C186+C187,-1)</f>
        <v>3240</v>
      </c>
      <c r="BY186" s="0" t="s">
        <v>44</v>
      </c>
      <c r="BZ186" s="0" t="str">
        <f aca="false">IF(AND(E186="Nein",E187="Nein"),"Nein","Ja")</f>
        <v>Nein</v>
      </c>
      <c r="CA186" s="3" t="n">
        <f aca="false">ROUND((F186+F187)/2,2)</f>
        <v>1</v>
      </c>
      <c r="CB186" s="0" t="n">
        <f aca="false">G186</f>
        <v>107</v>
      </c>
      <c r="CC186" s="0" t="str">
        <f aca="false">H186</f>
        <v>Nein</v>
      </c>
      <c r="CD186" s="0" t="str">
        <f aca="false">I186</f>
        <v>Nein</v>
      </c>
      <c r="CE186" s="3" t="n">
        <f aca="false">J186</f>
        <v>1</v>
      </c>
      <c r="CF186" s="0" t="n">
        <f aca="false">IF(AND(K186&gt;=0,K187&gt;=0),K186+K187,-1)</f>
        <v>540</v>
      </c>
      <c r="CG186" s="0" t="s">
        <v>44</v>
      </c>
      <c r="CH186" s="0" t="str">
        <f aca="false">IF(AND(M186="Nein",M187="Nein"),"Nein","Ja")</f>
        <v>Nein</v>
      </c>
      <c r="CI186" s="3" t="n">
        <f aca="false">ROUND((N186+N187)/2,2)</f>
        <v>1</v>
      </c>
      <c r="CJ186" s="0" t="n">
        <f aca="false">O186</f>
        <v>84</v>
      </c>
      <c r="CK186" s="0" t="str">
        <f aca="false">P186</f>
        <v>Nein</v>
      </c>
      <c r="CL186" s="0" t="str">
        <f aca="false">Q186</f>
        <v>Nein</v>
      </c>
      <c r="CM186" s="3" t="n">
        <f aca="false">R186</f>
        <v>1</v>
      </c>
      <c r="CN186" s="0" t="n">
        <f aca="false">IF(AND(S186&gt;=0,S187&gt;=0),S186+S187,-1)</f>
        <v>2700</v>
      </c>
      <c r="CO186" s="0" t="s">
        <v>44</v>
      </c>
      <c r="CP186" s="0" t="str">
        <f aca="false">IF(AND(U186="Nein",U187="Nein"),"Nein","Ja")</f>
        <v>Nein</v>
      </c>
      <c r="CQ186" s="3" t="n">
        <f aca="false">ROUND((V186+V187)/2,2)</f>
        <v>1</v>
      </c>
      <c r="CR186" s="0" t="n">
        <f aca="false">W186</f>
        <v>111</v>
      </c>
      <c r="CS186" s="0" t="str">
        <f aca="false">X186</f>
        <v>Nein</v>
      </c>
      <c r="CT186" s="0" t="str">
        <f aca="false">Y186</f>
        <v>Nein</v>
      </c>
      <c r="CU186" s="3" t="n">
        <f aca="false">Z186</f>
        <v>1</v>
      </c>
      <c r="CV186" s="0" t="n">
        <f aca="false">AA186</f>
        <v>-3</v>
      </c>
      <c r="CW186" s="0" t="str">
        <f aca="false">AB186</f>
        <v>Nein</v>
      </c>
      <c r="CX186" s="0" t="str">
        <f aca="false">AC186</f>
        <v>Nein</v>
      </c>
      <c r="CY186" s="3" t="n">
        <f aca="false">AD186</f>
        <v>1</v>
      </c>
      <c r="CZ186" s="0" t="n">
        <f aca="false">AE186</f>
        <v>-3</v>
      </c>
      <c r="DA186" s="0" t="str">
        <f aca="false">AF186</f>
        <v>Nein</v>
      </c>
      <c r="DB186" s="0" t="str">
        <f aca="false">AG186</f>
        <v>Nein</v>
      </c>
      <c r="DC186" s="3" t="n">
        <f aca="false">AH186</f>
        <v>1</v>
      </c>
      <c r="DD186" s="0" t="n">
        <f aca="false">AI186</f>
        <v>14</v>
      </c>
      <c r="DE186" s="0" t="str">
        <f aca="false">AJ186</f>
        <v>Nein</v>
      </c>
      <c r="DF186" s="0" t="str">
        <f aca="false">AK186</f>
        <v>Nein</v>
      </c>
      <c r="DG186" s="3" t="n">
        <f aca="false">AL186</f>
        <v>1</v>
      </c>
      <c r="DH186" s="0" t="n">
        <f aca="false">AM186</f>
        <v>106</v>
      </c>
      <c r="DI186" s="0" t="str">
        <f aca="false">AN186</f>
        <v>Nein</v>
      </c>
      <c r="DJ186" s="0" t="str">
        <f aca="false">AO186</f>
        <v>Nein</v>
      </c>
      <c r="DK186" s="3" t="n">
        <f aca="false">AP186</f>
        <v>1</v>
      </c>
      <c r="DL186" s="0" t="n">
        <f aca="false">IF(CF186=0,0,IF(OR(BX186&gt;=0,CF186&gt;=0),ROUND(CF186/BX186*100,0),-1))</f>
        <v>17</v>
      </c>
      <c r="DM186" s="0" t="s">
        <v>44</v>
      </c>
      <c r="DN186" s="0" t="str">
        <f aca="false">IF(AND(CH186="Nein",BZ186="Nein"),"Nein","Ja")</f>
        <v>Nein</v>
      </c>
      <c r="DO186" s="3" t="n">
        <f aca="false">ROUND(CI186*CA186,2)</f>
        <v>1</v>
      </c>
      <c r="DP186" s="0" t="n">
        <f aca="false">IF(OR(BX186&lt;0,CB186&lt;=0),-1,ROUND(BX186/CB186,0))</f>
        <v>30</v>
      </c>
      <c r="DQ186" s="0" t="s">
        <v>44</v>
      </c>
      <c r="DR186" s="0" t="str">
        <f aca="false">IF(AND(BZ186="Nein",CD186="Nein"),"Nein","Ja")</f>
        <v>Nein</v>
      </c>
      <c r="DS186" s="3" t="n">
        <f aca="false">ROUND(CA186*CE186,2)</f>
        <v>1</v>
      </c>
      <c r="DT186" s="0" t="n">
        <f aca="false">IF(OR(CF186&lt;0,CJ186&lt;=0),-1,ROUND(CF186/CJ186,0))</f>
        <v>6</v>
      </c>
      <c r="DU186" s="0" t="s">
        <v>44</v>
      </c>
      <c r="DV186" s="0" t="str">
        <f aca="false">IF(AND(CH186="Nein",CL186="Nein"),"Nein","Ja")</f>
        <v>Nein</v>
      </c>
      <c r="DW186" s="3" t="n">
        <f aca="false">ROUND(CI186*CM186,2)</f>
        <v>1</v>
      </c>
      <c r="DX186" s="0" t="n">
        <f aca="false">IF(OR(CN186&lt;0,CR186&lt;=0),-1,ROUND(CN186/CR186,0))</f>
        <v>24</v>
      </c>
      <c r="DY186" s="0" t="s">
        <v>44</v>
      </c>
      <c r="DZ186" s="0" t="str">
        <f aca="false">IF(AND(CP186="Nein",CT186="Nein"),"Nein","Ja")</f>
        <v>Nein</v>
      </c>
      <c r="EA186" s="3" t="n">
        <f aca="false">ROUND(CQ186*CU186,2)</f>
        <v>1</v>
      </c>
      <c r="EB186" s="0" t="n">
        <f aca="false">IF(OR(CN186&lt;0,CF186&lt;0),-1,CN186+ROUND(BU186*CF186,0))</f>
        <v>4180</v>
      </c>
      <c r="EC186" s="0" t="s">
        <v>44</v>
      </c>
      <c r="ED186" s="0" t="str">
        <f aca="false">IF(AND(CP186="Nein",CH186="Nein"),"Nein","Ja")</f>
        <v>Nein</v>
      </c>
      <c r="EE186" s="3" t="n">
        <f aca="false">ROUND((CQ186+CI186)/2,2)</f>
        <v>1</v>
      </c>
      <c r="EF186" s="0" t="n">
        <f aca="false">IF(OR(EB186&lt;0,CB186&lt;=0),-1,ROUND(EB186/CB186,0))</f>
        <v>39</v>
      </c>
      <c r="EG186" s="0" t="s">
        <v>44</v>
      </c>
      <c r="EH186" s="0" t="str">
        <f aca="false">IF(AND(ED186="Nein",CD186="Nein"),"Nein","Ja")</f>
        <v>Nein</v>
      </c>
      <c r="EI186" s="3" t="n">
        <f aca="false">ROUND(EE186*CE186,2)</f>
        <v>1</v>
      </c>
      <c r="EJ186" s="0" t="n">
        <f aca="false">BO186</f>
        <v>9</v>
      </c>
      <c r="EK186" s="0" t="str">
        <f aca="false">BP186</f>
        <v>Nein</v>
      </c>
      <c r="EL186" s="0" t="str">
        <f aca="false">BQ186</f>
        <v>Nein</v>
      </c>
      <c r="EM186" s="3" t="n">
        <f aca="false">BR186</f>
        <v>1</v>
      </c>
    </row>
    <row r="187" customFormat="false" ht="12.75" hidden="false" customHeight="false" outlineLevel="0" collapsed="false">
      <c r="B187" s="0" t="n">
        <v>1</v>
      </c>
      <c r="C187" s="0" t="n">
        <v>720</v>
      </c>
      <c r="D187" s="0" t="s">
        <v>44</v>
      </c>
      <c r="E187" s="0" t="s">
        <v>44</v>
      </c>
      <c r="F187" s="3" t="n">
        <v>1</v>
      </c>
      <c r="G187" s="0" t="n">
        <v>97</v>
      </c>
      <c r="H187" s="0" t="s">
        <v>44</v>
      </c>
      <c r="I187" s="0" t="s">
        <v>44</v>
      </c>
      <c r="J187" s="3" t="n">
        <v>1</v>
      </c>
      <c r="K187" s="0" t="n">
        <v>180</v>
      </c>
      <c r="L187" s="0" t="s">
        <v>44</v>
      </c>
      <c r="M187" s="0" t="s">
        <v>44</v>
      </c>
      <c r="N187" s="3" t="n">
        <v>1</v>
      </c>
      <c r="O187" s="0" t="n">
        <v>82</v>
      </c>
      <c r="P187" s="0" t="s">
        <v>44</v>
      </c>
      <c r="Q187" s="0" t="s">
        <v>44</v>
      </c>
      <c r="R187" s="3" t="n">
        <v>1</v>
      </c>
      <c r="S187" s="0" t="n">
        <v>540</v>
      </c>
      <c r="T187" s="0" t="s">
        <v>44</v>
      </c>
      <c r="U187" s="0" t="s">
        <v>44</v>
      </c>
      <c r="V187" s="3" t="n">
        <v>1</v>
      </c>
      <c r="W187" s="0" t="n">
        <v>102</v>
      </c>
      <c r="X187" s="0" t="s">
        <v>44</v>
      </c>
      <c r="Y187" s="0" t="s">
        <v>44</v>
      </c>
      <c r="Z187" s="3" t="n">
        <v>1</v>
      </c>
      <c r="AA187" s="0" t="n">
        <v>82</v>
      </c>
      <c r="AB187" s="0" t="s">
        <v>44</v>
      </c>
      <c r="AC187" s="0" t="s">
        <v>44</v>
      </c>
      <c r="AD187" s="3" t="n">
        <v>1</v>
      </c>
      <c r="AE187" s="0" t="n">
        <v>82</v>
      </c>
      <c r="AF187" s="4" t="s">
        <v>44</v>
      </c>
      <c r="AG187" s="4" t="s">
        <v>44</v>
      </c>
      <c r="AH187" s="3" t="n">
        <v>1</v>
      </c>
      <c r="AI187" s="0" t="n">
        <v>11</v>
      </c>
      <c r="AJ187" s="0" t="s">
        <v>44</v>
      </c>
      <c r="AK187" s="0" t="s">
        <v>44</v>
      </c>
      <c r="AL187" s="3" t="n">
        <v>1</v>
      </c>
      <c r="AM187" s="0" t="n">
        <v>98</v>
      </c>
      <c r="AN187" s="0" t="s">
        <v>44</v>
      </c>
      <c r="AO187" s="0" t="s">
        <v>44</v>
      </c>
      <c r="AP187" s="3" t="n">
        <v>1</v>
      </c>
      <c r="AQ187" s="0" t="n">
        <v>25</v>
      </c>
      <c r="AR187" s="0" t="s">
        <v>44</v>
      </c>
      <c r="AS187" s="0" t="s">
        <v>44</v>
      </c>
      <c r="AT187" s="3" t="n">
        <v>1</v>
      </c>
      <c r="AU187" s="0" t="n">
        <v>7</v>
      </c>
      <c r="AV187" s="0" t="s">
        <v>44</v>
      </c>
      <c r="AW187" s="0" t="s">
        <v>44</v>
      </c>
      <c r="AX187" s="3" t="n">
        <v>1</v>
      </c>
      <c r="AY187" s="0" t="n">
        <v>2</v>
      </c>
      <c r="AZ187" s="0" t="s">
        <v>44</v>
      </c>
      <c r="BA187" s="0" t="s">
        <v>44</v>
      </c>
      <c r="BB187" s="3" t="n">
        <v>1</v>
      </c>
      <c r="BC187" s="0" t="n">
        <v>5</v>
      </c>
      <c r="BD187" s="0" t="s">
        <v>44</v>
      </c>
      <c r="BE187" s="0" t="s">
        <v>44</v>
      </c>
      <c r="BF187" s="3" t="n">
        <v>1</v>
      </c>
      <c r="BG187" s="0" t="n">
        <v>1008</v>
      </c>
      <c r="BH187" s="0" t="s">
        <v>44</v>
      </c>
      <c r="BI187" s="0" t="s">
        <v>44</v>
      </c>
      <c r="BJ187" s="3" t="n">
        <v>1</v>
      </c>
      <c r="BK187" s="0" t="n">
        <v>10</v>
      </c>
      <c r="BL187" s="0" t="s">
        <v>44</v>
      </c>
      <c r="BM187" s="0" t="s">
        <v>44</v>
      </c>
      <c r="BN187" s="3" t="n">
        <v>1</v>
      </c>
      <c r="BO187" s="0" t="n">
        <v>7</v>
      </c>
      <c r="BP187" s="0" t="s">
        <v>44</v>
      </c>
      <c r="BQ187" s="0" t="s">
        <v>44</v>
      </c>
      <c r="BR187" s="3" t="n">
        <v>1</v>
      </c>
      <c r="CA187" s="3"/>
      <c r="CE187" s="3"/>
      <c r="CI187" s="3"/>
      <c r="CM187" s="3"/>
      <c r="CQ187" s="3"/>
      <c r="CU187" s="3"/>
      <c r="CY187" s="3"/>
      <c r="DC187" s="3"/>
      <c r="DG187" s="3"/>
      <c r="DK187" s="3"/>
      <c r="DO187" s="3"/>
      <c r="DS187" s="3"/>
      <c r="DW187" s="3"/>
      <c r="EA187" s="3"/>
      <c r="EE187" s="3"/>
      <c r="EI187" s="3"/>
      <c r="EM187" s="3"/>
    </row>
    <row r="188" customFormat="false" ht="12.75" hidden="false" customHeight="false" outlineLevel="0" collapsed="false">
      <c r="A188" s="0" t="n">
        <v>75</v>
      </c>
      <c r="B188" s="0" t="n">
        <v>1</v>
      </c>
      <c r="C188" s="0" t="n">
        <v>2520</v>
      </c>
      <c r="D188" s="0" t="s">
        <v>44</v>
      </c>
      <c r="E188" s="0" t="s">
        <v>44</v>
      </c>
      <c r="F188" s="3" t="n">
        <v>1</v>
      </c>
      <c r="G188" s="0" t="n">
        <v>103</v>
      </c>
      <c r="H188" s="0" t="s">
        <v>44</v>
      </c>
      <c r="I188" s="0" t="s">
        <v>44</v>
      </c>
      <c r="J188" s="3" t="n">
        <v>1</v>
      </c>
      <c r="K188" s="0" t="n">
        <v>900</v>
      </c>
      <c r="L188" s="0" t="s">
        <v>44</v>
      </c>
      <c r="M188" s="0" t="s">
        <v>44</v>
      </c>
      <c r="N188" s="3" t="n">
        <v>1</v>
      </c>
      <c r="O188" s="0" t="n">
        <v>85</v>
      </c>
      <c r="P188" s="0" t="s">
        <v>44</v>
      </c>
      <c r="Q188" s="0" t="s">
        <v>44</v>
      </c>
      <c r="R188" s="3" t="n">
        <v>1</v>
      </c>
      <c r="S188" s="0" t="n">
        <v>1620</v>
      </c>
      <c r="T188" s="0" t="s">
        <v>44</v>
      </c>
      <c r="U188" s="0" t="s">
        <v>44</v>
      </c>
      <c r="V188" s="3" t="n">
        <v>1</v>
      </c>
      <c r="W188" s="0" t="n">
        <v>114</v>
      </c>
      <c r="X188" s="0" t="s">
        <v>44</v>
      </c>
      <c r="Y188" s="0" t="s">
        <v>44</v>
      </c>
      <c r="Z188" s="3" t="n">
        <v>1</v>
      </c>
      <c r="AA188" s="0" t="n">
        <v>82</v>
      </c>
      <c r="AB188" s="0" t="s">
        <v>44</v>
      </c>
      <c r="AC188" s="0" t="s">
        <v>44</v>
      </c>
      <c r="AD188" s="3" t="n">
        <v>1</v>
      </c>
      <c r="AE188" s="0" t="n">
        <v>88</v>
      </c>
      <c r="AF188" s="4" t="s">
        <v>44</v>
      </c>
      <c r="AG188" s="4" t="s">
        <v>44</v>
      </c>
      <c r="AH188" s="3" t="n">
        <v>1</v>
      </c>
      <c r="AI188" s="0" t="n">
        <v>-3</v>
      </c>
      <c r="AJ188" s="0" t="s">
        <v>44</v>
      </c>
      <c r="AK188" s="0" t="s">
        <v>44</v>
      </c>
      <c r="AL188" s="3" t="n">
        <v>1</v>
      </c>
      <c r="AM188" s="0" t="n">
        <v>103</v>
      </c>
      <c r="AN188" s="0" t="s">
        <v>44</v>
      </c>
      <c r="AO188" s="0" t="s">
        <v>44</v>
      </c>
      <c r="AP188" s="3" t="n">
        <v>1</v>
      </c>
      <c r="AQ188" s="0" t="n">
        <v>36</v>
      </c>
      <c r="AR188" s="0" t="s">
        <v>44</v>
      </c>
      <c r="AS188" s="0" t="s">
        <v>44</v>
      </c>
      <c r="AT188" s="3" t="n">
        <v>1</v>
      </c>
      <c r="AU188" s="0" t="n">
        <v>24</v>
      </c>
      <c r="AV188" s="0" t="s">
        <v>44</v>
      </c>
      <c r="AW188" s="0" t="s">
        <v>44</v>
      </c>
      <c r="AX188" s="3" t="n">
        <v>1</v>
      </c>
      <c r="AY188" s="0" t="n">
        <v>11</v>
      </c>
      <c r="AZ188" s="0" t="s">
        <v>44</v>
      </c>
      <c r="BA188" s="0" t="s">
        <v>44</v>
      </c>
      <c r="BB188" s="3" t="n">
        <v>1</v>
      </c>
      <c r="BC188" s="0" t="n">
        <v>14</v>
      </c>
      <c r="BD188" s="0" t="s">
        <v>44</v>
      </c>
      <c r="BE188" s="0" t="s">
        <v>44</v>
      </c>
      <c r="BF188" s="3" t="n">
        <v>1</v>
      </c>
      <c r="BG188" s="0" t="n">
        <v>4122</v>
      </c>
      <c r="BH188" s="0" t="s">
        <v>44</v>
      </c>
      <c r="BI188" s="0" t="s">
        <v>44</v>
      </c>
      <c r="BJ188" s="3" t="n">
        <v>1</v>
      </c>
      <c r="BK188" s="0" t="n">
        <v>40</v>
      </c>
      <c r="BL188" s="0" t="s">
        <v>44</v>
      </c>
      <c r="BM188" s="0" t="s">
        <v>44</v>
      </c>
      <c r="BN188" s="3" t="n">
        <v>1</v>
      </c>
      <c r="BO188" s="0" t="n">
        <v>19</v>
      </c>
      <c r="BP188" s="0" t="s">
        <v>44</v>
      </c>
      <c r="BQ188" s="0" t="s">
        <v>44</v>
      </c>
      <c r="BR188" s="3" t="n">
        <v>1</v>
      </c>
      <c r="BU188" s="0" t="n">
        <f aca="false">IF(CJ188&lt;=0,$D$7,IF(CR188&lt;=CJ188,$D$7,$D$7+$F$7*(CR188-CJ188)))</f>
        <v>2.78</v>
      </c>
      <c r="BW188" s="0" t="n">
        <v>1</v>
      </c>
      <c r="BX188" s="0" t="n">
        <f aca="false">IF(AND(C188&gt;=0,C189&gt;=0),C188+C189,-1)</f>
        <v>3240</v>
      </c>
      <c r="BY188" s="0" t="s">
        <v>44</v>
      </c>
      <c r="BZ188" s="0" t="str">
        <f aca="false">IF(AND(E188="Nein",E189="Nein"),"Nein","Ja")</f>
        <v>Nein</v>
      </c>
      <c r="CA188" s="3" t="n">
        <f aca="false">ROUND((F188+F189)/2,2)</f>
        <v>1</v>
      </c>
      <c r="CB188" s="0" t="n">
        <f aca="false">G188</f>
        <v>103</v>
      </c>
      <c r="CC188" s="0" t="str">
        <f aca="false">H188</f>
        <v>Nein</v>
      </c>
      <c r="CD188" s="0" t="str">
        <f aca="false">I188</f>
        <v>Nein</v>
      </c>
      <c r="CE188" s="3" t="n">
        <f aca="false">J188</f>
        <v>1</v>
      </c>
      <c r="CF188" s="0" t="n">
        <f aca="false">IF(AND(K188&gt;=0,K189&gt;=0),K188+K189,-1)</f>
        <v>1080</v>
      </c>
      <c r="CG188" s="0" t="s">
        <v>44</v>
      </c>
      <c r="CH188" s="0" t="str">
        <f aca="false">IF(AND(M188="Nein",M189="Nein"),"Nein","Ja")</f>
        <v>Nein</v>
      </c>
      <c r="CI188" s="3" t="n">
        <f aca="false">ROUND((N188+N189)/2,2)</f>
        <v>1</v>
      </c>
      <c r="CJ188" s="0" t="n">
        <f aca="false">O188</f>
        <v>85</v>
      </c>
      <c r="CK188" s="0" t="str">
        <f aca="false">P188</f>
        <v>Nein</v>
      </c>
      <c r="CL188" s="0" t="str">
        <f aca="false">Q188</f>
        <v>Nein</v>
      </c>
      <c r="CM188" s="3" t="n">
        <f aca="false">R188</f>
        <v>1</v>
      </c>
      <c r="CN188" s="0" t="n">
        <f aca="false">IF(AND(S188&gt;=0,S189&gt;=0),S188+S189,-1)</f>
        <v>2160</v>
      </c>
      <c r="CO188" s="0" t="s">
        <v>44</v>
      </c>
      <c r="CP188" s="0" t="str">
        <f aca="false">IF(AND(U188="Nein",U189="Nein"),"Nein","Ja")</f>
        <v>Nein</v>
      </c>
      <c r="CQ188" s="3" t="n">
        <f aca="false">ROUND((V188+V189)/2,2)</f>
        <v>1</v>
      </c>
      <c r="CR188" s="0" t="n">
        <f aca="false">W188</f>
        <v>114</v>
      </c>
      <c r="CS188" s="0" t="str">
        <f aca="false">X188</f>
        <v>Nein</v>
      </c>
      <c r="CT188" s="0" t="str">
        <f aca="false">Y188</f>
        <v>Nein</v>
      </c>
      <c r="CU188" s="3" t="n">
        <f aca="false">Z188</f>
        <v>1</v>
      </c>
      <c r="CV188" s="0" t="n">
        <f aca="false">AA188</f>
        <v>82</v>
      </c>
      <c r="CW188" s="0" t="str">
        <f aca="false">AB188</f>
        <v>Nein</v>
      </c>
      <c r="CX188" s="0" t="str">
        <f aca="false">AC188</f>
        <v>Nein</v>
      </c>
      <c r="CY188" s="3" t="n">
        <f aca="false">AD188</f>
        <v>1</v>
      </c>
      <c r="CZ188" s="0" t="n">
        <f aca="false">AE188</f>
        <v>88</v>
      </c>
      <c r="DA188" s="0" t="str">
        <f aca="false">AF188</f>
        <v>Nein</v>
      </c>
      <c r="DB188" s="0" t="str">
        <f aca="false">AG188</f>
        <v>Nein</v>
      </c>
      <c r="DC188" s="3" t="n">
        <f aca="false">AH188</f>
        <v>1</v>
      </c>
      <c r="DD188" s="0" t="n">
        <f aca="false">AI188</f>
        <v>-3</v>
      </c>
      <c r="DE188" s="0" t="str">
        <f aca="false">AJ188</f>
        <v>Nein</v>
      </c>
      <c r="DF188" s="0" t="str">
        <f aca="false">AK188</f>
        <v>Nein</v>
      </c>
      <c r="DG188" s="3" t="n">
        <f aca="false">AL188</f>
        <v>1</v>
      </c>
      <c r="DH188" s="0" t="n">
        <f aca="false">AM188</f>
        <v>103</v>
      </c>
      <c r="DI188" s="0" t="str">
        <f aca="false">AN188</f>
        <v>Nein</v>
      </c>
      <c r="DJ188" s="0" t="str">
        <f aca="false">AO188</f>
        <v>Nein</v>
      </c>
      <c r="DK188" s="3" t="n">
        <f aca="false">AP188</f>
        <v>1</v>
      </c>
      <c r="DL188" s="0" t="n">
        <f aca="false">IF(CF188=0,0,IF(OR(BX188&gt;=0,CF188&gt;=0),ROUND(CF188/BX188*100,0),-1))</f>
        <v>33</v>
      </c>
      <c r="DM188" s="0" t="s">
        <v>44</v>
      </c>
      <c r="DN188" s="0" t="str">
        <f aca="false">IF(AND(CH188="Nein",BZ188="Nein"),"Nein","Ja")</f>
        <v>Nein</v>
      </c>
      <c r="DO188" s="3" t="n">
        <f aca="false">ROUND(CI188*CA188,2)</f>
        <v>1</v>
      </c>
      <c r="DP188" s="0" t="n">
        <f aca="false">IF(OR(BX188&lt;0,CB188&lt;=0),-1,ROUND(BX188/CB188,0))</f>
        <v>31</v>
      </c>
      <c r="DQ188" s="0" t="s">
        <v>44</v>
      </c>
      <c r="DR188" s="0" t="str">
        <f aca="false">IF(AND(BZ188="Nein",CD188="Nein"),"Nein","Ja")</f>
        <v>Nein</v>
      </c>
      <c r="DS188" s="3" t="n">
        <f aca="false">ROUND(CA188*CE188,2)</f>
        <v>1</v>
      </c>
      <c r="DT188" s="0" t="n">
        <f aca="false">IF(OR(CF188&lt;0,CJ188&lt;=0),-1,ROUND(CF188/CJ188,0))</f>
        <v>13</v>
      </c>
      <c r="DU188" s="0" t="s">
        <v>44</v>
      </c>
      <c r="DV188" s="0" t="str">
        <f aca="false">IF(AND(CH188="Nein",CL188="Nein"),"Nein","Ja")</f>
        <v>Nein</v>
      </c>
      <c r="DW188" s="3" t="n">
        <f aca="false">ROUND(CI188*CM188,2)</f>
        <v>1</v>
      </c>
      <c r="DX188" s="0" t="n">
        <f aca="false">IF(OR(CN188&lt;0,CR188&lt;=0),-1,ROUND(CN188/CR188,0))</f>
        <v>19</v>
      </c>
      <c r="DY188" s="0" t="s">
        <v>44</v>
      </c>
      <c r="DZ188" s="0" t="str">
        <f aca="false">IF(AND(CP188="Nein",CT188="Nein"),"Nein","Ja")</f>
        <v>Nein</v>
      </c>
      <c r="EA188" s="3" t="n">
        <f aca="false">ROUND(CQ188*CU188,2)</f>
        <v>1</v>
      </c>
      <c r="EB188" s="0" t="n">
        <f aca="false">IF(OR(CN188&lt;0,CF188&lt;0),-1,CN188+ROUND(BU188*CF188,0))</f>
        <v>5162</v>
      </c>
      <c r="EC188" s="0" t="s">
        <v>44</v>
      </c>
      <c r="ED188" s="0" t="str">
        <f aca="false">IF(AND(CP188="Nein",CH188="Nein"),"Nein","Ja")</f>
        <v>Nein</v>
      </c>
      <c r="EE188" s="3" t="n">
        <f aca="false">ROUND((CQ188+CI188)/2,2)</f>
        <v>1</v>
      </c>
      <c r="EF188" s="0" t="n">
        <f aca="false">IF(OR(EB188&lt;0,CB188&lt;=0),-1,ROUND(EB188/CB188,0))</f>
        <v>50</v>
      </c>
      <c r="EG188" s="0" t="s">
        <v>44</v>
      </c>
      <c r="EH188" s="0" t="str">
        <f aca="false">IF(AND(ED188="Nein",CD188="Nein"),"Nein","Ja")</f>
        <v>Nein</v>
      </c>
      <c r="EI188" s="3" t="n">
        <f aca="false">ROUND(EE188*CE188,2)</f>
        <v>1</v>
      </c>
      <c r="EJ188" s="0" t="n">
        <f aca="false">BO188</f>
        <v>19</v>
      </c>
      <c r="EK188" s="0" t="str">
        <f aca="false">BP188</f>
        <v>Nein</v>
      </c>
      <c r="EL188" s="0" t="str">
        <f aca="false">BQ188</f>
        <v>Nein</v>
      </c>
      <c r="EM188" s="3" t="n">
        <f aca="false">BR188</f>
        <v>1</v>
      </c>
    </row>
    <row r="189" customFormat="false" ht="12.75" hidden="false" customHeight="false" outlineLevel="0" collapsed="false">
      <c r="B189" s="0" t="n">
        <v>1</v>
      </c>
      <c r="C189" s="0" t="n">
        <v>720</v>
      </c>
      <c r="D189" s="0" t="s">
        <v>44</v>
      </c>
      <c r="E189" s="0" t="s">
        <v>44</v>
      </c>
      <c r="F189" s="3" t="n">
        <v>1</v>
      </c>
      <c r="G189" s="0" t="n">
        <v>97</v>
      </c>
      <c r="H189" s="0" t="s">
        <v>44</v>
      </c>
      <c r="I189" s="0" t="s">
        <v>44</v>
      </c>
      <c r="J189" s="3" t="n">
        <v>1</v>
      </c>
      <c r="K189" s="0" t="n">
        <v>180</v>
      </c>
      <c r="L189" s="0" t="s">
        <v>44</v>
      </c>
      <c r="M189" s="0" t="s">
        <v>44</v>
      </c>
      <c r="N189" s="3" t="n">
        <v>1</v>
      </c>
      <c r="O189" s="0" t="n">
        <v>82</v>
      </c>
      <c r="P189" s="0" t="s">
        <v>44</v>
      </c>
      <c r="Q189" s="0" t="s">
        <v>44</v>
      </c>
      <c r="R189" s="3" t="n">
        <v>1</v>
      </c>
      <c r="S189" s="0" t="n">
        <v>540</v>
      </c>
      <c r="T189" s="0" t="s">
        <v>44</v>
      </c>
      <c r="U189" s="0" t="s">
        <v>44</v>
      </c>
      <c r="V189" s="3" t="n">
        <v>1</v>
      </c>
      <c r="W189" s="0" t="n">
        <v>102</v>
      </c>
      <c r="X189" s="0" t="s">
        <v>44</v>
      </c>
      <c r="Y189" s="0" t="s">
        <v>44</v>
      </c>
      <c r="Z189" s="3" t="n">
        <v>1</v>
      </c>
      <c r="AA189" s="0" t="n">
        <v>82</v>
      </c>
      <c r="AB189" s="0" t="s">
        <v>44</v>
      </c>
      <c r="AC189" s="0" t="s">
        <v>44</v>
      </c>
      <c r="AD189" s="3" t="n">
        <v>1</v>
      </c>
      <c r="AE189" s="0" t="n">
        <v>82</v>
      </c>
      <c r="AF189" s="4" t="s">
        <v>44</v>
      </c>
      <c r="AG189" s="4" t="s">
        <v>44</v>
      </c>
      <c r="AH189" s="3" t="n">
        <v>1</v>
      </c>
      <c r="AI189" s="0" t="n">
        <v>11</v>
      </c>
      <c r="AJ189" s="0" t="s">
        <v>44</v>
      </c>
      <c r="AK189" s="0" t="s">
        <v>44</v>
      </c>
      <c r="AL189" s="3" t="n">
        <v>1</v>
      </c>
      <c r="AM189" s="0" t="n">
        <v>98</v>
      </c>
      <c r="AN189" s="0" t="s">
        <v>44</v>
      </c>
      <c r="AO189" s="0" t="s">
        <v>44</v>
      </c>
      <c r="AP189" s="3" t="n">
        <v>1</v>
      </c>
      <c r="AQ189" s="0" t="n">
        <v>25</v>
      </c>
      <c r="AR189" s="0" t="s">
        <v>44</v>
      </c>
      <c r="AS189" s="0" t="s">
        <v>44</v>
      </c>
      <c r="AT189" s="3" t="n">
        <v>1</v>
      </c>
      <c r="AU189" s="0" t="n">
        <v>7</v>
      </c>
      <c r="AV189" s="0" t="s">
        <v>44</v>
      </c>
      <c r="AW189" s="0" t="s">
        <v>44</v>
      </c>
      <c r="AX189" s="3" t="n">
        <v>1</v>
      </c>
      <c r="AY189" s="0" t="n">
        <v>2</v>
      </c>
      <c r="AZ189" s="0" t="s">
        <v>44</v>
      </c>
      <c r="BA189" s="0" t="s">
        <v>44</v>
      </c>
      <c r="BB189" s="3" t="n">
        <v>1</v>
      </c>
      <c r="BC189" s="0" t="n">
        <v>5</v>
      </c>
      <c r="BD189" s="0" t="s">
        <v>44</v>
      </c>
      <c r="BE189" s="0" t="s">
        <v>44</v>
      </c>
      <c r="BF189" s="3" t="n">
        <v>1</v>
      </c>
      <c r="BG189" s="0" t="n">
        <v>1008</v>
      </c>
      <c r="BH189" s="0" t="s">
        <v>44</v>
      </c>
      <c r="BI189" s="0" t="s">
        <v>44</v>
      </c>
      <c r="BJ189" s="3" t="n">
        <v>1</v>
      </c>
      <c r="BK189" s="0" t="n">
        <v>10</v>
      </c>
      <c r="BL189" s="0" t="s">
        <v>44</v>
      </c>
      <c r="BM189" s="0" t="s">
        <v>44</v>
      </c>
      <c r="BN189" s="3" t="n">
        <v>1</v>
      </c>
      <c r="BO189" s="0" t="n">
        <v>7</v>
      </c>
      <c r="BP189" s="0" t="s">
        <v>44</v>
      </c>
      <c r="BQ189" s="0" t="s">
        <v>44</v>
      </c>
      <c r="BR189" s="3" t="n">
        <v>1</v>
      </c>
      <c r="CA189" s="3"/>
      <c r="CE189" s="3"/>
      <c r="CI189" s="3"/>
      <c r="CM189" s="3"/>
      <c r="CQ189" s="3"/>
      <c r="CU189" s="3"/>
      <c r="CY189" s="3"/>
      <c r="DC189" s="3"/>
      <c r="DG189" s="3"/>
      <c r="DK189" s="3"/>
      <c r="DO189" s="3"/>
      <c r="DS189" s="3"/>
      <c r="DW189" s="3"/>
      <c r="EA189" s="3"/>
      <c r="EE189" s="3"/>
      <c r="EI189" s="3"/>
      <c r="EM189" s="3"/>
    </row>
    <row r="190" customFormat="false" ht="12.75" hidden="false" customHeight="false" outlineLevel="0" collapsed="false">
      <c r="A190" s="0" t="n">
        <v>76</v>
      </c>
      <c r="B190" s="0" t="n">
        <v>1</v>
      </c>
      <c r="C190" s="0" t="n">
        <v>1320</v>
      </c>
      <c r="D190" s="0" t="s">
        <v>44</v>
      </c>
      <c r="E190" s="0" t="s">
        <v>44</v>
      </c>
      <c r="F190" s="3" t="n">
        <v>1</v>
      </c>
      <c r="G190" s="0" t="n">
        <v>20</v>
      </c>
      <c r="H190" s="0" t="s">
        <v>44</v>
      </c>
      <c r="I190" s="0" t="s">
        <v>44</v>
      </c>
      <c r="J190" s="3" t="n">
        <v>1</v>
      </c>
      <c r="K190" s="0" t="n">
        <v>60</v>
      </c>
      <c r="L190" s="0" t="s">
        <v>44</v>
      </c>
      <c r="M190" s="0" t="s">
        <v>44</v>
      </c>
      <c r="N190" s="3" t="n">
        <v>1</v>
      </c>
      <c r="O190" s="0" t="n">
        <v>20</v>
      </c>
      <c r="P190" s="0" t="s">
        <v>44</v>
      </c>
      <c r="Q190" s="0" t="s">
        <v>44</v>
      </c>
      <c r="R190" s="3" t="n">
        <v>1</v>
      </c>
      <c r="S190" s="0" t="n">
        <v>1260</v>
      </c>
      <c r="T190" s="0" t="s">
        <v>44</v>
      </c>
      <c r="U190" s="0" t="s">
        <v>44</v>
      </c>
      <c r="V190" s="3" t="n">
        <v>1</v>
      </c>
      <c r="W190" s="0" t="n">
        <v>20</v>
      </c>
      <c r="X190" s="0" t="s">
        <v>44</v>
      </c>
      <c r="Y190" s="0" t="s">
        <v>44</v>
      </c>
      <c r="Z190" s="3" t="n">
        <v>1</v>
      </c>
      <c r="AA190" s="0" t="n">
        <v>92</v>
      </c>
      <c r="AB190" s="0" t="s">
        <v>44</v>
      </c>
      <c r="AC190" s="0" t="s">
        <v>44</v>
      </c>
      <c r="AD190" s="3" t="n">
        <v>1</v>
      </c>
      <c r="AE190" s="0" t="n">
        <v>92</v>
      </c>
      <c r="AF190" s="4" t="s">
        <v>44</v>
      </c>
      <c r="AG190" s="4" t="s">
        <v>44</v>
      </c>
      <c r="AH190" s="3" t="n">
        <v>1</v>
      </c>
      <c r="AI190" s="0" t="n">
        <v>2</v>
      </c>
      <c r="AJ190" s="0" t="s">
        <v>44</v>
      </c>
      <c r="AK190" s="0" t="s">
        <v>44</v>
      </c>
      <c r="AL190" s="3" t="n">
        <v>1</v>
      </c>
      <c r="AM190" s="0" t="n">
        <v>21</v>
      </c>
      <c r="AN190" s="0" t="s">
        <v>44</v>
      </c>
      <c r="AO190" s="0" t="s">
        <v>44</v>
      </c>
      <c r="AP190" s="3" t="n">
        <v>1</v>
      </c>
      <c r="AQ190" s="0" t="n">
        <v>5</v>
      </c>
      <c r="AR190" s="0" t="s">
        <v>44</v>
      </c>
      <c r="AS190" s="0" t="s">
        <v>44</v>
      </c>
      <c r="AT190" s="3" t="n">
        <v>1</v>
      </c>
      <c r="AU190" s="0" t="n">
        <v>66</v>
      </c>
      <c r="AV190" s="0" t="s">
        <v>44</v>
      </c>
      <c r="AW190" s="0" t="s">
        <v>44</v>
      </c>
      <c r="AX190" s="3" t="n">
        <v>1</v>
      </c>
      <c r="AY190" s="0" t="n">
        <v>3</v>
      </c>
      <c r="AZ190" s="0" t="s">
        <v>44</v>
      </c>
      <c r="BA190" s="0" t="s">
        <v>44</v>
      </c>
      <c r="BB190" s="3" t="n">
        <v>1</v>
      </c>
      <c r="BC190" s="0" t="n">
        <v>63</v>
      </c>
      <c r="BD190" s="0" t="s">
        <v>44</v>
      </c>
      <c r="BE190" s="0" t="s">
        <v>44</v>
      </c>
      <c r="BF190" s="3" t="n">
        <v>1</v>
      </c>
      <c r="BG190" s="0" t="n">
        <v>1392</v>
      </c>
      <c r="BH190" s="0" t="s">
        <v>44</v>
      </c>
      <c r="BI190" s="0" t="s">
        <v>44</v>
      </c>
      <c r="BJ190" s="3" t="n">
        <v>1</v>
      </c>
      <c r="BK190" s="0" t="n">
        <v>70</v>
      </c>
      <c r="BL190" s="0" t="s">
        <v>44</v>
      </c>
      <c r="BM190" s="0" t="s">
        <v>44</v>
      </c>
      <c r="BN190" s="3" t="n">
        <v>1</v>
      </c>
      <c r="BO190" s="0" t="n">
        <v>9</v>
      </c>
      <c r="BP190" s="0" t="s">
        <v>44</v>
      </c>
      <c r="BQ190" s="0" t="s">
        <v>44</v>
      </c>
      <c r="BR190" s="3" t="n">
        <v>1</v>
      </c>
      <c r="BU190" s="0" t="n">
        <f aca="false">IF(CJ190&lt;=0,$D$7,IF(CR190&lt;=CJ190,$D$7,$D$7+$F$7*(CR190-CJ190)))</f>
        <v>2.2</v>
      </c>
      <c r="BW190" s="0" t="n">
        <v>1</v>
      </c>
      <c r="BX190" s="0" t="n">
        <f aca="false">IF(AND(C190&gt;=0,C191&gt;=0),C190+C191,-1)</f>
        <v>2040</v>
      </c>
      <c r="BY190" s="0" t="s">
        <v>44</v>
      </c>
      <c r="BZ190" s="0" t="str">
        <f aca="false">IF(AND(E190="Nein",E191="Nein"),"Nein","Ja")</f>
        <v>Nein</v>
      </c>
      <c r="CA190" s="3" t="n">
        <f aca="false">ROUND((F190+F191)/2,2)</f>
        <v>1</v>
      </c>
      <c r="CB190" s="0" t="n">
        <f aca="false">G190</f>
        <v>20</v>
      </c>
      <c r="CC190" s="0" t="str">
        <f aca="false">H190</f>
        <v>Nein</v>
      </c>
      <c r="CD190" s="0" t="str">
        <f aca="false">I190</f>
        <v>Nein</v>
      </c>
      <c r="CE190" s="3" t="n">
        <f aca="false">J190</f>
        <v>1</v>
      </c>
      <c r="CF190" s="0" t="n">
        <f aca="false">IF(AND(K190&gt;=0,K191&gt;=0),K190+K191,-1)</f>
        <v>240</v>
      </c>
      <c r="CG190" s="0" t="s">
        <v>44</v>
      </c>
      <c r="CH190" s="0" t="str">
        <f aca="false">IF(AND(M190="Nein",M191="Nein"),"Nein","Ja")</f>
        <v>Nein</v>
      </c>
      <c r="CI190" s="3" t="n">
        <f aca="false">ROUND((N190+N191)/2,2)</f>
        <v>1</v>
      </c>
      <c r="CJ190" s="0" t="n">
        <f aca="false">O190</f>
        <v>20</v>
      </c>
      <c r="CK190" s="0" t="str">
        <f aca="false">P190</f>
        <v>Nein</v>
      </c>
      <c r="CL190" s="0" t="str">
        <f aca="false">Q190</f>
        <v>Nein</v>
      </c>
      <c r="CM190" s="3" t="n">
        <f aca="false">R190</f>
        <v>1</v>
      </c>
      <c r="CN190" s="0" t="n">
        <f aca="false">IF(AND(S190&gt;=0,S191&gt;=0),S190+S191,-1)</f>
        <v>1800</v>
      </c>
      <c r="CO190" s="0" t="s">
        <v>44</v>
      </c>
      <c r="CP190" s="0" t="str">
        <f aca="false">IF(AND(U190="Nein",U191="Nein"),"Nein","Ja")</f>
        <v>Nein</v>
      </c>
      <c r="CQ190" s="3" t="n">
        <f aca="false">ROUND((V190+V191)/2,2)</f>
        <v>1</v>
      </c>
      <c r="CR190" s="0" t="n">
        <f aca="false">W190</f>
        <v>20</v>
      </c>
      <c r="CS190" s="0" t="str">
        <f aca="false">X190</f>
        <v>Nein</v>
      </c>
      <c r="CT190" s="0" t="str">
        <f aca="false">Y190</f>
        <v>Nein</v>
      </c>
      <c r="CU190" s="3" t="n">
        <f aca="false">Z190</f>
        <v>1</v>
      </c>
      <c r="CV190" s="0" t="n">
        <f aca="false">AA190</f>
        <v>92</v>
      </c>
      <c r="CW190" s="0" t="str">
        <f aca="false">AB190</f>
        <v>Nein</v>
      </c>
      <c r="CX190" s="0" t="str">
        <f aca="false">AC190</f>
        <v>Nein</v>
      </c>
      <c r="CY190" s="3" t="n">
        <f aca="false">AD190</f>
        <v>1</v>
      </c>
      <c r="CZ190" s="0" t="n">
        <f aca="false">AE190</f>
        <v>92</v>
      </c>
      <c r="DA190" s="0" t="str">
        <f aca="false">AF190</f>
        <v>Nein</v>
      </c>
      <c r="DB190" s="0" t="str">
        <f aca="false">AG190</f>
        <v>Nein</v>
      </c>
      <c r="DC190" s="3" t="n">
        <f aca="false">AH190</f>
        <v>1</v>
      </c>
      <c r="DD190" s="0" t="n">
        <f aca="false">AI190</f>
        <v>2</v>
      </c>
      <c r="DE190" s="0" t="str">
        <f aca="false">AJ190</f>
        <v>Nein</v>
      </c>
      <c r="DF190" s="0" t="str">
        <f aca="false">AK190</f>
        <v>Nein</v>
      </c>
      <c r="DG190" s="3" t="n">
        <f aca="false">AL190</f>
        <v>1</v>
      </c>
      <c r="DH190" s="0" t="n">
        <f aca="false">AM190</f>
        <v>21</v>
      </c>
      <c r="DI190" s="0" t="str">
        <f aca="false">AN190</f>
        <v>Nein</v>
      </c>
      <c r="DJ190" s="0" t="str">
        <f aca="false">AO190</f>
        <v>Nein</v>
      </c>
      <c r="DK190" s="3" t="n">
        <f aca="false">AP190</f>
        <v>1</v>
      </c>
      <c r="DL190" s="0" t="n">
        <f aca="false">IF(CF190=0,0,IF(OR(BX190&gt;=0,CF190&gt;=0),ROUND(CF190/BX190*100,0),-1))</f>
        <v>12</v>
      </c>
      <c r="DM190" s="0" t="s">
        <v>44</v>
      </c>
      <c r="DN190" s="0" t="str">
        <f aca="false">IF(AND(CH190="Nein",BZ190="Nein"),"Nein","Ja")</f>
        <v>Nein</v>
      </c>
      <c r="DO190" s="3" t="n">
        <f aca="false">ROUND(CI190*CA190,2)</f>
        <v>1</v>
      </c>
      <c r="DP190" s="0" t="n">
        <f aca="false">IF(OR(BX190&lt;0,CB190&lt;=0),-1,ROUND(BX190/CB190,0))</f>
        <v>102</v>
      </c>
      <c r="DQ190" s="0" t="s">
        <v>44</v>
      </c>
      <c r="DR190" s="0" t="str">
        <f aca="false">IF(AND(BZ190="Nein",CD190="Nein"),"Nein","Ja")</f>
        <v>Nein</v>
      </c>
      <c r="DS190" s="3" t="n">
        <f aca="false">ROUND(CA190*CE190,2)</f>
        <v>1</v>
      </c>
      <c r="DT190" s="0" t="n">
        <f aca="false">IF(OR(CF190&lt;0,CJ190&lt;=0),-1,ROUND(CF190/CJ190,0))</f>
        <v>12</v>
      </c>
      <c r="DU190" s="0" t="s">
        <v>44</v>
      </c>
      <c r="DV190" s="0" t="str">
        <f aca="false">IF(AND(CH190="Nein",CL190="Nein"),"Nein","Ja")</f>
        <v>Nein</v>
      </c>
      <c r="DW190" s="3" t="n">
        <f aca="false">ROUND(CI190*CM190,2)</f>
        <v>1</v>
      </c>
      <c r="DX190" s="0" t="n">
        <f aca="false">IF(OR(CN190&lt;0,CR190&lt;=0),-1,ROUND(CN190/CR190,0))</f>
        <v>90</v>
      </c>
      <c r="DY190" s="0" t="s">
        <v>44</v>
      </c>
      <c r="DZ190" s="0" t="str">
        <f aca="false">IF(AND(CP190="Nein",CT190="Nein"),"Nein","Ja")</f>
        <v>Nein</v>
      </c>
      <c r="EA190" s="3" t="n">
        <f aca="false">ROUND(CQ190*CU190,2)</f>
        <v>1</v>
      </c>
      <c r="EB190" s="0" t="n">
        <f aca="false">IF(OR(CN190&lt;0,CF190&lt;0),-1,CN190+ROUND(BU190*CF190,0))</f>
        <v>2328</v>
      </c>
      <c r="EC190" s="0" t="s">
        <v>44</v>
      </c>
      <c r="ED190" s="0" t="str">
        <f aca="false">IF(AND(CP190="Nein",CH190="Nein"),"Nein","Ja")</f>
        <v>Nein</v>
      </c>
      <c r="EE190" s="3" t="n">
        <f aca="false">ROUND((CQ190+CI190)/2,2)</f>
        <v>1</v>
      </c>
      <c r="EF190" s="0" t="n">
        <f aca="false">IF(OR(EB190&lt;0,CB190&lt;=0),-1,ROUND(EB190/CB190,0))</f>
        <v>116</v>
      </c>
      <c r="EG190" s="0" t="s">
        <v>44</v>
      </c>
      <c r="EH190" s="0" t="str">
        <f aca="false">IF(AND(ED190="Nein",CD190="Nein"),"Nein","Ja")</f>
        <v>Nein</v>
      </c>
      <c r="EI190" s="3" t="n">
        <f aca="false">ROUND(EE190*CE190,2)</f>
        <v>1</v>
      </c>
      <c r="EJ190" s="0" t="n">
        <f aca="false">BO190</f>
        <v>9</v>
      </c>
      <c r="EK190" s="0" t="str">
        <f aca="false">BP190</f>
        <v>Nein</v>
      </c>
      <c r="EL190" s="0" t="str">
        <f aca="false">BQ190</f>
        <v>Nein</v>
      </c>
      <c r="EM190" s="3" t="n">
        <f aca="false">BR190</f>
        <v>1</v>
      </c>
    </row>
    <row r="191" customFormat="false" ht="12.75" hidden="false" customHeight="false" outlineLevel="0" collapsed="false">
      <c r="B191" s="0" t="n">
        <v>1</v>
      </c>
      <c r="C191" s="0" t="n">
        <v>720</v>
      </c>
      <c r="D191" s="0" t="s">
        <v>44</v>
      </c>
      <c r="E191" s="0" t="s">
        <v>44</v>
      </c>
      <c r="F191" s="3" t="n">
        <v>1</v>
      </c>
      <c r="G191" s="0" t="n">
        <v>97</v>
      </c>
      <c r="H191" s="0" t="s">
        <v>44</v>
      </c>
      <c r="I191" s="0" t="s">
        <v>44</v>
      </c>
      <c r="J191" s="3" t="n">
        <v>1</v>
      </c>
      <c r="K191" s="0" t="n">
        <v>180</v>
      </c>
      <c r="L191" s="0" t="s">
        <v>44</v>
      </c>
      <c r="M191" s="0" t="s">
        <v>44</v>
      </c>
      <c r="N191" s="3" t="n">
        <v>1</v>
      </c>
      <c r="O191" s="0" t="n">
        <v>82</v>
      </c>
      <c r="P191" s="0" t="s">
        <v>44</v>
      </c>
      <c r="Q191" s="0" t="s">
        <v>44</v>
      </c>
      <c r="R191" s="3" t="n">
        <v>1</v>
      </c>
      <c r="S191" s="0" t="n">
        <v>540</v>
      </c>
      <c r="T191" s="0" t="s">
        <v>44</v>
      </c>
      <c r="U191" s="0" t="s">
        <v>44</v>
      </c>
      <c r="V191" s="3" t="n">
        <v>1</v>
      </c>
      <c r="W191" s="0" t="n">
        <v>102</v>
      </c>
      <c r="X191" s="0" t="s">
        <v>44</v>
      </c>
      <c r="Y191" s="0" t="s">
        <v>44</v>
      </c>
      <c r="Z191" s="3" t="n">
        <v>1</v>
      </c>
      <c r="AA191" s="0" t="n">
        <v>-3</v>
      </c>
      <c r="AB191" s="0" t="s">
        <v>44</v>
      </c>
      <c r="AC191" s="0" t="s">
        <v>44</v>
      </c>
      <c r="AD191" s="3" t="n">
        <v>1</v>
      </c>
      <c r="AE191" s="0" t="n">
        <v>-3</v>
      </c>
      <c r="AF191" s="4" t="s">
        <v>44</v>
      </c>
      <c r="AG191" s="4" t="s">
        <v>44</v>
      </c>
      <c r="AH191" s="3" t="n">
        <v>1</v>
      </c>
      <c r="AI191" s="0" t="n">
        <v>-3</v>
      </c>
      <c r="AJ191" s="0" t="s">
        <v>44</v>
      </c>
      <c r="AK191" s="0" t="s">
        <v>44</v>
      </c>
      <c r="AL191" s="3" t="n">
        <v>1</v>
      </c>
      <c r="AM191" s="0" t="n">
        <v>98</v>
      </c>
      <c r="AN191" s="0" t="s">
        <v>44</v>
      </c>
      <c r="AO191" s="0" t="s">
        <v>44</v>
      </c>
      <c r="AP191" s="3" t="n">
        <v>1</v>
      </c>
      <c r="AQ191" s="0" t="n">
        <v>25</v>
      </c>
      <c r="AR191" s="0" t="s">
        <v>44</v>
      </c>
      <c r="AS191" s="0" t="s">
        <v>44</v>
      </c>
      <c r="AT191" s="3" t="n">
        <v>1</v>
      </c>
      <c r="AU191" s="0" t="n">
        <v>7</v>
      </c>
      <c r="AV191" s="0" t="s">
        <v>44</v>
      </c>
      <c r="AW191" s="0" t="s">
        <v>44</v>
      </c>
      <c r="AX191" s="3" t="n">
        <v>1</v>
      </c>
      <c r="AY191" s="0" t="n">
        <v>2</v>
      </c>
      <c r="AZ191" s="0" t="s">
        <v>44</v>
      </c>
      <c r="BA191" s="0" t="s">
        <v>44</v>
      </c>
      <c r="BB191" s="3" t="n">
        <v>1</v>
      </c>
      <c r="BC191" s="0" t="n">
        <v>5</v>
      </c>
      <c r="BD191" s="0" t="s">
        <v>44</v>
      </c>
      <c r="BE191" s="0" t="s">
        <v>44</v>
      </c>
      <c r="BF191" s="3" t="n">
        <v>1</v>
      </c>
      <c r="BG191" s="0" t="n">
        <v>1008</v>
      </c>
      <c r="BH191" s="0" t="s">
        <v>44</v>
      </c>
      <c r="BI191" s="0" t="s">
        <v>44</v>
      </c>
      <c r="BJ191" s="3" t="n">
        <v>1</v>
      </c>
      <c r="BK191" s="0" t="n">
        <v>10</v>
      </c>
      <c r="BL191" s="0" t="s">
        <v>44</v>
      </c>
      <c r="BM191" s="0" t="s">
        <v>44</v>
      </c>
      <c r="BN191" s="3" t="n">
        <v>1</v>
      </c>
      <c r="BO191" s="0" t="n">
        <v>7</v>
      </c>
      <c r="BP191" s="0" t="s">
        <v>44</v>
      </c>
      <c r="BQ191" s="0" t="s">
        <v>44</v>
      </c>
      <c r="BR191" s="3" t="n">
        <v>1</v>
      </c>
      <c r="CA191" s="3"/>
      <c r="CE191" s="3"/>
      <c r="CI191" s="3"/>
      <c r="CM191" s="3"/>
      <c r="CQ191" s="3"/>
      <c r="CU191" s="3"/>
      <c r="CY191" s="3"/>
      <c r="DC191" s="3"/>
      <c r="DG191" s="3"/>
      <c r="DK191" s="3"/>
      <c r="DO191" s="3"/>
      <c r="DS191" s="3"/>
      <c r="DW191" s="3"/>
      <c r="EA191" s="3"/>
      <c r="EE191" s="3"/>
      <c r="EI191" s="3"/>
      <c r="EM191" s="3"/>
    </row>
    <row r="192" customFormat="false" ht="12.75" hidden="false" customHeight="false" outlineLevel="0" collapsed="false">
      <c r="A192" s="0" t="n">
        <v>77</v>
      </c>
      <c r="B192" s="0" t="n">
        <v>1</v>
      </c>
      <c r="C192" s="0" t="n">
        <v>2520</v>
      </c>
      <c r="D192" s="0" t="s">
        <v>44</v>
      </c>
      <c r="E192" s="0" t="s">
        <v>44</v>
      </c>
      <c r="F192" s="3" t="n">
        <v>1</v>
      </c>
      <c r="G192" s="0" t="n">
        <v>109</v>
      </c>
      <c r="H192" s="0" t="s">
        <v>44</v>
      </c>
      <c r="I192" s="0" t="s">
        <v>44</v>
      </c>
      <c r="J192" s="3" t="n">
        <v>1</v>
      </c>
      <c r="K192" s="0" t="n">
        <v>0</v>
      </c>
      <c r="L192" s="0" t="s">
        <v>44</v>
      </c>
      <c r="M192" s="0" t="s">
        <v>44</v>
      </c>
      <c r="N192" s="3" t="n">
        <v>1</v>
      </c>
      <c r="O192" s="0" t="n">
        <v>-1</v>
      </c>
      <c r="P192" s="0" t="s">
        <v>44</v>
      </c>
      <c r="Q192" s="0" t="s">
        <v>44</v>
      </c>
      <c r="R192" s="3" t="n">
        <v>1</v>
      </c>
      <c r="S192" s="0" t="n">
        <v>2520</v>
      </c>
      <c r="T192" s="0" t="s">
        <v>44</v>
      </c>
      <c r="U192" s="0" t="s">
        <v>44</v>
      </c>
      <c r="V192" s="3" t="n">
        <v>1</v>
      </c>
      <c r="W192" s="0" t="n">
        <v>109</v>
      </c>
      <c r="X192" s="0" t="s">
        <v>44</v>
      </c>
      <c r="Y192" s="0" t="s">
        <v>44</v>
      </c>
      <c r="Z192" s="3" t="n">
        <v>1</v>
      </c>
      <c r="AA192" s="0" t="n">
        <v>83</v>
      </c>
      <c r="AB192" s="0" t="s">
        <v>44</v>
      </c>
      <c r="AC192" s="0" t="s">
        <v>44</v>
      </c>
      <c r="AD192" s="3" t="n">
        <v>1</v>
      </c>
      <c r="AE192" s="0" t="n">
        <v>85</v>
      </c>
      <c r="AF192" s="4" t="s">
        <v>44</v>
      </c>
      <c r="AG192" s="4" t="s">
        <v>44</v>
      </c>
      <c r="AH192" s="3" t="n">
        <v>1</v>
      </c>
      <c r="AI192" s="0" t="n">
        <v>15</v>
      </c>
      <c r="AJ192" s="0" t="s">
        <v>44</v>
      </c>
      <c r="AK192" s="0" t="s">
        <v>44</v>
      </c>
      <c r="AL192" s="3" t="n">
        <v>1</v>
      </c>
      <c r="AM192" s="0" t="n">
        <v>103</v>
      </c>
      <c r="AN192" s="0" t="s">
        <v>44</v>
      </c>
      <c r="AO192" s="0" t="s">
        <v>44</v>
      </c>
      <c r="AP192" s="3" t="n">
        <v>1</v>
      </c>
      <c r="AQ192" s="0" t="n">
        <v>0</v>
      </c>
      <c r="AR192" s="0" t="s">
        <v>44</v>
      </c>
      <c r="AS192" s="0" t="s">
        <v>44</v>
      </c>
      <c r="AT192" s="3" t="n">
        <v>1</v>
      </c>
      <c r="AU192" s="0" t="n">
        <v>23</v>
      </c>
      <c r="AV192" s="0" t="s">
        <v>44</v>
      </c>
      <c r="AW192" s="0" t="s">
        <v>44</v>
      </c>
      <c r="AX192" s="3" t="n">
        <v>1</v>
      </c>
      <c r="AY192" s="0" t="n">
        <v>-1</v>
      </c>
      <c r="AZ192" s="0" t="s">
        <v>44</v>
      </c>
      <c r="BA192" s="0" t="s">
        <v>44</v>
      </c>
      <c r="BB192" s="3" t="n">
        <v>1</v>
      </c>
      <c r="BC192" s="0" t="n">
        <v>23</v>
      </c>
      <c r="BD192" s="0" t="s">
        <v>44</v>
      </c>
      <c r="BE192" s="0" t="s">
        <v>44</v>
      </c>
      <c r="BF192" s="3" t="n">
        <v>1</v>
      </c>
      <c r="BG192" s="0" t="n">
        <v>2520</v>
      </c>
      <c r="BH192" s="0" t="s">
        <v>44</v>
      </c>
      <c r="BI192" s="0" t="s">
        <v>44</v>
      </c>
      <c r="BJ192" s="3" t="n">
        <v>1</v>
      </c>
      <c r="BK192" s="0" t="n">
        <v>23</v>
      </c>
      <c r="BL192" s="0" t="s">
        <v>44</v>
      </c>
      <c r="BM192" s="0" t="s">
        <v>44</v>
      </c>
      <c r="BN192" s="3" t="n">
        <v>1</v>
      </c>
      <c r="BO192" s="0" t="n">
        <v>13</v>
      </c>
      <c r="BP192" s="0" t="s">
        <v>44</v>
      </c>
      <c r="BQ192" s="0" t="s">
        <v>44</v>
      </c>
      <c r="BR192" s="3" t="n">
        <v>1</v>
      </c>
      <c r="BU192" s="0" t="n">
        <f aca="false">IF(CJ192&lt;=0,$D$7,IF(CR192&lt;=CJ192,$D$7,$D$7+$F$7*(CR192-CJ192)))</f>
        <v>2.2</v>
      </c>
      <c r="BW192" s="0" t="n">
        <v>1</v>
      </c>
      <c r="BX192" s="0" t="n">
        <f aca="false">IF(AND(C192&gt;=0,C193&gt;=0),C192+C193,-1)</f>
        <v>3240</v>
      </c>
      <c r="BY192" s="0" t="s">
        <v>44</v>
      </c>
      <c r="BZ192" s="0" t="str">
        <f aca="false">IF(AND(E192="Nein",E193="Nein"),"Nein","Ja")</f>
        <v>Nein</v>
      </c>
      <c r="CA192" s="3" t="n">
        <f aca="false">ROUND((F192+F193)/2,2)</f>
        <v>1</v>
      </c>
      <c r="CB192" s="0" t="n">
        <f aca="false">G192</f>
        <v>109</v>
      </c>
      <c r="CC192" s="0" t="str">
        <f aca="false">H192</f>
        <v>Nein</v>
      </c>
      <c r="CD192" s="0" t="str">
        <f aca="false">I192</f>
        <v>Nein</v>
      </c>
      <c r="CE192" s="3" t="n">
        <f aca="false">J192</f>
        <v>1</v>
      </c>
      <c r="CF192" s="0" t="n">
        <f aca="false">IF(AND(K192&gt;=0,K193&gt;=0),K192+K193,-1)</f>
        <v>180</v>
      </c>
      <c r="CG192" s="0" t="s">
        <v>44</v>
      </c>
      <c r="CH192" s="0" t="str">
        <f aca="false">IF(AND(M192="Nein",M193="Nein"),"Nein","Ja")</f>
        <v>Nein</v>
      </c>
      <c r="CI192" s="3" t="n">
        <f aca="false">ROUND((N192+N193)/2,2)</f>
        <v>1</v>
      </c>
      <c r="CJ192" s="0" t="n">
        <f aca="false">O192</f>
        <v>-1</v>
      </c>
      <c r="CK192" s="0" t="str">
        <f aca="false">P192</f>
        <v>Nein</v>
      </c>
      <c r="CL192" s="0" t="str">
        <f aca="false">Q192</f>
        <v>Nein</v>
      </c>
      <c r="CM192" s="3" t="n">
        <f aca="false">R192</f>
        <v>1</v>
      </c>
      <c r="CN192" s="0" t="n">
        <f aca="false">IF(AND(S192&gt;=0,S193&gt;=0),S192+S193,-1)</f>
        <v>3060</v>
      </c>
      <c r="CO192" s="0" t="s">
        <v>44</v>
      </c>
      <c r="CP192" s="0" t="str">
        <f aca="false">IF(AND(U192="Nein",U193="Nein"),"Nein","Ja")</f>
        <v>Nein</v>
      </c>
      <c r="CQ192" s="3" t="n">
        <f aca="false">ROUND((V192+V193)/2,2)</f>
        <v>1</v>
      </c>
      <c r="CR192" s="0" t="n">
        <f aca="false">W192</f>
        <v>109</v>
      </c>
      <c r="CS192" s="0" t="str">
        <f aca="false">X192</f>
        <v>Nein</v>
      </c>
      <c r="CT192" s="0" t="str">
        <f aca="false">Y192</f>
        <v>Nein</v>
      </c>
      <c r="CU192" s="3" t="n">
        <f aca="false">Z192</f>
        <v>1</v>
      </c>
      <c r="CV192" s="0" t="n">
        <f aca="false">AA192</f>
        <v>83</v>
      </c>
      <c r="CW192" s="0" t="str">
        <f aca="false">AB192</f>
        <v>Nein</v>
      </c>
      <c r="CX192" s="0" t="str">
        <f aca="false">AC192</f>
        <v>Nein</v>
      </c>
      <c r="CY192" s="3" t="n">
        <f aca="false">AD192</f>
        <v>1</v>
      </c>
      <c r="CZ192" s="0" t="n">
        <f aca="false">AE192</f>
        <v>85</v>
      </c>
      <c r="DA192" s="0" t="str">
        <f aca="false">AF192</f>
        <v>Nein</v>
      </c>
      <c r="DB192" s="0" t="str">
        <f aca="false">AG192</f>
        <v>Nein</v>
      </c>
      <c r="DC192" s="3" t="n">
        <f aca="false">AH192</f>
        <v>1</v>
      </c>
      <c r="DD192" s="0" t="n">
        <f aca="false">AI192</f>
        <v>15</v>
      </c>
      <c r="DE192" s="0" t="str">
        <f aca="false">AJ192</f>
        <v>Nein</v>
      </c>
      <c r="DF192" s="0" t="str">
        <f aca="false">AK192</f>
        <v>Nein</v>
      </c>
      <c r="DG192" s="3" t="n">
        <f aca="false">AL192</f>
        <v>1</v>
      </c>
      <c r="DH192" s="0" t="n">
        <f aca="false">AM192</f>
        <v>103</v>
      </c>
      <c r="DI192" s="0" t="str">
        <f aca="false">AN192</f>
        <v>Nein</v>
      </c>
      <c r="DJ192" s="0" t="str">
        <f aca="false">AO192</f>
        <v>Nein</v>
      </c>
      <c r="DK192" s="3" t="n">
        <f aca="false">AP192</f>
        <v>1</v>
      </c>
      <c r="DL192" s="0" t="n">
        <f aca="false">IF(CF192=0,0,IF(OR(BX192&gt;=0,CF192&gt;=0),ROUND(CF192/BX192*100,0),-1))</f>
        <v>6</v>
      </c>
      <c r="DM192" s="0" t="s">
        <v>44</v>
      </c>
      <c r="DN192" s="0" t="str">
        <f aca="false">IF(AND(CH192="Nein",BZ192="Nein"),"Nein","Ja")</f>
        <v>Nein</v>
      </c>
      <c r="DO192" s="3" t="n">
        <f aca="false">ROUND(CI192*CA192,2)</f>
        <v>1</v>
      </c>
      <c r="DP192" s="0" t="n">
        <f aca="false">IF(OR(BX192&lt;0,CB192&lt;=0),-1,ROUND(BX192/CB192,0))</f>
        <v>30</v>
      </c>
      <c r="DQ192" s="0" t="s">
        <v>44</v>
      </c>
      <c r="DR192" s="0" t="str">
        <f aca="false">IF(AND(BZ192="Nein",CD192="Nein"),"Nein","Ja")</f>
        <v>Nein</v>
      </c>
      <c r="DS192" s="3" t="n">
        <f aca="false">ROUND(CA192*CE192,2)</f>
        <v>1</v>
      </c>
      <c r="DT192" s="0" t="n">
        <f aca="false">IF(OR(CF192&lt;0,CJ192&lt;=0),-1,ROUND(CF192/CJ192,0))</f>
        <v>-1</v>
      </c>
      <c r="DU192" s="0" t="s">
        <v>44</v>
      </c>
      <c r="DV192" s="0" t="str">
        <f aca="false">IF(AND(CH192="Nein",CL192="Nein"),"Nein","Ja")</f>
        <v>Nein</v>
      </c>
      <c r="DW192" s="3" t="n">
        <f aca="false">ROUND(CI192*CM192,2)</f>
        <v>1</v>
      </c>
      <c r="DX192" s="0" t="n">
        <f aca="false">IF(OR(CN192&lt;0,CR192&lt;=0),-1,ROUND(CN192/CR192,0))</f>
        <v>28</v>
      </c>
      <c r="DY192" s="0" t="s">
        <v>44</v>
      </c>
      <c r="DZ192" s="0" t="str">
        <f aca="false">IF(AND(CP192="Nein",CT192="Nein"),"Nein","Ja")</f>
        <v>Nein</v>
      </c>
      <c r="EA192" s="3" t="n">
        <f aca="false">ROUND(CQ192*CU192,2)</f>
        <v>1</v>
      </c>
      <c r="EB192" s="0" t="n">
        <f aca="false">IF(OR(CN192&lt;0,CF192&lt;0),-1,CN192+ROUND(BU192*CF192,0))</f>
        <v>3456</v>
      </c>
      <c r="EC192" s="0" t="s">
        <v>44</v>
      </c>
      <c r="ED192" s="0" t="str">
        <f aca="false">IF(AND(CP192="Nein",CH192="Nein"),"Nein","Ja")</f>
        <v>Nein</v>
      </c>
      <c r="EE192" s="3" t="n">
        <f aca="false">ROUND((CQ192+CI192)/2,2)</f>
        <v>1</v>
      </c>
      <c r="EF192" s="0" t="n">
        <f aca="false">IF(OR(EB192&lt;0,CB192&lt;=0),-1,ROUND(EB192/CB192,0))</f>
        <v>32</v>
      </c>
      <c r="EG192" s="0" t="s">
        <v>44</v>
      </c>
      <c r="EH192" s="0" t="str">
        <f aca="false">IF(AND(ED192="Nein",CD192="Nein"),"Nein","Ja")</f>
        <v>Nein</v>
      </c>
      <c r="EI192" s="3" t="n">
        <f aca="false">ROUND(EE192*CE192,2)</f>
        <v>1</v>
      </c>
      <c r="EJ192" s="0" t="n">
        <f aca="false">BO192</f>
        <v>13</v>
      </c>
      <c r="EK192" s="0" t="str">
        <f aca="false">BP192</f>
        <v>Nein</v>
      </c>
      <c r="EL192" s="0" t="str">
        <f aca="false">BQ192</f>
        <v>Nein</v>
      </c>
      <c r="EM192" s="3" t="n">
        <f aca="false">BR192</f>
        <v>1</v>
      </c>
    </row>
    <row r="193" customFormat="false" ht="12.75" hidden="false" customHeight="false" outlineLevel="0" collapsed="false">
      <c r="B193" s="0" t="n">
        <v>1</v>
      </c>
      <c r="C193" s="0" t="n">
        <v>720</v>
      </c>
      <c r="D193" s="0" t="s">
        <v>44</v>
      </c>
      <c r="E193" s="0" t="s">
        <v>44</v>
      </c>
      <c r="F193" s="3" t="n">
        <v>1</v>
      </c>
      <c r="G193" s="0" t="n">
        <v>97</v>
      </c>
      <c r="H193" s="0" t="s">
        <v>44</v>
      </c>
      <c r="I193" s="0" t="s">
        <v>44</v>
      </c>
      <c r="J193" s="3" t="n">
        <v>1</v>
      </c>
      <c r="K193" s="0" t="n">
        <v>180</v>
      </c>
      <c r="L193" s="0" t="s">
        <v>44</v>
      </c>
      <c r="M193" s="0" t="s">
        <v>44</v>
      </c>
      <c r="N193" s="3" t="n">
        <v>1</v>
      </c>
      <c r="O193" s="0" t="n">
        <v>82</v>
      </c>
      <c r="P193" s="0" t="s">
        <v>44</v>
      </c>
      <c r="Q193" s="0" t="s">
        <v>44</v>
      </c>
      <c r="R193" s="3" t="n">
        <v>1</v>
      </c>
      <c r="S193" s="0" t="n">
        <v>540</v>
      </c>
      <c r="T193" s="0" t="s">
        <v>44</v>
      </c>
      <c r="U193" s="0" t="s">
        <v>44</v>
      </c>
      <c r="V193" s="3" t="n">
        <v>1</v>
      </c>
      <c r="W193" s="0" t="n">
        <v>102</v>
      </c>
      <c r="X193" s="0" t="s">
        <v>44</v>
      </c>
      <c r="Y193" s="0" t="s">
        <v>44</v>
      </c>
      <c r="Z193" s="3" t="n">
        <v>1</v>
      </c>
      <c r="AA193" s="0" t="n">
        <v>82</v>
      </c>
      <c r="AB193" s="0" t="s">
        <v>44</v>
      </c>
      <c r="AC193" s="0" t="s">
        <v>44</v>
      </c>
      <c r="AD193" s="3" t="n">
        <v>1</v>
      </c>
      <c r="AE193" s="0" t="n">
        <v>82</v>
      </c>
      <c r="AF193" s="4" t="s">
        <v>44</v>
      </c>
      <c r="AG193" s="4" t="s">
        <v>44</v>
      </c>
      <c r="AH193" s="3" t="n">
        <v>1</v>
      </c>
      <c r="AI193" s="0" t="n">
        <v>11</v>
      </c>
      <c r="AJ193" s="0" t="s">
        <v>44</v>
      </c>
      <c r="AK193" s="0" t="s">
        <v>44</v>
      </c>
      <c r="AL193" s="3" t="n">
        <v>1</v>
      </c>
      <c r="AM193" s="0" t="n">
        <v>98</v>
      </c>
      <c r="AN193" s="0" t="s">
        <v>44</v>
      </c>
      <c r="AO193" s="0" t="s">
        <v>44</v>
      </c>
      <c r="AP193" s="3" t="n">
        <v>1</v>
      </c>
      <c r="AQ193" s="0" t="n">
        <v>25</v>
      </c>
      <c r="AR193" s="0" t="s">
        <v>44</v>
      </c>
      <c r="AS193" s="0" t="s">
        <v>44</v>
      </c>
      <c r="AT193" s="3" t="n">
        <v>1</v>
      </c>
      <c r="AU193" s="0" t="n">
        <v>7</v>
      </c>
      <c r="AV193" s="0" t="s">
        <v>44</v>
      </c>
      <c r="AW193" s="0" t="s">
        <v>44</v>
      </c>
      <c r="AX193" s="3" t="n">
        <v>1</v>
      </c>
      <c r="AY193" s="0" t="n">
        <v>2</v>
      </c>
      <c r="AZ193" s="0" t="s">
        <v>44</v>
      </c>
      <c r="BA193" s="0" t="s">
        <v>44</v>
      </c>
      <c r="BB193" s="3" t="n">
        <v>1</v>
      </c>
      <c r="BC193" s="0" t="n">
        <v>5</v>
      </c>
      <c r="BD193" s="0" t="s">
        <v>44</v>
      </c>
      <c r="BE193" s="0" t="s">
        <v>44</v>
      </c>
      <c r="BF193" s="3" t="n">
        <v>1</v>
      </c>
      <c r="BG193" s="0" t="n">
        <v>1008</v>
      </c>
      <c r="BH193" s="0" t="s">
        <v>44</v>
      </c>
      <c r="BI193" s="0" t="s">
        <v>44</v>
      </c>
      <c r="BJ193" s="3" t="n">
        <v>1</v>
      </c>
      <c r="BK193" s="0" t="n">
        <v>10</v>
      </c>
      <c r="BL193" s="0" t="s">
        <v>44</v>
      </c>
      <c r="BM193" s="0" t="s">
        <v>44</v>
      </c>
      <c r="BN193" s="3" t="n">
        <v>1</v>
      </c>
      <c r="BO193" s="0" t="n">
        <v>7</v>
      </c>
      <c r="BP193" s="0" t="s">
        <v>44</v>
      </c>
      <c r="BQ193" s="0" t="s">
        <v>44</v>
      </c>
      <c r="BR193" s="3" t="n">
        <v>1</v>
      </c>
      <c r="CA193" s="3"/>
      <c r="CE193" s="3"/>
      <c r="CI193" s="3"/>
      <c r="CM193" s="3"/>
      <c r="CQ193" s="3"/>
      <c r="CU193" s="3"/>
      <c r="CY193" s="3"/>
      <c r="DC193" s="3"/>
      <c r="DG193" s="3"/>
      <c r="DK193" s="3"/>
      <c r="DO193" s="3"/>
      <c r="DS193" s="3"/>
      <c r="DW193" s="3"/>
      <c r="EA193" s="3"/>
      <c r="EE193" s="3"/>
      <c r="EI193" s="3"/>
      <c r="EM193" s="3"/>
    </row>
    <row r="194" customFormat="false" ht="12.75" hidden="false" customHeight="false" outlineLevel="0" collapsed="false">
      <c r="A194" s="0" t="n">
        <v>78</v>
      </c>
      <c r="B194" s="0" t="n">
        <v>1</v>
      </c>
      <c r="C194" s="0" t="n">
        <v>1320</v>
      </c>
      <c r="D194" s="0" t="s">
        <v>44</v>
      </c>
      <c r="E194" s="0" t="s">
        <v>44</v>
      </c>
      <c r="F194" s="3" t="n">
        <v>1</v>
      </c>
      <c r="G194" s="0" t="n">
        <v>20</v>
      </c>
      <c r="H194" s="0" t="s">
        <v>44</v>
      </c>
      <c r="I194" s="0" t="s">
        <v>44</v>
      </c>
      <c r="J194" s="3" t="n">
        <v>1</v>
      </c>
      <c r="K194" s="0" t="n">
        <v>60</v>
      </c>
      <c r="L194" s="0" t="s">
        <v>44</v>
      </c>
      <c r="M194" s="0" t="s">
        <v>44</v>
      </c>
      <c r="N194" s="3" t="n">
        <v>1</v>
      </c>
      <c r="O194" s="0" t="n">
        <v>20</v>
      </c>
      <c r="P194" s="0" t="s">
        <v>44</v>
      </c>
      <c r="Q194" s="0" t="s">
        <v>44</v>
      </c>
      <c r="R194" s="3" t="n">
        <v>1</v>
      </c>
      <c r="S194" s="0" t="n">
        <v>1260</v>
      </c>
      <c r="T194" s="0" t="s">
        <v>44</v>
      </c>
      <c r="U194" s="0" t="s">
        <v>44</v>
      </c>
      <c r="V194" s="3" t="n">
        <v>1</v>
      </c>
      <c r="W194" s="0" t="n">
        <v>20</v>
      </c>
      <c r="X194" s="0" t="s">
        <v>44</v>
      </c>
      <c r="Y194" s="0" t="s">
        <v>44</v>
      </c>
      <c r="Z194" s="3" t="n">
        <v>1</v>
      </c>
      <c r="AA194" s="0" t="n">
        <v>92</v>
      </c>
      <c r="AB194" s="0" t="s">
        <v>44</v>
      </c>
      <c r="AC194" s="0" t="s">
        <v>44</v>
      </c>
      <c r="AD194" s="3" t="n">
        <v>1</v>
      </c>
      <c r="AE194" s="0" t="n">
        <v>92</v>
      </c>
      <c r="AF194" s="4" t="s">
        <v>44</v>
      </c>
      <c r="AG194" s="4" t="s">
        <v>44</v>
      </c>
      <c r="AH194" s="3" t="n">
        <v>1</v>
      </c>
      <c r="AI194" s="0" t="n">
        <v>2</v>
      </c>
      <c r="AJ194" s="0" t="s">
        <v>44</v>
      </c>
      <c r="AK194" s="0" t="s">
        <v>44</v>
      </c>
      <c r="AL194" s="3" t="n">
        <v>1</v>
      </c>
      <c r="AM194" s="0" t="n">
        <v>21</v>
      </c>
      <c r="AN194" s="0" t="s">
        <v>44</v>
      </c>
      <c r="AO194" s="0" t="s">
        <v>44</v>
      </c>
      <c r="AP194" s="3" t="n">
        <v>1</v>
      </c>
      <c r="AQ194" s="0" t="n">
        <v>5</v>
      </c>
      <c r="AR194" s="0" t="s">
        <v>44</v>
      </c>
      <c r="AS194" s="0" t="s">
        <v>44</v>
      </c>
      <c r="AT194" s="3" t="n">
        <v>1</v>
      </c>
      <c r="AU194" s="0" t="n">
        <v>66</v>
      </c>
      <c r="AV194" s="0" t="s">
        <v>44</v>
      </c>
      <c r="AW194" s="0" t="s">
        <v>44</v>
      </c>
      <c r="AX194" s="3" t="n">
        <v>1</v>
      </c>
      <c r="AY194" s="0" t="n">
        <v>3</v>
      </c>
      <c r="AZ194" s="0" t="s">
        <v>44</v>
      </c>
      <c r="BA194" s="0" t="s">
        <v>44</v>
      </c>
      <c r="BB194" s="3" t="n">
        <v>1</v>
      </c>
      <c r="BC194" s="0" t="n">
        <v>63</v>
      </c>
      <c r="BD194" s="0" t="s">
        <v>44</v>
      </c>
      <c r="BE194" s="0" t="s">
        <v>44</v>
      </c>
      <c r="BF194" s="3" t="n">
        <v>1</v>
      </c>
      <c r="BG194" s="0" t="n">
        <v>1392</v>
      </c>
      <c r="BH194" s="0" t="s">
        <v>44</v>
      </c>
      <c r="BI194" s="0" t="s">
        <v>44</v>
      </c>
      <c r="BJ194" s="3" t="n">
        <v>1</v>
      </c>
      <c r="BK194" s="0" t="n">
        <v>70</v>
      </c>
      <c r="BL194" s="0" t="s">
        <v>44</v>
      </c>
      <c r="BM194" s="0" t="s">
        <v>44</v>
      </c>
      <c r="BN194" s="3" t="n">
        <v>1</v>
      </c>
      <c r="BO194" s="0" t="n">
        <v>9</v>
      </c>
      <c r="BP194" s="0" t="s">
        <v>44</v>
      </c>
      <c r="BQ194" s="0" t="s">
        <v>44</v>
      </c>
      <c r="BR194" s="3" t="n">
        <v>1</v>
      </c>
      <c r="BU194" s="0" t="n">
        <f aca="false">IF(CJ194&lt;=0,$D$7,IF(CR194&lt;=CJ194,$D$7,$D$7+$F$7*(CR194-CJ194)))</f>
        <v>2.2</v>
      </c>
      <c r="BW194" s="0" t="n">
        <v>1</v>
      </c>
      <c r="BX194" s="0" t="n">
        <f aca="false">IF(AND(C194&gt;=0,C195&gt;=0),C194+C195,-1)</f>
        <v>2040</v>
      </c>
      <c r="BY194" s="0" t="s">
        <v>44</v>
      </c>
      <c r="BZ194" s="0" t="str">
        <f aca="false">IF(AND(E194="Nein",E195="Nein"),"Nein","Ja")</f>
        <v>Nein</v>
      </c>
      <c r="CA194" s="3" t="n">
        <f aca="false">ROUND((F194+F195)/2,2)</f>
        <v>1</v>
      </c>
      <c r="CB194" s="0" t="n">
        <f aca="false">G194</f>
        <v>20</v>
      </c>
      <c r="CC194" s="0" t="str">
        <f aca="false">H194</f>
        <v>Nein</v>
      </c>
      <c r="CD194" s="0" t="str">
        <f aca="false">I194</f>
        <v>Nein</v>
      </c>
      <c r="CE194" s="3" t="n">
        <f aca="false">J194</f>
        <v>1</v>
      </c>
      <c r="CF194" s="0" t="n">
        <f aca="false">IF(AND(K194&gt;=0,K195&gt;=0),K194+K195,-1)</f>
        <v>60</v>
      </c>
      <c r="CG194" s="0" t="s">
        <v>44</v>
      </c>
      <c r="CH194" s="0" t="str">
        <f aca="false">IF(AND(M194="Nein",M195="Nein"),"Nein","Ja")</f>
        <v>Nein</v>
      </c>
      <c r="CI194" s="3" t="n">
        <f aca="false">ROUND((N194+N195)/2,2)</f>
        <v>1</v>
      </c>
      <c r="CJ194" s="0" t="n">
        <f aca="false">O194</f>
        <v>20</v>
      </c>
      <c r="CK194" s="0" t="str">
        <f aca="false">P194</f>
        <v>Nein</v>
      </c>
      <c r="CL194" s="0" t="str">
        <f aca="false">Q194</f>
        <v>Nein</v>
      </c>
      <c r="CM194" s="3" t="n">
        <f aca="false">R194</f>
        <v>1</v>
      </c>
      <c r="CN194" s="0" t="n">
        <f aca="false">IF(AND(S194&gt;=0,S195&gt;=0),S194+S195,-1)</f>
        <v>1980</v>
      </c>
      <c r="CO194" s="0" t="s">
        <v>44</v>
      </c>
      <c r="CP194" s="0" t="str">
        <f aca="false">IF(AND(U194="Nein",U195="Nein"),"Nein","Ja")</f>
        <v>Nein</v>
      </c>
      <c r="CQ194" s="3" t="n">
        <f aca="false">ROUND((V194+V195)/2,2)</f>
        <v>1</v>
      </c>
      <c r="CR194" s="0" t="n">
        <f aca="false">W194</f>
        <v>20</v>
      </c>
      <c r="CS194" s="0" t="str">
        <f aca="false">X194</f>
        <v>Nein</v>
      </c>
      <c r="CT194" s="0" t="str">
        <f aca="false">Y194</f>
        <v>Nein</v>
      </c>
      <c r="CU194" s="3" t="n">
        <f aca="false">Z194</f>
        <v>1</v>
      </c>
      <c r="CV194" s="0" t="n">
        <f aca="false">AA194</f>
        <v>92</v>
      </c>
      <c r="CW194" s="0" t="str">
        <f aca="false">AB194</f>
        <v>Nein</v>
      </c>
      <c r="CX194" s="0" t="str">
        <f aca="false">AC194</f>
        <v>Nein</v>
      </c>
      <c r="CY194" s="3" t="n">
        <f aca="false">AD194</f>
        <v>1</v>
      </c>
      <c r="CZ194" s="0" t="n">
        <f aca="false">AE194</f>
        <v>92</v>
      </c>
      <c r="DA194" s="0" t="str">
        <f aca="false">AF194</f>
        <v>Nein</v>
      </c>
      <c r="DB194" s="0" t="str">
        <f aca="false">AG194</f>
        <v>Nein</v>
      </c>
      <c r="DC194" s="3" t="n">
        <f aca="false">AH194</f>
        <v>1</v>
      </c>
      <c r="DD194" s="0" t="n">
        <f aca="false">AI194</f>
        <v>2</v>
      </c>
      <c r="DE194" s="0" t="str">
        <f aca="false">AJ194</f>
        <v>Nein</v>
      </c>
      <c r="DF194" s="0" t="str">
        <f aca="false">AK194</f>
        <v>Nein</v>
      </c>
      <c r="DG194" s="3" t="n">
        <f aca="false">AL194</f>
        <v>1</v>
      </c>
      <c r="DH194" s="0" t="n">
        <f aca="false">AM194</f>
        <v>21</v>
      </c>
      <c r="DI194" s="0" t="str">
        <f aca="false">AN194</f>
        <v>Nein</v>
      </c>
      <c r="DJ194" s="0" t="str">
        <f aca="false">AO194</f>
        <v>Nein</v>
      </c>
      <c r="DK194" s="3" t="n">
        <f aca="false">AP194</f>
        <v>1</v>
      </c>
      <c r="DL194" s="0" t="n">
        <f aca="false">IF(CF194=0,0,IF(OR(BX194&gt;=0,CF194&gt;=0),ROUND(CF194/BX194*100,0),-1))</f>
        <v>3</v>
      </c>
      <c r="DM194" s="0" t="s">
        <v>44</v>
      </c>
      <c r="DN194" s="0" t="str">
        <f aca="false">IF(AND(CH194="Nein",BZ194="Nein"),"Nein","Ja")</f>
        <v>Nein</v>
      </c>
      <c r="DO194" s="3" t="n">
        <f aca="false">ROUND(CI194*CA194,2)</f>
        <v>1</v>
      </c>
      <c r="DP194" s="0" t="n">
        <f aca="false">IF(OR(BX194&lt;0,CB194&lt;=0),-1,ROUND(BX194/CB194,0))</f>
        <v>102</v>
      </c>
      <c r="DQ194" s="0" t="s">
        <v>44</v>
      </c>
      <c r="DR194" s="0" t="str">
        <f aca="false">IF(AND(BZ194="Nein",CD194="Nein"),"Nein","Ja")</f>
        <v>Nein</v>
      </c>
      <c r="DS194" s="3" t="n">
        <f aca="false">ROUND(CA194*CE194,2)</f>
        <v>1</v>
      </c>
      <c r="DT194" s="0" t="n">
        <f aca="false">IF(OR(CF194&lt;0,CJ194&lt;=0),-1,ROUND(CF194/CJ194,0))</f>
        <v>3</v>
      </c>
      <c r="DU194" s="0" t="s">
        <v>44</v>
      </c>
      <c r="DV194" s="0" t="str">
        <f aca="false">IF(AND(CH194="Nein",CL194="Nein"),"Nein","Ja")</f>
        <v>Nein</v>
      </c>
      <c r="DW194" s="3" t="n">
        <f aca="false">ROUND(CI194*CM194,2)</f>
        <v>1</v>
      </c>
      <c r="DX194" s="0" t="n">
        <f aca="false">IF(OR(CN194&lt;0,CR194&lt;=0),-1,ROUND(CN194/CR194,0))</f>
        <v>99</v>
      </c>
      <c r="DY194" s="0" t="s">
        <v>44</v>
      </c>
      <c r="DZ194" s="0" t="str">
        <f aca="false">IF(AND(CP194="Nein",CT194="Nein"),"Nein","Ja")</f>
        <v>Nein</v>
      </c>
      <c r="EA194" s="3" t="n">
        <f aca="false">ROUND(CQ194*CU194,2)</f>
        <v>1</v>
      </c>
      <c r="EB194" s="0" t="n">
        <f aca="false">IF(OR(CN194&lt;0,CF194&lt;0),-1,CN194+ROUND(BU194*CF194,0))</f>
        <v>2112</v>
      </c>
      <c r="EC194" s="0" t="s">
        <v>44</v>
      </c>
      <c r="ED194" s="0" t="str">
        <f aca="false">IF(AND(CP194="Nein",CH194="Nein"),"Nein","Ja")</f>
        <v>Nein</v>
      </c>
      <c r="EE194" s="3" t="n">
        <f aca="false">ROUND((CQ194+CI194)/2,2)</f>
        <v>1</v>
      </c>
      <c r="EF194" s="0" t="n">
        <f aca="false">IF(OR(EB194&lt;0,CB194&lt;=0),-1,ROUND(EB194/CB194,0))</f>
        <v>106</v>
      </c>
      <c r="EG194" s="0" t="s">
        <v>44</v>
      </c>
      <c r="EH194" s="0" t="str">
        <f aca="false">IF(AND(ED194="Nein",CD194="Nein"),"Nein","Ja")</f>
        <v>Nein</v>
      </c>
      <c r="EI194" s="3" t="n">
        <f aca="false">ROUND(EE194*CE194,2)</f>
        <v>1</v>
      </c>
      <c r="EJ194" s="0" t="n">
        <f aca="false">BO194</f>
        <v>9</v>
      </c>
      <c r="EK194" s="0" t="str">
        <f aca="false">BP194</f>
        <v>Nein</v>
      </c>
      <c r="EL194" s="0" t="str">
        <f aca="false">BQ194</f>
        <v>Nein</v>
      </c>
      <c r="EM194" s="3" t="n">
        <f aca="false">BR194</f>
        <v>1</v>
      </c>
    </row>
    <row r="195" customFormat="false" ht="12.75" hidden="false" customHeight="false" outlineLevel="0" collapsed="false">
      <c r="B195" s="0" t="n">
        <v>1</v>
      </c>
      <c r="C195" s="0" t="n">
        <v>720</v>
      </c>
      <c r="D195" s="0" t="s">
        <v>44</v>
      </c>
      <c r="E195" s="0" t="s">
        <v>44</v>
      </c>
      <c r="F195" s="3" t="n">
        <v>1</v>
      </c>
      <c r="G195" s="0" t="n">
        <v>97</v>
      </c>
      <c r="H195" s="0" t="s">
        <v>44</v>
      </c>
      <c r="I195" s="0" t="s">
        <v>44</v>
      </c>
      <c r="J195" s="3" t="n">
        <v>1</v>
      </c>
      <c r="K195" s="0" t="n">
        <v>0</v>
      </c>
      <c r="L195" s="0" t="s">
        <v>44</v>
      </c>
      <c r="M195" s="0" t="s">
        <v>44</v>
      </c>
      <c r="N195" s="3" t="n">
        <v>1</v>
      </c>
      <c r="O195" s="0" t="n">
        <v>-1</v>
      </c>
      <c r="P195" s="0" t="s">
        <v>44</v>
      </c>
      <c r="Q195" s="0" t="s">
        <v>44</v>
      </c>
      <c r="R195" s="3" t="n">
        <v>1</v>
      </c>
      <c r="S195" s="0" t="n">
        <v>720</v>
      </c>
      <c r="T195" s="0" t="s">
        <v>44</v>
      </c>
      <c r="U195" s="0" t="s">
        <v>44</v>
      </c>
      <c r="V195" s="3" t="n">
        <v>1</v>
      </c>
      <c r="W195" s="0" t="n">
        <v>97</v>
      </c>
      <c r="X195" s="0" t="s">
        <v>44</v>
      </c>
      <c r="Y195" s="0" t="s">
        <v>44</v>
      </c>
      <c r="Z195" s="3" t="n">
        <v>1</v>
      </c>
      <c r="AA195" s="0" t="n">
        <v>82</v>
      </c>
      <c r="AB195" s="0" t="s">
        <v>44</v>
      </c>
      <c r="AC195" s="0" t="s">
        <v>44</v>
      </c>
      <c r="AD195" s="3" t="n">
        <v>1</v>
      </c>
      <c r="AE195" s="0" t="n">
        <v>82</v>
      </c>
      <c r="AF195" s="4" t="s">
        <v>44</v>
      </c>
      <c r="AG195" s="4" t="s">
        <v>44</v>
      </c>
      <c r="AH195" s="3" t="n">
        <v>1</v>
      </c>
      <c r="AI195" s="0" t="n">
        <v>11</v>
      </c>
      <c r="AJ195" s="0" t="s">
        <v>44</v>
      </c>
      <c r="AK195" s="0" t="s">
        <v>44</v>
      </c>
      <c r="AL195" s="3" t="n">
        <v>1</v>
      </c>
      <c r="AM195" s="0" t="n">
        <v>98</v>
      </c>
      <c r="AN195" s="0" t="s">
        <v>44</v>
      </c>
      <c r="AO195" s="0" t="s">
        <v>44</v>
      </c>
      <c r="AP195" s="3" t="n">
        <v>1</v>
      </c>
      <c r="AQ195" s="0" t="n">
        <v>0</v>
      </c>
      <c r="AR195" s="0" t="s">
        <v>44</v>
      </c>
      <c r="AS195" s="0" t="s">
        <v>44</v>
      </c>
      <c r="AT195" s="3" t="n">
        <v>1</v>
      </c>
      <c r="AU195" s="0" t="n">
        <v>7</v>
      </c>
      <c r="AV195" s="0" t="s">
        <v>44</v>
      </c>
      <c r="AW195" s="0" t="s">
        <v>44</v>
      </c>
      <c r="AX195" s="3" t="n">
        <v>1</v>
      </c>
      <c r="AY195" s="0" t="n">
        <v>-1</v>
      </c>
      <c r="AZ195" s="0" t="s">
        <v>44</v>
      </c>
      <c r="BA195" s="0" t="s">
        <v>44</v>
      </c>
      <c r="BB195" s="3" t="n">
        <v>1</v>
      </c>
      <c r="BC195" s="0" t="n">
        <v>7</v>
      </c>
      <c r="BD195" s="0" t="s">
        <v>44</v>
      </c>
      <c r="BE195" s="0" t="s">
        <v>44</v>
      </c>
      <c r="BF195" s="3" t="n">
        <v>1</v>
      </c>
      <c r="BG195" s="0" t="n">
        <v>1008</v>
      </c>
      <c r="BH195" s="0" t="s">
        <v>44</v>
      </c>
      <c r="BI195" s="0" t="s">
        <v>44</v>
      </c>
      <c r="BJ195" s="3" t="n">
        <v>1</v>
      </c>
      <c r="BK195" s="0" t="n">
        <v>10</v>
      </c>
      <c r="BL195" s="0" t="s">
        <v>44</v>
      </c>
      <c r="BM195" s="0" t="s">
        <v>44</v>
      </c>
      <c r="BN195" s="3" t="n">
        <v>1</v>
      </c>
      <c r="BO195" s="0" t="n">
        <v>7</v>
      </c>
      <c r="BP195" s="0" t="s">
        <v>44</v>
      </c>
      <c r="BQ195" s="0" t="s">
        <v>44</v>
      </c>
      <c r="BR195" s="3" t="n">
        <v>1</v>
      </c>
      <c r="CA195" s="3"/>
      <c r="CE195" s="3"/>
      <c r="CI195" s="3"/>
      <c r="CM195" s="3"/>
      <c r="CQ195" s="3"/>
      <c r="CU195" s="3"/>
      <c r="CY195" s="3"/>
      <c r="DC195" s="3"/>
      <c r="DG195" s="3"/>
      <c r="DK195" s="3"/>
      <c r="DO195" s="3"/>
      <c r="DS195" s="3"/>
      <c r="DW195" s="3"/>
      <c r="EA195" s="3"/>
      <c r="EE195" s="3"/>
      <c r="EI195" s="3"/>
      <c r="EM195" s="3"/>
    </row>
    <row r="196" customFormat="false" ht="12.75" hidden="false" customHeight="false" outlineLevel="0" collapsed="false">
      <c r="A196" s="0" t="n">
        <v>79</v>
      </c>
      <c r="B196" s="0" t="n">
        <v>1</v>
      </c>
      <c r="C196" s="0" t="n">
        <v>0</v>
      </c>
      <c r="D196" s="0" t="s">
        <v>44</v>
      </c>
      <c r="E196" s="0" t="s">
        <v>44</v>
      </c>
      <c r="F196" s="3" t="n">
        <v>1</v>
      </c>
      <c r="G196" s="0" t="n">
        <v>-1</v>
      </c>
      <c r="H196" s="0" t="s">
        <v>44</v>
      </c>
      <c r="I196" s="0" t="s">
        <v>44</v>
      </c>
      <c r="J196" s="3" t="n">
        <v>1</v>
      </c>
      <c r="K196" s="0" t="n">
        <v>0</v>
      </c>
      <c r="L196" s="0" t="s">
        <v>44</v>
      </c>
      <c r="M196" s="0" t="s">
        <v>44</v>
      </c>
      <c r="N196" s="3" t="n">
        <v>1</v>
      </c>
      <c r="O196" s="0" t="n">
        <v>-1</v>
      </c>
      <c r="P196" s="0" t="s">
        <v>44</v>
      </c>
      <c r="Q196" s="0" t="s">
        <v>44</v>
      </c>
      <c r="R196" s="3" t="n">
        <v>1</v>
      </c>
      <c r="S196" s="0" t="n">
        <v>0</v>
      </c>
      <c r="T196" s="0" t="s">
        <v>44</v>
      </c>
      <c r="U196" s="0" t="s">
        <v>44</v>
      </c>
      <c r="V196" s="3" t="n">
        <v>1</v>
      </c>
      <c r="W196" s="0" t="n">
        <v>-1</v>
      </c>
      <c r="X196" s="0" t="s">
        <v>44</v>
      </c>
      <c r="Y196" s="0" t="s">
        <v>44</v>
      </c>
      <c r="Z196" s="3" t="n">
        <v>1</v>
      </c>
      <c r="AA196" s="0" t="n">
        <v>83</v>
      </c>
      <c r="AB196" s="0" t="s">
        <v>44</v>
      </c>
      <c r="AC196" s="0" t="s">
        <v>44</v>
      </c>
      <c r="AD196" s="3" t="n">
        <v>1</v>
      </c>
      <c r="AE196" s="0" t="n">
        <v>85</v>
      </c>
      <c r="AF196" s="4" t="s">
        <v>44</v>
      </c>
      <c r="AG196" s="4" t="s">
        <v>44</v>
      </c>
      <c r="AH196" s="3" t="n">
        <v>1</v>
      </c>
      <c r="AI196" s="0" t="n">
        <v>0</v>
      </c>
      <c r="AJ196" s="0" t="s">
        <v>44</v>
      </c>
      <c r="AK196" s="0" t="s">
        <v>44</v>
      </c>
      <c r="AL196" s="3" t="n">
        <v>1</v>
      </c>
      <c r="AM196" s="0" t="n">
        <v>-1</v>
      </c>
      <c r="AN196" s="0" t="s">
        <v>44</v>
      </c>
      <c r="AO196" s="0" t="s">
        <v>44</v>
      </c>
      <c r="AP196" s="3" t="n">
        <v>1</v>
      </c>
      <c r="AQ196" s="0" t="n">
        <v>0</v>
      </c>
      <c r="AR196" s="0" t="s">
        <v>44</v>
      </c>
      <c r="AS196" s="0" t="s">
        <v>44</v>
      </c>
      <c r="AT196" s="3" t="n">
        <v>1</v>
      </c>
      <c r="AU196" s="0" t="n">
        <v>-1</v>
      </c>
      <c r="AV196" s="0" t="s">
        <v>44</v>
      </c>
      <c r="AW196" s="0" t="s">
        <v>44</v>
      </c>
      <c r="AX196" s="3" t="n">
        <v>1</v>
      </c>
      <c r="AY196" s="0" t="n">
        <v>-1</v>
      </c>
      <c r="AZ196" s="0" t="s">
        <v>44</v>
      </c>
      <c r="BA196" s="0" t="s">
        <v>44</v>
      </c>
      <c r="BB196" s="3" t="n">
        <v>1</v>
      </c>
      <c r="BC196" s="0" t="n">
        <v>-1</v>
      </c>
      <c r="BD196" s="0" t="s">
        <v>44</v>
      </c>
      <c r="BE196" s="0" t="s">
        <v>44</v>
      </c>
      <c r="BF196" s="3" t="n">
        <v>1</v>
      </c>
      <c r="BG196" s="0" t="n">
        <v>0</v>
      </c>
      <c r="BH196" s="0" t="s">
        <v>44</v>
      </c>
      <c r="BI196" s="0" t="s">
        <v>44</v>
      </c>
      <c r="BJ196" s="3" t="n">
        <v>1</v>
      </c>
      <c r="BK196" s="0" t="n">
        <v>-1</v>
      </c>
      <c r="BL196" s="0" t="s">
        <v>44</v>
      </c>
      <c r="BM196" s="0" t="s">
        <v>44</v>
      </c>
      <c r="BN196" s="3" t="n">
        <v>1</v>
      </c>
      <c r="BO196" s="0" t="n">
        <v>-1</v>
      </c>
      <c r="BP196" s="0" t="s">
        <v>44</v>
      </c>
      <c r="BQ196" s="0" t="s">
        <v>44</v>
      </c>
      <c r="BR196" s="3" t="n">
        <v>1</v>
      </c>
      <c r="BU196" s="0" t="n">
        <f aca="false">IF(CJ196&lt;=0,$D$7,IF(CR196&lt;=CJ196,$D$7,$D$7+$F$7*(CR196-CJ196)))</f>
        <v>2.2</v>
      </c>
      <c r="BW196" s="0" t="n">
        <v>1</v>
      </c>
      <c r="BX196" s="0" t="n">
        <f aca="false">IF(AND(C196&gt;=0,C197&gt;=0),C196+C197,-1)</f>
        <v>720</v>
      </c>
      <c r="BY196" s="0" t="s">
        <v>44</v>
      </c>
      <c r="BZ196" s="0" t="str">
        <f aca="false">IF(AND(E196="Nein",E197="Nein"),"Nein","Ja")</f>
        <v>Nein</v>
      </c>
      <c r="CA196" s="3" t="n">
        <f aca="false">ROUND((F196+F197)/2,2)</f>
        <v>1</v>
      </c>
      <c r="CB196" s="0" t="n">
        <f aca="false">G196</f>
        <v>-1</v>
      </c>
      <c r="CC196" s="0" t="str">
        <f aca="false">H196</f>
        <v>Nein</v>
      </c>
      <c r="CD196" s="0" t="str">
        <f aca="false">I196</f>
        <v>Nein</v>
      </c>
      <c r="CE196" s="3" t="n">
        <f aca="false">J196</f>
        <v>1</v>
      </c>
      <c r="CF196" s="0" t="n">
        <f aca="false">IF(AND(K196&gt;=0,K197&gt;=0),K196+K197,-1)</f>
        <v>180</v>
      </c>
      <c r="CG196" s="0" t="s">
        <v>44</v>
      </c>
      <c r="CH196" s="0" t="str">
        <f aca="false">IF(AND(M196="Nein",M197="Nein"),"Nein","Ja")</f>
        <v>Nein</v>
      </c>
      <c r="CI196" s="3" t="n">
        <f aca="false">ROUND((N196+N197)/2,2)</f>
        <v>1</v>
      </c>
      <c r="CJ196" s="0" t="n">
        <f aca="false">O196</f>
        <v>-1</v>
      </c>
      <c r="CK196" s="0" t="str">
        <f aca="false">P196</f>
        <v>Nein</v>
      </c>
      <c r="CL196" s="0" t="str">
        <f aca="false">Q196</f>
        <v>Nein</v>
      </c>
      <c r="CM196" s="3" t="n">
        <f aca="false">R196</f>
        <v>1</v>
      </c>
      <c r="CN196" s="0" t="n">
        <f aca="false">IF(AND(S196&gt;=0,S197&gt;=0),S196+S197,-1)</f>
        <v>540</v>
      </c>
      <c r="CO196" s="0" t="s">
        <v>44</v>
      </c>
      <c r="CP196" s="0" t="str">
        <f aca="false">IF(AND(U196="Nein",U197="Nein"),"Nein","Ja")</f>
        <v>Nein</v>
      </c>
      <c r="CQ196" s="3" t="n">
        <f aca="false">ROUND((V196+V197)/2,2)</f>
        <v>1</v>
      </c>
      <c r="CR196" s="0" t="n">
        <f aca="false">W196</f>
        <v>-1</v>
      </c>
      <c r="CS196" s="0" t="str">
        <f aca="false">X196</f>
        <v>Nein</v>
      </c>
      <c r="CT196" s="0" t="str">
        <f aca="false">Y196</f>
        <v>Nein</v>
      </c>
      <c r="CU196" s="3" t="n">
        <f aca="false">Z196</f>
        <v>1</v>
      </c>
      <c r="CV196" s="0" t="n">
        <f aca="false">AA196</f>
        <v>83</v>
      </c>
      <c r="CW196" s="0" t="str">
        <f aca="false">AB196</f>
        <v>Nein</v>
      </c>
      <c r="CX196" s="0" t="str">
        <f aca="false">AC196</f>
        <v>Nein</v>
      </c>
      <c r="CY196" s="3" t="n">
        <f aca="false">AD196</f>
        <v>1</v>
      </c>
      <c r="CZ196" s="0" t="n">
        <f aca="false">AE196</f>
        <v>85</v>
      </c>
      <c r="DA196" s="0" t="str">
        <f aca="false">AF196</f>
        <v>Nein</v>
      </c>
      <c r="DB196" s="0" t="str">
        <f aca="false">AG196</f>
        <v>Nein</v>
      </c>
      <c r="DC196" s="3" t="n">
        <f aca="false">AH196</f>
        <v>1</v>
      </c>
      <c r="DD196" s="0" t="n">
        <f aca="false">AI196</f>
        <v>0</v>
      </c>
      <c r="DE196" s="0" t="str">
        <f aca="false">AJ196</f>
        <v>Nein</v>
      </c>
      <c r="DF196" s="0" t="str">
        <f aca="false">AK196</f>
        <v>Nein</v>
      </c>
      <c r="DG196" s="3" t="n">
        <f aca="false">AL196</f>
        <v>1</v>
      </c>
      <c r="DH196" s="0" t="n">
        <f aca="false">AM196</f>
        <v>-1</v>
      </c>
      <c r="DI196" s="0" t="str">
        <f aca="false">AN196</f>
        <v>Nein</v>
      </c>
      <c r="DJ196" s="0" t="str">
        <f aca="false">AO196</f>
        <v>Nein</v>
      </c>
      <c r="DK196" s="3" t="n">
        <f aca="false">AP196</f>
        <v>1</v>
      </c>
      <c r="DL196" s="0" t="n">
        <f aca="false">IF(CF196=0,0,IF(OR(BX196&gt;=0,CF196&gt;=0),ROUND(CF196/BX196*100,0),-1))</f>
        <v>25</v>
      </c>
      <c r="DM196" s="0" t="s">
        <v>44</v>
      </c>
      <c r="DN196" s="0" t="str">
        <f aca="false">IF(AND(CH196="Nein",BZ196="Nein"),"Nein","Ja")</f>
        <v>Nein</v>
      </c>
      <c r="DO196" s="3" t="n">
        <f aca="false">ROUND(CI196*CA196,2)</f>
        <v>1</v>
      </c>
      <c r="DP196" s="0" t="n">
        <f aca="false">IF(OR(BX196&lt;0,CB196&lt;=0),-1,ROUND(BX196/CB196,0))</f>
        <v>-1</v>
      </c>
      <c r="DQ196" s="0" t="s">
        <v>44</v>
      </c>
      <c r="DR196" s="0" t="str">
        <f aca="false">IF(AND(BZ196="Nein",CD196="Nein"),"Nein","Ja")</f>
        <v>Nein</v>
      </c>
      <c r="DS196" s="3" t="n">
        <f aca="false">ROUND(CA196*CE196,2)</f>
        <v>1</v>
      </c>
      <c r="DT196" s="0" t="n">
        <f aca="false">IF(OR(CF196&lt;0,CJ196&lt;=0),-1,ROUND(CF196/CJ196,0))</f>
        <v>-1</v>
      </c>
      <c r="DU196" s="0" t="s">
        <v>44</v>
      </c>
      <c r="DV196" s="0" t="str">
        <f aca="false">IF(AND(CH196="Nein",CL196="Nein"),"Nein","Ja")</f>
        <v>Nein</v>
      </c>
      <c r="DW196" s="3" t="n">
        <f aca="false">ROUND(CI196*CM196,2)</f>
        <v>1</v>
      </c>
      <c r="DX196" s="0" t="n">
        <f aca="false">IF(OR(CN196&lt;0,CR196&lt;=0),-1,ROUND(CN196/CR196,0))</f>
        <v>-1</v>
      </c>
      <c r="DY196" s="0" t="s">
        <v>44</v>
      </c>
      <c r="DZ196" s="0" t="str">
        <f aca="false">IF(AND(CP196="Nein",CT196="Nein"),"Nein","Ja")</f>
        <v>Nein</v>
      </c>
      <c r="EA196" s="3" t="n">
        <f aca="false">ROUND(CQ196*CU196,2)</f>
        <v>1</v>
      </c>
      <c r="EB196" s="0" t="n">
        <f aca="false">IF(OR(CN196&lt;0,CF196&lt;0),-1,CN196+ROUND(BU196*CF196,0))</f>
        <v>936</v>
      </c>
      <c r="EC196" s="0" t="s">
        <v>44</v>
      </c>
      <c r="ED196" s="0" t="str">
        <f aca="false">IF(AND(CP196="Nein",CH196="Nein"),"Nein","Ja")</f>
        <v>Nein</v>
      </c>
      <c r="EE196" s="3" t="n">
        <f aca="false">ROUND((CQ196+CI196)/2,2)</f>
        <v>1</v>
      </c>
      <c r="EF196" s="0" t="n">
        <f aca="false">IF(OR(EB196&lt;0,CB196&lt;=0),-1,ROUND(EB196/CB196,0))</f>
        <v>-1</v>
      </c>
      <c r="EG196" s="0" t="s">
        <v>44</v>
      </c>
      <c r="EH196" s="0" t="str">
        <f aca="false">IF(AND(ED196="Nein",CD196="Nein"),"Nein","Ja")</f>
        <v>Nein</v>
      </c>
      <c r="EI196" s="3" t="n">
        <f aca="false">ROUND(EE196*CE196,2)</f>
        <v>1</v>
      </c>
      <c r="EJ196" s="0" t="n">
        <f aca="false">BO196</f>
        <v>-1</v>
      </c>
      <c r="EK196" s="0" t="str">
        <f aca="false">BP196</f>
        <v>Nein</v>
      </c>
      <c r="EL196" s="0" t="str">
        <f aca="false">BQ196</f>
        <v>Nein</v>
      </c>
      <c r="EM196" s="3" t="n">
        <f aca="false">BR196</f>
        <v>1</v>
      </c>
    </row>
    <row r="197" customFormat="false" ht="12.75" hidden="false" customHeight="false" outlineLevel="0" collapsed="false">
      <c r="B197" s="0" t="n">
        <v>1</v>
      </c>
      <c r="C197" s="0" t="n">
        <v>720</v>
      </c>
      <c r="D197" s="0" t="s">
        <v>44</v>
      </c>
      <c r="E197" s="0" t="s">
        <v>44</v>
      </c>
      <c r="F197" s="3" t="n">
        <v>1</v>
      </c>
      <c r="G197" s="0" t="n">
        <v>97</v>
      </c>
      <c r="H197" s="0" t="s">
        <v>44</v>
      </c>
      <c r="I197" s="0" t="s">
        <v>44</v>
      </c>
      <c r="J197" s="3" t="n">
        <v>1</v>
      </c>
      <c r="K197" s="0" t="n">
        <v>180</v>
      </c>
      <c r="L197" s="0" t="s">
        <v>44</v>
      </c>
      <c r="M197" s="0" t="s">
        <v>44</v>
      </c>
      <c r="N197" s="3" t="n">
        <v>1</v>
      </c>
      <c r="O197" s="0" t="n">
        <v>82</v>
      </c>
      <c r="P197" s="0" t="s">
        <v>44</v>
      </c>
      <c r="Q197" s="0" t="s">
        <v>44</v>
      </c>
      <c r="R197" s="3" t="n">
        <v>1</v>
      </c>
      <c r="S197" s="0" t="n">
        <v>540</v>
      </c>
      <c r="T197" s="0" t="s">
        <v>44</v>
      </c>
      <c r="U197" s="0" t="s">
        <v>44</v>
      </c>
      <c r="V197" s="3" t="n">
        <v>1</v>
      </c>
      <c r="W197" s="0" t="n">
        <v>102</v>
      </c>
      <c r="X197" s="0" t="s">
        <v>44</v>
      </c>
      <c r="Y197" s="0" t="s">
        <v>44</v>
      </c>
      <c r="Z197" s="3" t="n">
        <v>1</v>
      </c>
      <c r="AA197" s="0" t="n">
        <v>82</v>
      </c>
      <c r="AB197" s="0" t="s">
        <v>44</v>
      </c>
      <c r="AC197" s="0" t="s">
        <v>44</v>
      </c>
      <c r="AD197" s="3" t="n">
        <v>1</v>
      </c>
      <c r="AE197" s="0" t="n">
        <v>82</v>
      </c>
      <c r="AF197" s="4" t="s">
        <v>44</v>
      </c>
      <c r="AG197" s="4" t="s">
        <v>44</v>
      </c>
      <c r="AH197" s="3" t="n">
        <v>1</v>
      </c>
      <c r="AI197" s="0" t="n">
        <v>11</v>
      </c>
      <c r="AJ197" s="0" t="s">
        <v>44</v>
      </c>
      <c r="AK197" s="0" t="s">
        <v>44</v>
      </c>
      <c r="AL197" s="3" t="n">
        <v>1</v>
      </c>
      <c r="AM197" s="0" t="n">
        <v>98</v>
      </c>
      <c r="AN197" s="0" t="s">
        <v>44</v>
      </c>
      <c r="AO197" s="0" t="s">
        <v>44</v>
      </c>
      <c r="AP197" s="3" t="n">
        <v>1</v>
      </c>
      <c r="AQ197" s="0" t="n">
        <v>25</v>
      </c>
      <c r="AR197" s="0" t="s">
        <v>44</v>
      </c>
      <c r="AS197" s="0" t="s">
        <v>44</v>
      </c>
      <c r="AT197" s="3" t="n">
        <v>1</v>
      </c>
      <c r="AU197" s="0" t="n">
        <v>7</v>
      </c>
      <c r="AV197" s="0" t="s">
        <v>44</v>
      </c>
      <c r="AW197" s="0" t="s">
        <v>44</v>
      </c>
      <c r="AX197" s="3" t="n">
        <v>1</v>
      </c>
      <c r="AY197" s="0" t="n">
        <v>2</v>
      </c>
      <c r="AZ197" s="0" t="s">
        <v>44</v>
      </c>
      <c r="BA197" s="0" t="s">
        <v>44</v>
      </c>
      <c r="BB197" s="3" t="n">
        <v>1</v>
      </c>
      <c r="BC197" s="0" t="n">
        <v>5</v>
      </c>
      <c r="BD197" s="0" t="s">
        <v>44</v>
      </c>
      <c r="BE197" s="0" t="s">
        <v>44</v>
      </c>
      <c r="BF197" s="3" t="n">
        <v>1</v>
      </c>
      <c r="BG197" s="0" t="n">
        <v>1008</v>
      </c>
      <c r="BH197" s="0" t="s">
        <v>44</v>
      </c>
      <c r="BI197" s="0" t="s">
        <v>44</v>
      </c>
      <c r="BJ197" s="3" t="n">
        <v>1</v>
      </c>
      <c r="BK197" s="0" t="n">
        <v>10</v>
      </c>
      <c r="BL197" s="0" t="s">
        <v>44</v>
      </c>
      <c r="BM197" s="0" t="s">
        <v>44</v>
      </c>
      <c r="BN197" s="3" t="n">
        <v>1</v>
      </c>
      <c r="BO197" s="0" t="n">
        <v>7</v>
      </c>
      <c r="BP197" s="0" t="s">
        <v>44</v>
      </c>
      <c r="BQ197" s="0" t="s">
        <v>44</v>
      </c>
      <c r="BR197" s="3" t="n">
        <v>1</v>
      </c>
      <c r="CA197" s="3"/>
      <c r="CE197" s="3"/>
      <c r="CI197" s="3"/>
      <c r="CM197" s="3"/>
      <c r="CQ197" s="3"/>
      <c r="CU197" s="3"/>
      <c r="CY197" s="3"/>
      <c r="DC197" s="3"/>
      <c r="DG197" s="3"/>
      <c r="DK197" s="3"/>
      <c r="DO197" s="3"/>
      <c r="DS197" s="3"/>
      <c r="DW197" s="3"/>
      <c r="EA197" s="3"/>
      <c r="EE197" s="3"/>
      <c r="EI197" s="3"/>
      <c r="EM197" s="3"/>
    </row>
    <row r="198" customFormat="false" ht="12.75" hidden="false" customHeight="false" outlineLevel="0" collapsed="false">
      <c r="A198" s="0" t="n">
        <v>80</v>
      </c>
      <c r="B198" s="0" t="n">
        <v>1</v>
      </c>
      <c r="C198" s="0" t="n">
        <v>1320</v>
      </c>
      <c r="D198" s="0" t="s">
        <v>44</v>
      </c>
      <c r="E198" s="0" t="s">
        <v>44</v>
      </c>
      <c r="F198" s="3" t="n">
        <v>1</v>
      </c>
      <c r="G198" s="0" t="n">
        <v>20</v>
      </c>
      <c r="H198" s="0" t="s">
        <v>44</v>
      </c>
      <c r="I198" s="0" t="s">
        <v>44</v>
      </c>
      <c r="J198" s="3" t="n">
        <v>1</v>
      </c>
      <c r="K198" s="0" t="n">
        <v>60</v>
      </c>
      <c r="L198" s="0" t="s">
        <v>44</v>
      </c>
      <c r="M198" s="0" t="s">
        <v>44</v>
      </c>
      <c r="N198" s="3" t="n">
        <v>1</v>
      </c>
      <c r="O198" s="0" t="n">
        <v>20</v>
      </c>
      <c r="P198" s="0" t="s">
        <v>44</v>
      </c>
      <c r="Q198" s="0" t="s">
        <v>44</v>
      </c>
      <c r="R198" s="3" t="n">
        <v>1</v>
      </c>
      <c r="S198" s="0" t="n">
        <v>1260</v>
      </c>
      <c r="T198" s="0" t="s">
        <v>44</v>
      </c>
      <c r="U198" s="0" t="s">
        <v>44</v>
      </c>
      <c r="V198" s="3" t="n">
        <v>1</v>
      </c>
      <c r="W198" s="0" t="n">
        <v>20</v>
      </c>
      <c r="X198" s="0" t="s">
        <v>44</v>
      </c>
      <c r="Y198" s="0" t="s">
        <v>44</v>
      </c>
      <c r="Z198" s="3" t="n">
        <v>1</v>
      </c>
      <c r="AA198" s="0" t="n">
        <v>92</v>
      </c>
      <c r="AB198" s="0" t="s">
        <v>44</v>
      </c>
      <c r="AC198" s="0" t="s">
        <v>44</v>
      </c>
      <c r="AD198" s="3" t="n">
        <v>1</v>
      </c>
      <c r="AE198" s="0" t="n">
        <v>92</v>
      </c>
      <c r="AF198" s="4" t="s">
        <v>44</v>
      </c>
      <c r="AG198" s="4" t="s">
        <v>44</v>
      </c>
      <c r="AH198" s="3" t="n">
        <v>1</v>
      </c>
      <c r="AI198" s="0" t="n">
        <v>2</v>
      </c>
      <c r="AJ198" s="0" t="s">
        <v>44</v>
      </c>
      <c r="AK198" s="0" t="s">
        <v>44</v>
      </c>
      <c r="AL198" s="3" t="n">
        <v>1</v>
      </c>
      <c r="AM198" s="0" t="n">
        <v>21</v>
      </c>
      <c r="AN198" s="0" t="s">
        <v>44</v>
      </c>
      <c r="AO198" s="0" t="s">
        <v>44</v>
      </c>
      <c r="AP198" s="3" t="n">
        <v>1</v>
      </c>
      <c r="AQ198" s="0" t="n">
        <v>5</v>
      </c>
      <c r="AR198" s="0" t="s">
        <v>44</v>
      </c>
      <c r="AS198" s="0" t="s">
        <v>44</v>
      </c>
      <c r="AT198" s="3" t="n">
        <v>1</v>
      </c>
      <c r="AU198" s="0" t="n">
        <v>66</v>
      </c>
      <c r="AV198" s="0" t="s">
        <v>44</v>
      </c>
      <c r="AW198" s="0" t="s">
        <v>44</v>
      </c>
      <c r="AX198" s="3" t="n">
        <v>1</v>
      </c>
      <c r="AY198" s="0" t="n">
        <v>3</v>
      </c>
      <c r="AZ198" s="0" t="s">
        <v>44</v>
      </c>
      <c r="BA198" s="0" t="s">
        <v>44</v>
      </c>
      <c r="BB198" s="3" t="n">
        <v>1</v>
      </c>
      <c r="BC198" s="0" t="n">
        <v>63</v>
      </c>
      <c r="BD198" s="0" t="s">
        <v>44</v>
      </c>
      <c r="BE198" s="0" t="s">
        <v>44</v>
      </c>
      <c r="BF198" s="3" t="n">
        <v>1</v>
      </c>
      <c r="BG198" s="0" t="n">
        <v>1392</v>
      </c>
      <c r="BH198" s="0" t="s">
        <v>44</v>
      </c>
      <c r="BI198" s="0" t="s">
        <v>44</v>
      </c>
      <c r="BJ198" s="3" t="n">
        <v>1</v>
      </c>
      <c r="BK198" s="0" t="n">
        <v>70</v>
      </c>
      <c r="BL198" s="0" t="s">
        <v>44</v>
      </c>
      <c r="BM198" s="0" t="s">
        <v>44</v>
      </c>
      <c r="BN198" s="3" t="n">
        <v>1</v>
      </c>
      <c r="BO198" s="0" t="n">
        <v>9</v>
      </c>
      <c r="BP198" s="0" t="s">
        <v>44</v>
      </c>
      <c r="BQ198" s="0" t="s">
        <v>44</v>
      </c>
      <c r="BR198" s="3" t="n">
        <v>1</v>
      </c>
      <c r="BU198" s="0" t="n">
        <f aca="false">IF(CJ198&lt;=0,$D$7,IF(CR198&lt;=CJ198,$D$7,$D$7+$F$7*(CR198-CJ198)))</f>
        <v>2.2</v>
      </c>
      <c r="BW198" s="0" t="n">
        <v>1</v>
      </c>
      <c r="BX198" s="0" t="n">
        <f aca="false">IF(AND(C198&gt;=0,C199&gt;=0),C198+C199,-1)</f>
        <v>1320</v>
      </c>
      <c r="BY198" s="0" t="s">
        <v>44</v>
      </c>
      <c r="BZ198" s="0" t="str">
        <f aca="false">IF(AND(E198="Nein",E199="Nein"),"Nein","Ja")</f>
        <v>Nein</v>
      </c>
      <c r="CA198" s="3" t="n">
        <f aca="false">ROUND((F198+F199)/2,2)</f>
        <v>1</v>
      </c>
      <c r="CB198" s="0" t="n">
        <f aca="false">G198</f>
        <v>20</v>
      </c>
      <c r="CC198" s="0" t="str">
        <f aca="false">H198</f>
        <v>Nein</v>
      </c>
      <c r="CD198" s="0" t="str">
        <f aca="false">I198</f>
        <v>Nein</v>
      </c>
      <c r="CE198" s="3" t="n">
        <f aca="false">J198</f>
        <v>1</v>
      </c>
      <c r="CF198" s="0" t="n">
        <f aca="false">IF(AND(K198&gt;=0,K199&gt;=0),K198+K199,-1)</f>
        <v>60</v>
      </c>
      <c r="CG198" s="0" t="s">
        <v>44</v>
      </c>
      <c r="CH198" s="0" t="str">
        <f aca="false">IF(AND(M198="Nein",M199="Nein"),"Nein","Ja")</f>
        <v>Nein</v>
      </c>
      <c r="CI198" s="3" t="n">
        <f aca="false">ROUND((N198+N199)/2,2)</f>
        <v>1</v>
      </c>
      <c r="CJ198" s="0" t="n">
        <f aca="false">O198</f>
        <v>20</v>
      </c>
      <c r="CK198" s="0" t="str">
        <f aca="false">P198</f>
        <v>Nein</v>
      </c>
      <c r="CL198" s="0" t="str">
        <f aca="false">Q198</f>
        <v>Nein</v>
      </c>
      <c r="CM198" s="3" t="n">
        <f aca="false">R198</f>
        <v>1</v>
      </c>
      <c r="CN198" s="0" t="n">
        <f aca="false">IF(AND(S198&gt;=0,S199&gt;=0),S198+S199,-1)</f>
        <v>1260</v>
      </c>
      <c r="CO198" s="0" t="s">
        <v>44</v>
      </c>
      <c r="CP198" s="0" t="str">
        <f aca="false">IF(AND(U198="Nein",U199="Nein"),"Nein","Ja")</f>
        <v>Nein</v>
      </c>
      <c r="CQ198" s="3" t="n">
        <f aca="false">ROUND((V198+V199)/2,2)</f>
        <v>1</v>
      </c>
      <c r="CR198" s="0" t="n">
        <f aca="false">W198</f>
        <v>20</v>
      </c>
      <c r="CS198" s="0" t="str">
        <f aca="false">X198</f>
        <v>Nein</v>
      </c>
      <c r="CT198" s="0" t="str">
        <f aca="false">Y198</f>
        <v>Nein</v>
      </c>
      <c r="CU198" s="3" t="n">
        <f aca="false">Z198</f>
        <v>1</v>
      </c>
      <c r="CV198" s="0" t="n">
        <f aca="false">AA198</f>
        <v>92</v>
      </c>
      <c r="CW198" s="0" t="str">
        <f aca="false">AB198</f>
        <v>Nein</v>
      </c>
      <c r="CX198" s="0" t="str">
        <f aca="false">AC198</f>
        <v>Nein</v>
      </c>
      <c r="CY198" s="3" t="n">
        <f aca="false">AD198</f>
        <v>1</v>
      </c>
      <c r="CZ198" s="0" t="n">
        <f aca="false">AE198</f>
        <v>92</v>
      </c>
      <c r="DA198" s="0" t="str">
        <f aca="false">AF198</f>
        <v>Nein</v>
      </c>
      <c r="DB198" s="0" t="str">
        <f aca="false">AG198</f>
        <v>Nein</v>
      </c>
      <c r="DC198" s="3" t="n">
        <f aca="false">AH198</f>
        <v>1</v>
      </c>
      <c r="DD198" s="0" t="n">
        <f aca="false">AI198</f>
        <v>2</v>
      </c>
      <c r="DE198" s="0" t="str">
        <f aca="false">AJ198</f>
        <v>Nein</v>
      </c>
      <c r="DF198" s="0" t="str">
        <f aca="false">AK198</f>
        <v>Nein</v>
      </c>
      <c r="DG198" s="3" t="n">
        <f aca="false">AL198</f>
        <v>1</v>
      </c>
      <c r="DH198" s="0" t="n">
        <f aca="false">AM198</f>
        <v>21</v>
      </c>
      <c r="DI198" s="0" t="str">
        <f aca="false">AN198</f>
        <v>Nein</v>
      </c>
      <c r="DJ198" s="0" t="str">
        <f aca="false">AO198</f>
        <v>Nein</v>
      </c>
      <c r="DK198" s="3" t="n">
        <f aca="false">AP198</f>
        <v>1</v>
      </c>
      <c r="DL198" s="0" t="n">
        <f aca="false">IF(CF198=0,0,IF(OR(BX198&gt;=0,CF198&gt;=0),ROUND(CF198/BX198*100,0),-1))</f>
        <v>5</v>
      </c>
      <c r="DM198" s="0" t="s">
        <v>44</v>
      </c>
      <c r="DN198" s="0" t="str">
        <f aca="false">IF(AND(CH198="Nein",BZ198="Nein"),"Nein","Ja")</f>
        <v>Nein</v>
      </c>
      <c r="DO198" s="3" t="n">
        <f aca="false">ROUND(CI198*CA198,2)</f>
        <v>1</v>
      </c>
      <c r="DP198" s="0" t="n">
        <f aca="false">IF(OR(BX198&lt;0,CB198&lt;=0),-1,ROUND(BX198/CB198,0))</f>
        <v>66</v>
      </c>
      <c r="DQ198" s="0" t="s">
        <v>44</v>
      </c>
      <c r="DR198" s="0" t="str">
        <f aca="false">IF(AND(BZ198="Nein",CD198="Nein"),"Nein","Ja")</f>
        <v>Nein</v>
      </c>
      <c r="DS198" s="3" t="n">
        <f aca="false">ROUND(CA198*CE198,2)</f>
        <v>1</v>
      </c>
      <c r="DT198" s="0" t="n">
        <f aca="false">IF(OR(CF198&lt;0,CJ198&lt;=0),-1,ROUND(CF198/CJ198,0))</f>
        <v>3</v>
      </c>
      <c r="DU198" s="0" t="s">
        <v>44</v>
      </c>
      <c r="DV198" s="0" t="str">
        <f aca="false">IF(AND(CH198="Nein",CL198="Nein"),"Nein","Ja")</f>
        <v>Nein</v>
      </c>
      <c r="DW198" s="3" t="n">
        <f aca="false">ROUND(CI198*CM198,2)</f>
        <v>1</v>
      </c>
      <c r="DX198" s="0" t="n">
        <f aca="false">IF(OR(CN198&lt;0,CR198&lt;=0),-1,ROUND(CN198/CR198,0))</f>
        <v>63</v>
      </c>
      <c r="DY198" s="0" t="s">
        <v>44</v>
      </c>
      <c r="DZ198" s="0" t="str">
        <f aca="false">IF(AND(CP198="Nein",CT198="Nein"),"Nein","Ja")</f>
        <v>Nein</v>
      </c>
      <c r="EA198" s="3" t="n">
        <f aca="false">ROUND(CQ198*CU198,2)</f>
        <v>1</v>
      </c>
      <c r="EB198" s="0" t="n">
        <f aca="false">IF(OR(CN198&lt;0,CF198&lt;0),-1,CN198+ROUND(BU198*CF198,0))</f>
        <v>1392</v>
      </c>
      <c r="EC198" s="0" t="s">
        <v>44</v>
      </c>
      <c r="ED198" s="0" t="str">
        <f aca="false">IF(AND(CP198="Nein",CH198="Nein"),"Nein","Ja")</f>
        <v>Nein</v>
      </c>
      <c r="EE198" s="3" t="n">
        <f aca="false">ROUND((CQ198+CI198)/2,2)</f>
        <v>1</v>
      </c>
      <c r="EF198" s="0" t="n">
        <f aca="false">IF(OR(EB198&lt;0,CB198&lt;=0),-1,ROUND(EB198/CB198,0))</f>
        <v>70</v>
      </c>
      <c r="EG198" s="0" t="s">
        <v>44</v>
      </c>
      <c r="EH198" s="0" t="str">
        <f aca="false">IF(AND(ED198="Nein",CD198="Nein"),"Nein","Ja")</f>
        <v>Nein</v>
      </c>
      <c r="EI198" s="3" t="n">
        <f aca="false">ROUND(EE198*CE198,2)</f>
        <v>1</v>
      </c>
      <c r="EJ198" s="0" t="n">
        <f aca="false">BO198</f>
        <v>9</v>
      </c>
      <c r="EK198" s="0" t="str">
        <f aca="false">BP198</f>
        <v>Nein</v>
      </c>
      <c r="EL198" s="0" t="str">
        <f aca="false">BQ198</f>
        <v>Nein</v>
      </c>
      <c r="EM198" s="3" t="n">
        <f aca="false">BR198</f>
        <v>1</v>
      </c>
    </row>
    <row r="199" customFormat="false" ht="12.75" hidden="false" customHeight="false" outlineLevel="0" collapsed="false">
      <c r="B199" s="0" t="n">
        <v>1</v>
      </c>
      <c r="C199" s="0" t="n">
        <v>0</v>
      </c>
      <c r="D199" s="0" t="s">
        <v>44</v>
      </c>
      <c r="E199" s="0" t="s">
        <v>44</v>
      </c>
      <c r="F199" s="3" t="n">
        <v>1</v>
      </c>
      <c r="G199" s="0" t="n">
        <v>-1</v>
      </c>
      <c r="H199" s="0" t="s">
        <v>44</v>
      </c>
      <c r="I199" s="0" t="s">
        <v>44</v>
      </c>
      <c r="J199" s="3" t="n">
        <v>1</v>
      </c>
      <c r="K199" s="0" t="n">
        <v>0</v>
      </c>
      <c r="L199" s="0" t="s">
        <v>44</v>
      </c>
      <c r="M199" s="0" t="s">
        <v>44</v>
      </c>
      <c r="N199" s="3" t="n">
        <v>1</v>
      </c>
      <c r="O199" s="0" t="n">
        <v>-1</v>
      </c>
      <c r="P199" s="0" t="s">
        <v>44</v>
      </c>
      <c r="Q199" s="0" t="s">
        <v>44</v>
      </c>
      <c r="R199" s="3" t="n">
        <v>1</v>
      </c>
      <c r="S199" s="0" t="n">
        <v>0</v>
      </c>
      <c r="T199" s="0" t="s">
        <v>44</v>
      </c>
      <c r="U199" s="0" t="s">
        <v>44</v>
      </c>
      <c r="V199" s="3" t="n">
        <v>1</v>
      </c>
      <c r="W199" s="0" t="n">
        <v>-1</v>
      </c>
      <c r="X199" s="0" t="s">
        <v>44</v>
      </c>
      <c r="Y199" s="0" t="s">
        <v>44</v>
      </c>
      <c r="Z199" s="3" t="n">
        <v>1</v>
      </c>
      <c r="AA199" s="0" t="n">
        <v>83</v>
      </c>
      <c r="AB199" s="0" t="s">
        <v>44</v>
      </c>
      <c r="AC199" s="0" t="s">
        <v>44</v>
      </c>
      <c r="AD199" s="3" t="n">
        <v>1</v>
      </c>
      <c r="AE199" s="0" t="n">
        <v>85</v>
      </c>
      <c r="AF199" s="4" t="s">
        <v>44</v>
      </c>
      <c r="AG199" s="4" t="s">
        <v>44</v>
      </c>
      <c r="AH199" s="3" t="n">
        <v>1</v>
      </c>
      <c r="AI199" s="0" t="n">
        <v>0</v>
      </c>
      <c r="AJ199" s="0" t="s">
        <v>44</v>
      </c>
      <c r="AK199" s="0" t="s">
        <v>44</v>
      </c>
      <c r="AL199" s="3" t="n">
        <v>1</v>
      </c>
      <c r="AM199" s="0" t="n">
        <v>-1</v>
      </c>
      <c r="AN199" s="0" t="s">
        <v>44</v>
      </c>
      <c r="AO199" s="0" t="s">
        <v>44</v>
      </c>
      <c r="AP199" s="3" t="n">
        <v>1</v>
      </c>
      <c r="AQ199" s="0" t="n">
        <v>0</v>
      </c>
      <c r="AR199" s="0" t="s">
        <v>44</v>
      </c>
      <c r="AS199" s="0" t="s">
        <v>44</v>
      </c>
      <c r="AT199" s="3" t="n">
        <v>1</v>
      </c>
      <c r="AU199" s="0" t="n">
        <v>-1</v>
      </c>
      <c r="AV199" s="0" t="s">
        <v>44</v>
      </c>
      <c r="AW199" s="0" t="s">
        <v>44</v>
      </c>
      <c r="AX199" s="3" t="n">
        <v>1</v>
      </c>
      <c r="AY199" s="0" t="n">
        <v>-1</v>
      </c>
      <c r="AZ199" s="0" t="s">
        <v>44</v>
      </c>
      <c r="BA199" s="0" t="s">
        <v>44</v>
      </c>
      <c r="BB199" s="3" t="n">
        <v>1</v>
      </c>
      <c r="BC199" s="0" t="n">
        <v>-1</v>
      </c>
      <c r="BD199" s="0" t="s">
        <v>44</v>
      </c>
      <c r="BE199" s="0" t="s">
        <v>44</v>
      </c>
      <c r="BF199" s="3" t="n">
        <v>1</v>
      </c>
      <c r="BG199" s="0" t="n">
        <v>0</v>
      </c>
      <c r="BH199" s="0" t="s">
        <v>44</v>
      </c>
      <c r="BI199" s="0" t="s">
        <v>44</v>
      </c>
      <c r="BJ199" s="3" t="n">
        <v>1</v>
      </c>
      <c r="BK199" s="0" t="n">
        <v>-1</v>
      </c>
      <c r="BL199" s="0" t="s">
        <v>44</v>
      </c>
      <c r="BM199" s="0" t="s">
        <v>44</v>
      </c>
      <c r="BN199" s="3" t="n">
        <v>1</v>
      </c>
      <c r="BO199" s="0" t="n">
        <v>-1</v>
      </c>
      <c r="BP199" s="0" t="s">
        <v>44</v>
      </c>
      <c r="BQ199" s="0" t="s">
        <v>44</v>
      </c>
      <c r="BR199" s="3" t="n">
        <v>1</v>
      </c>
      <c r="CA199" s="3"/>
      <c r="CE199" s="3"/>
      <c r="CI199" s="3"/>
      <c r="CM199" s="3"/>
      <c r="CQ199" s="3"/>
      <c r="CU199" s="3"/>
      <c r="CY199" s="3"/>
      <c r="DC199" s="3"/>
      <c r="DG199" s="3"/>
      <c r="DK199" s="3"/>
      <c r="DO199" s="3"/>
      <c r="DS199" s="3"/>
      <c r="DW199" s="3"/>
      <c r="EA199" s="3"/>
      <c r="EE199" s="3"/>
      <c r="EI199" s="3"/>
      <c r="EM199" s="3"/>
    </row>
    <row r="201" customFormat="false" ht="12.75" hidden="false" customHeight="false" outlineLevel="0" collapsed="false">
      <c r="B201" s="1" t="s">
        <v>106</v>
      </c>
    </row>
    <row r="202" customFormat="false" ht="12.75" hidden="false" customHeight="false" outlineLevel="0" collapsed="false">
      <c r="A202" s="0" t="s">
        <v>107</v>
      </c>
      <c r="B202" s="0" t="n">
        <v>1</v>
      </c>
      <c r="C202" s="0" t="n">
        <v>1320</v>
      </c>
      <c r="D202" s="0" t="s">
        <v>44</v>
      </c>
      <c r="E202" s="0" t="s">
        <v>44</v>
      </c>
      <c r="F202" s="3" t="n">
        <v>1</v>
      </c>
      <c r="G202" s="0" t="n">
        <v>20</v>
      </c>
      <c r="H202" s="0" t="s">
        <v>44</v>
      </c>
      <c r="I202" s="0" t="s">
        <v>44</v>
      </c>
      <c r="J202" s="3" t="n">
        <v>1</v>
      </c>
      <c r="K202" s="0" t="n">
        <v>60</v>
      </c>
      <c r="L202" s="0" t="s">
        <v>44</v>
      </c>
      <c r="M202" s="0" t="s">
        <v>44</v>
      </c>
      <c r="N202" s="3" t="n">
        <v>1</v>
      </c>
      <c r="O202" s="0" t="n">
        <v>20</v>
      </c>
      <c r="P202" s="0" t="s">
        <v>44</v>
      </c>
      <c r="Q202" s="0" t="s">
        <v>44</v>
      </c>
      <c r="R202" s="3" t="n">
        <v>1</v>
      </c>
      <c r="S202" s="0" t="n">
        <v>1260</v>
      </c>
      <c r="T202" s="0" t="s">
        <v>44</v>
      </c>
      <c r="U202" s="0" t="s">
        <v>44</v>
      </c>
      <c r="V202" s="3" t="n">
        <v>1</v>
      </c>
      <c r="W202" s="0" t="n">
        <v>20</v>
      </c>
      <c r="X202" s="0" t="s">
        <v>44</v>
      </c>
      <c r="Y202" s="0" t="s">
        <v>44</v>
      </c>
      <c r="Z202" s="3" t="n">
        <v>1</v>
      </c>
      <c r="AA202" s="0" t="n">
        <v>92</v>
      </c>
      <c r="AB202" s="0" t="s">
        <v>44</v>
      </c>
      <c r="AC202" s="0" t="s">
        <v>44</v>
      </c>
      <c r="AD202" s="3" t="n">
        <v>1</v>
      </c>
      <c r="AE202" s="0" t="n">
        <v>92</v>
      </c>
      <c r="AF202" s="4" t="s">
        <v>44</v>
      </c>
      <c r="AG202" s="4" t="s">
        <v>44</v>
      </c>
      <c r="AH202" s="3" t="n">
        <v>1</v>
      </c>
      <c r="AI202" s="0" t="n">
        <v>2</v>
      </c>
      <c r="AJ202" s="0" t="s">
        <v>44</v>
      </c>
      <c r="AK202" s="0" t="s">
        <v>44</v>
      </c>
      <c r="AL202" s="3" t="n">
        <v>1</v>
      </c>
      <c r="AM202" s="0" t="n">
        <v>21</v>
      </c>
      <c r="AN202" s="0" t="s">
        <v>44</v>
      </c>
      <c r="AO202" s="0" t="s">
        <v>44</v>
      </c>
      <c r="AP202" s="3" t="n">
        <v>1</v>
      </c>
      <c r="AQ202" s="0" t="n">
        <v>5</v>
      </c>
      <c r="AR202" s="0" t="s">
        <v>44</v>
      </c>
      <c r="AS202" s="0" t="s">
        <v>44</v>
      </c>
      <c r="AT202" s="3" t="n">
        <v>1</v>
      </c>
      <c r="AU202" s="0" t="n">
        <v>66</v>
      </c>
      <c r="AV202" s="0" t="s">
        <v>44</v>
      </c>
      <c r="AW202" s="0" t="s">
        <v>44</v>
      </c>
      <c r="AX202" s="3" t="n">
        <v>1</v>
      </c>
      <c r="AY202" s="0" t="n">
        <v>3</v>
      </c>
      <c r="AZ202" s="0" t="s">
        <v>44</v>
      </c>
      <c r="BA202" s="0" t="s">
        <v>44</v>
      </c>
      <c r="BB202" s="3" t="n">
        <v>1</v>
      </c>
      <c r="BC202" s="0" t="n">
        <v>63</v>
      </c>
      <c r="BD202" s="0" t="s">
        <v>44</v>
      </c>
      <c r="BE202" s="0" t="s">
        <v>44</v>
      </c>
      <c r="BF202" s="3" t="n">
        <v>1</v>
      </c>
      <c r="BG202" s="0" t="n">
        <v>1392</v>
      </c>
      <c r="BH202" s="0" t="s">
        <v>44</v>
      </c>
      <c r="BI202" s="0" t="s">
        <v>44</v>
      </c>
      <c r="BJ202" s="3" t="n">
        <v>1</v>
      </c>
      <c r="BK202" s="0" t="n">
        <v>70</v>
      </c>
      <c r="BL202" s="0" t="s">
        <v>44</v>
      </c>
      <c r="BM202" s="0" t="s">
        <v>44</v>
      </c>
      <c r="BN202" s="3" t="n">
        <v>1</v>
      </c>
      <c r="BO202" s="0" t="n">
        <v>9</v>
      </c>
      <c r="BP202" s="0" t="s">
        <v>44</v>
      </c>
      <c r="BQ202" s="0" t="s">
        <v>44</v>
      </c>
      <c r="BR202" s="3" t="n">
        <v>1</v>
      </c>
      <c r="BU202" s="0" t="n">
        <f aca="false">IF(CJ202&lt;=0,$D$7,IF(CR202&lt;=CJ202,$D$7,$D$7+$F$7*(CR202-CJ202)))</f>
        <v>2.2</v>
      </c>
      <c r="BW202" s="0" t="n">
        <v>1</v>
      </c>
      <c r="BX202" s="0" t="n">
        <f aca="false">IF(AND(C202&gt;=0,C203&gt;=0,C204&gt;=0),C202+C203-C204,-1)</f>
        <v>1440</v>
      </c>
      <c r="BY202" s="0" t="s">
        <v>44</v>
      </c>
      <c r="BZ202" s="0" t="str">
        <f aca="false">IF(AND(E202="Nein",E203="Nein",E204="Nein"),"Nein","Ja")</f>
        <v>Nein</v>
      </c>
      <c r="CA202" s="3" t="n">
        <f aca="false">ROUND((F202+F203+F204)/3,2)</f>
        <v>1</v>
      </c>
      <c r="CB202" s="0" t="n">
        <f aca="false">G202</f>
        <v>20</v>
      </c>
      <c r="CC202" s="0" t="str">
        <f aca="false">H202</f>
        <v>Nein</v>
      </c>
      <c r="CD202" s="0" t="str">
        <f aca="false">I202</f>
        <v>Nein</v>
      </c>
      <c r="CE202" s="3" t="n">
        <f aca="false">J202</f>
        <v>1</v>
      </c>
      <c r="CF202" s="0" t="n">
        <f aca="false">IF(AND(K202&gt;=0,K203&gt;=0,K204&gt;=0),K202+K203-K204,-1)</f>
        <v>120</v>
      </c>
      <c r="CG202" s="0" t="s">
        <v>44</v>
      </c>
      <c r="CH202" s="0" t="str">
        <f aca="false">IF(AND(M202="Nein",M203="Nein",M204="Nein"),"Nein","Ja")</f>
        <v>Nein</v>
      </c>
      <c r="CI202" s="3" t="n">
        <f aca="false">ROUND((N202+N203+N204)/3,2)</f>
        <v>1</v>
      </c>
      <c r="CJ202" s="0" t="n">
        <f aca="false">O202</f>
        <v>20</v>
      </c>
      <c r="CK202" s="0" t="str">
        <f aca="false">P202</f>
        <v>Nein</v>
      </c>
      <c r="CL202" s="0" t="str">
        <f aca="false">Q202</f>
        <v>Nein</v>
      </c>
      <c r="CM202" s="3" t="n">
        <f aca="false">R202</f>
        <v>1</v>
      </c>
      <c r="CN202" s="0" t="n">
        <f aca="false">IF(AND(S202&gt;=0,S203&gt;=0,S204&gt;=0),S202+S203-S204,-1)</f>
        <v>1320</v>
      </c>
      <c r="CO202" s="0" t="s">
        <v>44</v>
      </c>
      <c r="CP202" s="0" t="str">
        <f aca="false">IF(AND(U202="Nein",U203="Nein",U204="Nein"),"Nein","Ja")</f>
        <v>Nein</v>
      </c>
      <c r="CQ202" s="3" t="n">
        <f aca="false">ROUND((V202+V203+V204)/3,2)</f>
        <v>1</v>
      </c>
      <c r="CR202" s="0" t="n">
        <f aca="false">W202</f>
        <v>20</v>
      </c>
      <c r="CS202" s="0" t="str">
        <f aca="false">X202</f>
        <v>Nein</v>
      </c>
      <c r="CT202" s="0" t="str">
        <f aca="false">Y202</f>
        <v>Nein</v>
      </c>
      <c r="CU202" s="3" t="n">
        <f aca="false">Z202</f>
        <v>1</v>
      </c>
      <c r="CV202" s="0" t="n">
        <f aca="false">AA202</f>
        <v>92</v>
      </c>
      <c r="CW202" s="0" t="str">
        <f aca="false">AB202</f>
        <v>Nein</v>
      </c>
      <c r="CX202" s="0" t="str">
        <f aca="false">AC202</f>
        <v>Nein</v>
      </c>
      <c r="CY202" s="3" t="n">
        <f aca="false">AD202</f>
        <v>1</v>
      </c>
      <c r="CZ202" s="0" t="n">
        <f aca="false">AE202</f>
        <v>92</v>
      </c>
      <c r="DA202" s="0" t="str">
        <f aca="false">AF202</f>
        <v>Nein</v>
      </c>
      <c r="DB202" s="0" t="str">
        <f aca="false">AG202</f>
        <v>Nein</v>
      </c>
      <c r="DC202" s="3" t="n">
        <f aca="false">AH202</f>
        <v>1</v>
      </c>
      <c r="DD202" s="0" t="n">
        <f aca="false">AI202</f>
        <v>2</v>
      </c>
      <c r="DE202" s="0" t="str">
        <f aca="false">AJ202</f>
        <v>Nein</v>
      </c>
      <c r="DF202" s="0" t="str">
        <f aca="false">AK202</f>
        <v>Nein</v>
      </c>
      <c r="DG202" s="3" t="n">
        <f aca="false">AL202</f>
        <v>1</v>
      </c>
      <c r="DH202" s="0" t="n">
        <f aca="false">AM202</f>
        <v>21</v>
      </c>
      <c r="DI202" s="0" t="str">
        <f aca="false">AN202</f>
        <v>Nein</v>
      </c>
      <c r="DJ202" s="0" t="str">
        <f aca="false">AO202</f>
        <v>Nein</v>
      </c>
      <c r="DK202" s="3" t="n">
        <f aca="false">AP202</f>
        <v>1</v>
      </c>
      <c r="DL202" s="0" t="n">
        <f aca="false">IF(CF202=0,0,IF(OR(BX202&gt;=0,CF202&gt;=0),ROUND(CF202/BX202*100,0),-1))</f>
        <v>8</v>
      </c>
      <c r="DM202" s="0" t="s">
        <v>44</v>
      </c>
      <c r="DN202" s="0" t="str">
        <f aca="false">IF(AND(CH202="Nein",BZ202="Nein"),"Nein","Ja")</f>
        <v>Nein</v>
      </c>
      <c r="DO202" s="3" t="n">
        <f aca="false">ROUND(CI202*CA202,2)</f>
        <v>1</v>
      </c>
      <c r="DP202" s="0" t="n">
        <f aca="false">IF(OR(BX202&lt;0,CB202&lt;=0),-1,ROUND(BX202/CB202,0))</f>
        <v>72</v>
      </c>
      <c r="DQ202" s="0" t="s">
        <v>44</v>
      </c>
      <c r="DR202" s="0" t="str">
        <f aca="false">IF(AND(BZ202="Nein",CD202="Nein"),"Nein","Ja")</f>
        <v>Nein</v>
      </c>
      <c r="DS202" s="3" t="n">
        <f aca="false">ROUND(CA202*CE202,2)</f>
        <v>1</v>
      </c>
      <c r="DT202" s="0" t="n">
        <f aca="false">IF(OR(CF202&lt;0,CJ202&lt;=0),-1,ROUND(CF202/CJ202,0))</f>
        <v>6</v>
      </c>
      <c r="DU202" s="0" t="s">
        <v>44</v>
      </c>
      <c r="DV202" s="0" t="str">
        <f aca="false">IF(AND(CH202="Nein",CL202="Nein"),"Nein","Ja")</f>
        <v>Nein</v>
      </c>
      <c r="DW202" s="3" t="n">
        <f aca="false">ROUND(CI202*CM202,2)</f>
        <v>1</v>
      </c>
      <c r="DX202" s="0" t="n">
        <f aca="false">IF(OR(CN202&lt;0,CR202&lt;=0),-1,ROUND(CN202/CR202,0))</f>
        <v>66</v>
      </c>
      <c r="DY202" s="0" t="s">
        <v>44</v>
      </c>
      <c r="DZ202" s="0" t="str">
        <f aca="false">IF(AND(CP202="Nein",CT202="Nein"),"Nein","Ja")</f>
        <v>Nein</v>
      </c>
      <c r="EA202" s="3" t="n">
        <f aca="false">ROUND(CQ202*CU202,2)</f>
        <v>1</v>
      </c>
      <c r="EB202" s="0" t="n">
        <f aca="false">IF(OR(CN202&lt;0,CF202&lt;0),-1,CN202+ROUND(BU202*CF202,0))</f>
        <v>1584</v>
      </c>
      <c r="EC202" s="0" t="s">
        <v>44</v>
      </c>
      <c r="ED202" s="0" t="str">
        <f aca="false">IF(AND(CP202="Nein",CH202="Nein"),"Nein","Ja")</f>
        <v>Nein</v>
      </c>
      <c r="EE202" s="3" t="n">
        <f aca="false">ROUND((CQ202+CI202)/2,2)</f>
        <v>1</v>
      </c>
      <c r="EF202" s="0" t="n">
        <f aca="false">IF(OR(EB202&lt;0,CB202&lt;=0),-1,ROUND(EB202/CB202,0))</f>
        <v>79</v>
      </c>
      <c r="EG202" s="0" t="s">
        <v>44</v>
      </c>
      <c r="EH202" s="0" t="str">
        <f aca="false">IF(AND(ED202="Nein",CD202="Nein"),"Nein","Ja")</f>
        <v>Nein</v>
      </c>
      <c r="EI202" s="3" t="n">
        <f aca="false">ROUND(EE202*CE202,2)</f>
        <v>1</v>
      </c>
      <c r="EJ202" s="0" t="n">
        <f aca="false">BO202</f>
        <v>9</v>
      </c>
      <c r="EK202" s="0" t="str">
        <f aca="false">BP202</f>
        <v>Nein</v>
      </c>
      <c r="EL202" s="0" t="str">
        <f aca="false">BQ202</f>
        <v>Nein</v>
      </c>
      <c r="EM202" s="3" t="n">
        <f aca="false">BR202</f>
        <v>1</v>
      </c>
    </row>
    <row r="203" customFormat="false" ht="12.75" hidden="false" customHeight="false" outlineLevel="0" collapsed="false">
      <c r="A203" s="0" t="s">
        <v>99</v>
      </c>
      <c r="B203" s="0" t="n">
        <v>1</v>
      </c>
      <c r="C203" s="0" t="n">
        <v>720</v>
      </c>
      <c r="D203" s="0" t="s">
        <v>44</v>
      </c>
      <c r="E203" s="0" t="s">
        <v>44</v>
      </c>
      <c r="F203" s="3" t="n">
        <v>1</v>
      </c>
      <c r="G203" s="0" t="n">
        <v>97</v>
      </c>
      <c r="H203" s="0" t="s">
        <v>44</v>
      </c>
      <c r="I203" s="0" t="s">
        <v>44</v>
      </c>
      <c r="J203" s="3" t="n">
        <v>1</v>
      </c>
      <c r="K203" s="0" t="n">
        <v>180</v>
      </c>
      <c r="L203" s="0" t="s">
        <v>44</v>
      </c>
      <c r="M203" s="0" t="s">
        <v>44</v>
      </c>
      <c r="N203" s="3" t="n">
        <v>1</v>
      </c>
      <c r="O203" s="0" t="n">
        <v>82</v>
      </c>
      <c r="P203" s="0" t="s">
        <v>44</v>
      </c>
      <c r="Q203" s="0" t="s">
        <v>44</v>
      </c>
      <c r="R203" s="3" t="n">
        <v>1</v>
      </c>
      <c r="S203" s="0" t="n">
        <v>540</v>
      </c>
      <c r="T203" s="0" t="s">
        <v>44</v>
      </c>
      <c r="U203" s="0" t="s">
        <v>44</v>
      </c>
      <c r="V203" s="3" t="n">
        <v>1</v>
      </c>
      <c r="W203" s="0" t="n">
        <v>102</v>
      </c>
      <c r="X203" s="0" t="s">
        <v>44</v>
      </c>
      <c r="Y203" s="0" t="s">
        <v>44</v>
      </c>
      <c r="Z203" s="3" t="n">
        <v>1</v>
      </c>
      <c r="AA203" s="0" t="n">
        <v>82</v>
      </c>
      <c r="AB203" s="0" t="s">
        <v>44</v>
      </c>
      <c r="AC203" s="0" t="s">
        <v>44</v>
      </c>
      <c r="AD203" s="3" t="n">
        <v>1</v>
      </c>
      <c r="AE203" s="0" t="n">
        <v>82</v>
      </c>
      <c r="AF203" s="4" t="s">
        <v>44</v>
      </c>
      <c r="AG203" s="4" t="s">
        <v>44</v>
      </c>
      <c r="AH203" s="3" t="n">
        <v>1</v>
      </c>
      <c r="AI203" s="0" t="n">
        <v>11</v>
      </c>
      <c r="AJ203" s="0" t="s">
        <v>44</v>
      </c>
      <c r="AK203" s="0" t="s">
        <v>44</v>
      </c>
      <c r="AL203" s="3" t="n">
        <v>1</v>
      </c>
      <c r="AM203" s="0" t="n">
        <v>98</v>
      </c>
      <c r="AN203" s="0" t="s">
        <v>44</v>
      </c>
      <c r="AO203" s="0" t="s">
        <v>44</v>
      </c>
      <c r="AP203" s="3" t="n">
        <v>1</v>
      </c>
      <c r="AQ203" s="0" t="n">
        <v>25</v>
      </c>
      <c r="AR203" s="0" t="s">
        <v>44</v>
      </c>
      <c r="AS203" s="0" t="s">
        <v>44</v>
      </c>
      <c r="AT203" s="3" t="n">
        <v>1</v>
      </c>
      <c r="AU203" s="0" t="n">
        <v>7</v>
      </c>
      <c r="AV203" s="0" t="s">
        <v>44</v>
      </c>
      <c r="AW203" s="0" t="s">
        <v>44</v>
      </c>
      <c r="AX203" s="3" t="n">
        <v>1</v>
      </c>
      <c r="AY203" s="0" t="n">
        <v>2</v>
      </c>
      <c r="AZ203" s="0" t="s">
        <v>44</v>
      </c>
      <c r="BA203" s="0" t="s">
        <v>44</v>
      </c>
      <c r="BB203" s="3" t="n">
        <v>1</v>
      </c>
      <c r="BC203" s="0" t="n">
        <v>5</v>
      </c>
      <c r="BD203" s="0" t="s">
        <v>44</v>
      </c>
      <c r="BE203" s="0" t="s">
        <v>44</v>
      </c>
      <c r="BF203" s="3" t="n">
        <v>1</v>
      </c>
      <c r="BG203" s="0" t="n">
        <v>1008</v>
      </c>
      <c r="BH203" s="0" t="s">
        <v>44</v>
      </c>
      <c r="BI203" s="0" t="s">
        <v>44</v>
      </c>
      <c r="BJ203" s="3" t="n">
        <v>1</v>
      </c>
      <c r="BK203" s="0" t="n">
        <v>10</v>
      </c>
      <c r="BL203" s="0" t="s">
        <v>44</v>
      </c>
      <c r="BM203" s="0" t="s">
        <v>44</v>
      </c>
      <c r="BN203" s="3" t="n">
        <v>1</v>
      </c>
      <c r="BO203" s="0" t="n">
        <v>7</v>
      </c>
      <c r="BP203" s="0" t="s">
        <v>44</v>
      </c>
      <c r="BQ203" s="0" t="s">
        <v>44</v>
      </c>
      <c r="BR203" s="3" t="n">
        <v>1</v>
      </c>
      <c r="CA203" s="3"/>
      <c r="CE203" s="3"/>
      <c r="CI203" s="3"/>
      <c r="CM203" s="3"/>
      <c r="CQ203" s="3"/>
      <c r="CU203" s="3"/>
      <c r="CY203" s="3"/>
      <c r="DC203" s="3"/>
      <c r="DG203" s="3"/>
      <c r="DK203" s="3"/>
      <c r="DO203" s="3"/>
      <c r="DS203" s="3"/>
      <c r="DW203" s="3"/>
      <c r="EA203" s="3"/>
      <c r="EE203" s="3"/>
      <c r="EI203" s="3"/>
      <c r="EM203" s="3"/>
    </row>
    <row r="204" customFormat="false" ht="12.75" hidden="false" customHeight="false" outlineLevel="0" collapsed="false">
      <c r="A204" s="0" t="s">
        <v>96</v>
      </c>
      <c r="B204" s="0" t="n">
        <v>1</v>
      </c>
      <c r="C204" s="0" t="n">
        <v>600</v>
      </c>
      <c r="D204" s="0" t="s">
        <v>44</v>
      </c>
      <c r="E204" s="0" t="s">
        <v>44</v>
      </c>
      <c r="F204" s="3" t="n">
        <v>1</v>
      </c>
      <c r="G204" s="0" t="n">
        <v>105</v>
      </c>
      <c r="H204" s="0" t="s">
        <v>44</v>
      </c>
      <c r="I204" s="0" t="s">
        <v>44</v>
      </c>
      <c r="J204" s="3" t="n">
        <v>1</v>
      </c>
      <c r="K204" s="0" t="n">
        <v>120</v>
      </c>
      <c r="L204" s="0" t="s">
        <v>44</v>
      </c>
      <c r="M204" s="0" t="s">
        <v>44</v>
      </c>
      <c r="N204" s="3" t="n">
        <v>1</v>
      </c>
      <c r="O204" s="0" t="n">
        <v>85</v>
      </c>
      <c r="P204" s="0" t="s">
        <v>44</v>
      </c>
      <c r="Q204" s="0" t="s">
        <v>44</v>
      </c>
      <c r="R204" s="3" t="n">
        <v>1</v>
      </c>
      <c r="S204" s="0" t="n">
        <v>480</v>
      </c>
      <c r="T204" s="0" t="s">
        <v>44</v>
      </c>
      <c r="U204" s="0" t="s">
        <v>44</v>
      </c>
      <c r="V204" s="3" t="n">
        <v>1</v>
      </c>
      <c r="W204" s="0" t="n">
        <v>110</v>
      </c>
      <c r="X204" s="0" t="s">
        <v>44</v>
      </c>
      <c r="Y204" s="0" t="s">
        <v>44</v>
      </c>
      <c r="Z204" s="3" t="n">
        <v>1</v>
      </c>
      <c r="AA204" s="0" t="n">
        <v>77</v>
      </c>
      <c r="AB204" s="0" t="s">
        <v>44</v>
      </c>
      <c r="AC204" s="0" t="s">
        <v>44</v>
      </c>
      <c r="AD204" s="3" t="n">
        <v>1</v>
      </c>
      <c r="AE204" s="0" t="n">
        <v>77</v>
      </c>
      <c r="AF204" s="4" t="s">
        <v>44</v>
      </c>
      <c r="AG204" s="4" t="s">
        <v>44</v>
      </c>
      <c r="AH204" s="3" t="n">
        <v>1</v>
      </c>
      <c r="AI204" s="0" t="n">
        <v>14</v>
      </c>
      <c r="AJ204" s="0" t="s">
        <v>44</v>
      </c>
      <c r="AK204" s="0" t="s">
        <v>44</v>
      </c>
      <c r="AL204" s="3" t="n">
        <v>1</v>
      </c>
      <c r="AM204" s="0" t="n">
        <v>95</v>
      </c>
      <c r="AN204" s="0" t="s">
        <v>44</v>
      </c>
      <c r="AO204" s="0" t="s">
        <v>44</v>
      </c>
      <c r="AP204" s="3" t="n">
        <v>1</v>
      </c>
      <c r="AQ204" s="0" t="n">
        <v>20</v>
      </c>
      <c r="AR204" s="0" t="s">
        <v>44</v>
      </c>
      <c r="AS204" s="0" t="s">
        <v>44</v>
      </c>
      <c r="AT204" s="3" t="n">
        <v>1</v>
      </c>
      <c r="AU204" s="0" t="n">
        <v>6</v>
      </c>
      <c r="AV204" s="0" t="s">
        <v>44</v>
      </c>
      <c r="AW204" s="0" t="s">
        <v>44</v>
      </c>
      <c r="AX204" s="3" t="n">
        <v>1</v>
      </c>
      <c r="AY204" s="0" t="n">
        <v>1</v>
      </c>
      <c r="AZ204" s="0" t="s">
        <v>44</v>
      </c>
      <c r="BA204" s="0" t="s">
        <v>44</v>
      </c>
      <c r="BB204" s="3" t="n">
        <v>1</v>
      </c>
      <c r="BC204" s="0" t="n">
        <v>4</v>
      </c>
      <c r="BD204" s="0" t="s">
        <v>44</v>
      </c>
      <c r="BE204" s="0" t="s">
        <v>44</v>
      </c>
      <c r="BF204" s="3" t="n">
        <v>1</v>
      </c>
      <c r="BG204" s="0" t="n">
        <v>804</v>
      </c>
      <c r="BH204" s="0" t="s">
        <v>44</v>
      </c>
      <c r="BI204" s="0" t="s">
        <v>44</v>
      </c>
      <c r="BJ204" s="3" t="n">
        <v>1</v>
      </c>
      <c r="BK204" s="0" t="n">
        <v>8</v>
      </c>
      <c r="BL204" s="0" t="s">
        <v>44</v>
      </c>
      <c r="BM204" s="0" t="s">
        <v>44</v>
      </c>
      <c r="BN204" s="3" t="n">
        <v>1</v>
      </c>
      <c r="BO204" s="0" t="n">
        <v>0</v>
      </c>
      <c r="BP204" s="0" t="s">
        <v>44</v>
      </c>
      <c r="BQ204" s="0" t="s">
        <v>44</v>
      </c>
      <c r="BR204" s="3" t="n">
        <v>1</v>
      </c>
      <c r="CA204" s="3"/>
      <c r="CE204" s="3"/>
      <c r="CI204" s="3"/>
      <c r="CM204" s="3"/>
      <c r="CQ204" s="3"/>
      <c r="CU204" s="3"/>
      <c r="CY204" s="3"/>
      <c r="DC204" s="3"/>
      <c r="DG204" s="3"/>
      <c r="DK204" s="3"/>
      <c r="DO204" s="3"/>
      <c r="DS204" s="3"/>
      <c r="DW204" s="3"/>
      <c r="EA204" s="3"/>
      <c r="EE204" s="3"/>
      <c r="EI204" s="3"/>
      <c r="EM204" s="3"/>
    </row>
    <row r="205" customFormat="false" ht="12.75" hidden="false" customHeight="false" outlineLevel="0" collapsed="false">
      <c r="A205" s="0" t="n">
        <v>82</v>
      </c>
      <c r="B205" s="0" t="n">
        <v>1</v>
      </c>
      <c r="C205" s="0" t="n">
        <v>-3</v>
      </c>
      <c r="D205" s="0" t="s">
        <v>44</v>
      </c>
      <c r="E205" s="0" t="s">
        <v>44</v>
      </c>
      <c r="F205" s="3" t="n">
        <v>1</v>
      </c>
      <c r="G205" s="0" t="n">
        <v>-3</v>
      </c>
      <c r="H205" s="0" t="s">
        <v>44</v>
      </c>
      <c r="I205" s="0" t="s">
        <v>44</v>
      </c>
      <c r="J205" s="3" t="n">
        <v>1</v>
      </c>
      <c r="K205" s="0" t="n">
        <v>-3</v>
      </c>
      <c r="L205" s="0" t="s">
        <v>44</v>
      </c>
      <c r="M205" s="0" t="s">
        <v>44</v>
      </c>
      <c r="N205" s="3" t="n">
        <v>1</v>
      </c>
      <c r="O205" s="0" t="n">
        <v>-3</v>
      </c>
      <c r="P205" s="0" t="s">
        <v>44</v>
      </c>
      <c r="Q205" s="0" t="s">
        <v>44</v>
      </c>
      <c r="R205" s="3" t="n">
        <v>1</v>
      </c>
      <c r="S205" s="0" t="n">
        <v>-3</v>
      </c>
      <c r="T205" s="0" t="s">
        <v>44</v>
      </c>
      <c r="U205" s="0" t="s">
        <v>44</v>
      </c>
      <c r="V205" s="3" t="n">
        <v>1</v>
      </c>
      <c r="W205" s="0" t="n">
        <v>-3</v>
      </c>
      <c r="X205" s="0" t="s">
        <v>44</v>
      </c>
      <c r="Y205" s="0" t="s">
        <v>44</v>
      </c>
      <c r="Z205" s="3" t="n">
        <v>1</v>
      </c>
      <c r="AA205" s="0" t="n">
        <v>-3</v>
      </c>
      <c r="AB205" s="0" t="s">
        <v>44</v>
      </c>
      <c r="AC205" s="0" t="s">
        <v>44</v>
      </c>
      <c r="AD205" s="3" t="n">
        <v>1</v>
      </c>
      <c r="AE205" s="0" t="n">
        <v>-3</v>
      </c>
      <c r="AF205" s="4" t="s">
        <v>44</v>
      </c>
      <c r="AG205" s="4" t="s">
        <v>44</v>
      </c>
      <c r="AH205" s="3" t="n">
        <v>1</v>
      </c>
      <c r="AI205" s="0" t="n">
        <v>-3</v>
      </c>
      <c r="AJ205" s="0" t="s">
        <v>44</v>
      </c>
      <c r="AK205" s="0" t="s">
        <v>44</v>
      </c>
      <c r="AL205" s="3" t="n">
        <v>1</v>
      </c>
      <c r="AM205" s="0" t="n">
        <v>-3</v>
      </c>
      <c r="AN205" s="0" t="s">
        <v>44</v>
      </c>
      <c r="AO205" s="0" t="s">
        <v>44</v>
      </c>
      <c r="AP205" s="3" t="n">
        <v>1</v>
      </c>
      <c r="AQ205" s="0" t="n">
        <v>-3</v>
      </c>
      <c r="AR205" s="0" t="s">
        <v>44</v>
      </c>
      <c r="AS205" s="0" t="s">
        <v>44</v>
      </c>
      <c r="AT205" s="3" t="n">
        <v>1</v>
      </c>
      <c r="AU205" s="0" t="n">
        <v>-3</v>
      </c>
      <c r="AV205" s="0" t="s">
        <v>44</v>
      </c>
      <c r="AW205" s="0" t="s">
        <v>44</v>
      </c>
      <c r="AX205" s="3" t="n">
        <v>1</v>
      </c>
      <c r="AY205" s="0" t="n">
        <v>-3</v>
      </c>
      <c r="AZ205" s="0" t="s">
        <v>44</v>
      </c>
      <c r="BA205" s="0" t="s">
        <v>44</v>
      </c>
      <c r="BB205" s="3" t="n">
        <v>1</v>
      </c>
      <c r="BC205" s="0" t="n">
        <v>-3</v>
      </c>
      <c r="BD205" s="0" t="s">
        <v>44</v>
      </c>
      <c r="BE205" s="0" t="s">
        <v>44</v>
      </c>
      <c r="BF205" s="3" t="n">
        <v>1</v>
      </c>
      <c r="BG205" s="0" t="n">
        <v>-3</v>
      </c>
      <c r="BH205" s="0" t="s">
        <v>44</v>
      </c>
      <c r="BI205" s="0" t="s">
        <v>44</v>
      </c>
      <c r="BJ205" s="3" t="n">
        <v>1</v>
      </c>
      <c r="BK205" s="0" t="n">
        <v>-3</v>
      </c>
      <c r="BL205" s="0" t="s">
        <v>44</v>
      </c>
      <c r="BM205" s="0" t="s">
        <v>44</v>
      </c>
      <c r="BN205" s="3" t="n">
        <v>1</v>
      </c>
      <c r="BO205" s="0" t="n">
        <v>-3</v>
      </c>
      <c r="BP205" s="0" t="s">
        <v>44</v>
      </c>
      <c r="BQ205" s="0" t="s">
        <v>44</v>
      </c>
      <c r="BR205" s="3" t="n">
        <v>1</v>
      </c>
      <c r="BU205" s="0" t="n">
        <f aca="false">IF(CJ205&lt;=0,$D$7,IF(CR205&lt;=CJ205,$D$7,$D$7+$F$7*(CR205-CJ205)))</f>
        <v>2.2</v>
      </c>
      <c r="BW205" s="0" t="n">
        <v>1</v>
      </c>
      <c r="BX205" s="0" t="n">
        <v>-3</v>
      </c>
      <c r="BY205" s="0" t="s">
        <v>44</v>
      </c>
      <c r="BZ205" s="0" t="str">
        <f aca="false">IF(AND(E205="Nein",E206="Nein",E207="Nein"),"Nein","Ja")</f>
        <v>Nein</v>
      </c>
      <c r="CA205" s="3" t="n">
        <f aca="false">ROUND((F205+F206+F207)/3,2)</f>
        <v>1</v>
      </c>
      <c r="CB205" s="0" t="n">
        <f aca="false">G205</f>
        <v>-3</v>
      </c>
      <c r="CC205" s="0" t="str">
        <f aca="false">H205</f>
        <v>Nein</v>
      </c>
      <c r="CD205" s="0" t="str">
        <f aca="false">I205</f>
        <v>Nein</v>
      </c>
      <c r="CE205" s="3" t="n">
        <f aca="false">J205</f>
        <v>1</v>
      </c>
      <c r="CF205" s="0" t="n">
        <v>-3</v>
      </c>
      <c r="CG205" s="0" t="s">
        <v>44</v>
      </c>
      <c r="CH205" s="0" t="str">
        <f aca="false">IF(AND(M205="Nein",M206="Nein",M207="Nein"),"Nein","Ja")</f>
        <v>Nein</v>
      </c>
      <c r="CI205" s="3" t="n">
        <f aca="false">ROUND((N205+N206+N207)/3,2)</f>
        <v>1</v>
      </c>
      <c r="CJ205" s="0" t="n">
        <f aca="false">O205</f>
        <v>-3</v>
      </c>
      <c r="CK205" s="0" t="str">
        <f aca="false">P205</f>
        <v>Nein</v>
      </c>
      <c r="CL205" s="0" t="str">
        <f aca="false">Q205</f>
        <v>Nein</v>
      </c>
      <c r="CM205" s="3" t="n">
        <f aca="false">R205</f>
        <v>1</v>
      </c>
      <c r="CN205" s="0" t="n">
        <v>-3</v>
      </c>
      <c r="CO205" s="0" t="s">
        <v>44</v>
      </c>
      <c r="CP205" s="0" t="str">
        <f aca="false">IF(AND(U205="Nein",U206="Nein",U207="Nein"),"Nein","Ja")</f>
        <v>Nein</v>
      </c>
      <c r="CQ205" s="3" t="n">
        <f aca="false">ROUND((V205+V206+V207)/3,2)</f>
        <v>1</v>
      </c>
      <c r="CR205" s="0" t="n">
        <f aca="false">W205</f>
        <v>-3</v>
      </c>
      <c r="CS205" s="0" t="str">
        <f aca="false">X205</f>
        <v>Nein</v>
      </c>
      <c r="CT205" s="0" t="str">
        <f aca="false">Y205</f>
        <v>Nein</v>
      </c>
      <c r="CU205" s="3" t="n">
        <f aca="false">Z205</f>
        <v>1</v>
      </c>
      <c r="CV205" s="0" t="n">
        <f aca="false">AA205</f>
        <v>-3</v>
      </c>
      <c r="CW205" s="0" t="str">
        <f aca="false">AB205</f>
        <v>Nein</v>
      </c>
      <c r="CX205" s="0" t="str">
        <f aca="false">AC205</f>
        <v>Nein</v>
      </c>
      <c r="CY205" s="3" t="n">
        <f aca="false">AD205</f>
        <v>1</v>
      </c>
      <c r="CZ205" s="0" t="n">
        <f aca="false">AE205</f>
        <v>-3</v>
      </c>
      <c r="DA205" s="0" t="str">
        <f aca="false">AF205</f>
        <v>Nein</v>
      </c>
      <c r="DB205" s="0" t="str">
        <f aca="false">AG205</f>
        <v>Nein</v>
      </c>
      <c r="DC205" s="3" t="n">
        <f aca="false">AH205</f>
        <v>1</v>
      </c>
      <c r="DD205" s="0" t="n">
        <f aca="false">AI205</f>
        <v>-3</v>
      </c>
      <c r="DE205" s="0" t="str">
        <f aca="false">AJ205</f>
        <v>Nein</v>
      </c>
      <c r="DF205" s="0" t="str">
        <f aca="false">AK205</f>
        <v>Nein</v>
      </c>
      <c r="DG205" s="3" t="n">
        <f aca="false">AL205</f>
        <v>1</v>
      </c>
      <c r="DH205" s="0" t="n">
        <f aca="false">AM205</f>
        <v>-3</v>
      </c>
      <c r="DI205" s="0" t="str">
        <f aca="false">AN205</f>
        <v>Nein</v>
      </c>
      <c r="DJ205" s="0" t="str">
        <f aca="false">AO205</f>
        <v>Nein</v>
      </c>
      <c r="DK205" s="3" t="n">
        <f aca="false">AP205</f>
        <v>1</v>
      </c>
      <c r="DL205" s="0" t="n">
        <v>-3</v>
      </c>
      <c r="DM205" s="0" t="s">
        <v>44</v>
      </c>
      <c r="DN205" s="0" t="str">
        <f aca="false">IF(AND(CH205="Nein",BZ205="Nein"),"Nein","Ja")</f>
        <v>Nein</v>
      </c>
      <c r="DO205" s="3" t="n">
        <f aca="false">ROUND(CI205*CA205,2)</f>
        <v>1</v>
      </c>
      <c r="DP205" s="0" t="n">
        <v>-3</v>
      </c>
      <c r="DQ205" s="0" t="s">
        <v>44</v>
      </c>
      <c r="DR205" s="0" t="str">
        <f aca="false">IF(AND(BZ205="Nein",CD205="Nein"),"Nein","Ja")</f>
        <v>Nein</v>
      </c>
      <c r="DS205" s="3" t="n">
        <f aca="false">ROUND(CA205*CE205,2)</f>
        <v>1</v>
      </c>
      <c r="DT205" s="0" t="n">
        <v>-3</v>
      </c>
      <c r="DU205" s="0" t="s">
        <v>44</v>
      </c>
      <c r="DV205" s="0" t="str">
        <f aca="false">IF(AND(CH205="Nein",CL205="Nein"),"Nein","Ja")</f>
        <v>Nein</v>
      </c>
      <c r="DW205" s="3" t="n">
        <f aca="false">ROUND(CI205*CM205,2)</f>
        <v>1</v>
      </c>
      <c r="DX205" s="0" t="n">
        <v>-3</v>
      </c>
      <c r="DY205" s="0" t="s">
        <v>44</v>
      </c>
      <c r="DZ205" s="0" t="str">
        <f aca="false">IF(AND(CP205="Nein",CT205="Nein"),"Nein","Ja")</f>
        <v>Nein</v>
      </c>
      <c r="EA205" s="3" t="n">
        <f aca="false">ROUND(CQ205*CU205,2)</f>
        <v>1</v>
      </c>
      <c r="EB205" s="0" t="n">
        <v>-3</v>
      </c>
      <c r="EC205" s="0" t="s">
        <v>44</v>
      </c>
      <c r="ED205" s="0" t="str">
        <f aca="false">IF(AND(CP205="Nein",CH205="Nein"),"Nein","Ja")</f>
        <v>Nein</v>
      </c>
      <c r="EE205" s="3" t="n">
        <f aca="false">ROUND((CQ205+CI205)/2,2)</f>
        <v>1</v>
      </c>
      <c r="EF205" s="0" t="n">
        <v>-3</v>
      </c>
      <c r="EG205" s="0" t="s">
        <v>44</v>
      </c>
      <c r="EH205" s="0" t="str">
        <f aca="false">IF(AND(ED205="Nein",CD205="Nein"),"Nein","Ja")</f>
        <v>Nein</v>
      </c>
      <c r="EI205" s="3" t="n">
        <f aca="false">ROUND(EE205*CE205,2)</f>
        <v>1</v>
      </c>
      <c r="EJ205" s="0" t="n">
        <f aca="false">BO205</f>
        <v>-3</v>
      </c>
      <c r="EK205" s="0" t="str">
        <f aca="false">BP205</f>
        <v>Nein</v>
      </c>
      <c r="EL205" s="0" t="str">
        <f aca="false">BQ205</f>
        <v>Nein</v>
      </c>
      <c r="EM205" s="3" t="n">
        <f aca="false">BR205</f>
        <v>1</v>
      </c>
    </row>
    <row r="206" customFormat="false" ht="12.75" hidden="false" customHeight="false" outlineLevel="0" collapsed="false">
      <c r="B206" s="0" t="n">
        <v>1</v>
      </c>
      <c r="C206" s="0" t="n">
        <v>720</v>
      </c>
      <c r="D206" s="0" t="s">
        <v>44</v>
      </c>
      <c r="E206" s="0" t="s">
        <v>44</v>
      </c>
      <c r="F206" s="3" t="n">
        <v>1</v>
      </c>
      <c r="G206" s="0" t="n">
        <v>97</v>
      </c>
      <c r="H206" s="0" t="s">
        <v>44</v>
      </c>
      <c r="I206" s="0" t="s">
        <v>44</v>
      </c>
      <c r="J206" s="3" t="n">
        <v>1</v>
      </c>
      <c r="K206" s="0" t="n">
        <v>180</v>
      </c>
      <c r="L206" s="0" t="s">
        <v>44</v>
      </c>
      <c r="M206" s="0" t="s">
        <v>44</v>
      </c>
      <c r="N206" s="3" t="n">
        <v>1</v>
      </c>
      <c r="O206" s="0" t="n">
        <v>82</v>
      </c>
      <c r="P206" s="0" t="s">
        <v>44</v>
      </c>
      <c r="Q206" s="0" t="s">
        <v>44</v>
      </c>
      <c r="R206" s="3" t="n">
        <v>1</v>
      </c>
      <c r="S206" s="0" t="n">
        <v>540</v>
      </c>
      <c r="T206" s="0" t="s">
        <v>44</v>
      </c>
      <c r="U206" s="0" t="s">
        <v>44</v>
      </c>
      <c r="V206" s="3" t="n">
        <v>1</v>
      </c>
      <c r="W206" s="0" t="n">
        <v>102</v>
      </c>
      <c r="X206" s="0" t="s">
        <v>44</v>
      </c>
      <c r="Y206" s="0" t="s">
        <v>44</v>
      </c>
      <c r="Z206" s="3" t="n">
        <v>1</v>
      </c>
      <c r="AA206" s="0" t="n">
        <v>82</v>
      </c>
      <c r="AB206" s="0" t="s">
        <v>44</v>
      </c>
      <c r="AC206" s="0" t="s">
        <v>44</v>
      </c>
      <c r="AD206" s="3" t="n">
        <v>1</v>
      </c>
      <c r="AE206" s="0" t="n">
        <v>82</v>
      </c>
      <c r="AF206" s="4" t="s">
        <v>44</v>
      </c>
      <c r="AG206" s="4" t="s">
        <v>44</v>
      </c>
      <c r="AH206" s="3" t="n">
        <v>1</v>
      </c>
      <c r="AI206" s="0" t="n">
        <v>11</v>
      </c>
      <c r="AJ206" s="0" t="s">
        <v>44</v>
      </c>
      <c r="AK206" s="0" t="s">
        <v>44</v>
      </c>
      <c r="AL206" s="3" t="n">
        <v>1</v>
      </c>
      <c r="AM206" s="0" t="n">
        <v>98</v>
      </c>
      <c r="AN206" s="0" t="s">
        <v>44</v>
      </c>
      <c r="AO206" s="0" t="s">
        <v>44</v>
      </c>
      <c r="AP206" s="3" t="n">
        <v>1</v>
      </c>
      <c r="AQ206" s="0" t="n">
        <v>25</v>
      </c>
      <c r="AR206" s="0" t="s">
        <v>44</v>
      </c>
      <c r="AS206" s="0" t="s">
        <v>44</v>
      </c>
      <c r="AT206" s="3" t="n">
        <v>1</v>
      </c>
      <c r="AU206" s="0" t="n">
        <v>7</v>
      </c>
      <c r="AV206" s="0" t="s">
        <v>44</v>
      </c>
      <c r="AW206" s="0" t="s">
        <v>44</v>
      </c>
      <c r="AX206" s="3" t="n">
        <v>1</v>
      </c>
      <c r="AY206" s="0" t="n">
        <v>2</v>
      </c>
      <c r="AZ206" s="0" t="s">
        <v>44</v>
      </c>
      <c r="BA206" s="0" t="s">
        <v>44</v>
      </c>
      <c r="BB206" s="3" t="n">
        <v>1</v>
      </c>
      <c r="BC206" s="0" t="n">
        <v>5</v>
      </c>
      <c r="BD206" s="0" t="s">
        <v>44</v>
      </c>
      <c r="BE206" s="0" t="s">
        <v>44</v>
      </c>
      <c r="BF206" s="3" t="n">
        <v>1</v>
      </c>
      <c r="BG206" s="0" t="n">
        <v>1008</v>
      </c>
      <c r="BH206" s="0" t="s">
        <v>44</v>
      </c>
      <c r="BI206" s="0" t="s">
        <v>44</v>
      </c>
      <c r="BJ206" s="3" t="n">
        <v>1</v>
      </c>
      <c r="BK206" s="0" t="n">
        <v>10</v>
      </c>
      <c r="BL206" s="0" t="s">
        <v>44</v>
      </c>
      <c r="BM206" s="0" t="s">
        <v>44</v>
      </c>
      <c r="BN206" s="3" t="n">
        <v>1</v>
      </c>
      <c r="BO206" s="0" t="n">
        <v>7</v>
      </c>
      <c r="BP206" s="0" t="s">
        <v>44</v>
      </c>
      <c r="BQ206" s="0" t="s">
        <v>44</v>
      </c>
      <c r="BR206" s="3" t="n">
        <v>1</v>
      </c>
      <c r="CA206" s="3"/>
      <c r="CE206" s="3"/>
      <c r="CI206" s="3"/>
      <c r="CM206" s="3"/>
      <c r="CQ206" s="3"/>
      <c r="CU206" s="3"/>
      <c r="CY206" s="3"/>
      <c r="DC206" s="3"/>
      <c r="DG206" s="3"/>
      <c r="DK206" s="3"/>
      <c r="DO206" s="3"/>
      <c r="DS206" s="3"/>
      <c r="DW206" s="3"/>
      <c r="EA206" s="3"/>
      <c r="EE206" s="3"/>
      <c r="EI206" s="3"/>
      <c r="EM206" s="3"/>
    </row>
    <row r="207" customFormat="false" ht="12.75" hidden="false" customHeight="false" outlineLevel="0" collapsed="false">
      <c r="B207" s="0" t="n">
        <v>1</v>
      </c>
      <c r="C207" s="0" t="n">
        <v>600</v>
      </c>
      <c r="D207" s="0" t="s">
        <v>44</v>
      </c>
      <c r="E207" s="0" t="s">
        <v>44</v>
      </c>
      <c r="F207" s="3" t="n">
        <v>1</v>
      </c>
      <c r="G207" s="0" t="n">
        <v>105</v>
      </c>
      <c r="H207" s="0" t="s">
        <v>44</v>
      </c>
      <c r="I207" s="0" t="s">
        <v>44</v>
      </c>
      <c r="J207" s="3" t="n">
        <v>1</v>
      </c>
      <c r="K207" s="0" t="n">
        <v>120</v>
      </c>
      <c r="L207" s="0" t="s">
        <v>44</v>
      </c>
      <c r="M207" s="0" t="s">
        <v>44</v>
      </c>
      <c r="N207" s="3" t="n">
        <v>1</v>
      </c>
      <c r="O207" s="0" t="n">
        <v>85</v>
      </c>
      <c r="P207" s="0" t="s">
        <v>44</v>
      </c>
      <c r="Q207" s="0" t="s">
        <v>44</v>
      </c>
      <c r="R207" s="3" t="n">
        <v>1</v>
      </c>
      <c r="S207" s="0" t="n">
        <v>480</v>
      </c>
      <c r="T207" s="0" t="s">
        <v>44</v>
      </c>
      <c r="U207" s="0" t="s">
        <v>44</v>
      </c>
      <c r="V207" s="3" t="n">
        <v>1</v>
      </c>
      <c r="W207" s="0" t="n">
        <v>110</v>
      </c>
      <c r="X207" s="0" t="s">
        <v>44</v>
      </c>
      <c r="Y207" s="0" t="s">
        <v>44</v>
      </c>
      <c r="Z207" s="3" t="n">
        <v>1</v>
      </c>
      <c r="AA207" s="0" t="n">
        <v>77</v>
      </c>
      <c r="AB207" s="0" t="s">
        <v>44</v>
      </c>
      <c r="AC207" s="0" t="s">
        <v>44</v>
      </c>
      <c r="AD207" s="3" t="n">
        <v>1</v>
      </c>
      <c r="AE207" s="0" t="n">
        <v>77</v>
      </c>
      <c r="AF207" s="4" t="s">
        <v>44</v>
      </c>
      <c r="AG207" s="4" t="s">
        <v>44</v>
      </c>
      <c r="AH207" s="3" t="n">
        <v>1</v>
      </c>
      <c r="AI207" s="0" t="n">
        <v>14</v>
      </c>
      <c r="AJ207" s="0" t="s">
        <v>44</v>
      </c>
      <c r="AK207" s="0" t="s">
        <v>44</v>
      </c>
      <c r="AL207" s="3" t="n">
        <v>1</v>
      </c>
      <c r="AM207" s="0" t="n">
        <v>95</v>
      </c>
      <c r="AN207" s="0" t="s">
        <v>44</v>
      </c>
      <c r="AO207" s="0" t="s">
        <v>44</v>
      </c>
      <c r="AP207" s="3" t="n">
        <v>1</v>
      </c>
      <c r="AQ207" s="0" t="n">
        <v>20</v>
      </c>
      <c r="AR207" s="0" t="s">
        <v>44</v>
      </c>
      <c r="AS207" s="0" t="s">
        <v>44</v>
      </c>
      <c r="AT207" s="3" t="n">
        <v>1</v>
      </c>
      <c r="AU207" s="0" t="n">
        <v>6</v>
      </c>
      <c r="AV207" s="0" t="s">
        <v>44</v>
      </c>
      <c r="AW207" s="0" t="s">
        <v>44</v>
      </c>
      <c r="AX207" s="3" t="n">
        <v>1</v>
      </c>
      <c r="AY207" s="0" t="n">
        <v>1</v>
      </c>
      <c r="AZ207" s="0" t="s">
        <v>44</v>
      </c>
      <c r="BA207" s="0" t="s">
        <v>44</v>
      </c>
      <c r="BB207" s="3" t="n">
        <v>1</v>
      </c>
      <c r="BC207" s="0" t="n">
        <v>4</v>
      </c>
      <c r="BD207" s="0" t="s">
        <v>44</v>
      </c>
      <c r="BE207" s="0" t="s">
        <v>44</v>
      </c>
      <c r="BF207" s="3" t="n">
        <v>1</v>
      </c>
      <c r="BG207" s="0" t="n">
        <v>804</v>
      </c>
      <c r="BH207" s="0" t="s">
        <v>44</v>
      </c>
      <c r="BI207" s="0" t="s">
        <v>44</v>
      </c>
      <c r="BJ207" s="3" t="n">
        <v>1</v>
      </c>
      <c r="BK207" s="0" t="n">
        <v>8</v>
      </c>
      <c r="BL207" s="0" t="s">
        <v>44</v>
      </c>
      <c r="BM207" s="0" t="s">
        <v>44</v>
      </c>
      <c r="BN207" s="3" t="n">
        <v>1</v>
      </c>
      <c r="BO207" s="0" t="n">
        <v>0</v>
      </c>
      <c r="BP207" s="0" t="s">
        <v>44</v>
      </c>
      <c r="BQ207" s="0" t="s">
        <v>44</v>
      </c>
      <c r="BR207" s="3" t="n">
        <v>1</v>
      </c>
      <c r="CA207" s="3"/>
      <c r="CE207" s="3"/>
      <c r="CI207" s="3"/>
      <c r="CM207" s="3"/>
      <c r="CQ207" s="3"/>
      <c r="CU207" s="3"/>
      <c r="CY207" s="3"/>
      <c r="DC207" s="3"/>
      <c r="DG207" s="3"/>
      <c r="DK207" s="3"/>
      <c r="DO207" s="3"/>
      <c r="DS207" s="3"/>
      <c r="DW207" s="3"/>
      <c r="EA207" s="3"/>
      <c r="EE207" s="3"/>
      <c r="EI207" s="3"/>
      <c r="EM207" s="3"/>
    </row>
    <row r="208" customFormat="false" ht="12.75" hidden="false" customHeight="false" outlineLevel="0" collapsed="false">
      <c r="A208" s="0" t="n">
        <v>83</v>
      </c>
      <c r="B208" s="0" t="n">
        <v>1</v>
      </c>
      <c r="C208" s="0" t="n">
        <v>1320</v>
      </c>
      <c r="D208" s="0" t="s">
        <v>44</v>
      </c>
      <c r="E208" s="0" t="s">
        <v>44</v>
      </c>
      <c r="F208" s="3" t="n">
        <v>1</v>
      </c>
      <c r="G208" s="0" t="n">
        <v>20</v>
      </c>
      <c r="H208" s="0" t="s">
        <v>44</v>
      </c>
      <c r="I208" s="0" t="s">
        <v>44</v>
      </c>
      <c r="J208" s="3" t="n">
        <v>1</v>
      </c>
      <c r="K208" s="0" t="n">
        <v>60</v>
      </c>
      <c r="L208" s="0" t="s">
        <v>44</v>
      </c>
      <c r="M208" s="0" t="s">
        <v>44</v>
      </c>
      <c r="N208" s="3" t="n">
        <v>1</v>
      </c>
      <c r="O208" s="0" t="n">
        <v>20</v>
      </c>
      <c r="P208" s="0" t="s">
        <v>44</v>
      </c>
      <c r="Q208" s="0" t="s">
        <v>44</v>
      </c>
      <c r="R208" s="3" t="n">
        <v>1</v>
      </c>
      <c r="S208" s="0" t="n">
        <v>1260</v>
      </c>
      <c r="T208" s="0" t="s">
        <v>44</v>
      </c>
      <c r="U208" s="0" t="s">
        <v>44</v>
      </c>
      <c r="V208" s="3" t="n">
        <v>1</v>
      </c>
      <c r="W208" s="0" t="n">
        <v>20</v>
      </c>
      <c r="X208" s="0" t="s">
        <v>44</v>
      </c>
      <c r="Y208" s="0" t="s">
        <v>44</v>
      </c>
      <c r="Z208" s="3" t="n">
        <v>1</v>
      </c>
      <c r="AA208" s="0" t="n">
        <v>92</v>
      </c>
      <c r="AB208" s="0" t="s">
        <v>44</v>
      </c>
      <c r="AC208" s="0" t="s">
        <v>44</v>
      </c>
      <c r="AD208" s="3" t="n">
        <v>1</v>
      </c>
      <c r="AE208" s="0" t="n">
        <v>92</v>
      </c>
      <c r="AF208" s="4" t="s">
        <v>44</v>
      </c>
      <c r="AG208" s="4" t="s">
        <v>44</v>
      </c>
      <c r="AH208" s="3" t="n">
        <v>1</v>
      </c>
      <c r="AI208" s="0" t="n">
        <v>2</v>
      </c>
      <c r="AJ208" s="0" t="s">
        <v>44</v>
      </c>
      <c r="AK208" s="0" t="s">
        <v>44</v>
      </c>
      <c r="AL208" s="3" t="n">
        <v>1</v>
      </c>
      <c r="AM208" s="0" t="n">
        <v>21</v>
      </c>
      <c r="AN208" s="0" t="s">
        <v>44</v>
      </c>
      <c r="AO208" s="0" t="s">
        <v>44</v>
      </c>
      <c r="AP208" s="3" t="n">
        <v>1</v>
      </c>
      <c r="AQ208" s="0" t="n">
        <v>5</v>
      </c>
      <c r="AR208" s="0" t="s">
        <v>44</v>
      </c>
      <c r="AS208" s="0" t="s">
        <v>44</v>
      </c>
      <c r="AT208" s="3" t="n">
        <v>1</v>
      </c>
      <c r="AU208" s="0" t="n">
        <v>66</v>
      </c>
      <c r="AV208" s="0" t="s">
        <v>44</v>
      </c>
      <c r="AW208" s="0" t="s">
        <v>44</v>
      </c>
      <c r="AX208" s="3" t="n">
        <v>1</v>
      </c>
      <c r="AY208" s="0" t="n">
        <v>3</v>
      </c>
      <c r="AZ208" s="0" t="s">
        <v>44</v>
      </c>
      <c r="BA208" s="0" t="s">
        <v>44</v>
      </c>
      <c r="BB208" s="3" t="n">
        <v>1</v>
      </c>
      <c r="BC208" s="0" t="n">
        <v>63</v>
      </c>
      <c r="BD208" s="0" t="s">
        <v>44</v>
      </c>
      <c r="BE208" s="0" t="s">
        <v>44</v>
      </c>
      <c r="BF208" s="3" t="n">
        <v>1</v>
      </c>
      <c r="BG208" s="0" t="n">
        <v>1392</v>
      </c>
      <c r="BH208" s="0" t="s">
        <v>44</v>
      </c>
      <c r="BI208" s="0" t="s">
        <v>44</v>
      </c>
      <c r="BJ208" s="3" t="n">
        <v>1</v>
      </c>
      <c r="BK208" s="0" t="n">
        <v>70</v>
      </c>
      <c r="BL208" s="0" t="s">
        <v>44</v>
      </c>
      <c r="BM208" s="0" t="s">
        <v>44</v>
      </c>
      <c r="BN208" s="3" t="n">
        <v>1</v>
      </c>
      <c r="BO208" s="0" t="n">
        <v>9</v>
      </c>
      <c r="BP208" s="0" t="s">
        <v>44</v>
      </c>
      <c r="BQ208" s="0" t="s">
        <v>44</v>
      </c>
      <c r="BR208" s="3" t="n">
        <v>1</v>
      </c>
      <c r="BU208" s="0" t="n">
        <f aca="false">IF(CJ208&lt;=0,$D$7,IF(CR208&lt;=CJ208,$D$7,$D$7+$F$7*(CR208-CJ208)))</f>
        <v>2.2</v>
      </c>
      <c r="BW208" s="0" t="n">
        <v>1</v>
      </c>
      <c r="BX208" s="0" t="n">
        <v>-3</v>
      </c>
      <c r="BY208" s="0" t="s">
        <v>44</v>
      </c>
      <c r="BZ208" s="0" t="str">
        <f aca="false">IF(AND(E208="Nein",E209="Nein",E210="Nein"),"Nein","Ja")</f>
        <v>Nein</v>
      </c>
      <c r="CA208" s="3" t="n">
        <f aca="false">ROUND((F208+F209+F210)/3,2)</f>
        <v>1</v>
      </c>
      <c r="CB208" s="0" t="n">
        <f aca="false">G208</f>
        <v>20</v>
      </c>
      <c r="CC208" s="0" t="str">
        <f aca="false">H208</f>
        <v>Nein</v>
      </c>
      <c r="CD208" s="0" t="str">
        <f aca="false">I208</f>
        <v>Nein</v>
      </c>
      <c r="CE208" s="3" t="n">
        <f aca="false">J208</f>
        <v>1</v>
      </c>
      <c r="CF208" s="0" t="n">
        <v>-3</v>
      </c>
      <c r="CG208" s="0" t="s">
        <v>44</v>
      </c>
      <c r="CH208" s="0" t="str">
        <f aca="false">IF(AND(M208="Nein",M209="Nein",M210="Nein"),"Nein","Ja")</f>
        <v>Nein</v>
      </c>
      <c r="CI208" s="3" t="n">
        <f aca="false">ROUND((N208+N209+N210)/3,2)</f>
        <v>1</v>
      </c>
      <c r="CJ208" s="0" t="n">
        <f aca="false">O208</f>
        <v>20</v>
      </c>
      <c r="CK208" s="0" t="str">
        <f aca="false">P208</f>
        <v>Nein</v>
      </c>
      <c r="CL208" s="0" t="str">
        <f aca="false">Q208</f>
        <v>Nein</v>
      </c>
      <c r="CM208" s="3" t="n">
        <f aca="false">R208</f>
        <v>1</v>
      </c>
      <c r="CN208" s="0" t="n">
        <v>-3</v>
      </c>
      <c r="CO208" s="0" t="s">
        <v>44</v>
      </c>
      <c r="CP208" s="0" t="str">
        <f aca="false">IF(AND(U208="Nein",U209="Nein",U210="Nein"),"Nein","Ja")</f>
        <v>Nein</v>
      </c>
      <c r="CQ208" s="3" t="n">
        <f aca="false">ROUND((V208+V209+V210)/3,2)</f>
        <v>1</v>
      </c>
      <c r="CR208" s="0" t="n">
        <f aca="false">W208</f>
        <v>20</v>
      </c>
      <c r="CS208" s="0" t="str">
        <f aca="false">X208</f>
        <v>Nein</v>
      </c>
      <c r="CT208" s="0" t="str">
        <f aca="false">Y208</f>
        <v>Nein</v>
      </c>
      <c r="CU208" s="3" t="n">
        <f aca="false">Z208</f>
        <v>1</v>
      </c>
      <c r="CV208" s="0" t="n">
        <f aca="false">AA208</f>
        <v>92</v>
      </c>
      <c r="CW208" s="0" t="str">
        <f aca="false">AB208</f>
        <v>Nein</v>
      </c>
      <c r="CX208" s="0" t="str">
        <f aca="false">AC208</f>
        <v>Nein</v>
      </c>
      <c r="CY208" s="3" t="n">
        <f aca="false">AD208</f>
        <v>1</v>
      </c>
      <c r="CZ208" s="0" t="n">
        <f aca="false">AE208</f>
        <v>92</v>
      </c>
      <c r="DA208" s="0" t="str">
        <f aca="false">AF208</f>
        <v>Nein</v>
      </c>
      <c r="DB208" s="0" t="str">
        <f aca="false">AG208</f>
        <v>Nein</v>
      </c>
      <c r="DC208" s="3" t="n">
        <f aca="false">AH208</f>
        <v>1</v>
      </c>
      <c r="DD208" s="0" t="n">
        <f aca="false">AI208</f>
        <v>2</v>
      </c>
      <c r="DE208" s="0" t="str">
        <f aca="false">AJ208</f>
        <v>Nein</v>
      </c>
      <c r="DF208" s="0" t="str">
        <f aca="false">AK208</f>
        <v>Nein</v>
      </c>
      <c r="DG208" s="3" t="n">
        <f aca="false">AL208</f>
        <v>1</v>
      </c>
      <c r="DH208" s="0" t="n">
        <f aca="false">AM208</f>
        <v>21</v>
      </c>
      <c r="DI208" s="0" t="str">
        <f aca="false">AN208</f>
        <v>Nein</v>
      </c>
      <c r="DJ208" s="0" t="str">
        <f aca="false">AO208</f>
        <v>Nein</v>
      </c>
      <c r="DK208" s="3" t="n">
        <f aca="false">AP208</f>
        <v>1</v>
      </c>
      <c r="DL208" s="0" t="n">
        <v>-3</v>
      </c>
      <c r="DM208" s="0" t="s">
        <v>44</v>
      </c>
      <c r="DN208" s="0" t="str">
        <f aca="false">IF(AND(CH208="Nein",BZ208="Nein"),"Nein","Ja")</f>
        <v>Nein</v>
      </c>
      <c r="DO208" s="3" t="n">
        <f aca="false">ROUND(CI208*CA208,2)</f>
        <v>1</v>
      </c>
      <c r="DP208" s="0" t="n">
        <v>-3</v>
      </c>
      <c r="DQ208" s="0" t="s">
        <v>44</v>
      </c>
      <c r="DR208" s="0" t="str">
        <f aca="false">IF(AND(BZ208="Nein",CD208="Nein"),"Nein","Ja")</f>
        <v>Nein</v>
      </c>
      <c r="DS208" s="3" t="n">
        <f aca="false">ROUND(CA208*CE208,2)</f>
        <v>1</v>
      </c>
      <c r="DT208" s="0" t="n">
        <v>-3</v>
      </c>
      <c r="DU208" s="0" t="s">
        <v>44</v>
      </c>
      <c r="DV208" s="0" t="str">
        <f aca="false">IF(AND(CH208="Nein",CL208="Nein"),"Nein","Ja")</f>
        <v>Nein</v>
      </c>
      <c r="DW208" s="3" t="n">
        <f aca="false">ROUND(CI208*CM208,2)</f>
        <v>1</v>
      </c>
      <c r="DX208" s="0" t="n">
        <v>-3</v>
      </c>
      <c r="DY208" s="0" t="s">
        <v>44</v>
      </c>
      <c r="DZ208" s="0" t="str">
        <f aca="false">IF(AND(CP208="Nein",CT208="Nein"),"Nein","Ja")</f>
        <v>Nein</v>
      </c>
      <c r="EA208" s="3" t="n">
        <f aca="false">ROUND(CQ208*CU208,2)</f>
        <v>1</v>
      </c>
      <c r="EB208" s="0" t="n">
        <v>-3</v>
      </c>
      <c r="EC208" s="0" t="s">
        <v>44</v>
      </c>
      <c r="ED208" s="0" t="str">
        <f aca="false">IF(AND(CP208="Nein",CH208="Nein"),"Nein","Ja")</f>
        <v>Nein</v>
      </c>
      <c r="EE208" s="3" t="n">
        <f aca="false">ROUND((CQ208+CI208)/2,2)</f>
        <v>1</v>
      </c>
      <c r="EF208" s="0" t="n">
        <v>-3</v>
      </c>
      <c r="EG208" s="0" t="s">
        <v>44</v>
      </c>
      <c r="EH208" s="0" t="str">
        <f aca="false">IF(AND(ED208="Nein",CD208="Nein"),"Nein","Ja")</f>
        <v>Nein</v>
      </c>
      <c r="EI208" s="3" t="n">
        <f aca="false">ROUND(EE208*CE208,2)</f>
        <v>1</v>
      </c>
      <c r="EJ208" s="0" t="n">
        <f aca="false">BO208</f>
        <v>9</v>
      </c>
      <c r="EK208" s="0" t="str">
        <f aca="false">BP208</f>
        <v>Nein</v>
      </c>
      <c r="EL208" s="0" t="str">
        <f aca="false">BQ208</f>
        <v>Nein</v>
      </c>
      <c r="EM208" s="3" t="n">
        <f aca="false">BR208</f>
        <v>1</v>
      </c>
    </row>
    <row r="209" customFormat="false" ht="12.75" hidden="false" customHeight="false" outlineLevel="0" collapsed="false">
      <c r="B209" s="0" t="n">
        <v>1</v>
      </c>
      <c r="C209" s="0" t="n">
        <v>-3</v>
      </c>
      <c r="D209" s="0" t="s">
        <v>44</v>
      </c>
      <c r="E209" s="0" t="s">
        <v>44</v>
      </c>
      <c r="F209" s="3" t="n">
        <v>1</v>
      </c>
      <c r="G209" s="0" t="n">
        <v>-3</v>
      </c>
      <c r="H209" s="0" t="s">
        <v>44</v>
      </c>
      <c r="I209" s="0" t="s">
        <v>44</v>
      </c>
      <c r="J209" s="3" t="n">
        <v>1</v>
      </c>
      <c r="K209" s="0" t="n">
        <v>-3</v>
      </c>
      <c r="L209" s="0" t="s">
        <v>44</v>
      </c>
      <c r="M209" s="0" t="s">
        <v>44</v>
      </c>
      <c r="N209" s="3" t="n">
        <v>1</v>
      </c>
      <c r="O209" s="0" t="n">
        <v>-3</v>
      </c>
      <c r="P209" s="0" t="s">
        <v>44</v>
      </c>
      <c r="Q209" s="0" t="s">
        <v>44</v>
      </c>
      <c r="R209" s="3" t="n">
        <v>1</v>
      </c>
      <c r="S209" s="0" t="n">
        <v>-3</v>
      </c>
      <c r="T209" s="0" t="s">
        <v>44</v>
      </c>
      <c r="U209" s="0" t="s">
        <v>44</v>
      </c>
      <c r="V209" s="3" t="n">
        <v>1</v>
      </c>
      <c r="W209" s="0" t="n">
        <v>-3</v>
      </c>
      <c r="X209" s="0" t="s">
        <v>44</v>
      </c>
      <c r="Y209" s="0" t="s">
        <v>44</v>
      </c>
      <c r="Z209" s="3" t="n">
        <v>1</v>
      </c>
      <c r="AA209" s="0" t="n">
        <v>-3</v>
      </c>
      <c r="AB209" s="0" t="s">
        <v>44</v>
      </c>
      <c r="AC209" s="0" t="s">
        <v>44</v>
      </c>
      <c r="AD209" s="3" t="n">
        <v>1</v>
      </c>
      <c r="AE209" s="0" t="n">
        <v>-3</v>
      </c>
      <c r="AF209" s="4" t="s">
        <v>44</v>
      </c>
      <c r="AG209" s="4" t="s">
        <v>44</v>
      </c>
      <c r="AH209" s="3" t="n">
        <v>1</v>
      </c>
      <c r="AI209" s="0" t="n">
        <v>-3</v>
      </c>
      <c r="AJ209" s="0" t="s">
        <v>44</v>
      </c>
      <c r="AK209" s="0" t="s">
        <v>44</v>
      </c>
      <c r="AL209" s="3" t="n">
        <v>1</v>
      </c>
      <c r="AM209" s="0" t="n">
        <v>-3</v>
      </c>
      <c r="AN209" s="0" t="s">
        <v>44</v>
      </c>
      <c r="AO209" s="0" t="s">
        <v>44</v>
      </c>
      <c r="AP209" s="3" t="n">
        <v>1</v>
      </c>
      <c r="AQ209" s="0" t="n">
        <v>-3</v>
      </c>
      <c r="AR209" s="0" t="s">
        <v>44</v>
      </c>
      <c r="AS209" s="0" t="s">
        <v>44</v>
      </c>
      <c r="AT209" s="3" t="n">
        <v>1</v>
      </c>
      <c r="AU209" s="0" t="n">
        <v>-3</v>
      </c>
      <c r="AV209" s="0" t="s">
        <v>44</v>
      </c>
      <c r="AW209" s="0" t="s">
        <v>44</v>
      </c>
      <c r="AX209" s="3" t="n">
        <v>1</v>
      </c>
      <c r="AY209" s="0" t="n">
        <v>-3</v>
      </c>
      <c r="AZ209" s="0" t="s">
        <v>44</v>
      </c>
      <c r="BA209" s="0" t="s">
        <v>44</v>
      </c>
      <c r="BB209" s="3" t="n">
        <v>1</v>
      </c>
      <c r="BC209" s="0" t="n">
        <v>-3</v>
      </c>
      <c r="BD209" s="0" t="s">
        <v>44</v>
      </c>
      <c r="BE209" s="0" t="s">
        <v>44</v>
      </c>
      <c r="BF209" s="3" t="n">
        <v>1</v>
      </c>
      <c r="BG209" s="0" t="n">
        <v>-3</v>
      </c>
      <c r="BH209" s="0" t="s">
        <v>44</v>
      </c>
      <c r="BI209" s="0" t="s">
        <v>44</v>
      </c>
      <c r="BJ209" s="3" t="n">
        <v>1</v>
      </c>
      <c r="BK209" s="0" t="n">
        <v>-3</v>
      </c>
      <c r="BL209" s="0" t="s">
        <v>44</v>
      </c>
      <c r="BM209" s="0" t="s">
        <v>44</v>
      </c>
      <c r="BN209" s="3" t="n">
        <v>1</v>
      </c>
      <c r="BO209" s="0" t="n">
        <v>-3</v>
      </c>
      <c r="BP209" s="0" t="s">
        <v>44</v>
      </c>
      <c r="BQ209" s="0" t="s">
        <v>44</v>
      </c>
      <c r="BR209" s="3" t="n">
        <v>1</v>
      </c>
      <c r="CA209" s="3"/>
      <c r="CE209" s="3"/>
      <c r="CI209" s="3"/>
      <c r="CM209" s="3"/>
      <c r="CQ209" s="3"/>
      <c r="CU209" s="3"/>
      <c r="CY209" s="3"/>
      <c r="DC209" s="3"/>
      <c r="DG209" s="3"/>
      <c r="DK209" s="3"/>
      <c r="DO209" s="3"/>
      <c r="DS209" s="3"/>
      <c r="DW209" s="3"/>
      <c r="EA209" s="3"/>
      <c r="EE209" s="3"/>
      <c r="EI209" s="3"/>
      <c r="EM209" s="3"/>
    </row>
    <row r="210" customFormat="false" ht="12.75" hidden="false" customHeight="false" outlineLevel="0" collapsed="false">
      <c r="B210" s="0" t="n">
        <v>1</v>
      </c>
      <c r="C210" s="0" t="n">
        <v>600</v>
      </c>
      <c r="D210" s="0" t="s">
        <v>44</v>
      </c>
      <c r="E210" s="0" t="s">
        <v>44</v>
      </c>
      <c r="F210" s="3" t="n">
        <v>1</v>
      </c>
      <c r="G210" s="0" t="n">
        <v>105</v>
      </c>
      <c r="H210" s="0" t="s">
        <v>44</v>
      </c>
      <c r="I210" s="0" t="s">
        <v>44</v>
      </c>
      <c r="J210" s="3" t="n">
        <v>1</v>
      </c>
      <c r="K210" s="0" t="n">
        <v>120</v>
      </c>
      <c r="L210" s="0" t="s">
        <v>44</v>
      </c>
      <c r="M210" s="0" t="s">
        <v>44</v>
      </c>
      <c r="N210" s="3" t="n">
        <v>1</v>
      </c>
      <c r="O210" s="0" t="n">
        <v>85</v>
      </c>
      <c r="P210" s="0" t="s">
        <v>44</v>
      </c>
      <c r="Q210" s="0" t="s">
        <v>44</v>
      </c>
      <c r="R210" s="3" t="n">
        <v>1</v>
      </c>
      <c r="S210" s="0" t="n">
        <v>480</v>
      </c>
      <c r="T210" s="0" t="s">
        <v>44</v>
      </c>
      <c r="U210" s="0" t="s">
        <v>44</v>
      </c>
      <c r="V210" s="3" t="n">
        <v>1</v>
      </c>
      <c r="W210" s="0" t="n">
        <v>110</v>
      </c>
      <c r="X210" s="0" t="s">
        <v>44</v>
      </c>
      <c r="Y210" s="0" t="s">
        <v>44</v>
      </c>
      <c r="Z210" s="3" t="n">
        <v>1</v>
      </c>
      <c r="AA210" s="0" t="n">
        <v>77</v>
      </c>
      <c r="AB210" s="0" t="s">
        <v>44</v>
      </c>
      <c r="AC210" s="0" t="s">
        <v>44</v>
      </c>
      <c r="AD210" s="3" t="n">
        <v>1</v>
      </c>
      <c r="AE210" s="0" t="n">
        <v>77</v>
      </c>
      <c r="AF210" s="4" t="s">
        <v>44</v>
      </c>
      <c r="AG210" s="4" t="s">
        <v>44</v>
      </c>
      <c r="AH210" s="3" t="n">
        <v>1</v>
      </c>
      <c r="AI210" s="0" t="n">
        <v>14</v>
      </c>
      <c r="AJ210" s="0" t="s">
        <v>44</v>
      </c>
      <c r="AK210" s="0" t="s">
        <v>44</v>
      </c>
      <c r="AL210" s="3" t="n">
        <v>1</v>
      </c>
      <c r="AM210" s="0" t="n">
        <v>95</v>
      </c>
      <c r="AN210" s="0" t="s">
        <v>44</v>
      </c>
      <c r="AO210" s="0" t="s">
        <v>44</v>
      </c>
      <c r="AP210" s="3" t="n">
        <v>1</v>
      </c>
      <c r="AQ210" s="0" t="n">
        <v>20</v>
      </c>
      <c r="AR210" s="0" t="s">
        <v>44</v>
      </c>
      <c r="AS210" s="0" t="s">
        <v>44</v>
      </c>
      <c r="AT210" s="3" t="n">
        <v>1</v>
      </c>
      <c r="AU210" s="0" t="n">
        <v>6</v>
      </c>
      <c r="AV210" s="0" t="s">
        <v>44</v>
      </c>
      <c r="AW210" s="0" t="s">
        <v>44</v>
      </c>
      <c r="AX210" s="3" t="n">
        <v>1</v>
      </c>
      <c r="AY210" s="0" t="n">
        <v>1</v>
      </c>
      <c r="AZ210" s="0" t="s">
        <v>44</v>
      </c>
      <c r="BA210" s="0" t="s">
        <v>44</v>
      </c>
      <c r="BB210" s="3" t="n">
        <v>1</v>
      </c>
      <c r="BC210" s="0" t="n">
        <v>4</v>
      </c>
      <c r="BD210" s="0" t="s">
        <v>44</v>
      </c>
      <c r="BE210" s="0" t="s">
        <v>44</v>
      </c>
      <c r="BF210" s="3" t="n">
        <v>1</v>
      </c>
      <c r="BG210" s="0" t="n">
        <v>804</v>
      </c>
      <c r="BH210" s="0" t="s">
        <v>44</v>
      </c>
      <c r="BI210" s="0" t="s">
        <v>44</v>
      </c>
      <c r="BJ210" s="3" t="n">
        <v>1</v>
      </c>
      <c r="BK210" s="0" t="n">
        <v>8</v>
      </c>
      <c r="BL210" s="0" t="s">
        <v>44</v>
      </c>
      <c r="BM210" s="0" t="s">
        <v>44</v>
      </c>
      <c r="BN210" s="3" t="n">
        <v>1</v>
      </c>
      <c r="BO210" s="0" t="n">
        <v>0</v>
      </c>
      <c r="BP210" s="0" t="s">
        <v>44</v>
      </c>
      <c r="BQ210" s="0" t="s">
        <v>44</v>
      </c>
      <c r="BR210" s="3" t="n">
        <v>1</v>
      </c>
      <c r="CA210" s="3"/>
      <c r="CE210" s="3"/>
      <c r="CI210" s="3"/>
      <c r="CM210" s="3"/>
      <c r="CQ210" s="3"/>
      <c r="CU210" s="3"/>
      <c r="CY210" s="3"/>
      <c r="DC210" s="3"/>
      <c r="DG210" s="3"/>
      <c r="DK210" s="3"/>
      <c r="DO210" s="3"/>
      <c r="DS210" s="3"/>
      <c r="DW210" s="3"/>
      <c r="EA210" s="3"/>
      <c r="EE210" s="3"/>
      <c r="EI210" s="3"/>
      <c r="EM210" s="3"/>
    </row>
    <row r="211" customFormat="false" ht="12.75" hidden="false" customHeight="false" outlineLevel="0" collapsed="false">
      <c r="A211" s="0" t="n">
        <v>84</v>
      </c>
      <c r="B211" s="0" t="n">
        <v>1</v>
      </c>
      <c r="C211" s="0" t="n">
        <v>1320</v>
      </c>
      <c r="D211" s="0" t="s">
        <v>44</v>
      </c>
      <c r="E211" s="0" t="s">
        <v>44</v>
      </c>
      <c r="F211" s="3" t="n">
        <v>1</v>
      </c>
      <c r="G211" s="0" t="n">
        <v>20</v>
      </c>
      <c r="H211" s="0" t="s">
        <v>44</v>
      </c>
      <c r="I211" s="0" t="s">
        <v>44</v>
      </c>
      <c r="J211" s="3" t="n">
        <v>1</v>
      </c>
      <c r="K211" s="0" t="n">
        <v>60</v>
      </c>
      <c r="L211" s="0" t="s">
        <v>44</v>
      </c>
      <c r="M211" s="0" t="s">
        <v>44</v>
      </c>
      <c r="N211" s="3" t="n">
        <v>1</v>
      </c>
      <c r="O211" s="0" t="n">
        <v>20</v>
      </c>
      <c r="P211" s="0" t="s">
        <v>44</v>
      </c>
      <c r="Q211" s="0" t="s">
        <v>44</v>
      </c>
      <c r="R211" s="3" t="n">
        <v>1</v>
      </c>
      <c r="S211" s="0" t="n">
        <v>1260</v>
      </c>
      <c r="T211" s="0" t="s">
        <v>44</v>
      </c>
      <c r="U211" s="0" t="s">
        <v>44</v>
      </c>
      <c r="V211" s="3" t="n">
        <v>1</v>
      </c>
      <c r="W211" s="0" t="n">
        <v>20</v>
      </c>
      <c r="X211" s="0" t="s">
        <v>44</v>
      </c>
      <c r="Y211" s="0" t="s">
        <v>44</v>
      </c>
      <c r="Z211" s="3" t="n">
        <v>1</v>
      </c>
      <c r="AA211" s="0" t="n">
        <v>92</v>
      </c>
      <c r="AB211" s="0" t="s">
        <v>44</v>
      </c>
      <c r="AC211" s="0" t="s">
        <v>44</v>
      </c>
      <c r="AD211" s="3" t="n">
        <v>1</v>
      </c>
      <c r="AE211" s="0" t="n">
        <v>92</v>
      </c>
      <c r="AF211" s="4" t="s">
        <v>44</v>
      </c>
      <c r="AG211" s="4" t="s">
        <v>44</v>
      </c>
      <c r="AH211" s="3" t="n">
        <v>1</v>
      </c>
      <c r="AI211" s="0" t="n">
        <v>2</v>
      </c>
      <c r="AJ211" s="0" t="s">
        <v>44</v>
      </c>
      <c r="AK211" s="0" t="s">
        <v>44</v>
      </c>
      <c r="AL211" s="3" t="n">
        <v>1</v>
      </c>
      <c r="AM211" s="0" t="n">
        <v>21</v>
      </c>
      <c r="AN211" s="0" t="s">
        <v>44</v>
      </c>
      <c r="AO211" s="0" t="s">
        <v>44</v>
      </c>
      <c r="AP211" s="3" t="n">
        <v>1</v>
      </c>
      <c r="AQ211" s="0" t="n">
        <v>5</v>
      </c>
      <c r="AR211" s="0" t="s">
        <v>44</v>
      </c>
      <c r="AS211" s="0" t="s">
        <v>44</v>
      </c>
      <c r="AT211" s="3" t="n">
        <v>1</v>
      </c>
      <c r="AU211" s="0" t="n">
        <v>66</v>
      </c>
      <c r="AV211" s="0" t="s">
        <v>44</v>
      </c>
      <c r="AW211" s="0" t="s">
        <v>44</v>
      </c>
      <c r="AX211" s="3" t="n">
        <v>1</v>
      </c>
      <c r="AY211" s="0" t="n">
        <v>3</v>
      </c>
      <c r="AZ211" s="0" t="s">
        <v>44</v>
      </c>
      <c r="BA211" s="0" t="s">
        <v>44</v>
      </c>
      <c r="BB211" s="3" t="n">
        <v>1</v>
      </c>
      <c r="BC211" s="0" t="n">
        <v>63</v>
      </c>
      <c r="BD211" s="0" t="s">
        <v>44</v>
      </c>
      <c r="BE211" s="0" t="s">
        <v>44</v>
      </c>
      <c r="BF211" s="3" t="n">
        <v>1</v>
      </c>
      <c r="BG211" s="0" t="n">
        <v>1392</v>
      </c>
      <c r="BH211" s="0" t="s">
        <v>44</v>
      </c>
      <c r="BI211" s="0" t="s">
        <v>44</v>
      </c>
      <c r="BJ211" s="3" t="n">
        <v>1</v>
      </c>
      <c r="BK211" s="0" t="n">
        <v>70</v>
      </c>
      <c r="BL211" s="0" t="s">
        <v>44</v>
      </c>
      <c r="BM211" s="0" t="s">
        <v>44</v>
      </c>
      <c r="BN211" s="3" t="n">
        <v>1</v>
      </c>
      <c r="BO211" s="0" t="n">
        <v>9</v>
      </c>
      <c r="BP211" s="0" t="s">
        <v>44</v>
      </c>
      <c r="BQ211" s="0" t="s">
        <v>44</v>
      </c>
      <c r="BR211" s="3" t="n">
        <v>1</v>
      </c>
      <c r="BU211" s="0" t="n">
        <f aca="false">IF(CJ211&lt;=0,$D$7,IF(CR211&lt;=CJ211,$D$7,$D$7+$F$7*(CR211-CJ211)))</f>
        <v>2.2</v>
      </c>
      <c r="BW211" s="0" t="n">
        <v>1</v>
      </c>
      <c r="BX211" s="0" t="n">
        <v>-3</v>
      </c>
      <c r="BY211" s="0" t="s">
        <v>44</v>
      </c>
      <c r="BZ211" s="0" t="str">
        <f aca="false">IF(AND(E211="Nein",E212="Nein",E213="Nein"),"Nein","Ja")</f>
        <v>Nein</v>
      </c>
      <c r="CA211" s="3" t="n">
        <f aca="false">ROUND((F211+F212+F213)/3,2)</f>
        <v>1</v>
      </c>
      <c r="CB211" s="0" t="n">
        <f aca="false">G211</f>
        <v>20</v>
      </c>
      <c r="CC211" s="0" t="str">
        <f aca="false">H211</f>
        <v>Nein</v>
      </c>
      <c r="CD211" s="0" t="str">
        <f aca="false">I211</f>
        <v>Nein</v>
      </c>
      <c r="CE211" s="3" t="n">
        <f aca="false">J211</f>
        <v>1</v>
      </c>
      <c r="CF211" s="0" t="n">
        <v>-3</v>
      </c>
      <c r="CG211" s="0" t="s">
        <v>44</v>
      </c>
      <c r="CH211" s="0" t="str">
        <f aca="false">IF(AND(M211="Nein",M212="Nein",M213="Nein"),"Nein","Ja")</f>
        <v>Nein</v>
      </c>
      <c r="CI211" s="3" t="n">
        <f aca="false">ROUND((N211+N212+N213)/3,2)</f>
        <v>1</v>
      </c>
      <c r="CJ211" s="0" t="n">
        <f aca="false">O211</f>
        <v>20</v>
      </c>
      <c r="CK211" s="0" t="str">
        <f aca="false">P211</f>
        <v>Nein</v>
      </c>
      <c r="CL211" s="0" t="str">
        <f aca="false">Q211</f>
        <v>Nein</v>
      </c>
      <c r="CM211" s="3" t="n">
        <f aca="false">R211</f>
        <v>1</v>
      </c>
      <c r="CN211" s="0" t="n">
        <v>-3</v>
      </c>
      <c r="CO211" s="0" t="s">
        <v>44</v>
      </c>
      <c r="CP211" s="0" t="str">
        <f aca="false">IF(AND(U211="Nein",U212="Nein",U213="Nein"),"Nein","Ja")</f>
        <v>Nein</v>
      </c>
      <c r="CQ211" s="3" t="n">
        <f aca="false">ROUND((V211+V212+V213)/3,2)</f>
        <v>1</v>
      </c>
      <c r="CR211" s="0" t="n">
        <f aca="false">W211</f>
        <v>20</v>
      </c>
      <c r="CS211" s="0" t="str">
        <f aca="false">X211</f>
        <v>Nein</v>
      </c>
      <c r="CT211" s="0" t="str">
        <f aca="false">Y211</f>
        <v>Nein</v>
      </c>
      <c r="CU211" s="3" t="n">
        <f aca="false">Z211</f>
        <v>1</v>
      </c>
      <c r="CV211" s="0" t="n">
        <f aca="false">AA211</f>
        <v>92</v>
      </c>
      <c r="CW211" s="0" t="str">
        <f aca="false">AB211</f>
        <v>Nein</v>
      </c>
      <c r="CX211" s="0" t="str">
        <f aca="false">AC211</f>
        <v>Nein</v>
      </c>
      <c r="CY211" s="3" t="n">
        <f aca="false">AD211</f>
        <v>1</v>
      </c>
      <c r="CZ211" s="0" t="n">
        <f aca="false">AE211</f>
        <v>92</v>
      </c>
      <c r="DA211" s="0" t="str">
        <f aca="false">AF211</f>
        <v>Nein</v>
      </c>
      <c r="DB211" s="0" t="str">
        <f aca="false">AG211</f>
        <v>Nein</v>
      </c>
      <c r="DC211" s="3" t="n">
        <f aca="false">AH211</f>
        <v>1</v>
      </c>
      <c r="DD211" s="0" t="n">
        <f aca="false">AI211</f>
        <v>2</v>
      </c>
      <c r="DE211" s="0" t="str">
        <f aca="false">AJ211</f>
        <v>Nein</v>
      </c>
      <c r="DF211" s="0" t="str">
        <f aca="false">AK211</f>
        <v>Nein</v>
      </c>
      <c r="DG211" s="3" t="n">
        <f aca="false">AL211</f>
        <v>1</v>
      </c>
      <c r="DH211" s="0" t="n">
        <f aca="false">AM211</f>
        <v>21</v>
      </c>
      <c r="DI211" s="0" t="str">
        <f aca="false">AN211</f>
        <v>Nein</v>
      </c>
      <c r="DJ211" s="0" t="str">
        <f aca="false">AO211</f>
        <v>Nein</v>
      </c>
      <c r="DK211" s="3" t="n">
        <f aca="false">AP211</f>
        <v>1</v>
      </c>
      <c r="DL211" s="0" t="n">
        <v>-3</v>
      </c>
      <c r="DM211" s="0" t="s">
        <v>44</v>
      </c>
      <c r="DN211" s="0" t="str">
        <f aca="false">IF(AND(CH211="Nein",BZ211="Nein"),"Nein","Ja")</f>
        <v>Nein</v>
      </c>
      <c r="DO211" s="3" t="n">
        <f aca="false">ROUND(CI211*CA211,2)</f>
        <v>1</v>
      </c>
      <c r="DP211" s="0" t="n">
        <v>-3</v>
      </c>
      <c r="DQ211" s="0" t="s">
        <v>44</v>
      </c>
      <c r="DR211" s="0" t="str">
        <f aca="false">IF(AND(BZ211="Nein",CD211="Nein"),"Nein","Ja")</f>
        <v>Nein</v>
      </c>
      <c r="DS211" s="3" t="n">
        <f aca="false">ROUND(CA211*CE211,2)</f>
        <v>1</v>
      </c>
      <c r="DT211" s="0" t="n">
        <v>-3</v>
      </c>
      <c r="DU211" s="0" t="s">
        <v>44</v>
      </c>
      <c r="DV211" s="0" t="str">
        <f aca="false">IF(AND(CH211="Nein",CL211="Nein"),"Nein","Ja")</f>
        <v>Nein</v>
      </c>
      <c r="DW211" s="3" t="n">
        <f aca="false">ROUND(CI211*CM211,2)</f>
        <v>1</v>
      </c>
      <c r="DX211" s="0" t="n">
        <v>-3</v>
      </c>
      <c r="DY211" s="0" t="s">
        <v>44</v>
      </c>
      <c r="DZ211" s="0" t="str">
        <f aca="false">IF(AND(CP211="Nein",CT211="Nein"),"Nein","Ja")</f>
        <v>Nein</v>
      </c>
      <c r="EA211" s="3" t="n">
        <f aca="false">ROUND(CQ211*CU211,2)</f>
        <v>1</v>
      </c>
      <c r="EB211" s="0" t="n">
        <v>-3</v>
      </c>
      <c r="EC211" s="0" t="s">
        <v>44</v>
      </c>
      <c r="ED211" s="0" t="str">
        <f aca="false">IF(AND(CP211="Nein",CH211="Nein"),"Nein","Ja")</f>
        <v>Nein</v>
      </c>
      <c r="EE211" s="3" t="n">
        <f aca="false">ROUND((CQ211+CI211)/2,2)</f>
        <v>1</v>
      </c>
      <c r="EF211" s="0" t="n">
        <v>-3</v>
      </c>
      <c r="EG211" s="0" t="s">
        <v>44</v>
      </c>
      <c r="EH211" s="0" t="str">
        <f aca="false">IF(AND(ED211="Nein",CD211="Nein"),"Nein","Ja")</f>
        <v>Nein</v>
      </c>
      <c r="EI211" s="3" t="n">
        <f aca="false">ROUND(EE211*CE211,2)</f>
        <v>1</v>
      </c>
      <c r="EJ211" s="0" t="n">
        <f aca="false">BO211</f>
        <v>9</v>
      </c>
      <c r="EK211" s="0" t="str">
        <f aca="false">BP211</f>
        <v>Nein</v>
      </c>
      <c r="EL211" s="0" t="str">
        <f aca="false">BQ211</f>
        <v>Nein</v>
      </c>
      <c r="EM211" s="3" t="n">
        <f aca="false">BR211</f>
        <v>1</v>
      </c>
    </row>
    <row r="212" customFormat="false" ht="12.75" hidden="false" customHeight="false" outlineLevel="0" collapsed="false">
      <c r="B212" s="0" t="n">
        <v>1</v>
      </c>
      <c r="C212" s="0" t="n">
        <v>720</v>
      </c>
      <c r="D212" s="0" t="s">
        <v>44</v>
      </c>
      <c r="E212" s="0" t="s">
        <v>44</v>
      </c>
      <c r="F212" s="3" t="n">
        <v>1</v>
      </c>
      <c r="G212" s="0" t="n">
        <v>97</v>
      </c>
      <c r="H212" s="0" t="s">
        <v>44</v>
      </c>
      <c r="I212" s="0" t="s">
        <v>44</v>
      </c>
      <c r="J212" s="3" t="n">
        <v>1</v>
      </c>
      <c r="K212" s="0" t="n">
        <v>180</v>
      </c>
      <c r="L212" s="0" t="s">
        <v>44</v>
      </c>
      <c r="M212" s="0" t="s">
        <v>44</v>
      </c>
      <c r="N212" s="3" t="n">
        <v>1</v>
      </c>
      <c r="O212" s="0" t="n">
        <v>82</v>
      </c>
      <c r="P212" s="0" t="s">
        <v>44</v>
      </c>
      <c r="Q212" s="0" t="s">
        <v>44</v>
      </c>
      <c r="R212" s="3" t="n">
        <v>1</v>
      </c>
      <c r="S212" s="0" t="n">
        <v>540</v>
      </c>
      <c r="T212" s="0" t="s">
        <v>44</v>
      </c>
      <c r="U212" s="0" t="s">
        <v>44</v>
      </c>
      <c r="V212" s="3" t="n">
        <v>1</v>
      </c>
      <c r="W212" s="0" t="n">
        <v>102</v>
      </c>
      <c r="X212" s="0" t="s">
        <v>44</v>
      </c>
      <c r="Y212" s="0" t="s">
        <v>44</v>
      </c>
      <c r="Z212" s="3" t="n">
        <v>1</v>
      </c>
      <c r="AA212" s="0" t="n">
        <v>82</v>
      </c>
      <c r="AB212" s="0" t="s">
        <v>44</v>
      </c>
      <c r="AC212" s="0" t="s">
        <v>44</v>
      </c>
      <c r="AD212" s="3" t="n">
        <v>1</v>
      </c>
      <c r="AE212" s="0" t="n">
        <v>82</v>
      </c>
      <c r="AF212" s="4" t="s">
        <v>44</v>
      </c>
      <c r="AG212" s="4" t="s">
        <v>44</v>
      </c>
      <c r="AH212" s="3" t="n">
        <v>1</v>
      </c>
      <c r="AI212" s="0" t="n">
        <v>11</v>
      </c>
      <c r="AJ212" s="0" t="s">
        <v>44</v>
      </c>
      <c r="AK212" s="0" t="s">
        <v>44</v>
      </c>
      <c r="AL212" s="3" t="n">
        <v>1</v>
      </c>
      <c r="AM212" s="0" t="n">
        <v>98</v>
      </c>
      <c r="AN212" s="0" t="s">
        <v>44</v>
      </c>
      <c r="AO212" s="0" t="s">
        <v>44</v>
      </c>
      <c r="AP212" s="3" t="n">
        <v>1</v>
      </c>
      <c r="AQ212" s="0" t="n">
        <v>25</v>
      </c>
      <c r="AR212" s="0" t="s">
        <v>44</v>
      </c>
      <c r="AS212" s="0" t="s">
        <v>44</v>
      </c>
      <c r="AT212" s="3" t="n">
        <v>1</v>
      </c>
      <c r="AU212" s="0" t="n">
        <v>7</v>
      </c>
      <c r="AV212" s="0" t="s">
        <v>44</v>
      </c>
      <c r="AW212" s="0" t="s">
        <v>44</v>
      </c>
      <c r="AX212" s="3" t="n">
        <v>1</v>
      </c>
      <c r="AY212" s="0" t="n">
        <v>2</v>
      </c>
      <c r="AZ212" s="0" t="s">
        <v>44</v>
      </c>
      <c r="BA212" s="0" t="s">
        <v>44</v>
      </c>
      <c r="BB212" s="3" t="n">
        <v>1</v>
      </c>
      <c r="BC212" s="0" t="n">
        <v>5</v>
      </c>
      <c r="BD212" s="0" t="s">
        <v>44</v>
      </c>
      <c r="BE212" s="0" t="s">
        <v>44</v>
      </c>
      <c r="BF212" s="3" t="n">
        <v>1</v>
      </c>
      <c r="BG212" s="0" t="n">
        <v>1008</v>
      </c>
      <c r="BH212" s="0" t="s">
        <v>44</v>
      </c>
      <c r="BI212" s="0" t="s">
        <v>44</v>
      </c>
      <c r="BJ212" s="3" t="n">
        <v>1</v>
      </c>
      <c r="BK212" s="0" t="n">
        <v>10</v>
      </c>
      <c r="BL212" s="0" t="s">
        <v>44</v>
      </c>
      <c r="BM212" s="0" t="s">
        <v>44</v>
      </c>
      <c r="BN212" s="3" t="n">
        <v>1</v>
      </c>
      <c r="BO212" s="0" t="n">
        <v>7</v>
      </c>
      <c r="BP212" s="0" t="s">
        <v>44</v>
      </c>
      <c r="BQ212" s="0" t="s">
        <v>44</v>
      </c>
      <c r="BR212" s="3" t="n">
        <v>1</v>
      </c>
      <c r="CA212" s="3"/>
      <c r="CE212" s="3"/>
      <c r="CI212" s="3"/>
      <c r="CM212" s="3"/>
      <c r="CQ212" s="3"/>
      <c r="CU212" s="3"/>
      <c r="CY212" s="3"/>
      <c r="DC212" s="3"/>
      <c r="DG212" s="3"/>
      <c r="DK212" s="3"/>
      <c r="DO212" s="3"/>
      <c r="DS212" s="3"/>
      <c r="DW212" s="3"/>
      <c r="EA212" s="3"/>
      <c r="EE212" s="3"/>
      <c r="EI212" s="3"/>
      <c r="EM212" s="3"/>
    </row>
    <row r="213" customFormat="false" ht="12.75" hidden="false" customHeight="false" outlineLevel="0" collapsed="false">
      <c r="B213" s="0" t="n">
        <v>1</v>
      </c>
      <c r="C213" s="0" t="n">
        <v>-3</v>
      </c>
      <c r="D213" s="0" t="s">
        <v>44</v>
      </c>
      <c r="E213" s="0" t="s">
        <v>44</v>
      </c>
      <c r="F213" s="3" t="n">
        <v>1</v>
      </c>
      <c r="G213" s="0" t="n">
        <v>-3</v>
      </c>
      <c r="H213" s="0" t="s">
        <v>44</v>
      </c>
      <c r="I213" s="0" t="s">
        <v>44</v>
      </c>
      <c r="J213" s="3" t="n">
        <v>1</v>
      </c>
      <c r="K213" s="0" t="n">
        <v>-3</v>
      </c>
      <c r="L213" s="0" t="s">
        <v>44</v>
      </c>
      <c r="M213" s="0" t="s">
        <v>44</v>
      </c>
      <c r="N213" s="3" t="n">
        <v>1</v>
      </c>
      <c r="O213" s="0" t="n">
        <v>-3</v>
      </c>
      <c r="P213" s="0" t="s">
        <v>44</v>
      </c>
      <c r="Q213" s="0" t="s">
        <v>44</v>
      </c>
      <c r="R213" s="3" t="n">
        <v>1</v>
      </c>
      <c r="S213" s="0" t="n">
        <v>-3</v>
      </c>
      <c r="T213" s="0" t="s">
        <v>44</v>
      </c>
      <c r="U213" s="0" t="s">
        <v>44</v>
      </c>
      <c r="V213" s="3" t="n">
        <v>1</v>
      </c>
      <c r="W213" s="0" t="n">
        <v>-3</v>
      </c>
      <c r="X213" s="0" t="s">
        <v>44</v>
      </c>
      <c r="Y213" s="0" t="s">
        <v>44</v>
      </c>
      <c r="Z213" s="3" t="n">
        <v>1</v>
      </c>
      <c r="AA213" s="0" t="n">
        <v>-3</v>
      </c>
      <c r="AB213" s="0" t="s">
        <v>44</v>
      </c>
      <c r="AC213" s="0" t="s">
        <v>44</v>
      </c>
      <c r="AD213" s="3" t="n">
        <v>1</v>
      </c>
      <c r="AE213" s="0" t="n">
        <v>-3</v>
      </c>
      <c r="AF213" s="4" t="s">
        <v>44</v>
      </c>
      <c r="AG213" s="4" t="s">
        <v>44</v>
      </c>
      <c r="AH213" s="3" t="n">
        <v>1</v>
      </c>
      <c r="AI213" s="0" t="n">
        <v>-3</v>
      </c>
      <c r="AJ213" s="0" t="s">
        <v>44</v>
      </c>
      <c r="AK213" s="0" t="s">
        <v>44</v>
      </c>
      <c r="AL213" s="3" t="n">
        <v>1</v>
      </c>
      <c r="AM213" s="0" t="n">
        <v>-3</v>
      </c>
      <c r="AN213" s="0" t="s">
        <v>44</v>
      </c>
      <c r="AO213" s="0" t="s">
        <v>44</v>
      </c>
      <c r="AP213" s="3" t="n">
        <v>1</v>
      </c>
      <c r="AQ213" s="0" t="n">
        <v>-3</v>
      </c>
      <c r="AR213" s="0" t="s">
        <v>44</v>
      </c>
      <c r="AS213" s="0" t="s">
        <v>44</v>
      </c>
      <c r="AT213" s="3" t="n">
        <v>1</v>
      </c>
      <c r="AU213" s="0" t="n">
        <v>-3</v>
      </c>
      <c r="AV213" s="0" t="s">
        <v>44</v>
      </c>
      <c r="AW213" s="0" t="s">
        <v>44</v>
      </c>
      <c r="AX213" s="3" t="n">
        <v>1</v>
      </c>
      <c r="AY213" s="0" t="n">
        <v>-3</v>
      </c>
      <c r="AZ213" s="0" t="s">
        <v>44</v>
      </c>
      <c r="BA213" s="0" t="s">
        <v>44</v>
      </c>
      <c r="BB213" s="3" t="n">
        <v>1</v>
      </c>
      <c r="BC213" s="0" t="n">
        <v>-3</v>
      </c>
      <c r="BD213" s="0" t="s">
        <v>44</v>
      </c>
      <c r="BE213" s="0" t="s">
        <v>44</v>
      </c>
      <c r="BF213" s="3" t="n">
        <v>1</v>
      </c>
      <c r="BG213" s="0" t="n">
        <v>-3</v>
      </c>
      <c r="BH213" s="0" t="s">
        <v>44</v>
      </c>
      <c r="BI213" s="0" t="s">
        <v>44</v>
      </c>
      <c r="BJ213" s="3" t="n">
        <v>1</v>
      </c>
      <c r="BK213" s="0" t="n">
        <v>-3</v>
      </c>
      <c r="BL213" s="0" t="s">
        <v>44</v>
      </c>
      <c r="BM213" s="0" t="s">
        <v>44</v>
      </c>
      <c r="BN213" s="3" t="n">
        <v>1</v>
      </c>
      <c r="BO213" s="0" t="n">
        <v>-3</v>
      </c>
      <c r="BP213" s="0" t="s">
        <v>44</v>
      </c>
      <c r="BQ213" s="0" t="s">
        <v>44</v>
      </c>
      <c r="BR213" s="3" t="n">
        <v>1</v>
      </c>
      <c r="CA213" s="3"/>
      <c r="CE213" s="3"/>
      <c r="CI213" s="3"/>
      <c r="CM213" s="3"/>
      <c r="CQ213" s="3"/>
      <c r="CU213" s="3"/>
      <c r="CY213" s="3"/>
      <c r="DC213" s="3"/>
      <c r="DG213" s="3"/>
      <c r="DK213" s="3"/>
      <c r="DO213" s="3"/>
      <c r="DS213" s="3"/>
      <c r="DW213" s="3"/>
      <c r="EA213" s="3"/>
      <c r="EE213" s="3"/>
      <c r="EI213" s="3"/>
      <c r="EM213" s="3"/>
    </row>
    <row r="214" customFormat="false" ht="12.75" hidden="false" customHeight="false" outlineLevel="0" collapsed="false">
      <c r="A214" s="0" t="n">
        <v>85</v>
      </c>
      <c r="B214" s="0" t="n">
        <v>1</v>
      </c>
      <c r="C214" s="0" t="n">
        <v>-3</v>
      </c>
      <c r="D214" s="0" t="s">
        <v>44</v>
      </c>
      <c r="E214" s="0" t="s">
        <v>44</v>
      </c>
      <c r="F214" s="3" t="n">
        <v>1</v>
      </c>
      <c r="G214" s="0" t="n">
        <v>-3</v>
      </c>
      <c r="H214" s="0" t="s">
        <v>44</v>
      </c>
      <c r="I214" s="0" t="s">
        <v>44</v>
      </c>
      <c r="J214" s="3" t="n">
        <v>1</v>
      </c>
      <c r="K214" s="0" t="n">
        <v>-3</v>
      </c>
      <c r="L214" s="0" t="s">
        <v>44</v>
      </c>
      <c r="M214" s="0" t="s">
        <v>44</v>
      </c>
      <c r="N214" s="3" t="n">
        <v>1</v>
      </c>
      <c r="O214" s="0" t="n">
        <v>-3</v>
      </c>
      <c r="P214" s="0" t="s">
        <v>44</v>
      </c>
      <c r="Q214" s="0" t="s">
        <v>44</v>
      </c>
      <c r="R214" s="3" t="n">
        <v>1</v>
      </c>
      <c r="S214" s="0" t="n">
        <v>-3</v>
      </c>
      <c r="T214" s="0" t="s">
        <v>44</v>
      </c>
      <c r="U214" s="0" t="s">
        <v>44</v>
      </c>
      <c r="V214" s="3" t="n">
        <v>1</v>
      </c>
      <c r="W214" s="0" t="n">
        <v>-3</v>
      </c>
      <c r="X214" s="0" t="s">
        <v>44</v>
      </c>
      <c r="Y214" s="0" t="s">
        <v>44</v>
      </c>
      <c r="Z214" s="3" t="n">
        <v>1</v>
      </c>
      <c r="AA214" s="0" t="n">
        <v>-3</v>
      </c>
      <c r="AB214" s="0" t="s">
        <v>44</v>
      </c>
      <c r="AC214" s="0" t="s">
        <v>44</v>
      </c>
      <c r="AD214" s="3" t="n">
        <v>1</v>
      </c>
      <c r="AE214" s="0" t="n">
        <v>-3</v>
      </c>
      <c r="AF214" s="4" t="s">
        <v>44</v>
      </c>
      <c r="AG214" s="4" t="s">
        <v>44</v>
      </c>
      <c r="AH214" s="3" t="n">
        <v>1</v>
      </c>
      <c r="AI214" s="0" t="n">
        <v>-3</v>
      </c>
      <c r="AJ214" s="0" t="s">
        <v>44</v>
      </c>
      <c r="AK214" s="0" t="s">
        <v>44</v>
      </c>
      <c r="AL214" s="3" t="n">
        <v>1</v>
      </c>
      <c r="AM214" s="0" t="n">
        <v>-3</v>
      </c>
      <c r="AN214" s="0" t="s">
        <v>44</v>
      </c>
      <c r="AO214" s="0" t="s">
        <v>44</v>
      </c>
      <c r="AP214" s="3" t="n">
        <v>1</v>
      </c>
      <c r="AQ214" s="0" t="n">
        <v>-3</v>
      </c>
      <c r="AR214" s="0" t="s">
        <v>44</v>
      </c>
      <c r="AS214" s="0" t="s">
        <v>44</v>
      </c>
      <c r="AT214" s="3" t="n">
        <v>1</v>
      </c>
      <c r="AU214" s="0" t="n">
        <v>-3</v>
      </c>
      <c r="AV214" s="0" t="s">
        <v>44</v>
      </c>
      <c r="AW214" s="0" t="s">
        <v>44</v>
      </c>
      <c r="AX214" s="3" t="n">
        <v>1</v>
      </c>
      <c r="AY214" s="0" t="n">
        <v>-3</v>
      </c>
      <c r="AZ214" s="0" t="s">
        <v>44</v>
      </c>
      <c r="BA214" s="0" t="s">
        <v>44</v>
      </c>
      <c r="BB214" s="3" t="n">
        <v>1</v>
      </c>
      <c r="BC214" s="0" t="n">
        <v>-3</v>
      </c>
      <c r="BD214" s="0" t="s">
        <v>44</v>
      </c>
      <c r="BE214" s="0" t="s">
        <v>44</v>
      </c>
      <c r="BF214" s="3" t="n">
        <v>1</v>
      </c>
      <c r="BG214" s="0" t="n">
        <v>-3</v>
      </c>
      <c r="BH214" s="0" t="s">
        <v>44</v>
      </c>
      <c r="BI214" s="0" t="s">
        <v>44</v>
      </c>
      <c r="BJ214" s="3" t="n">
        <v>1</v>
      </c>
      <c r="BK214" s="0" t="n">
        <v>-3</v>
      </c>
      <c r="BL214" s="0" t="s">
        <v>44</v>
      </c>
      <c r="BM214" s="0" t="s">
        <v>44</v>
      </c>
      <c r="BN214" s="3" t="n">
        <v>1</v>
      </c>
      <c r="BO214" s="0" t="n">
        <v>-3</v>
      </c>
      <c r="BP214" s="0" t="s">
        <v>44</v>
      </c>
      <c r="BQ214" s="0" t="s">
        <v>44</v>
      </c>
      <c r="BR214" s="3" t="n">
        <v>1</v>
      </c>
      <c r="BU214" s="0" t="n">
        <f aca="false">IF(CJ214&lt;=0,$D$7,IF(CR214&lt;=CJ214,$D$7,$D$7+$F$7*(CR214-CJ214)))</f>
        <v>2.2</v>
      </c>
      <c r="BW214" s="0" t="n">
        <v>1</v>
      </c>
      <c r="BX214" s="0" t="n">
        <v>-3</v>
      </c>
      <c r="BY214" s="0" t="s">
        <v>44</v>
      </c>
      <c r="BZ214" s="0" t="str">
        <f aca="false">IF(AND(E214="Nein",E215="Nein",E216="Nein"),"Nein","Ja")</f>
        <v>Nein</v>
      </c>
      <c r="CA214" s="3" t="n">
        <f aca="false">ROUND((F214+F215+F216)/3,2)</f>
        <v>1</v>
      </c>
      <c r="CB214" s="0" t="n">
        <f aca="false">G214</f>
        <v>-3</v>
      </c>
      <c r="CC214" s="0" t="str">
        <f aca="false">H214</f>
        <v>Nein</v>
      </c>
      <c r="CD214" s="0" t="str">
        <f aca="false">I214</f>
        <v>Nein</v>
      </c>
      <c r="CE214" s="3" t="n">
        <f aca="false">J214</f>
        <v>1</v>
      </c>
      <c r="CF214" s="0" t="n">
        <v>-3</v>
      </c>
      <c r="CG214" s="0" t="s">
        <v>44</v>
      </c>
      <c r="CH214" s="0" t="str">
        <f aca="false">IF(AND(M214="Nein",M215="Nein",M216="Nein"),"Nein","Ja")</f>
        <v>Nein</v>
      </c>
      <c r="CI214" s="3" t="n">
        <f aca="false">ROUND((N214+N215+N216)/3,2)</f>
        <v>1</v>
      </c>
      <c r="CJ214" s="0" t="n">
        <f aca="false">O214</f>
        <v>-3</v>
      </c>
      <c r="CK214" s="0" t="str">
        <f aca="false">P214</f>
        <v>Nein</v>
      </c>
      <c r="CL214" s="0" t="str">
        <f aca="false">Q214</f>
        <v>Nein</v>
      </c>
      <c r="CM214" s="3" t="n">
        <f aca="false">R214</f>
        <v>1</v>
      </c>
      <c r="CN214" s="0" t="n">
        <v>-3</v>
      </c>
      <c r="CO214" s="0" t="s">
        <v>44</v>
      </c>
      <c r="CP214" s="0" t="str">
        <f aca="false">IF(AND(U214="Nein",U215="Nein",U216="Nein"),"Nein","Ja")</f>
        <v>Nein</v>
      </c>
      <c r="CQ214" s="3" t="n">
        <f aca="false">ROUND((V214+V215+V216)/3,2)</f>
        <v>1</v>
      </c>
      <c r="CR214" s="0" t="n">
        <f aca="false">W214</f>
        <v>-3</v>
      </c>
      <c r="CS214" s="0" t="str">
        <f aca="false">X214</f>
        <v>Nein</v>
      </c>
      <c r="CT214" s="0" t="str">
        <f aca="false">Y214</f>
        <v>Nein</v>
      </c>
      <c r="CU214" s="3" t="n">
        <f aca="false">Z214</f>
        <v>1</v>
      </c>
      <c r="CV214" s="0" t="n">
        <f aca="false">AA214</f>
        <v>-3</v>
      </c>
      <c r="CW214" s="0" t="str">
        <f aca="false">AB214</f>
        <v>Nein</v>
      </c>
      <c r="CX214" s="0" t="str">
        <f aca="false">AC214</f>
        <v>Nein</v>
      </c>
      <c r="CY214" s="3" t="n">
        <f aca="false">AD214</f>
        <v>1</v>
      </c>
      <c r="CZ214" s="0" t="n">
        <f aca="false">AE214</f>
        <v>-3</v>
      </c>
      <c r="DA214" s="0" t="str">
        <f aca="false">AF214</f>
        <v>Nein</v>
      </c>
      <c r="DB214" s="0" t="str">
        <f aca="false">AG214</f>
        <v>Nein</v>
      </c>
      <c r="DC214" s="3" t="n">
        <f aca="false">AH214</f>
        <v>1</v>
      </c>
      <c r="DD214" s="0" t="n">
        <f aca="false">AI214</f>
        <v>-3</v>
      </c>
      <c r="DE214" s="0" t="str">
        <f aca="false">AJ214</f>
        <v>Nein</v>
      </c>
      <c r="DF214" s="0" t="str">
        <f aca="false">AK214</f>
        <v>Nein</v>
      </c>
      <c r="DG214" s="3" t="n">
        <f aca="false">AL214</f>
        <v>1</v>
      </c>
      <c r="DH214" s="0" t="n">
        <f aca="false">AM214</f>
        <v>-3</v>
      </c>
      <c r="DI214" s="0" t="str">
        <f aca="false">AN214</f>
        <v>Nein</v>
      </c>
      <c r="DJ214" s="0" t="str">
        <f aca="false">AO214</f>
        <v>Nein</v>
      </c>
      <c r="DK214" s="3" t="n">
        <f aca="false">AP214</f>
        <v>1</v>
      </c>
      <c r="DL214" s="0" t="n">
        <v>-3</v>
      </c>
      <c r="DM214" s="0" t="s">
        <v>44</v>
      </c>
      <c r="DN214" s="0" t="str">
        <f aca="false">IF(AND(CH214="Nein",BZ214="Nein"),"Nein","Ja")</f>
        <v>Nein</v>
      </c>
      <c r="DO214" s="3" t="n">
        <f aca="false">ROUND(CI214*CA214,2)</f>
        <v>1</v>
      </c>
      <c r="DP214" s="0" t="n">
        <v>-3</v>
      </c>
      <c r="DQ214" s="0" t="s">
        <v>44</v>
      </c>
      <c r="DR214" s="0" t="str">
        <f aca="false">IF(AND(BZ214="Nein",CD214="Nein"),"Nein","Ja")</f>
        <v>Nein</v>
      </c>
      <c r="DS214" s="3" t="n">
        <f aca="false">ROUND(CA214*CE214,2)</f>
        <v>1</v>
      </c>
      <c r="DT214" s="0" t="n">
        <v>-3</v>
      </c>
      <c r="DU214" s="0" t="s">
        <v>44</v>
      </c>
      <c r="DV214" s="0" t="str">
        <f aca="false">IF(AND(CH214="Nein",CL214="Nein"),"Nein","Ja")</f>
        <v>Nein</v>
      </c>
      <c r="DW214" s="3" t="n">
        <f aca="false">ROUND(CI214*CM214,2)</f>
        <v>1</v>
      </c>
      <c r="DX214" s="0" t="n">
        <v>-3</v>
      </c>
      <c r="DY214" s="0" t="s">
        <v>44</v>
      </c>
      <c r="DZ214" s="0" t="str">
        <f aca="false">IF(AND(CP214="Nein",CT214="Nein"),"Nein","Ja")</f>
        <v>Nein</v>
      </c>
      <c r="EA214" s="3" t="n">
        <f aca="false">ROUND(CQ214*CU214,2)</f>
        <v>1</v>
      </c>
      <c r="EB214" s="0" t="n">
        <v>-3</v>
      </c>
      <c r="EC214" s="0" t="s">
        <v>44</v>
      </c>
      <c r="ED214" s="0" t="str">
        <f aca="false">IF(AND(CP214="Nein",CH214="Nein"),"Nein","Ja")</f>
        <v>Nein</v>
      </c>
      <c r="EE214" s="3" t="n">
        <f aca="false">ROUND((CQ214+CI214)/2,2)</f>
        <v>1</v>
      </c>
      <c r="EF214" s="0" t="n">
        <v>-3</v>
      </c>
      <c r="EG214" s="0" t="s">
        <v>44</v>
      </c>
      <c r="EH214" s="0" t="str">
        <f aca="false">IF(AND(ED214="Nein",CD214="Nein"),"Nein","Ja")</f>
        <v>Nein</v>
      </c>
      <c r="EI214" s="3" t="n">
        <f aca="false">ROUND(EE214*CE214,2)</f>
        <v>1</v>
      </c>
      <c r="EJ214" s="0" t="n">
        <f aca="false">BO214</f>
        <v>-3</v>
      </c>
      <c r="EK214" s="0" t="str">
        <f aca="false">BP214</f>
        <v>Nein</v>
      </c>
      <c r="EL214" s="0" t="str">
        <f aca="false">BQ214</f>
        <v>Nein</v>
      </c>
      <c r="EM214" s="3" t="n">
        <f aca="false">BR214</f>
        <v>1</v>
      </c>
    </row>
    <row r="215" customFormat="false" ht="12.75" hidden="false" customHeight="false" outlineLevel="0" collapsed="false">
      <c r="B215" s="0" t="n">
        <v>1</v>
      </c>
      <c r="C215" s="0" t="n">
        <v>-3</v>
      </c>
      <c r="D215" s="0" t="s">
        <v>44</v>
      </c>
      <c r="E215" s="0" t="s">
        <v>44</v>
      </c>
      <c r="F215" s="3" t="n">
        <v>1</v>
      </c>
      <c r="G215" s="0" t="n">
        <v>-3</v>
      </c>
      <c r="H215" s="0" t="s">
        <v>44</v>
      </c>
      <c r="I215" s="0" t="s">
        <v>44</v>
      </c>
      <c r="J215" s="3" t="n">
        <v>1</v>
      </c>
      <c r="K215" s="0" t="n">
        <v>-3</v>
      </c>
      <c r="L215" s="0" t="s">
        <v>44</v>
      </c>
      <c r="M215" s="0" t="s">
        <v>44</v>
      </c>
      <c r="N215" s="3" t="n">
        <v>1</v>
      </c>
      <c r="O215" s="0" t="n">
        <v>-3</v>
      </c>
      <c r="P215" s="0" t="s">
        <v>44</v>
      </c>
      <c r="Q215" s="0" t="s">
        <v>44</v>
      </c>
      <c r="R215" s="3" t="n">
        <v>1</v>
      </c>
      <c r="S215" s="0" t="n">
        <v>-3</v>
      </c>
      <c r="T215" s="0" t="s">
        <v>44</v>
      </c>
      <c r="U215" s="0" t="s">
        <v>44</v>
      </c>
      <c r="V215" s="3" t="n">
        <v>1</v>
      </c>
      <c r="W215" s="0" t="n">
        <v>-3</v>
      </c>
      <c r="X215" s="0" t="s">
        <v>44</v>
      </c>
      <c r="Y215" s="0" t="s">
        <v>44</v>
      </c>
      <c r="Z215" s="3" t="n">
        <v>1</v>
      </c>
      <c r="AA215" s="0" t="n">
        <v>-3</v>
      </c>
      <c r="AB215" s="0" t="s">
        <v>44</v>
      </c>
      <c r="AC215" s="0" t="s">
        <v>44</v>
      </c>
      <c r="AD215" s="3" t="n">
        <v>1</v>
      </c>
      <c r="AE215" s="0" t="n">
        <v>-3</v>
      </c>
      <c r="AF215" s="4" t="s">
        <v>44</v>
      </c>
      <c r="AG215" s="4" t="s">
        <v>44</v>
      </c>
      <c r="AH215" s="3" t="n">
        <v>1</v>
      </c>
      <c r="AI215" s="0" t="n">
        <v>-3</v>
      </c>
      <c r="AJ215" s="0" t="s">
        <v>44</v>
      </c>
      <c r="AK215" s="0" t="s">
        <v>44</v>
      </c>
      <c r="AL215" s="3" t="n">
        <v>1</v>
      </c>
      <c r="AM215" s="0" t="n">
        <v>-3</v>
      </c>
      <c r="AN215" s="0" t="s">
        <v>44</v>
      </c>
      <c r="AO215" s="0" t="s">
        <v>44</v>
      </c>
      <c r="AP215" s="3" t="n">
        <v>1</v>
      </c>
      <c r="AQ215" s="0" t="n">
        <v>-3</v>
      </c>
      <c r="AR215" s="0" t="s">
        <v>44</v>
      </c>
      <c r="AS215" s="0" t="s">
        <v>44</v>
      </c>
      <c r="AT215" s="3" t="n">
        <v>1</v>
      </c>
      <c r="AU215" s="0" t="n">
        <v>-3</v>
      </c>
      <c r="AV215" s="0" t="s">
        <v>44</v>
      </c>
      <c r="AW215" s="0" t="s">
        <v>44</v>
      </c>
      <c r="AX215" s="3" t="n">
        <v>1</v>
      </c>
      <c r="AY215" s="0" t="n">
        <v>-3</v>
      </c>
      <c r="AZ215" s="0" t="s">
        <v>44</v>
      </c>
      <c r="BA215" s="0" t="s">
        <v>44</v>
      </c>
      <c r="BB215" s="3" t="n">
        <v>1</v>
      </c>
      <c r="BC215" s="0" t="n">
        <v>-3</v>
      </c>
      <c r="BD215" s="0" t="s">
        <v>44</v>
      </c>
      <c r="BE215" s="0" t="s">
        <v>44</v>
      </c>
      <c r="BF215" s="3" t="n">
        <v>1</v>
      </c>
      <c r="BG215" s="0" t="n">
        <v>-3</v>
      </c>
      <c r="BH215" s="0" t="s">
        <v>44</v>
      </c>
      <c r="BI215" s="0" t="s">
        <v>44</v>
      </c>
      <c r="BJ215" s="3" t="n">
        <v>1</v>
      </c>
      <c r="BK215" s="0" t="n">
        <v>-3</v>
      </c>
      <c r="BL215" s="0" t="s">
        <v>44</v>
      </c>
      <c r="BM215" s="0" t="s">
        <v>44</v>
      </c>
      <c r="BN215" s="3" t="n">
        <v>1</v>
      </c>
      <c r="BO215" s="0" t="n">
        <v>-3</v>
      </c>
      <c r="BP215" s="0" t="s">
        <v>44</v>
      </c>
      <c r="BQ215" s="0" t="s">
        <v>44</v>
      </c>
      <c r="BR215" s="3" t="n">
        <v>1</v>
      </c>
      <c r="CA215" s="3"/>
      <c r="CE215" s="3"/>
      <c r="CI215" s="3"/>
      <c r="CM215" s="3"/>
      <c r="CQ215" s="3"/>
      <c r="CU215" s="3"/>
      <c r="CY215" s="3"/>
      <c r="DC215" s="3"/>
      <c r="DG215" s="3"/>
      <c r="DK215" s="3"/>
      <c r="DO215" s="3"/>
      <c r="DS215" s="3"/>
      <c r="DW215" s="3"/>
      <c r="EA215" s="3"/>
      <c r="EE215" s="3"/>
      <c r="EI215" s="3"/>
      <c r="EM215" s="3"/>
    </row>
    <row r="216" customFormat="false" ht="12.75" hidden="false" customHeight="false" outlineLevel="0" collapsed="false">
      <c r="B216" s="0" t="n">
        <v>1</v>
      </c>
      <c r="C216" s="0" t="n">
        <v>-3</v>
      </c>
      <c r="D216" s="0" t="s">
        <v>44</v>
      </c>
      <c r="E216" s="0" t="s">
        <v>44</v>
      </c>
      <c r="F216" s="3" t="n">
        <v>1</v>
      </c>
      <c r="G216" s="0" t="n">
        <v>-3</v>
      </c>
      <c r="H216" s="0" t="s">
        <v>44</v>
      </c>
      <c r="I216" s="0" t="s">
        <v>44</v>
      </c>
      <c r="J216" s="3" t="n">
        <v>1</v>
      </c>
      <c r="K216" s="0" t="n">
        <v>-3</v>
      </c>
      <c r="L216" s="0" t="s">
        <v>44</v>
      </c>
      <c r="M216" s="0" t="s">
        <v>44</v>
      </c>
      <c r="N216" s="3" t="n">
        <v>1</v>
      </c>
      <c r="O216" s="0" t="n">
        <v>-3</v>
      </c>
      <c r="P216" s="0" t="s">
        <v>44</v>
      </c>
      <c r="Q216" s="0" t="s">
        <v>44</v>
      </c>
      <c r="R216" s="3" t="n">
        <v>1</v>
      </c>
      <c r="S216" s="0" t="n">
        <v>-3</v>
      </c>
      <c r="T216" s="0" t="s">
        <v>44</v>
      </c>
      <c r="U216" s="0" t="s">
        <v>44</v>
      </c>
      <c r="V216" s="3" t="n">
        <v>1</v>
      </c>
      <c r="W216" s="0" t="n">
        <v>-3</v>
      </c>
      <c r="X216" s="0" t="s">
        <v>44</v>
      </c>
      <c r="Y216" s="0" t="s">
        <v>44</v>
      </c>
      <c r="Z216" s="3" t="n">
        <v>1</v>
      </c>
      <c r="AA216" s="0" t="n">
        <v>-3</v>
      </c>
      <c r="AB216" s="0" t="s">
        <v>44</v>
      </c>
      <c r="AC216" s="0" t="s">
        <v>44</v>
      </c>
      <c r="AD216" s="3" t="n">
        <v>1</v>
      </c>
      <c r="AE216" s="0" t="n">
        <v>-3</v>
      </c>
      <c r="AF216" s="4" t="s">
        <v>44</v>
      </c>
      <c r="AG216" s="4" t="s">
        <v>44</v>
      </c>
      <c r="AH216" s="3" t="n">
        <v>1</v>
      </c>
      <c r="AI216" s="0" t="n">
        <v>-3</v>
      </c>
      <c r="AJ216" s="0" t="s">
        <v>44</v>
      </c>
      <c r="AK216" s="0" t="s">
        <v>44</v>
      </c>
      <c r="AL216" s="3" t="n">
        <v>1</v>
      </c>
      <c r="AM216" s="0" t="n">
        <v>-3</v>
      </c>
      <c r="AN216" s="0" t="s">
        <v>44</v>
      </c>
      <c r="AO216" s="0" t="s">
        <v>44</v>
      </c>
      <c r="AP216" s="3" t="n">
        <v>1</v>
      </c>
      <c r="AQ216" s="0" t="n">
        <v>-3</v>
      </c>
      <c r="AR216" s="0" t="s">
        <v>44</v>
      </c>
      <c r="AS216" s="0" t="s">
        <v>44</v>
      </c>
      <c r="AT216" s="3" t="n">
        <v>1</v>
      </c>
      <c r="AU216" s="0" t="n">
        <v>-3</v>
      </c>
      <c r="AV216" s="0" t="s">
        <v>44</v>
      </c>
      <c r="AW216" s="0" t="s">
        <v>44</v>
      </c>
      <c r="AX216" s="3" t="n">
        <v>1</v>
      </c>
      <c r="AY216" s="0" t="n">
        <v>-3</v>
      </c>
      <c r="AZ216" s="0" t="s">
        <v>44</v>
      </c>
      <c r="BA216" s="0" t="s">
        <v>44</v>
      </c>
      <c r="BB216" s="3" t="n">
        <v>1</v>
      </c>
      <c r="BC216" s="0" t="n">
        <v>-3</v>
      </c>
      <c r="BD216" s="0" t="s">
        <v>44</v>
      </c>
      <c r="BE216" s="0" t="s">
        <v>44</v>
      </c>
      <c r="BF216" s="3" t="n">
        <v>1</v>
      </c>
      <c r="BG216" s="0" t="n">
        <v>-3</v>
      </c>
      <c r="BH216" s="0" t="s">
        <v>44</v>
      </c>
      <c r="BI216" s="0" t="s">
        <v>44</v>
      </c>
      <c r="BJ216" s="3" t="n">
        <v>1</v>
      </c>
      <c r="BK216" s="0" t="n">
        <v>-3</v>
      </c>
      <c r="BL216" s="0" t="s">
        <v>44</v>
      </c>
      <c r="BM216" s="0" t="s">
        <v>44</v>
      </c>
      <c r="BN216" s="3" t="n">
        <v>1</v>
      </c>
      <c r="BO216" s="0" t="n">
        <v>-3</v>
      </c>
      <c r="BP216" s="0" t="s">
        <v>44</v>
      </c>
      <c r="BQ216" s="0" t="s">
        <v>44</v>
      </c>
      <c r="BR216" s="3" t="n">
        <v>1</v>
      </c>
      <c r="CA216" s="3"/>
      <c r="CE216" s="3"/>
      <c r="CI216" s="3"/>
      <c r="CM216" s="3"/>
      <c r="CQ216" s="3"/>
      <c r="CU216" s="3"/>
      <c r="CY216" s="3"/>
      <c r="DC216" s="3"/>
      <c r="DG216" s="3"/>
      <c r="DK216" s="3"/>
      <c r="DO216" s="3"/>
      <c r="DS216" s="3"/>
      <c r="DW216" s="3"/>
      <c r="EA216" s="3"/>
      <c r="EE216" s="3"/>
      <c r="EI216" s="3"/>
      <c r="EM216" s="3"/>
    </row>
    <row r="217" customFormat="false" ht="12.75" hidden="false" customHeight="false" outlineLevel="0" collapsed="false">
      <c r="A217" s="0" t="n">
        <v>86</v>
      </c>
      <c r="B217" s="0" t="n">
        <v>1</v>
      </c>
      <c r="C217" s="0" t="n">
        <v>2760</v>
      </c>
      <c r="D217" s="0" t="s">
        <v>44</v>
      </c>
      <c r="E217" s="0" t="s">
        <v>44</v>
      </c>
      <c r="F217" s="3" t="n">
        <v>1</v>
      </c>
      <c r="G217" s="0" t="n">
        <v>-3</v>
      </c>
      <c r="H217" s="0" t="s">
        <v>44</v>
      </c>
      <c r="I217" s="0" t="s">
        <v>44</v>
      </c>
      <c r="J217" s="3" t="n">
        <v>1</v>
      </c>
      <c r="K217" s="0" t="n">
        <v>1020</v>
      </c>
      <c r="L217" s="0" t="s">
        <v>44</v>
      </c>
      <c r="M217" s="0" t="s">
        <v>44</v>
      </c>
      <c r="N217" s="3" t="n">
        <v>1</v>
      </c>
      <c r="O217" s="0" t="n">
        <v>-3</v>
      </c>
      <c r="P217" s="0" t="s">
        <v>44</v>
      </c>
      <c r="Q217" s="0" t="s">
        <v>44</v>
      </c>
      <c r="R217" s="3" t="n">
        <v>1</v>
      </c>
      <c r="S217" s="0" t="n">
        <v>1740</v>
      </c>
      <c r="T217" s="0" t="s">
        <v>44</v>
      </c>
      <c r="U217" s="0" t="s">
        <v>44</v>
      </c>
      <c r="V217" s="3" t="n">
        <v>1</v>
      </c>
      <c r="W217" s="0" t="n">
        <v>-3</v>
      </c>
      <c r="X217" s="0" t="s">
        <v>44</v>
      </c>
      <c r="Y217" s="0" t="s">
        <v>44</v>
      </c>
      <c r="Z217" s="3" t="n">
        <v>1</v>
      </c>
      <c r="AA217" s="0" t="n">
        <v>84</v>
      </c>
      <c r="AB217" s="0" t="s">
        <v>44</v>
      </c>
      <c r="AC217" s="0" t="s">
        <v>44</v>
      </c>
      <c r="AD217" s="3" t="n">
        <v>1</v>
      </c>
      <c r="AE217" s="0" t="n">
        <v>88</v>
      </c>
      <c r="AF217" s="4" t="s">
        <v>44</v>
      </c>
      <c r="AG217" s="4" t="s">
        <v>44</v>
      </c>
      <c r="AH217" s="3" t="n">
        <v>1</v>
      </c>
      <c r="AI217" s="0" t="n">
        <v>-3</v>
      </c>
      <c r="AJ217" s="0" t="s">
        <v>44</v>
      </c>
      <c r="AK217" s="0" t="s">
        <v>44</v>
      </c>
      <c r="AL217" s="3" t="n">
        <v>1</v>
      </c>
      <c r="AM217" s="0" t="n">
        <v>-3</v>
      </c>
      <c r="AN217" s="0" t="s">
        <v>44</v>
      </c>
      <c r="AO217" s="0" t="s">
        <v>44</v>
      </c>
      <c r="AP217" s="3" t="n">
        <v>1</v>
      </c>
      <c r="AQ217" s="0" t="n">
        <v>37</v>
      </c>
      <c r="AR217" s="0" t="s">
        <v>44</v>
      </c>
      <c r="AS217" s="0" t="s">
        <v>44</v>
      </c>
      <c r="AT217" s="3" t="n">
        <v>1</v>
      </c>
      <c r="AU217" s="0" t="n">
        <v>-3</v>
      </c>
      <c r="AV217" s="0" t="s">
        <v>44</v>
      </c>
      <c r="AW217" s="0" t="s">
        <v>44</v>
      </c>
      <c r="AX217" s="3" t="n">
        <v>1</v>
      </c>
      <c r="AY217" s="0" t="n">
        <v>-3</v>
      </c>
      <c r="AZ217" s="0" t="s">
        <v>44</v>
      </c>
      <c r="BA217" s="0" t="s">
        <v>44</v>
      </c>
      <c r="BB217" s="3" t="n">
        <v>1</v>
      </c>
      <c r="BC217" s="0" t="n">
        <v>-3</v>
      </c>
      <c r="BD217" s="0" t="s">
        <v>44</v>
      </c>
      <c r="BE217" s="0" t="s">
        <v>44</v>
      </c>
      <c r="BF217" s="3" t="n">
        <v>1</v>
      </c>
      <c r="BG217" s="0" t="n">
        <v>-3</v>
      </c>
      <c r="BH217" s="0" t="s">
        <v>44</v>
      </c>
      <c r="BI217" s="0" t="s">
        <v>44</v>
      </c>
      <c r="BJ217" s="3" t="n">
        <v>1</v>
      </c>
      <c r="BK217" s="0" t="n">
        <v>-3</v>
      </c>
      <c r="BL217" s="0" t="s">
        <v>44</v>
      </c>
      <c r="BM217" s="0" t="s">
        <v>44</v>
      </c>
      <c r="BN217" s="3" t="n">
        <v>1</v>
      </c>
      <c r="BO217" s="0" t="n">
        <v>-3</v>
      </c>
      <c r="BP217" s="0" t="s">
        <v>44</v>
      </c>
      <c r="BQ217" s="0" t="s">
        <v>44</v>
      </c>
      <c r="BR217" s="3" t="n">
        <v>1</v>
      </c>
      <c r="BU217" s="6" t="s">
        <v>46</v>
      </c>
      <c r="BW217" s="0" t="n">
        <v>1</v>
      </c>
      <c r="BX217" s="0" t="n">
        <f aca="false">IF(AND(C217&gt;=0,C218&gt;=0,C219&gt;=0),C217+C218-C219,-1)</f>
        <v>2880</v>
      </c>
      <c r="BY217" s="0" t="s">
        <v>44</v>
      </c>
      <c r="BZ217" s="0" t="str">
        <f aca="false">IF(AND(E217="Nein",E218="Nein",E219="Nein"),"Nein","Ja")</f>
        <v>Nein</v>
      </c>
      <c r="CA217" s="3" t="n">
        <f aca="false">ROUND((F217+F218+F219)/3,2)</f>
        <v>1</v>
      </c>
      <c r="CB217" s="0" t="n">
        <f aca="false">G217</f>
        <v>-3</v>
      </c>
      <c r="CC217" s="0" t="str">
        <f aca="false">H217</f>
        <v>Nein</v>
      </c>
      <c r="CD217" s="0" t="str">
        <f aca="false">I217</f>
        <v>Nein</v>
      </c>
      <c r="CE217" s="3" t="n">
        <f aca="false">J217</f>
        <v>1</v>
      </c>
      <c r="CF217" s="0" t="n">
        <f aca="false">IF(AND(K217&gt;=0,K218&gt;=0,K219&gt;=0),K217+K218-K219,-1)</f>
        <v>1080</v>
      </c>
      <c r="CG217" s="0" t="s">
        <v>44</v>
      </c>
      <c r="CH217" s="0" t="str">
        <f aca="false">IF(AND(M217="Nein",M218="Nein",M219="Nein"),"Nein","Ja")</f>
        <v>Nein</v>
      </c>
      <c r="CI217" s="3" t="n">
        <f aca="false">ROUND((N217+N218+N219)/3,2)</f>
        <v>1</v>
      </c>
      <c r="CJ217" s="0" t="n">
        <f aca="false">O217</f>
        <v>-3</v>
      </c>
      <c r="CK217" s="0" t="str">
        <f aca="false">P217</f>
        <v>Nein</v>
      </c>
      <c r="CL217" s="0" t="str">
        <f aca="false">Q217</f>
        <v>Nein</v>
      </c>
      <c r="CM217" s="3" t="n">
        <f aca="false">R217</f>
        <v>1</v>
      </c>
      <c r="CN217" s="0" t="n">
        <f aca="false">IF(AND(S217&gt;=0,S218&gt;=0,S219&gt;=0),S217+S218-S219,-1)</f>
        <v>1800</v>
      </c>
      <c r="CO217" s="0" t="s">
        <v>44</v>
      </c>
      <c r="CP217" s="0" t="str">
        <f aca="false">IF(AND(U217="Nein",U218="Nein",U219="Nein"),"Nein","Ja")</f>
        <v>Nein</v>
      </c>
      <c r="CQ217" s="3" t="n">
        <f aca="false">ROUND((V217+V218+V219)/3,2)</f>
        <v>1</v>
      </c>
      <c r="CR217" s="0" t="n">
        <f aca="false">W217</f>
        <v>-3</v>
      </c>
      <c r="CS217" s="0" t="str">
        <f aca="false">X217</f>
        <v>Nein</v>
      </c>
      <c r="CT217" s="0" t="str">
        <f aca="false">Y217</f>
        <v>Nein</v>
      </c>
      <c r="CU217" s="3" t="n">
        <f aca="false">Z217</f>
        <v>1</v>
      </c>
      <c r="CV217" s="0" t="n">
        <f aca="false">AA217</f>
        <v>84</v>
      </c>
      <c r="CW217" s="0" t="str">
        <f aca="false">AB217</f>
        <v>Nein</v>
      </c>
      <c r="CX217" s="0" t="str">
        <f aca="false">AC217</f>
        <v>Nein</v>
      </c>
      <c r="CY217" s="3" t="n">
        <f aca="false">AD217</f>
        <v>1</v>
      </c>
      <c r="CZ217" s="0" t="n">
        <f aca="false">AE217</f>
        <v>88</v>
      </c>
      <c r="DA217" s="0" t="str">
        <f aca="false">AF217</f>
        <v>Nein</v>
      </c>
      <c r="DB217" s="0" t="str">
        <f aca="false">AG217</f>
        <v>Nein</v>
      </c>
      <c r="DC217" s="3" t="n">
        <f aca="false">AH217</f>
        <v>1</v>
      </c>
      <c r="DD217" s="0" t="n">
        <f aca="false">AI217</f>
        <v>-3</v>
      </c>
      <c r="DE217" s="0" t="str">
        <f aca="false">AJ217</f>
        <v>Nein</v>
      </c>
      <c r="DF217" s="0" t="str">
        <f aca="false">AK217</f>
        <v>Nein</v>
      </c>
      <c r="DG217" s="3" t="n">
        <f aca="false">AL217</f>
        <v>1</v>
      </c>
      <c r="DH217" s="0" t="n">
        <f aca="false">AM217</f>
        <v>-3</v>
      </c>
      <c r="DI217" s="0" t="str">
        <f aca="false">AN217</f>
        <v>Nein</v>
      </c>
      <c r="DJ217" s="0" t="str">
        <f aca="false">AO217</f>
        <v>Nein</v>
      </c>
      <c r="DK217" s="3" t="n">
        <f aca="false">AP217</f>
        <v>1</v>
      </c>
      <c r="DL217" s="0" t="n">
        <f aca="false">IF(CF217=0,0,IF(OR(BX217&gt;=0,CF217&gt;=0),ROUND(CF217/BX217*100,0),-1))</f>
        <v>38</v>
      </c>
      <c r="DM217" s="0" t="s">
        <v>44</v>
      </c>
      <c r="DN217" s="0" t="str">
        <f aca="false">IF(AND(CH217="Nein",BZ217="Nein"),"Nein","Ja")</f>
        <v>Nein</v>
      </c>
      <c r="DO217" s="3" t="n">
        <f aca="false">ROUND(CI217*CA217,2)</f>
        <v>1</v>
      </c>
      <c r="DP217" s="0" t="n">
        <v>-3</v>
      </c>
      <c r="DQ217" s="0" t="s">
        <v>44</v>
      </c>
      <c r="DR217" s="0" t="str">
        <f aca="false">IF(AND(BZ217="Nein",CD217="Nein"),"Nein","Ja")</f>
        <v>Nein</v>
      </c>
      <c r="DS217" s="3" t="n">
        <f aca="false">ROUND(CA217*CE217,2)</f>
        <v>1</v>
      </c>
      <c r="DT217" s="0" t="n">
        <v>-3</v>
      </c>
      <c r="DU217" s="0" t="s">
        <v>44</v>
      </c>
      <c r="DV217" s="0" t="str">
        <f aca="false">IF(AND(CH217="Nein",CL217="Nein"),"Nein","Ja")</f>
        <v>Nein</v>
      </c>
      <c r="DW217" s="3" t="n">
        <f aca="false">ROUND(CI217*CM217,2)</f>
        <v>1</v>
      </c>
      <c r="DX217" s="0" t="n">
        <v>-3</v>
      </c>
      <c r="DY217" s="0" t="s">
        <v>44</v>
      </c>
      <c r="DZ217" s="0" t="str">
        <f aca="false">IF(AND(CP217="Nein",CT217="Nein"),"Nein","Ja")</f>
        <v>Nein</v>
      </c>
      <c r="EA217" s="3" t="n">
        <f aca="false">ROUND(CQ217*CU217,2)</f>
        <v>1</v>
      </c>
      <c r="EB217" s="0" t="n">
        <v>-3</v>
      </c>
      <c r="EC217" s="0" t="s">
        <v>44</v>
      </c>
      <c r="ED217" s="0" t="str">
        <f aca="false">IF(AND(CP217="Nein",CH217="Nein"),"Nein","Ja")</f>
        <v>Nein</v>
      </c>
      <c r="EE217" s="3" t="n">
        <f aca="false">ROUND((CQ217+CI217)/2,2)</f>
        <v>1</v>
      </c>
      <c r="EF217" s="0" t="n">
        <v>-3</v>
      </c>
      <c r="EG217" s="0" t="s">
        <v>44</v>
      </c>
      <c r="EH217" s="0" t="str">
        <f aca="false">IF(AND(ED217="Nein",CD217="Nein"),"Nein","Ja")</f>
        <v>Nein</v>
      </c>
      <c r="EI217" s="3" t="n">
        <f aca="false">ROUND(EE217*CE217,2)</f>
        <v>1</v>
      </c>
      <c r="EJ217" s="0" t="n">
        <f aca="false">BO217</f>
        <v>-3</v>
      </c>
      <c r="EK217" s="0" t="str">
        <f aca="false">BP217</f>
        <v>Nein</v>
      </c>
      <c r="EL217" s="0" t="str">
        <f aca="false">BQ217</f>
        <v>Nein</v>
      </c>
      <c r="EM217" s="3" t="n">
        <f aca="false">BR217</f>
        <v>1</v>
      </c>
    </row>
    <row r="218" customFormat="false" ht="12.75" hidden="false" customHeight="false" outlineLevel="0" collapsed="false">
      <c r="B218" s="0" t="n">
        <v>1</v>
      </c>
      <c r="C218" s="0" t="n">
        <v>720</v>
      </c>
      <c r="D218" s="0" t="s">
        <v>44</v>
      </c>
      <c r="E218" s="0" t="s">
        <v>44</v>
      </c>
      <c r="F218" s="3" t="n">
        <v>1</v>
      </c>
      <c r="G218" s="0" t="n">
        <v>97</v>
      </c>
      <c r="H218" s="0" t="s">
        <v>44</v>
      </c>
      <c r="I218" s="0" t="s">
        <v>44</v>
      </c>
      <c r="J218" s="3" t="n">
        <v>1</v>
      </c>
      <c r="K218" s="0" t="n">
        <v>180</v>
      </c>
      <c r="L218" s="0" t="s">
        <v>44</v>
      </c>
      <c r="M218" s="0" t="s">
        <v>44</v>
      </c>
      <c r="N218" s="3" t="n">
        <v>1</v>
      </c>
      <c r="O218" s="0" t="n">
        <v>82</v>
      </c>
      <c r="P218" s="0" t="s">
        <v>44</v>
      </c>
      <c r="Q218" s="0" t="s">
        <v>44</v>
      </c>
      <c r="R218" s="3" t="n">
        <v>1</v>
      </c>
      <c r="S218" s="0" t="n">
        <v>540</v>
      </c>
      <c r="T218" s="0" t="s">
        <v>44</v>
      </c>
      <c r="U218" s="0" t="s">
        <v>44</v>
      </c>
      <c r="V218" s="3" t="n">
        <v>1</v>
      </c>
      <c r="W218" s="0" t="n">
        <v>102</v>
      </c>
      <c r="X218" s="0" t="s">
        <v>44</v>
      </c>
      <c r="Y218" s="0" t="s">
        <v>44</v>
      </c>
      <c r="Z218" s="3" t="n">
        <v>1</v>
      </c>
      <c r="AA218" s="0" t="n">
        <v>82</v>
      </c>
      <c r="AB218" s="0" t="s">
        <v>44</v>
      </c>
      <c r="AC218" s="0" t="s">
        <v>44</v>
      </c>
      <c r="AD218" s="3" t="n">
        <v>1</v>
      </c>
      <c r="AE218" s="0" t="n">
        <v>82</v>
      </c>
      <c r="AF218" s="4" t="s">
        <v>44</v>
      </c>
      <c r="AG218" s="4" t="s">
        <v>44</v>
      </c>
      <c r="AH218" s="3" t="n">
        <v>1</v>
      </c>
      <c r="AI218" s="0" t="n">
        <v>11</v>
      </c>
      <c r="AJ218" s="0" t="s">
        <v>44</v>
      </c>
      <c r="AK218" s="0" t="s">
        <v>44</v>
      </c>
      <c r="AL218" s="3" t="n">
        <v>1</v>
      </c>
      <c r="AM218" s="0" t="n">
        <v>98</v>
      </c>
      <c r="AN218" s="0" t="s">
        <v>44</v>
      </c>
      <c r="AO218" s="0" t="s">
        <v>44</v>
      </c>
      <c r="AP218" s="3" t="n">
        <v>1</v>
      </c>
      <c r="AQ218" s="0" t="n">
        <v>25</v>
      </c>
      <c r="AR218" s="0" t="s">
        <v>44</v>
      </c>
      <c r="AS218" s="0" t="s">
        <v>44</v>
      </c>
      <c r="AT218" s="3" t="n">
        <v>1</v>
      </c>
      <c r="AU218" s="0" t="n">
        <v>7</v>
      </c>
      <c r="AV218" s="0" t="s">
        <v>44</v>
      </c>
      <c r="AW218" s="0" t="s">
        <v>44</v>
      </c>
      <c r="AX218" s="3" t="n">
        <v>1</v>
      </c>
      <c r="AY218" s="0" t="n">
        <v>2</v>
      </c>
      <c r="AZ218" s="0" t="s">
        <v>44</v>
      </c>
      <c r="BA218" s="0" t="s">
        <v>44</v>
      </c>
      <c r="BB218" s="3" t="n">
        <v>1</v>
      </c>
      <c r="BC218" s="0" t="n">
        <v>5</v>
      </c>
      <c r="BD218" s="0" t="s">
        <v>44</v>
      </c>
      <c r="BE218" s="0" t="s">
        <v>44</v>
      </c>
      <c r="BF218" s="3" t="n">
        <v>1</v>
      </c>
      <c r="BG218" s="0" t="n">
        <v>1008</v>
      </c>
      <c r="BH218" s="0" t="s">
        <v>44</v>
      </c>
      <c r="BI218" s="0" t="s">
        <v>44</v>
      </c>
      <c r="BJ218" s="3" t="n">
        <v>1</v>
      </c>
      <c r="BK218" s="0" t="n">
        <v>10</v>
      </c>
      <c r="BL218" s="0" t="s">
        <v>44</v>
      </c>
      <c r="BM218" s="0" t="s">
        <v>44</v>
      </c>
      <c r="BN218" s="3" t="n">
        <v>1</v>
      </c>
      <c r="BO218" s="0" t="n">
        <v>7</v>
      </c>
      <c r="BP218" s="0" t="s">
        <v>44</v>
      </c>
      <c r="BQ218" s="0" t="s">
        <v>44</v>
      </c>
      <c r="BR218" s="3" t="n">
        <v>1</v>
      </c>
      <c r="CA218" s="3"/>
      <c r="CE218" s="3"/>
      <c r="CI218" s="3"/>
      <c r="CM218" s="3"/>
      <c r="CQ218" s="3"/>
      <c r="CU218" s="3"/>
      <c r="CY218" s="3"/>
      <c r="DC218" s="3"/>
      <c r="DG218" s="3"/>
      <c r="DK218" s="3"/>
      <c r="DO218" s="3"/>
      <c r="DS218" s="3"/>
      <c r="DW218" s="3"/>
      <c r="EA218" s="3"/>
      <c r="EE218" s="3"/>
      <c r="EI218" s="3"/>
      <c r="EM218" s="3"/>
    </row>
    <row r="219" customFormat="false" ht="12.75" hidden="false" customHeight="false" outlineLevel="0" collapsed="false">
      <c r="B219" s="0" t="n">
        <v>1</v>
      </c>
      <c r="C219" s="0" t="n">
        <v>600</v>
      </c>
      <c r="D219" s="0" t="s">
        <v>44</v>
      </c>
      <c r="E219" s="0" t="s">
        <v>44</v>
      </c>
      <c r="F219" s="3" t="n">
        <v>1</v>
      </c>
      <c r="G219" s="0" t="n">
        <v>105</v>
      </c>
      <c r="H219" s="0" t="s">
        <v>44</v>
      </c>
      <c r="I219" s="0" t="s">
        <v>44</v>
      </c>
      <c r="J219" s="3" t="n">
        <v>1</v>
      </c>
      <c r="K219" s="0" t="n">
        <v>120</v>
      </c>
      <c r="L219" s="0" t="s">
        <v>44</v>
      </c>
      <c r="M219" s="0" t="s">
        <v>44</v>
      </c>
      <c r="N219" s="3" t="n">
        <v>1</v>
      </c>
      <c r="O219" s="0" t="n">
        <v>85</v>
      </c>
      <c r="P219" s="0" t="s">
        <v>44</v>
      </c>
      <c r="Q219" s="0" t="s">
        <v>44</v>
      </c>
      <c r="R219" s="3" t="n">
        <v>1</v>
      </c>
      <c r="S219" s="0" t="n">
        <v>480</v>
      </c>
      <c r="T219" s="0" t="s">
        <v>44</v>
      </c>
      <c r="U219" s="0" t="s">
        <v>44</v>
      </c>
      <c r="V219" s="3" t="n">
        <v>1</v>
      </c>
      <c r="W219" s="0" t="n">
        <v>110</v>
      </c>
      <c r="X219" s="0" t="s">
        <v>44</v>
      </c>
      <c r="Y219" s="0" t="s">
        <v>44</v>
      </c>
      <c r="Z219" s="3" t="n">
        <v>1</v>
      </c>
      <c r="AA219" s="0" t="n">
        <v>77</v>
      </c>
      <c r="AB219" s="0" t="s">
        <v>44</v>
      </c>
      <c r="AC219" s="0" t="s">
        <v>44</v>
      </c>
      <c r="AD219" s="3" t="n">
        <v>1</v>
      </c>
      <c r="AE219" s="0" t="n">
        <v>77</v>
      </c>
      <c r="AF219" s="4" t="s">
        <v>44</v>
      </c>
      <c r="AG219" s="4" t="s">
        <v>44</v>
      </c>
      <c r="AH219" s="3" t="n">
        <v>1</v>
      </c>
      <c r="AI219" s="0" t="n">
        <v>14</v>
      </c>
      <c r="AJ219" s="0" t="s">
        <v>44</v>
      </c>
      <c r="AK219" s="0" t="s">
        <v>44</v>
      </c>
      <c r="AL219" s="3" t="n">
        <v>1</v>
      </c>
      <c r="AM219" s="0" t="n">
        <v>95</v>
      </c>
      <c r="AN219" s="0" t="s">
        <v>44</v>
      </c>
      <c r="AO219" s="0" t="s">
        <v>44</v>
      </c>
      <c r="AP219" s="3" t="n">
        <v>1</v>
      </c>
      <c r="AQ219" s="0" t="n">
        <v>20</v>
      </c>
      <c r="AR219" s="0" t="s">
        <v>44</v>
      </c>
      <c r="AS219" s="0" t="s">
        <v>44</v>
      </c>
      <c r="AT219" s="3" t="n">
        <v>1</v>
      </c>
      <c r="AU219" s="0" t="n">
        <v>6</v>
      </c>
      <c r="AV219" s="0" t="s">
        <v>44</v>
      </c>
      <c r="AW219" s="0" t="s">
        <v>44</v>
      </c>
      <c r="AX219" s="3" t="n">
        <v>1</v>
      </c>
      <c r="AY219" s="0" t="n">
        <v>1</v>
      </c>
      <c r="AZ219" s="0" t="s">
        <v>44</v>
      </c>
      <c r="BA219" s="0" t="s">
        <v>44</v>
      </c>
      <c r="BB219" s="3" t="n">
        <v>1</v>
      </c>
      <c r="BC219" s="0" t="n">
        <v>4</v>
      </c>
      <c r="BD219" s="0" t="s">
        <v>44</v>
      </c>
      <c r="BE219" s="0" t="s">
        <v>44</v>
      </c>
      <c r="BF219" s="3" t="n">
        <v>1</v>
      </c>
      <c r="BG219" s="0" t="n">
        <v>804</v>
      </c>
      <c r="BH219" s="0" t="s">
        <v>44</v>
      </c>
      <c r="BI219" s="0" t="s">
        <v>44</v>
      </c>
      <c r="BJ219" s="3" t="n">
        <v>1</v>
      </c>
      <c r="BK219" s="0" t="n">
        <v>8</v>
      </c>
      <c r="BL219" s="0" t="s">
        <v>44</v>
      </c>
      <c r="BM219" s="0" t="s">
        <v>44</v>
      </c>
      <c r="BN219" s="3" t="n">
        <v>1</v>
      </c>
      <c r="BO219" s="0" t="n">
        <v>0</v>
      </c>
      <c r="BP219" s="0" t="s">
        <v>44</v>
      </c>
      <c r="BQ219" s="0" t="s">
        <v>44</v>
      </c>
      <c r="BR219" s="3" t="n">
        <v>1</v>
      </c>
      <c r="CA219" s="3"/>
      <c r="CE219" s="3"/>
      <c r="CI219" s="3"/>
      <c r="CM219" s="3"/>
      <c r="CQ219" s="3"/>
      <c r="CU219" s="3"/>
      <c r="CY219" s="3"/>
      <c r="DC219" s="3"/>
      <c r="DG219" s="3"/>
      <c r="DK219" s="3"/>
      <c r="DO219" s="3"/>
      <c r="DS219" s="3"/>
      <c r="DW219" s="3"/>
      <c r="EA219" s="3"/>
      <c r="EE219" s="3"/>
      <c r="EI219" s="3"/>
      <c r="EM219" s="3"/>
    </row>
    <row r="220" customFormat="false" ht="12.75" hidden="false" customHeight="false" outlineLevel="0" collapsed="false">
      <c r="A220" s="0" t="n">
        <v>87</v>
      </c>
      <c r="B220" s="0" t="n">
        <v>1</v>
      </c>
      <c r="C220" s="0" t="n">
        <v>1320</v>
      </c>
      <c r="D220" s="0" t="s">
        <v>44</v>
      </c>
      <c r="E220" s="0" t="s">
        <v>44</v>
      </c>
      <c r="F220" s="3" t="n">
        <v>1</v>
      </c>
      <c r="G220" s="0" t="n">
        <v>20</v>
      </c>
      <c r="H220" s="0" t="s">
        <v>44</v>
      </c>
      <c r="I220" s="0" t="s">
        <v>44</v>
      </c>
      <c r="J220" s="3" t="n">
        <v>1</v>
      </c>
      <c r="K220" s="0" t="n">
        <v>60</v>
      </c>
      <c r="L220" s="0" t="s">
        <v>44</v>
      </c>
      <c r="M220" s="0" t="s">
        <v>44</v>
      </c>
      <c r="N220" s="3" t="n">
        <v>1</v>
      </c>
      <c r="O220" s="0" t="n">
        <v>20</v>
      </c>
      <c r="P220" s="0" t="s">
        <v>44</v>
      </c>
      <c r="Q220" s="0" t="s">
        <v>44</v>
      </c>
      <c r="R220" s="3" t="n">
        <v>1</v>
      </c>
      <c r="S220" s="0" t="n">
        <v>1260</v>
      </c>
      <c r="T220" s="0" t="s">
        <v>44</v>
      </c>
      <c r="U220" s="0" t="s">
        <v>44</v>
      </c>
      <c r="V220" s="3" t="n">
        <v>1</v>
      </c>
      <c r="W220" s="0" t="n">
        <v>20</v>
      </c>
      <c r="X220" s="0" t="s">
        <v>44</v>
      </c>
      <c r="Y220" s="0" t="s">
        <v>44</v>
      </c>
      <c r="Z220" s="3" t="n">
        <v>1</v>
      </c>
      <c r="AA220" s="0" t="n">
        <v>92</v>
      </c>
      <c r="AB220" s="0" t="s">
        <v>44</v>
      </c>
      <c r="AC220" s="0" t="s">
        <v>44</v>
      </c>
      <c r="AD220" s="3" t="n">
        <v>1</v>
      </c>
      <c r="AE220" s="0" t="n">
        <v>92</v>
      </c>
      <c r="AF220" s="4" t="s">
        <v>44</v>
      </c>
      <c r="AG220" s="4" t="s">
        <v>44</v>
      </c>
      <c r="AH220" s="3" t="n">
        <v>1</v>
      </c>
      <c r="AI220" s="0" t="n">
        <v>2</v>
      </c>
      <c r="AJ220" s="0" t="s">
        <v>44</v>
      </c>
      <c r="AK220" s="0" t="s">
        <v>44</v>
      </c>
      <c r="AL220" s="3" t="n">
        <v>1</v>
      </c>
      <c r="AM220" s="0" t="n">
        <v>21</v>
      </c>
      <c r="AN220" s="0" t="s">
        <v>44</v>
      </c>
      <c r="AO220" s="0" t="s">
        <v>44</v>
      </c>
      <c r="AP220" s="3" t="n">
        <v>1</v>
      </c>
      <c r="AQ220" s="0" t="n">
        <v>5</v>
      </c>
      <c r="AR220" s="0" t="s">
        <v>44</v>
      </c>
      <c r="AS220" s="0" t="s">
        <v>44</v>
      </c>
      <c r="AT220" s="3" t="n">
        <v>1</v>
      </c>
      <c r="AU220" s="0" t="n">
        <v>66</v>
      </c>
      <c r="AV220" s="0" t="s">
        <v>44</v>
      </c>
      <c r="AW220" s="0" t="s">
        <v>44</v>
      </c>
      <c r="AX220" s="3" t="n">
        <v>1</v>
      </c>
      <c r="AY220" s="0" t="n">
        <v>3</v>
      </c>
      <c r="AZ220" s="0" t="s">
        <v>44</v>
      </c>
      <c r="BA220" s="0" t="s">
        <v>44</v>
      </c>
      <c r="BB220" s="3" t="n">
        <v>1</v>
      </c>
      <c r="BC220" s="0" t="n">
        <v>63</v>
      </c>
      <c r="BD220" s="0" t="s">
        <v>44</v>
      </c>
      <c r="BE220" s="0" t="s">
        <v>44</v>
      </c>
      <c r="BF220" s="3" t="n">
        <v>1</v>
      </c>
      <c r="BG220" s="0" t="n">
        <v>1392</v>
      </c>
      <c r="BH220" s="0" t="s">
        <v>44</v>
      </c>
      <c r="BI220" s="0" t="s">
        <v>44</v>
      </c>
      <c r="BJ220" s="3" t="n">
        <v>1</v>
      </c>
      <c r="BK220" s="0" t="n">
        <v>70</v>
      </c>
      <c r="BL220" s="0" t="s">
        <v>44</v>
      </c>
      <c r="BM220" s="0" t="s">
        <v>44</v>
      </c>
      <c r="BN220" s="3" t="n">
        <v>1</v>
      </c>
      <c r="BO220" s="0" t="n">
        <v>9</v>
      </c>
      <c r="BP220" s="0" t="s">
        <v>44</v>
      </c>
      <c r="BQ220" s="0" t="s">
        <v>44</v>
      </c>
      <c r="BR220" s="3" t="n">
        <v>1</v>
      </c>
      <c r="BU220" s="0" t="n">
        <f aca="false">IF(CJ220&lt;=0,$D$7,IF(CR220&lt;=CJ220,$D$7,$D$7+$F$7*(CR220-CJ220)))</f>
        <v>2.2</v>
      </c>
      <c r="BW220" s="0" t="n">
        <v>1</v>
      </c>
      <c r="BX220" s="0" t="n">
        <f aca="false">IF(AND(C220&gt;=0,C221&gt;=0,C222&gt;=0),C220+C221-C222,-1)</f>
        <v>1440</v>
      </c>
      <c r="BY220" s="0" t="s">
        <v>44</v>
      </c>
      <c r="BZ220" s="0" t="str">
        <f aca="false">IF(AND(E220="Nein",E221="Nein",E222="Nein"),"Nein","Ja")</f>
        <v>Nein</v>
      </c>
      <c r="CA220" s="3" t="n">
        <f aca="false">ROUND((F220+F221+F222)/3,2)</f>
        <v>1</v>
      </c>
      <c r="CB220" s="0" t="n">
        <f aca="false">G220</f>
        <v>20</v>
      </c>
      <c r="CC220" s="0" t="str">
        <f aca="false">H220</f>
        <v>Nein</v>
      </c>
      <c r="CD220" s="0" t="str">
        <f aca="false">I220</f>
        <v>Nein</v>
      </c>
      <c r="CE220" s="3" t="n">
        <f aca="false">J220</f>
        <v>1</v>
      </c>
      <c r="CF220" s="0" t="n">
        <f aca="false">IF(AND(K220&gt;=0,K221&gt;=0,K222&gt;=0),K220+K221-K222,-1)</f>
        <v>120</v>
      </c>
      <c r="CG220" s="0" t="s">
        <v>44</v>
      </c>
      <c r="CH220" s="0" t="str">
        <f aca="false">IF(AND(M220="Nein",M221="Nein",M222="Nein"),"Nein","Ja")</f>
        <v>Nein</v>
      </c>
      <c r="CI220" s="3" t="n">
        <f aca="false">ROUND((N220+N221+N222)/3,2)</f>
        <v>1</v>
      </c>
      <c r="CJ220" s="0" t="n">
        <f aca="false">O220</f>
        <v>20</v>
      </c>
      <c r="CK220" s="0" t="str">
        <f aca="false">P220</f>
        <v>Nein</v>
      </c>
      <c r="CL220" s="0" t="str">
        <f aca="false">Q220</f>
        <v>Nein</v>
      </c>
      <c r="CM220" s="3" t="n">
        <f aca="false">R220</f>
        <v>1</v>
      </c>
      <c r="CN220" s="0" t="n">
        <f aca="false">IF(AND(S220&gt;=0,S221&gt;=0,S222&gt;=0),S220+S221-S222,-1)</f>
        <v>1320</v>
      </c>
      <c r="CO220" s="0" t="s">
        <v>44</v>
      </c>
      <c r="CP220" s="0" t="str">
        <f aca="false">IF(AND(U220="Nein",U221="Nein",U222="Nein"),"Nein","Ja")</f>
        <v>Nein</v>
      </c>
      <c r="CQ220" s="3" t="n">
        <f aca="false">ROUND((V220+V221+V222)/3,2)</f>
        <v>1</v>
      </c>
      <c r="CR220" s="0" t="n">
        <f aca="false">W220</f>
        <v>20</v>
      </c>
      <c r="CS220" s="0" t="str">
        <f aca="false">X220</f>
        <v>Nein</v>
      </c>
      <c r="CT220" s="0" t="str">
        <f aca="false">Y220</f>
        <v>Nein</v>
      </c>
      <c r="CU220" s="3" t="n">
        <f aca="false">Z220</f>
        <v>1</v>
      </c>
      <c r="CV220" s="0" t="n">
        <f aca="false">AA220</f>
        <v>92</v>
      </c>
      <c r="CW220" s="0" t="str">
        <f aca="false">AB220</f>
        <v>Nein</v>
      </c>
      <c r="CX220" s="0" t="str">
        <f aca="false">AC220</f>
        <v>Nein</v>
      </c>
      <c r="CY220" s="3" t="n">
        <f aca="false">AD220</f>
        <v>1</v>
      </c>
      <c r="CZ220" s="0" t="n">
        <f aca="false">AE220</f>
        <v>92</v>
      </c>
      <c r="DA220" s="0" t="str">
        <f aca="false">AF220</f>
        <v>Nein</v>
      </c>
      <c r="DB220" s="0" t="str">
        <f aca="false">AG220</f>
        <v>Nein</v>
      </c>
      <c r="DC220" s="3" t="n">
        <f aca="false">AH220</f>
        <v>1</v>
      </c>
      <c r="DD220" s="0" t="n">
        <f aca="false">AI220</f>
        <v>2</v>
      </c>
      <c r="DE220" s="0" t="str">
        <f aca="false">AJ220</f>
        <v>Nein</v>
      </c>
      <c r="DF220" s="0" t="str">
        <f aca="false">AK220</f>
        <v>Nein</v>
      </c>
      <c r="DG220" s="3" t="n">
        <f aca="false">AL220</f>
        <v>1</v>
      </c>
      <c r="DH220" s="0" t="n">
        <f aca="false">AM220</f>
        <v>21</v>
      </c>
      <c r="DI220" s="0" t="str">
        <f aca="false">AN220</f>
        <v>Nein</v>
      </c>
      <c r="DJ220" s="0" t="str">
        <f aca="false">AO220</f>
        <v>Nein</v>
      </c>
      <c r="DK220" s="3" t="n">
        <f aca="false">AP220</f>
        <v>1</v>
      </c>
      <c r="DL220" s="0" t="n">
        <f aca="false">IF(CF220=0,0,IF(OR(BX220&gt;=0,CF220&gt;=0),ROUND(CF220/BX220*100,0),-1))</f>
        <v>8</v>
      </c>
      <c r="DM220" s="0" t="s">
        <v>44</v>
      </c>
      <c r="DN220" s="0" t="str">
        <f aca="false">IF(AND(CH220="Nein",BZ220="Nein"),"Nein","Ja")</f>
        <v>Nein</v>
      </c>
      <c r="DO220" s="3" t="n">
        <f aca="false">ROUND(CI220*CA220,2)</f>
        <v>1</v>
      </c>
      <c r="DP220" s="0" t="n">
        <f aca="false">IF(OR(BX220&lt;0,CB220&lt;=0),-1,ROUND(BX220/CB220,0))</f>
        <v>72</v>
      </c>
      <c r="DQ220" s="0" t="s">
        <v>44</v>
      </c>
      <c r="DR220" s="0" t="str">
        <f aca="false">IF(AND(BZ220="Nein",CD220="Nein"),"Nein","Ja")</f>
        <v>Nein</v>
      </c>
      <c r="DS220" s="3" t="n">
        <f aca="false">ROUND(CA220*CE220,2)</f>
        <v>1</v>
      </c>
      <c r="DT220" s="0" t="n">
        <f aca="false">IF(OR(CF220&lt;0,CJ220&lt;=0),-1,ROUND(CF220/CJ220,0))</f>
        <v>6</v>
      </c>
      <c r="DU220" s="0" t="s">
        <v>44</v>
      </c>
      <c r="DV220" s="0" t="str">
        <f aca="false">IF(AND(CH220="Nein",CL220="Nein"),"Nein","Ja")</f>
        <v>Nein</v>
      </c>
      <c r="DW220" s="3" t="n">
        <f aca="false">ROUND(CI220*CM220,2)</f>
        <v>1</v>
      </c>
      <c r="DX220" s="0" t="n">
        <f aca="false">IF(OR(CN220&lt;0,CR220&lt;=0),-1,ROUND(CN220/CR220,0))</f>
        <v>66</v>
      </c>
      <c r="DY220" s="0" t="s">
        <v>44</v>
      </c>
      <c r="DZ220" s="0" t="str">
        <f aca="false">IF(AND(CP220="Nein",CT220="Nein"),"Nein","Ja")</f>
        <v>Nein</v>
      </c>
      <c r="EA220" s="3" t="n">
        <f aca="false">ROUND(CQ220*CU220,2)</f>
        <v>1</v>
      </c>
      <c r="EB220" s="0" t="n">
        <f aca="false">IF(OR(CN220&lt;0,CF220&lt;0),-1,CN220+ROUND(BU220*CF220,0))</f>
        <v>1584</v>
      </c>
      <c r="EC220" s="0" t="s">
        <v>44</v>
      </c>
      <c r="ED220" s="0" t="str">
        <f aca="false">IF(AND(CP220="Nein",CH220="Nein"),"Nein","Ja")</f>
        <v>Nein</v>
      </c>
      <c r="EE220" s="3" t="n">
        <f aca="false">ROUND((CQ220+CI220)/2,2)</f>
        <v>1</v>
      </c>
      <c r="EF220" s="0" t="n">
        <f aca="false">IF(OR(EB220&lt;0,CB220&lt;=0),-1,ROUND(EB220/CB220,0))</f>
        <v>79</v>
      </c>
      <c r="EG220" s="0" t="s">
        <v>44</v>
      </c>
      <c r="EH220" s="0" t="str">
        <f aca="false">IF(AND(ED220="Nein",CD220="Nein"),"Nein","Ja")</f>
        <v>Nein</v>
      </c>
      <c r="EI220" s="3" t="n">
        <f aca="false">ROUND(EE220*CE220,2)</f>
        <v>1</v>
      </c>
      <c r="EJ220" s="0" t="n">
        <f aca="false">BO220</f>
        <v>9</v>
      </c>
      <c r="EK220" s="0" t="str">
        <f aca="false">BP220</f>
        <v>Nein</v>
      </c>
      <c r="EL220" s="0" t="str">
        <f aca="false">BQ220</f>
        <v>Nein</v>
      </c>
      <c r="EM220" s="3" t="n">
        <f aca="false">BR220</f>
        <v>1</v>
      </c>
    </row>
    <row r="221" customFormat="false" ht="12.75" hidden="false" customHeight="false" outlineLevel="0" collapsed="false">
      <c r="B221" s="0" t="n">
        <v>1</v>
      </c>
      <c r="C221" s="0" t="n">
        <v>720</v>
      </c>
      <c r="D221" s="0" t="s">
        <v>44</v>
      </c>
      <c r="E221" s="0" t="s">
        <v>44</v>
      </c>
      <c r="F221" s="3" t="n">
        <v>1</v>
      </c>
      <c r="G221" s="0" t="n">
        <v>-3</v>
      </c>
      <c r="H221" s="0" t="s">
        <v>44</v>
      </c>
      <c r="I221" s="0" t="s">
        <v>44</v>
      </c>
      <c r="J221" s="3" t="n">
        <v>1</v>
      </c>
      <c r="K221" s="0" t="n">
        <v>180</v>
      </c>
      <c r="L221" s="0" t="s">
        <v>44</v>
      </c>
      <c r="M221" s="0" t="s">
        <v>44</v>
      </c>
      <c r="N221" s="3" t="n">
        <v>1</v>
      </c>
      <c r="O221" s="0" t="n">
        <v>-3</v>
      </c>
      <c r="P221" s="0" t="s">
        <v>44</v>
      </c>
      <c r="Q221" s="0" t="s">
        <v>44</v>
      </c>
      <c r="R221" s="3" t="n">
        <v>1</v>
      </c>
      <c r="S221" s="0" t="n">
        <v>540</v>
      </c>
      <c r="T221" s="0" t="s">
        <v>44</v>
      </c>
      <c r="U221" s="0" t="s">
        <v>44</v>
      </c>
      <c r="V221" s="3" t="n">
        <v>1</v>
      </c>
      <c r="W221" s="0" t="n">
        <v>-3</v>
      </c>
      <c r="X221" s="0" t="s">
        <v>44</v>
      </c>
      <c r="Y221" s="0" t="s">
        <v>44</v>
      </c>
      <c r="Z221" s="3" t="n">
        <v>1</v>
      </c>
      <c r="AA221" s="0" t="n">
        <v>82</v>
      </c>
      <c r="AB221" s="0" t="s">
        <v>44</v>
      </c>
      <c r="AC221" s="0" t="s">
        <v>44</v>
      </c>
      <c r="AD221" s="3" t="n">
        <v>1</v>
      </c>
      <c r="AE221" s="0" t="n">
        <v>82</v>
      </c>
      <c r="AF221" s="4" t="s">
        <v>44</v>
      </c>
      <c r="AG221" s="4" t="s">
        <v>44</v>
      </c>
      <c r="AH221" s="3" t="n">
        <v>1</v>
      </c>
      <c r="AI221" s="0" t="n">
        <v>-3</v>
      </c>
      <c r="AJ221" s="0" t="s">
        <v>44</v>
      </c>
      <c r="AK221" s="0" t="s">
        <v>44</v>
      </c>
      <c r="AL221" s="3" t="n">
        <v>1</v>
      </c>
      <c r="AM221" s="0" t="n">
        <v>-3</v>
      </c>
      <c r="AN221" s="0" t="s">
        <v>44</v>
      </c>
      <c r="AO221" s="0" t="s">
        <v>44</v>
      </c>
      <c r="AP221" s="3" t="n">
        <v>1</v>
      </c>
      <c r="AQ221" s="0" t="n">
        <v>25</v>
      </c>
      <c r="AR221" s="0" t="s">
        <v>44</v>
      </c>
      <c r="AS221" s="0" t="s">
        <v>44</v>
      </c>
      <c r="AT221" s="3" t="n">
        <v>1</v>
      </c>
      <c r="AU221" s="0" t="n">
        <v>-3</v>
      </c>
      <c r="AV221" s="0" t="s">
        <v>44</v>
      </c>
      <c r="AW221" s="0" t="s">
        <v>44</v>
      </c>
      <c r="AX221" s="3" t="n">
        <v>1</v>
      </c>
      <c r="AY221" s="0" t="n">
        <v>-3</v>
      </c>
      <c r="AZ221" s="0" t="s">
        <v>44</v>
      </c>
      <c r="BA221" s="0" t="s">
        <v>44</v>
      </c>
      <c r="BB221" s="3" t="n">
        <v>1</v>
      </c>
      <c r="BC221" s="0" t="n">
        <v>-3</v>
      </c>
      <c r="BD221" s="0" t="s">
        <v>44</v>
      </c>
      <c r="BE221" s="0" t="s">
        <v>44</v>
      </c>
      <c r="BF221" s="3" t="n">
        <v>1</v>
      </c>
      <c r="BG221" s="0" t="n">
        <v>-3</v>
      </c>
      <c r="BH221" s="0" t="s">
        <v>44</v>
      </c>
      <c r="BI221" s="0" t="s">
        <v>44</v>
      </c>
      <c r="BJ221" s="3" t="n">
        <v>1</v>
      </c>
      <c r="BK221" s="0" t="n">
        <v>-3</v>
      </c>
      <c r="BL221" s="0" t="s">
        <v>44</v>
      </c>
      <c r="BM221" s="0" t="s">
        <v>44</v>
      </c>
      <c r="BN221" s="3" t="n">
        <v>1</v>
      </c>
      <c r="BO221" s="0" t="n">
        <v>-3</v>
      </c>
      <c r="BP221" s="0" t="s">
        <v>44</v>
      </c>
      <c r="BQ221" s="0" t="s">
        <v>44</v>
      </c>
      <c r="BR221" s="3" t="n">
        <v>1</v>
      </c>
      <c r="CA221" s="3"/>
      <c r="CE221" s="3"/>
      <c r="CI221" s="3"/>
      <c r="CM221" s="3"/>
      <c r="CQ221" s="3"/>
      <c r="CU221" s="3"/>
      <c r="CY221" s="3"/>
      <c r="DC221" s="3"/>
      <c r="DG221" s="3"/>
      <c r="DK221" s="3"/>
      <c r="DO221" s="3"/>
      <c r="DS221" s="3"/>
      <c r="DW221" s="3"/>
      <c r="EA221" s="3"/>
      <c r="EE221" s="3"/>
      <c r="EI221" s="3"/>
      <c r="EM221" s="3"/>
    </row>
    <row r="222" customFormat="false" ht="12.75" hidden="false" customHeight="false" outlineLevel="0" collapsed="false">
      <c r="B222" s="0" t="n">
        <v>1</v>
      </c>
      <c r="C222" s="0" t="n">
        <v>600</v>
      </c>
      <c r="D222" s="0" t="s">
        <v>44</v>
      </c>
      <c r="E222" s="0" t="s">
        <v>44</v>
      </c>
      <c r="F222" s="3" t="n">
        <v>1</v>
      </c>
      <c r="G222" s="0" t="n">
        <v>105</v>
      </c>
      <c r="H222" s="0" t="s">
        <v>44</v>
      </c>
      <c r="I222" s="0" t="s">
        <v>44</v>
      </c>
      <c r="J222" s="3" t="n">
        <v>1</v>
      </c>
      <c r="K222" s="0" t="n">
        <v>120</v>
      </c>
      <c r="L222" s="0" t="s">
        <v>44</v>
      </c>
      <c r="M222" s="0" t="s">
        <v>44</v>
      </c>
      <c r="N222" s="3" t="n">
        <v>1</v>
      </c>
      <c r="O222" s="0" t="n">
        <v>85</v>
      </c>
      <c r="P222" s="0" t="s">
        <v>44</v>
      </c>
      <c r="Q222" s="0" t="s">
        <v>44</v>
      </c>
      <c r="R222" s="3" t="n">
        <v>1</v>
      </c>
      <c r="S222" s="0" t="n">
        <v>480</v>
      </c>
      <c r="T222" s="0" t="s">
        <v>44</v>
      </c>
      <c r="U222" s="0" t="s">
        <v>44</v>
      </c>
      <c r="V222" s="3" t="n">
        <v>1</v>
      </c>
      <c r="W222" s="0" t="n">
        <v>110</v>
      </c>
      <c r="X222" s="0" t="s">
        <v>44</v>
      </c>
      <c r="Y222" s="0" t="s">
        <v>44</v>
      </c>
      <c r="Z222" s="3" t="n">
        <v>1</v>
      </c>
      <c r="AA222" s="0" t="n">
        <v>77</v>
      </c>
      <c r="AB222" s="0" t="s">
        <v>44</v>
      </c>
      <c r="AC222" s="0" t="s">
        <v>44</v>
      </c>
      <c r="AD222" s="3" t="n">
        <v>1</v>
      </c>
      <c r="AE222" s="0" t="n">
        <v>77</v>
      </c>
      <c r="AF222" s="4" t="s">
        <v>44</v>
      </c>
      <c r="AG222" s="4" t="s">
        <v>44</v>
      </c>
      <c r="AH222" s="3" t="n">
        <v>1</v>
      </c>
      <c r="AI222" s="0" t="n">
        <v>14</v>
      </c>
      <c r="AJ222" s="0" t="s">
        <v>44</v>
      </c>
      <c r="AK222" s="0" t="s">
        <v>44</v>
      </c>
      <c r="AL222" s="3" t="n">
        <v>1</v>
      </c>
      <c r="AM222" s="0" t="n">
        <v>95</v>
      </c>
      <c r="AN222" s="0" t="s">
        <v>44</v>
      </c>
      <c r="AO222" s="0" t="s">
        <v>44</v>
      </c>
      <c r="AP222" s="3" t="n">
        <v>1</v>
      </c>
      <c r="AQ222" s="0" t="n">
        <v>20</v>
      </c>
      <c r="AR222" s="0" t="s">
        <v>44</v>
      </c>
      <c r="AS222" s="0" t="s">
        <v>44</v>
      </c>
      <c r="AT222" s="3" t="n">
        <v>1</v>
      </c>
      <c r="AU222" s="0" t="n">
        <v>6</v>
      </c>
      <c r="AV222" s="0" t="s">
        <v>44</v>
      </c>
      <c r="AW222" s="0" t="s">
        <v>44</v>
      </c>
      <c r="AX222" s="3" t="n">
        <v>1</v>
      </c>
      <c r="AY222" s="0" t="n">
        <v>1</v>
      </c>
      <c r="AZ222" s="0" t="s">
        <v>44</v>
      </c>
      <c r="BA222" s="0" t="s">
        <v>44</v>
      </c>
      <c r="BB222" s="3" t="n">
        <v>1</v>
      </c>
      <c r="BC222" s="0" t="n">
        <v>4</v>
      </c>
      <c r="BD222" s="0" t="s">
        <v>44</v>
      </c>
      <c r="BE222" s="0" t="s">
        <v>44</v>
      </c>
      <c r="BF222" s="3" t="n">
        <v>1</v>
      </c>
      <c r="BG222" s="0" t="n">
        <v>804</v>
      </c>
      <c r="BH222" s="0" t="s">
        <v>44</v>
      </c>
      <c r="BI222" s="0" t="s">
        <v>44</v>
      </c>
      <c r="BJ222" s="3" t="n">
        <v>1</v>
      </c>
      <c r="BK222" s="0" t="n">
        <v>8</v>
      </c>
      <c r="BL222" s="0" t="s">
        <v>44</v>
      </c>
      <c r="BM222" s="0" t="s">
        <v>44</v>
      </c>
      <c r="BN222" s="3" t="n">
        <v>1</v>
      </c>
      <c r="BO222" s="0" t="n">
        <v>0</v>
      </c>
      <c r="BP222" s="0" t="s">
        <v>44</v>
      </c>
      <c r="BQ222" s="0" t="s">
        <v>44</v>
      </c>
      <c r="BR222" s="3" t="n">
        <v>1</v>
      </c>
      <c r="CA222" s="3"/>
      <c r="CE222" s="3"/>
      <c r="CI222" s="3"/>
      <c r="CM222" s="3"/>
      <c r="CQ222" s="3"/>
      <c r="CU222" s="3"/>
      <c r="CY222" s="3"/>
      <c r="DC222" s="3"/>
      <c r="DG222" s="3"/>
      <c r="DK222" s="3"/>
      <c r="DO222" s="3"/>
      <c r="DS222" s="3"/>
      <c r="DW222" s="3"/>
      <c r="EA222" s="3"/>
      <c r="EE222" s="3"/>
      <c r="EI222" s="3"/>
      <c r="EM222" s="3"/>
    </row>
    <row r="223" customFormat="false" ht="12.75" hidden="false" customHeight="false" outlineLevel="0" collapsed="false">
      <c r="A223" s="0" t="n">
        <v>88</v>
      </c>
      <c r="B223" s="0" t="n">
        <v>1</v>
      </c>
      <c r="C223" s="0" t="n">
        <v>1320</v>
      </c>
      <c r="D223" s="0" t="s">
        <v>44</v>
      </c>
      <c r="E223" s="0" t="s">
        <v>44</v>
      </c>
      <c r="F223" s="3" t="n">
        <v>1</v>
      </c>
      <c r="G223" s="0" t="n">
        <v>20</v>
      </c>
      <c r="H223" s="0" t="s">
        <v>44</v>
      </c>
      <c r="I223" s="0" t="s">
        <v>44</v>
      </c>
      <c r="J223" s="3" t="n">
        <v>1</v>
      </c>
      <c r="K223" s="0" t="n">
        <v>60</v>
      </c>
      <c r="L223" s="0" t="s">
        <v>44</v>
      </c>
      <c r="M223" s="0" t="s">
        <v>44</v>
      </c>
      <c r="N223" s="3" t="n">
        <v>1</v>
      </c>
      <c r="O223" s="0" t="n">
        <v>20</v>
      </c>
      <c r="P223" s="0" t="s">
        <v>44</v>
      </c>
      <c r="Q223" s="0" t="s">
        <v>44</v>
      </c>
      <c r="R223" s="3" t="n">
        <v>1</v>
      </c>
      <c r="S223" s="0" t="n">
        <v>1260</v>
      </c>
      <c r="T223" s="0" t="s">
        <v>44</v>
      </c>
      <c r="U223" s="0" t="s">
        <v>44</v>
      </c>
      <c r="V223" s="3" t="n">
        <v>1</v>
      </c>
      <c r="W223" s="0" t="n">
        <v>20</v>
      </c>
      <c r="X223" s="0" t="s">
        <v>44</v>
      </c>
      <c r="Y223" s="0" t="s">
        <v>44</v>
      </c>
      <c r="Z223" s="3" t="n">
        <v>1</v>
      </c>
      <c r="AA223" s="0" t="n">
        <v>92</v>
      </c>
      <c r="AB223" s="0" t="s">
        <v>44</v>
      </c>
      <c r="AC223" s="0" t="s">
        <v>44</v>
      </c>
      <c r="AD223" s="3" t="n">
        <v>1</v>
      </c>
      <c r="AE223" s="0" t="n">
        <v>92</v>
      </c>
      <c r="AF223" s="4" t="s">
        <v>44</v>
      </c>
      <c r="AG223" s="4" t="s">
        <v>44</v>
      </c>
      <c r="AH223" s="3" t="n">
        <v>1</v>
      </c>
      <c r="AI223" s="0" t="n">
        <v>2</v>
      </c>
      <c r="AJ223" s="0" t="s">
        <v>44</v>
      </c>
      <c r="AK223" s="0" t="s">
        <v>44</v>
      </c>
      <c r="AL223" s="3" t="n">
        <v>1</v>
      </c>
      <c r="AM223" s="0" t="n">
        <v>21</v>
      </c>
      <c r="AN223" s="0" t="s">
        <v>44</v>
      </c>
      <c r="AO223" s="0" t="s">
        <v>44</v>
      </c>
      <c r="AP223" s="3" t="n">
        <v>1</v>
      </c>
      <c r="AQ223" s="0" t="n">
        <v>5</v>
      </c>
      <c r="AR223" s="0" t="s">
        <v>44</v>
      </c>
      <c r="AS223" s="0" t="s">
        <v>44</v>
      </c>
      <c r="AT223" s="3" t="n">
        <v>1</v>
      </c>
      <c r="AU223" s="0" t="n">
        <v>66</v>
      </c>
      <c r="AV223" s="0" t="s">
        <v>44</v>
      </c>
      <c r="AW223" s="0" t="s">
        <v>44</v>
      </c>
      <c r="AX223" s="3" t="n">
        <v>1</v>
      </c>
      <c r="AY223" s="0" t="n">
        <v>3</v>
      </c>
      <c r="AZ223" s="0" t="s">
        <v>44</v>
      </c>
      <c r="BA223" s="0" t="s">
        <v>44</v>
      </c>
      <c r="BB223" s="3" t="n">
        <v>1</v>
      </c>
      <c r="BC223" s="0" t="n">
        <v>63</v>
      </c>
      <c r="BD223" s="0" t="s">
        <v>44</v>
      </c>
      <c r="BE223" s="0" t="s">
        <v>44</v>
      </c>
      <c r="BF223" s="3" t="n">
        <v>1</v>
      </c>
      <c r="BG223" s="0" t="n">
        <v>1392</v>
      </c>
      <c r="BH223" s="0" t="s">
        <v>44</v>
      </c>
      <c r="BI223" s="0" t="s">
        <v>44</v>
      </c>
      <c r="BJ223" s="3" t="n">
        <v>1</v>
      </c>
      <c r="BK223" s="0" t="n">
        <v>70</v>
      </c>
      <c r="BL223" s="0" t="s">
        <v>44</v>
      </c>
      <c r="BM223" s="0" t="s">
        <v>44</v>
      </c>
      <c r="BN223" s="3" t="n">
        <v>1</v>
      </c>
      <c r="BO223" s="0" t="n">
        <v>9</v>
      </c>
      <c r="BP223" s="0" t="s">
        <v>44</v>
      </c>
      <c r="BQ223" s="0" t="s">
        <v>44</v>
      </c>
      <c r="BR223" s="3" t="n">
        <v>1</v>
      </c>
      <c r="BU223" s="0" t="n">
        <f aca="false">IF(CJ223&lt;=0,$D$7,IF(CR223&lt;=CJ223,$D$7,$D$7+$F$7*(CR223-CJ223)))</f>
        <v>2.2</v>
      </c>
      <c r="BW223" s="0" t="n">
        <v>1</v>
      </c>
      <c r="BX223" s="0" t="n">
        <f aca="false">IF(AND(C223&gt;=0,C224&gt;=0,C225&gt;=0),C223+C224-C225,-1)</f>
        <v>1440</v>
      </c>
      <c r="BY223" s="0" t="s">
        <v>44</v>
      </c>
      <c r="BZ223" s="0" t="str">
        <f aca="false">IF(AND(E223="Nein",E224="Nein",E225="Nein"),"Nein","Ja")</f>
        <v>Nein</v>
      </c>
      <c r="CA223" s="3" t="n">
        <f aca="false">ROUND((F223+F224+F225)/3,2)</f>
        <v>1</v>
      </c>
      <c r="CB223" s="0" t="n">
        <f aca="false">G223</f>
        <v>20</v>
      </c>
      <c r="CC223" s="0" t="str">
        <f aca="false">H223</f>
        <v>Nein</v>
      </c>
      <c r="CD223" s="0" t="str">
        <f aca="false">I223</f>
        <v>Nein</v>
      </c>
      <c r="CE223" s="3" t="n">
        <f aca="false">J223</f>
        <v>1</v>
      </c>
      <c r="CF223" s="0" t="n">
        <f aca="false">IF(AND(K223&gt;=0,K224&gt;=0,K225&gt;=0),K223+K224-K225,-1)</f>
        <v>120</v>
      </c>
      <c r="CG223" s="0" t="s">
        <v>44</v>
      </c>
      <c r="CH223" s="0" t="str">
        <f aca="false">IF(AND(M223="Nein",M224="Nein",M225="Nein"),"Nein","Ja")</f>
        <v>Nein</v>
      </c>
      <c r="CI223" s="3" t="n">
        <f aca="false">ROUND((N223+N224+N225)/3,2)</f>
        <v>1</v>
      </c>
      <c r="CJ223" s="0" t="n">
        <f aca="false">O223</f>
        <v>20</v>
      </c>
      <c r="CK223" s="0" t="str">
        <f aca="false">P223</f>
        <v>Nein</v>
      </c>
      <c r="CL223" s="0" t="str">
        <f aca="false">Q223</f>
        <v>Nein</v>
      </c>
      <c r="CM223" s="3" t="n">
        <f aca="false">R223</f>
        <v>1</v>
      </c>
      <c r="CN223" s="0" t="n">
        <f aca="false">IF(AND(S223&gt;=0,S224&gt;=0,S225&gt;=0),S223+S224-S225,-1)</f>
        <v>1320</v>
      </c>
      <c r="CO223" s="0" t="s">
        <v>44</v>
      </c>
      <c r="CP223" s="0" t="str">
        <f aca="false">IF(AND(U223="Nein",U224="Nein",U225="Nein"),"Nein","Ja")</f>
        <v>Nein</v>
      </c>
      <c r="CQ223" s="3" t="n">
        <f aca="false">ROUND((V223+V224+V225)/3,2)</f>
        <v>1</v>
      </c>
      <c r="CR223" s="0" t="n">
        <f aca="false">W223</f>
        <v>20</v>
      </c>
      <c r="CS223" s="0" t="str">
        <f aca="false">X223</f>
        <v>Nein</v>
      </c>
      <c r="CT223" s="0" t="str">
        <f aca="false">Y223</f>
        <v>Nein</v>
      </c>
      <c r="CU223" s="3" t="n">
        <f aca="false">Z223</f>
        <v>1</v>
      </c>
      <c r="CV223" s="0" t="n">
        <f aca="false">AA223</f>
        <v>92</v>
      </c>
      <c r="CW223" s="0" t="str">
        <f aca="false">AB223</f>
        <v>Nein</v>
      </c>
      <c r="CX223" s="0" t="str">
        <f aca="false">AC223</f>
        <v>Nein</v>
      </c>
      <c r="CY223" s="3" t="n">
        <f aca="false">AD223</f>
        <v>1</v>
      </c>
      <c r="CZ223" s="0" t="n">
        <f aca="false">AE223</f>
        <v>92</v>
      </c>
      <c r="DA223" s="0" t="str">
        <f aca="false">AF223</f>
        <v>Nein</v>
      </c>
      <c r="DB223" s="0" t="str">
        <f aca="false">AG223</f>
        <v>Nein</v>
      </c>
      <c r="DC223" s="3" t="n">
        <f aca="false">AH223</f>
        <v>1</v>
      </c>
      <c r="DD223" s="0" t="n">
        <f aca="false">AI223</f>
        <v>2</v>
      </c>
      <c r="DE223" s="0" t="str">
        <f aca="false">AJ223</f>
        <v>Nein</v>
      </c>
      <c r="DF223" s="0" t="str">
        <f aca="false">AK223</f>
        <v>Nein</v>
      </c>
      <c r="DG223" s="3" t="n">
        <f aca="false">AL223</f>
        <v>1</v>
      </c>
      <c r="DH223" s="0" t="n">
        <f aca="false">AM223</f>
        <v>21</v>
      </c>
      <c r="DI223" s="0" t="str">
        <f aca="false">AN223</f>
        <v>Nein</v>
      </c>
      <c r="DJ223" s="0" t="str">
        <f aca="false">AO223</f>
        <v>Nein</v>
      </c>
      <c r="DK223" s="3" t="n">
        <f aca="false">AP223</f>
        <v>1</v>
      </c>
      <c r="DL223" s="0" t="n">
        <f aca="false">IF(CF223=0,0,IF(OR(BX223&gt;=0,CF223&gt;=0),ROUND(CF223/BX223*100,0),-1))</f>
        <v>8</v>
      </c>
      <c r="DM223" s="0" t="s">
        <v>44</v>
      </c>
      <c r="DN223" s="0" t="str">
        <f aca="false">IF(AND(CH223="Nein",BZ223="Nein"),"Nein","Ja")</f>
        <v>Nein</v>
      </c>
      <c r="DO223" s="3" t="n">
        <f aca="false">ROUND(CI223*CA223,2)</f>
        <v>1</v>
      </c>
      <c r="DP223" s="0" t="n">
        <f aca="false">IF(OR(BX223&lt;0,CB223&lt;=0),-1,ROUND(BX223/CB223,0))</f>
        <v>72</v>
      </c>
      <c r="DQ223" s="0" t="s">
        <v>44</v>
      </c>
      <c r="DR223" s="0" t="str">
        <f aca="false">IF(AND(BZ223="Nein",CD223="Nein"),"Nein","Ja")</f>
        <v>Nein</v>
      </c>
      <c r="DS223" s="3" t="n">
        <f aca="false">ROUND(CA223*CE223,2)</f>
        <v>1</v>
      </c>
      <c r="DT223" s="0" t="n">
        <f aca="false">IF(OR(CF223&lt;0,CJ223&lt;=0),-1,ROUND(CF223/CJ223,0))</f>
        <v>6</v>
      </c>
      <c r="DU223" s="0" t="s">
        <v>44</v>
      </c>
      <c r="DV223" s="0" t="str">
        <f aca="false">IF(AND(CH223="Nein",CL223="Nein"),"Nein","Ja")</f>
        <v>Nein</v>
      </c>
      <c r="DW223" s="3" t="n">
        <f aca="false">ROUND(CI223*CM223,2)</f>
        <v>1</v>
      </c>
      <c r="DX223" s="0" t="n">
        <f aca="false">IF(OR(CN223&lt;0,CR223&lt;=0),-1,ROUND(CN223/CR223,0))</f>
        <v>66</v>
      </c>
      <c r="DY223" s="0" t="s">
        <v>44</v>
      </c>
      <c r="DZ223" s="0" t="str">
        <f aca="false">IF(AND(CP223="Nein",CT223="Nein"),"Nein","Ja")</f>
        <v>Nein</v>
      </c>
      <c r="EA223" s="3" t="n">
        <f aca="false">ROUND(CQ223*CU223,2)</f>
        <v>1</v>
      </c>
      <c r="EB223" s="0" t="n">
        <f aca="false">IF(OR(CN223&lt;0,CF223&lt;0),-1,CN223+ROUND(BU223*CF223,0))</f>
        <v>1584</v>
      </c>
      <c r="EC223" s="0" t="s">
        <v>44</v>
      </c>
      <c r="ED223" s="0" t="str">
        <f aca="false">IF(AND(CP223="Nein",CH223="Nein"),"Nein","Ja")</f>
        <v>Nein</v>
      </c>
      <c r="EE223" s="3" t="n">
        <f aca="false">ROUND((CQ223+CI223)/2,2)</f>
        <v>1</v>
      </c>
      <c r="EF223" s="0" t="n">
        <f aca="false">IF(OR(EB223&lt;0,CB223&lt;=0),-1,ROUND(EB223/CB223,0))</f>
        <v>79</v>
      </c>
      <c r="EG223" s="0" t="s">
        <v>44</v>
      </c>
      <c r="EH223" s="0" t="str">
        <f aca="false">IF(AND(ED223="Nein",CD223="Nein"),"Nein","Ja")</f>
        <v>Nein</v>
      </c>
      <c r="EI223" s="3" t="n">
        <f aca="false">ROUND(EE223*CE223,2)</f>
        <v>1</v>
      </c>
      <c r="EJ223" s="0" t="n">
        <f aca="false">BO223</f>
        <v>9</v>
      </c>
      <c r="EK223" s="0" t="str">
        <f aca="false">BP223</f>
        <v>Nein</v>
      </c>
      <c r="EL223" s="0" t="str">
        <f aca="false">BQ223</f>
        <v>Nein</v>
      </c>
      <c r="EM223" s="3" t="n">
        <f aca="false">BR223</f>
        <v>1</v>
      </c>
    </row>
    <row r="224" customFormat="false" ht="12.75" hidden="false" customHeight="false" outlineLevel="0" collapsed="false">
      <c r="B224" s="0" t="n">
        <v>1</v>
      </c>
      <c r="C224" s="0" t="n">
        <v>720</v>
      </c>
      <c r="D224" s="0" t="s">
        <v>44</v>
      </c>
      <c r="E224" s="0" t="s">
        <v>44</v>
      </c>
      <c r="F224" s="3" t="n">
        <v>1</v>
      </c>
      <c r="G224" s="0" t="n">
        <v>97</v>
      </c>
      <c r="H224" s="0" t="s">
        <v>44</v>
      </c>
      <c r="I224" s="0" t="s">
        <v>44</v>
      </c>
      <c r="J224" s="3" t="n">
        <v>1</v>
      </c>
      <c r="K224" s="0" t="n">
        <v>180</v>
      </c>
      <c r="L224" s="0" t="s">
        <v>44</v>
      </c>
      <c r="M224" s="0" t="s">
        <v>44</v>
      </c>
      <c r="N224" s="3" t="n">
        <v>1</v>
      </c>
      <c r="O224" s="0" t="n">
        <v>82</v>
      </c>
      <c r="P224" s="0" t="s">
        <v>44</v>
      </c>
      <c r="Q224" s="0" t="s">
        <v>44</v>
      </c>
      <c r="R224" s="3" t="n">
        <v>1</v>
      </c>
      <c r="S224" s="0" t="n">
        <v>540</v>
      </c>
      <c r="T224" s="0" t="s">
        <v>44</v>
      </c>
      <c r="U224" s="0" t="s">
        <v>44</v>
      </c>
      <c r="V224" s="3" t="n">
        <v>1</v>
      </c>
      <c r="W224" s="0" t="n">
        <v>102</v>
      </c>
      <c r="X224" s="0" t="s">
        <v>44</v>
      </c>
      <c r="Y224" s="0" t="s">
        <v>44</v>
      </c>
      <c r="Z224" s="3" t="n">
        <v>1</v>
      </c>
      <c r="AA224" s="0" t="n">
        <v>82</v>
      </c>
      <c r="AB224" s="0" t="s">
        <v>44</v>
      </c>
      <c r="AC224" s="0" t="s">
        <v>44</v>
      </c>
      <c r="AD224" s="3" t="n">
        <v>1</v>
      </c>
      <c r="AE224" s="0" t="n">
        <v>82</v>
      </c>
      <c r="AF224" s="4" t="s">
        <v>44</v>
      </c>
      <c r="AG224" s="4" t="s">
        <v>44</v>
      </c>
      <c r="AH224" s="3" t="n">
        <v>1</v>
      </c>
      <c r="AI224" s="0" t="n">
        <v>11</v>
      </c>
      <c r="AJ224" s="0" t="s">
        <v>44</v>
      </c>
      <c r="AK224" s="0" t="s">
        <v>44</v>
      </c>
      <c r="AL224" s="3" t="n">
        <v>1</v>
      </c>
      <c r="AM224" s="0" t="n">
        <v>98</v>
      </c>
      <c r="AN224" s="0" t="s">
        <v>44</v>
      </c>
      <c r="AO224" s="0" t="s">
        <v>44</v>
      </c>
      <c r="AP224" s="3" t="n">
        <v>1</v>
      </c>
      <c r="AQ224" s="0" t="n">
        <v>25</v>
      </c>
      <c r="AR224" s="0" t="s">
        <v>44</v>
      </c>
      <c r="AS224" s="0" t="s">
        <v>44</v>
      </c>
      <c r="AT224" s="3" t="n">
        <v>1</v>
      </c>
      <c r="AU224" s="0" t="n">
        <v>7</v>
      </c>
      <c r="AV224" s="0" t="s">
        <v>44</v>
      </c>
      <c r="AW224" s="0" t="s">
        <v>44</v>
      </c>
      <c r="AX224" s="3" t="n">
        <v>1</v>
      </c>
      <c r="AY224" s="0" t="n">
        <v>2</v>
      </c>
      <c r="AZ224" s="0" t="s">
        <v>44</v>
      </c>
      <c r="BA224" s="0" t="s">
        <v>44</v>
      </c>
      <c r="BB224" s="3" t="n">
        <v>1</v>
      </c>
      <c r="BC224" s="0" t="n">
        <v>5</v>
      </c>
      <c r="BD224" s="0" t="s">
        <v>44</v>
      </c>
      <c r="BE224" s="0" t="s">
        <v>44</v>
      </c>
      <c r="BF224" s="3" t="n">
        <v>1</v>
      </c>
      <c r="BG224" s="0" t="n">
        <v>1008</v>
      </c>
      <c r="BH224" s="0" t="s">
        <v>44</v>
      </c>
      <c r="BI224" s="0" t="s">
        <v>44</v>
      </c>
      <c r="BJ224" s="3" t="n">
        <v>1</v>
      </c>
      <c r="BK224" s="0" t="n">
        <v>10</v>
      </c>
      <c r="BL224" s="0" t="s">
        <v>44</v>
      </c>
      <c r="BM224" s="0" t="s">
        <v>44</v>
      </c>
      <c r="BN224" s="3" t="n">
        <v>1</v>
      </c>
      <c r="BO224" s="0" t="n">
        <v>7</v>
      </c>
      <c r="BP224" s="0" t="s">
        <v>44</v>
      </c>
      <c r="BQ224" s="0" t="s">
        <v>44</v>
      </c>
      <c r="BR224" s="3" t="n">
        <v>1</v>
      </c>
      <c r="CA224" s="3"/>
      <c r="CE224" s="3"/>
      <c r="CI224" s="3"/>
      <c r="CM224" s="3"/>
      <c r="CQ224" s="3"/>
      <c r="CU224" s="3"/>
      <c r="CY224" s="3"/>
      <c r="DC224" s="3"/>
      <c r="DG224" s="3"/>
      <c r="DK224" s="3"/>
      <c r="DO224" s="3"/>
      <c r="DS224" s="3"/>
      <c r="DW224" s="3"/>
      <c r="EA224" s="3"/>
      <c r="EE224" s="3"/>
      <c r="EI224" s="3"/>
      <c r="EM224" s="3"/>
    </row>
    <row r="225" customFormat="false" ht="12.75" hidden="false" customHeight="false" outlineLevel="0" collapsed="false">
      <c r="B225" s="0" t="n">
        <v>1</v>
      </c>
      <c r="C225" s="0" t="n">
        <v>600</v>
      </c>
      <c r="D225" s="0" t="s">
        <v>44</v>
      </c>
      <c r="E225" s="0" t="s">
        <v>44</v>
      </c>
      <c r="F225" s="3" t="n">
        <v>1</v>
      </c>
      <c r="G225" s="0" t="n">
        <v>-3</v>
      </c>
      <c r="H225" s="0" t="s">
        <v>44</v>
      </c>
      <c r="I225" s="0" t="s">
        <v>44</v>
      </c>
      <c r="J225" s="3" t="n">
        <v>1</v>
      </c>
      <c r="K225" s="0" t="n">
        <v>120</v>
      </c>
      <c r="L225" s="0" t="s">
        <v>44</v>
      </c>
      <c r="M225" s="0" t="s">
        <v>44</v>
      </c>
      <c r="N225" s="3" t="n">
        <v>1</v>
      </c>
      <c r="O225" s="0" t="n">
        <v>-3</v>
      </c>
      <c r="P225" s="0" t="s">
        <v>44</v>
      </c>
      <c r="Q225" s="0" t="s">
        <v>44</v>
      </c>
      <c r="R225" s="3" t="n">
        <v>1</v>
      </c>
      <c r="S225" s="0" t="n">
        <v>480</v>
      </c>
      <c r="T225" s="0" t="s">
        <v>44</v>
      </c>
      <c r="U225" s="0" t="s">
        <v>44</v>
      </c>
      <c r="V225" s="3" t="n">
        <v>1</v>
      </c>
      <c r="W225" s="0" t="n">
        <v>-3</v>
      </c>
      <c r="X225" s="0" t="s">
        <v>44</v>
      </c>
      <c r="Y225" s="0" t="s">
        <v>44</v>
      </c>
      <c r="Z225" s="3" t="n">
        <v>1</v>
      </c>
      <c r="AA225" s="0" t="n">
        <v>77</v>
      </c>
      <c r="AB225" s="0" t="s">
        <v>44</v>
      </c>
      <c r="AC225" s="0" t="s">
        <v>44</v>
      </c>
      <c r="AD225" s="3" t="n">
        <v>1</v>
      </c>
      <c r="AE225" s="0" t="n">
        <v>77</v>
      </c>
      <c r="AF225" s="4" t="s">
        <v>44</v>
      </c>
      <c r="AG225" s="4" t="s">
        <v>44</v>
      </c>
      <c r="AH225" s="3" t="n">
        <v>1</v>
      </c>
      <c r="AI225" s="0" t="n">
        <v>-3</v>
      </c>
      <c r="AJ225" s="0" t="s">
        <v>44</v>
      </c>
      <c r="AK225" s="0" t="s">
        <v>44</v>
      </c>
      <c r="AL225" s="3" t="n">
        <v>1</v>
      </c>
      <c r="AM225" s="0" t="n">
        <v>-3</v>
      </c>
      <c r="AN225" s="0" t="s">
        <v>44</v>
      </c>
      <c r="AO225" s="0" t="s">
        <v>44</v>
      </c>
      <c r="AP225" s="3" t="n">
        <v>1</v>
      </c>
      <c r="AQ225" s="0" t="n">
        <v>20</v>
      </c>
      <c r="AR225" s="0" t="s">
        <v>44</v>
      </c>
      <c r="AS225" s="0" t="s">
        <v>44</v>
      </c>
      <c r="AT225" s="3" t="n">
        <v>1</v>
      </c>
      <c r="AU225" s="0" t="n">
        <v>-3</v>
      </c>
      <c r="AV225" s="0" t="s">
        <v>44</v>
      </c>
      <c r="AW225" s="0" t="s">
        <v>44</v>
      </c>
      <c r="AX225" s="3" t="n">
        <v>1</v>
      </c>
      <c r="AY225" s="0" t="n">
        <v>-3</v>
      </c>
      <c r="AZ225" s="0" t="s">
        <v>44</v>
      </c>
      <c r="BA225" s="0" t="s">
        <v>44</v>
      </c>
      <c r="BB225" s="3" t="n">
        <v>1</v>
      </c>
      <c r="BC225" s="0" t="n">
        <v>-3</v>
      </c>
      <c r="BD225" s="0" t="s">
        <v>44</v>
      </c>
      <c r="BE225" s="0" t="s">
        <v>44</v>
      </c>
      <c r="BF225" s="3" t="n">
        <v>1</v>
      </c>
      <c r="BG225" s="0" t="n">
        <v>-3</v>
      </c>
      <c r="BH225" s="0" t="s">
        <v>44</v>
      </c>
      <c r="BI225" s="0" t="s">
        <v>44</v>
      </c>
      <c r="BJ225" s="3" t="n">
        <v>1</v>
      </c>
      <c r="BK225" s="0" t="n">
        <v>-3</v>
      </c>
      <c r="BL225" s="0" t="s">
        <v>44</v>
      </c>
      <c r="BM225" s="0" t="s">
        <v>44</v>
      </c>
      <c r="BN225" s="3" t="n">
        <v>1</v>
      </c>
      <c r="BO225" s="0" t="n">
        <v>-3</v>
      </c>
      <c r="BP225" s="0" t="s">
        <v>44</v>
      </c>
      <c r="BQ225" s="0" t="s">
        <v>44</v>
      </c>
      <c r="BR225" s="3" t="n">
        <v>1</v>
      </c>
      <c r="CA225" s="3"/>
      <c r="CE225" s="3"/>
      <c r="CI225" s="3"/>
      <c r="CM225" s="3"/>
      <c r="CQ225" s="3"/>
      <c r="CU225" s="3"/>
      <c r="CY225" s="3"/>
      <c r="DC225" s="3"/>
      <c r="DG225" s="3"/>
      <c r="DK225" s="3"/>
      <c r="DO225" s="3"/>
      <c r="DS225" s="3"/>
      <c r="DW225" s="3"/>
      <c r="EA225" s="3"/>
      <c r="EE225" s="3"/>
      <c r="EI225" s="3"/>
      <c r="EM225" s="3"/>
    </row>
    <row r="226" customFormat="false" ht="12.75" hidden="false" customHeight="false" outlineLevel="0" collapsed="false">
      <c r="A226" s="0" t="n">
        <v>89</v>
      </c>
      <c r="B226" s="0" t="n">
        <v>1</v>
      </c>
      <c r="C226" s="0" t="n">
        <v>2700</v>
      </c>
      <c r="D226" s="0" t="s">
        <v>44</v>
      </c>
      <c r="E226" s="0" t="s">
        <v>44</v>
      </c>
      <c r="F226" s="3" t="n">
        <v>1</v>
      </c>
      <c r="G226" s="0" t="n">
        <v>96</v>
      </c>
      <c r="H226" s="0" t="s">
        <v>44</v>
      </c>
      <c r="I226" s="0" t="s">
        <v>44</v>
      </c>
      <c r="J226" s="3" t="n">
        <v>1</v>
      </c>
      <c r="K226" s="0" t="n">
        <v>1260</v>
      </c>
      <c r="L226" s="0" t="s">
        <v>44</v>
      </c>
      <c r="M226" s="0" t="s">
        <v>44</v>
      </c>
      <c r="N226" s="3" t="n">
        <v>1</v>
      </c>
      <c r="O226" s="0" t="n">
        <v>83</v>
      </c>
      <c r="P226" s="0" t="s">
        <v>44</v>
      </c>
      <c r="Q226" s="0" t="s">
        <v>44</v>
      </c>
      <c r="R226" s="3" t="n">
        <v>1</v>
      </c>
      <c r="S226" s="0" t="n">
        <v>1440</v>
      </c>
      <c r="T226" s="0" t="s">
        <v>44</v>
      </c>
      <c r="U226" s="0" t="s">
        <v>44</v>
      </c>
      <c r="V226" s="3" t="n">
        <v>1</v>
      </c>
      <c r="W226" s="0" t="n">
        <v>108</v>
      </c>
      <c r="X226" s="0" t="s">
        <v>44</v>
      </c>
      <c r="Y226" s="0" t="s">
        <v>44</v>
      </c>
      <c r="Z226" s="3" t="n">
        <v>1</v>
      </c>
      <c r="AA226" s="0" t="n">
        <v>81</v>
      </c>
      <c r="AB226" s="0" t="s">
        <v>44</v>
      </c>
      <c r="AC226" s="0" t="s">
        <v>44</v>
      </c>
      <c r="AD226" s="3" t="n">
        <v>1</v>
      </c>
      <c r="AE226" s="0" t="n">
        <v>84</v>
      </c>
      <c r="AF226" s="4" t="s">
        <v>44</v>
      </c>
      <c r="AG226" s="4" t="s">
        <v>44</v>
      </c>
      <c r="AH226" s="3" t="n">
        <v>1</v>
      </c>
      <c r="AI226" s="0" t="n">
        <v>12</v>
      </c>
      <c r="AJ226" s="0" t="s">
        <v>44</v>
      </c>
      <c r="AK226" s="0" t="s">
        <v>44</v>
      </c>
      <c r="AL226" s="3" t="n">
        <v>1</v>
      </c>
      <c r="AM226" s="0" t="n">
        <v>101</v>
      </c>
      <c r="AN226" s="0" t="s">
        <v>44</v>
      </c>
      <c r="AO226" s="0" t="s">
        <v>44</v>
      </c>
      <c r="AP226" s="3" t="n">
        <v>1</v>
      </c>
      <c r="AQ226" s="0" t="n">
        <v>47</v>
      </c>
      <c r="AR226" s="0" t="s">
        <v>44</v>
      </c>
      <c r="AS226" s="0" t="s">
        <v>44</v>
      </c>
      <c r="AT226" s="3" t="n">
        <v>1</v>
      </c>
      <c r="AU226" s="0" t="n">
        <v>21</v>
      </c>
      <c r="AV226" s="0" t="s">
        <v>44</v>
      </c>
      <c r="AW226" s="0" t="s">
        <v>44</v>
      </c>
      <c r="AX226" s="3" t="n">
        <v>1</v>
      </c>
      <c r="AY226" s="0" t="n">
        <v>12</v>
      </c>
      <c r="AZ226" s="0" t="s">
        <v>44</v>
      </c>
      <c r="BA226" s="0" t="s">
        <v>44</v>
      </c>
      <c r="BB226" s="3" t="n">
        <v>1</v>
      </c>
      <c r="BC226" s="0" t="n">
        <v>9</v>
      </c>
      <c r="BD226" s="0" t="s">
        <v>44</v>
      </c>
      <c r="BE226" s="0" t="s">
        <v>44</v>
      </c>
      <c r="BF226" s="3" t="n">
        <v>1</v>
      </c>
      <c r="BG226" s="0" t="n">
        <v>4842</v>
      </c>
      <c r="BH226" s="0" t="s">
        <v>44</v>
      </c>
      <c r="BI226" s="0" t="s">
        <v>44</v>
      </c>
      <c r="BJ226" s="3" t="n">
        <v>1</v>
      </c>
      <c r="BK226" s="0" t="n">
        <v>50</v>
      </c>
      <c r="BL226" s="0" t="s">
        <v>44</v>
      </c>
      <c r="BM226" s="0" t="s">
        <v>44</v>
      </c>
      <c r="BN226" s="3" t="n">
        <v>1</v>
      </c>
      <c r="BO226" s="0" t="n">
        <v>-1</v>
      </c>
      <c r="BP226" s="0" t="s">
        <v>44</v>
      </c>
      <c r="BQ226" s="0" t="s">
        <v>44</v>
      </c>
      <c r="BR226" s="3" t="n">
        <v>1</v>
      </c>
      <c r="BU226" s="0" t="n">
        <f aca="false">IF(CJ226&lt;=0,$D$7,IF(CR226&lt;=CJ226,$D$7,$D$7+$F$7*(CR226-CJ226)))</f>
        <v>2.7</v>
      </c>
      <c r="BW226" s="0" t="n">
        <v>1</v>
      </c>
      <c r="BX226" s="0" t="n">
        <f aca="false">IF(AND(C226&gt;=0,C227&gt;=0,C228&gt;=0),C226+C227-C228,-1)</f>
        <v>2820</v>
      </c>
      <c r="BY226" s="0" t="s">
        <v>44</v>
      </c>
      <c r="BZ226" s="0" t="str">
        <f aca="false">IF(AND(E226="Nein",E227="Nein",E228="Nein"),"Nein","Ja")</f>
        <v>Nein</v>
      </c>
      <c r="CA226" s="3" t="n">
        <f aca="false">ROUND((F226+F227+F228)/3,2)</f>
        <v>1</v>
      </c>
      <c r="CB226" s="0" t="n">
        <f aca="false">G226</f>
        <v>96</v>
      </c>
      <c r="CC226" s="0" t="str">
        <f aca="false">H226</f>
        <v>Nein</v>
      </c>
      <c r="CD226" s="0" t="str">
        <f aca="false">I226</f>
        <v>Nein</v>
      </c>
      <c r="CE226" s="3" t="n">
        <f aca="false">J226</f>
        <v>1</v>
      </c>
      <c r="CF226" s="0" t="n">
        <f aca="false">IF(AND(K226&gt;=0,K227&gt;=0,K228&gt;=0),K226+K227-K228,-1)</f>
        <v>1320</v>
      </c>
      <c r="CG226" s="0" t="s">
        <v>44</v>
      </c>
      <c r="CH226" s="0" t="str">
        <f aca="false">IF(AND(M226="Nein",M227="Nein",M228="Nein"),"Nein","Ja")</f>
        <v>Nein</v>
      </c>
      <c r="CI226" s="3" t="n">
        <f aca="false">ROUND((N226+N227+N228)/3,2)</f>
        <v>1</v>
      </c>
      <c r="CJ226" s="0" t="n">
        <f aca="false">O226</f>
        <v>83</v>
      </c>
      <c r="CK226" s="0" t="str">
        <f aca="false">P226</f>
        <v>Nein</v>
      </c>
      <c r="CL226" s="0" t="str">
        <f aca="false">Q226</f>
        <v>Nein</v>
      </c>
      <c r="CM226" s="3" t="n">
        <f aca="false">R226</f>
        <v>1</v>
      </c>
      <c r="CN226" s="0" t="n">
        <f aca="false">IF(AND(S226&gt;=0,S227&gt;=0,S228&gt;=0),S226+S227-S228,-1)</f>
        <v>1500</v>
      </c>
      <c r="CO226" s="0" t="s">
        <v>44</v>
      </c>
      <c r="CP226" s="0" t="str">
        <f aca="false">IF(AND(U226="Nein",U227="Nein",U228="Nein"),"Nein","Ja")</f>
        <v>Nein</v>
      </c>
      <c r="CQ226" s="3" t="n">
        <f aca="false">ROUND((V226+V227+V228)/3,2)</f>
        <v>1</v>
      </c>
      <c r="CR226" s="0" t="n">
        <f aca="false">W226</f>
        <v>108</v>
      </c>
      <c r="CS226" s="0" t="str">
        <f aca="false">X226</f>
        <v>Nein</v>
      </c>
      <c r="CT226" s="0" t="str">
        <f aca="false">Y226</f>
        <v>Nein</v>
      </c>
      <c r="CU226" s="3" t="n">
        <f aca="false">Z226</f>
        <v>1</v>
      </c>
      <c r="CV226" s="0" t="n">
        <f aca="false">AA226</f>
        <v>81</v>
      </c>
      <c r="CW226" s="0" t="str">
        <f aca="false">AB226</f>
        <v>Nein</v>
      </c>
      <c r="CX226" s="0" t="str">
        <f aca="false">AC226</f>
        <v>Nein</v>
      </c>
      <c r="CY226" s="3" t="n">
        <f aca="false">AD226</f>
        <v>1</v>
      </c>
      <c r="CZ226" s="0" t="n">
        <f aca="false">AE226</f>
        <v>84</v>
      </c>
      <c r="DA226" s="0" t="str">
        <f aca="false">AF226</f>
        <v>Nein</v>
      </c>
      <c r="DB226" s="0" t="str">
        <f aca="false">AG226</f>
        <v>Nein</v>
      </c>
      <c r="DC226" s="3" t="n">
        <f aca="false">AH226</f>
        <v>1</v>
      </c>
      <c r="DD226" s="0" t="n">
        <f aca="false">AI226</f>
        <v>12</v>
      </c>
      <c r="DE226" s="0" t="str">
        <f aca="false">AJ226</f>
        <v>Nein</v>
      </c>
      <c r="DF226" s="0" t="str">
        <f aca="false">AK226</f>
        <v>Nein</v>
      </c>
      <c r="DG226" s="3" t="n">
        <f aca="false">AL226</f>
        <v>1</v>
      </c>
      <c r="DH226" s="0" t="n">
        <f aca="false">AM226</f>
        <v>101</v>
      </c>
      <c r="DI226" s="0" t="str">
        <f aca="false">AN226</f>
        <v>Nein</v>
      </c>
      <c r="DJ226" s="0" t="str">
        <f aca="false">AO226</f>
        <v>Nein</v>
      </c>
      <c r="DK226" s="3" t="n">
        <f aca="false">AP226</f>
        <v>1</v>
      </c>
      <c r="DL226" s="0" t="n">
        <f aca="false">IF(CF226=0,0,IF(OR(BX226&gt;=0,CF226&gt;=0),ROUND(CF226/BX226*100,0),-1))</f>
        <v>47</v>
      </c>
      <c r="DM226" s="0" t="s">
        <v>44</v>
      </c>
      <c r="DN226" s="0" t="str">
        <f aca="false">IF(AND(CH226="Nein",BZ226="Nein"),"Nein","Ja")</f>
        <v>Nein</v>
      </c>
      <c r="DO226" s="3" t="n">
        <f aca="false">ROUND(CI226*CA226,2)</f>
        <v>1</v>
      </c>
      <c r="DP226" s="0" t="n">
        <f aca="false">IF(OR(BX226&lt;0,CB226&lt;=0),-1,ROUND(BX226/CB226,0))</f>
        <v>29</v>
      </c>
      <c r="DQ226" s="0" t="s">
        <v>44</v>
      </c>
      <c r="DR226" s="0" t="str">
        <f aca="false">IF(AND(BZ226="Nein",CD226="Nein"),"Nein","Ja")</f>
        <v>Nein</v>
      </c>
      <c r="DS226" s="3" t="n">
        <f aca="false">ROUND(CA226*CE226,2)</f>
        <v>1</v>
      </c>
      <c r="DT226" s="0" t="n">
        <f aca="false">IF(OR(CF226&lt;0,CJ226&lt;=0),-1,ROUND(CF226/CJ226,0))</f>
        <v>16</v>
      </c>
      <c r="DU226" s="0" t="s">
        <v>44</v>
      </c>
      <c r="DV226" s="0" t="str">
        <f aca="false">IF(AND(CH226="Nein",CL226="Nein"),"Nein","Ja")</f>
        <v>Nein</v>
      </c>
      <c r="DW226" s="3" t="n">
        <f aca="false">ROUND(CI226*CM226,2)</f>
        <v>1</v>
      </c>
      <c r="DX226" s="0" t="n">
        <f aca="false">IF(OR(CN226&lt;0,CR226&lt;=0),-1,ROUND(CN226/CR226,0))</f>
        <v>14</v>
      </c>
      <c r="DY226" s="0" t="s">
        <v>44</v>
      </c>
      <c r="DZ226" s="0" t="str">
        <f aca="false">IF(AND(CP226="Nein",CT226="Nein"),"Nein","Ja")</f>
        <v>Nein</v>
      </c>
      <c r="EA226" s="3" t="n">
        <f aca="false">ROUND(CQ226*CU226,2)</f>
        <v>1</v>
      </c>
      <c r="EB226" s="0" t="n">
        <f aca="false">IF(OR(CN226&lt;0,CF226&lt;0),-1,CN226+ROUND(BU226*CF226,0))</f>
        <v>5064</v>
      </c>
      <c r="EC226" s="0" t="s">
        <v>44</v>
      </c>
      <c r="ED226" s="0" t="str">
        <f aca="false">IF(AND(CP226="Nein",CH226="Nein"),"Nein","Ja")</f>
        <v>Nein</v>
      </c>
      <c r="EE226" s="3" t="n">
        <f aca="false">ROUND((CQ226+CI226)/2,2)</f>
        <v>1</v>
      </c>
      <c r="EF226" s="0" t="n">
        <f aca="false">IF(OR(EB226&lt;0,CB226&lt;=0),-1,ROUND(EB226/CB226,0))</f>
        <v>53</v>
      </c>
      <c r="EG226" s="0" t="s">
        <v>44</v>
      </c>
      <c r="EH226" s="0" t="str">
        <f aca="false">IF(AND(ED226="Nein",CD226="Nein"),"Nein","Ja")</f>
        <v>Nein</v>
      </c>
      <c r="EI226" s="3" t="n">
        <f aca="false">ROUND(EE226*CE226,2)</f>
        <v>1</v>
      </c>
      <c r="EJ226" s="0" t="n">
        <f aca="false">BO226</f>
        <v>-1</v>
      </c>
      <c r="EK226" s="0" t="str">
        <f aca="false">BP226</f>
        <v>Nein</v>
      </c>
      <c r="EL226" s="0" t="str">
        <f aca="false">BQ226</f>
        <v>Nein</v>
      </c>
      <c r="EM226" s="3" t="n">
        <f aca="false">BR226</f>
        <v>1</v>
      </c>
    </row>
    <row r="227" customFormat="false" ht="12.75" hidden="false" customHeight="false" outlineLevel="0" collapsed="false">
      <c r="B227" s="0" t="n">
        <v>1</v>
      </c>
      <c r="C227" s="0" t="n">
        <v>720</v>
      </c>
      <c r="D227" s="0" t="s">
        <v>44</v>
      </c>
      <c r="E227" s="0" t="s">
        <v>44</v>
      </c>
      <c r="F227" s="3" t="n">
        <v>1</v>
      </c>
      <c r="G227" s="0" t="n">
        <v>97</v>
      </c>
      <c r="H227" s="0" t="s">
        <v>44</v>
      </c>
      <c r="I227" s="0" t="s">
        <v>44</v>
      </c>
      <c r="J227" s="3" t="n">
        <v>1</v>
      </c>
      <c r="K227" s="0" t="n">
        <v>180</v>
      </c>
      <c r="L227" s="0" t="s">
        <v>44</v>
      </c>
      <c r="M227" s="0" t="s">
        <v>44</v>
      </c>
      <c r="N227" s="3" t="n">
        <v>1</v>
      </c>
      <c r="O227" s="0" t="n">
        <v>82</v>
      </c>
      <c r="P227" s="0" t="s">
        <v>44</v>
      </c>
      <c r="Q227" s="0" t="s">
        <v>44</v>
      </c>
      <c r="R227" s="3" t="n">
        <v>1</v>
      </c>
      <c r="S227" s="0" t="n">
        <v>540</v>
      </c>
      <c r="T227" s="0" t="s">
        <v>44</v>
      </c>
      <c r="U227" s="0" t="s">
        <v>44</v>
      </c>
      <c r="V227" s="3" t="n">
        <v>1</v>
      </c>
      <c r="W227" s="0" t="n">
        <v>102</v>
      </c>
      <c r="X227" s="0" t="s">
        <v>44</v>
      </c>
      <c r="Y227" s="0" t="s">
        <v>44</v>
      </c>
      <c r="Z227" s="3" t="n">
        <v>1</v>
      </c>
      <c r="AA227" s="0" t="n">
        <v>82</v>
      </c>
      <c r="AB227" s="0" t="s">
        <v>44</v>
      </c>
      <c r="AC227" s="0" t="s">
        <v>44</v>
      </c>
      <c r="AD227" s="3" t="n">
        <v>1</v>
      </c>
      <c r="AE227" s="0" t="n">
        <v>82</v>
      </c>
      <c r="AF227" s="4" t="s">
        <v>44</v>
      </c>
      <c r="AG227" s="4" t="s">
        <v>44</v>
      </c>
      <c r="AH227" s="3" t="n">
        <v>1</v>
      </c>
      <c r="AI227" s="0" t="n">
        <v>11</v>
      </c>
      <c r="AJ227" s="0" t="s">
        <v>44</v>
      </c>
      <c r="AK227" s="0" t="s">
        <v>44</v>
      </c>
      <c r="AL227" s="3" t="n">
        <v>1</v>
      </c>
      <c r="AM227" s="0" t="n">
        <v>98</v>
      </c>
      <c r="AN227" s="0" t="s">
        <v>44</v>
      </c>
      <c r="AO227" s="0" t="s">
        <v>44</v>
      </c>
      <c r="AP227" s="3" t="n">
        <v>1</v>
      </c>
      <c r="AQ227" s="0" t="n">
        <v>25</v>
      </c>
      <c r="AR227" s="0" t="s">
        <v>44</v>
      </c>
      <c r="AS227" s="0" t="s">
        <v>44</v>
      </c>
      <c r="AT227" s="3" t="n">
        <v>1</v>
      </c>
      <c r="AU227" s="0" t="n">
        <v>7</v>
      </c>
      <c r="AV227" s="0" t="s">
        <v>44</v>
      </c>
      <c r="AW227" s="0" t="s">
        <v>44</v>
      </c>
      <c r="AX227" s="3" t="n">
        <v>1</v>
      </c>
      <c r="AY227" s="0" t="n">
        <v>2</v>
      </c>
      <c r="AZ227" s="0" t="s">
        <v>44</v>
      </c>
      <c r="BA227" s="0" t="s">
        <v>44</v>
      </c>
      <c r="BB227" s="3" t="n">
        <v>1</v>
      </c>
      <c r="BC227" s="0" t="n">
        <v>5</v>
      </c>
      <c r="BD227" s="0" t="s">
        <v>44</v>
      </c>
      <c r="BE227" s="0" t="s">
        <v>44</v>
      </c>
      <c r="BF227" s="3" t="n">
        <v>1</v>
      </c>
      <c r="BG227" s="0" t="n">
        <v>1008</v>
      </c>
      <c r="BH227" s="0" t="s">
        <v>44</v>
      </c>
      <c r="BI227" s="0" t="s">
        <v>44</v>
      </c>
      <c r="BJ227" s="3" t="n">
        <v>1</v>
      </c>
      <c r="BK227" s="0" t="n">
        <v>10</v>
      </c>
      <c r="BL227" s="0" t="s">
        <v>44</v>
      </c>
      <c r="BM227" s="0" t="s">
        <v>44</v>
      </c>
      <c r="BN227" s="3" t="n">
        <v>1</v>
      </c>
      <c r="BO227" s="0" t="n">
        <v>7</v>
      </c>
      <c r="BP227" s="0" t="s">
        <v>44</v>
      </c>
      <c r="BQ227" s="0" t="s">
        <v>44</v>
      </c>
      <c r="BR227" s="3" t="n">
        <v>1</v>
      </c>
      <c r="CA227" s="3"/>
      <c r="CE227" s="3"/>
      <c r="CI227" s="3"/>
      <c r="CM227" s="3"/>
      <c r="CQ227" s="3"/>
      <c r="CU227" s="3"/>
      <c r="CY227" s="3"/>
      <c r="DC227" s="3"/>
      <c r="DG227" s="3"/>
      <c r="DK227" s="3"/>
      <c r="DO227" s="3"/>
      <c r="DS227" s="3"/>
      <c r="DW227" s="3"/>
      <c r="EA227" s="3"/>
      <c r="EE227" s="3"/>
      <c r="EI227" s="3"/>
      <c r="EM227" s="3"/>
    </row>
    <row r="228" customFormat="false" ht="12.75" hidden="false" customHeight="false" outlineLevel="0" collapsed="false">
      <c r="B228" s="0" t="n">
        <v>1</v>
      </c>
      <c r="C228" s="0" t="n">
        <v>600</v>
      </c>
      <c r="D228" s="0" t="s">
        <v>44</v>
      </c>
      <c r="E228" s="0" t="s">
        <v>44</v>
      </c>
      <c r="F228" s="3" t="n">
        <v>1</v>
      </c>
      <c r="G228" s="0" t="n">
        <v>105</v>
      </c>
      <c r="H228" s="0" t="s">
        <v>44</v>
      </c>
      <c r="I228" s="0" t="s">
        <v>44</v>
      </c>
      <c r="J228" s="3" t="n">
        <v>1</v>
      </c>
      <c r="K228" s="0" t="n">
        <v>120</v>
      </c>
      <c r="L228" s="0" t="s">
        <v>44</v>
      </c>
      <c r="M228" s="0" t="s">
        <v>44</v>
      </c>
      <c r="N228" s="3" t="n">
        <v>1</v>
      </c>
      <c r="O228" s="0" t="n">
        <v>85</v>
      </c>
      <c r="P228" s="0" t="s">
        <v>44</v>
      </c>
      <c r="Q228" s="0" t="s">
        <v>44</v>
      </c>
      <c r="R228" s="3" t="n">
        <v>1</v>
      </c>
      <c r="S228" s="0" t="n">
        <v>480</v>
      </c>
      <c r="T228" s="0" t="s">
        <v>44</v>
      </c>
      <c r="U228" s="0" t="s">
        <v>44</v>
      </c>
      <c r="V228" s="3" t="n">
        <v>1</v>
      </c>
      <c r="W228" s="0" t="n">
        <v>110</v>
      </c>
      <c r="X228" s="0" t="s">
        <v>44</v>
      </c>
      <c r="Y228" s="0" t="s">
        <v>44</v>
      </c>
      <c r="Z228" s="3" t="n">
        <v>1</v>
      </c>
      <c r="AA228" s="0" t="n">
        <v>77</v>
      </c>
      <c r="AB228" s="0" t="s">
        <v>44</v>
      </c>
      <c r="AC228" s="0" t="s">
        <v>44</v>
      </c>
      <c r="AD228" s="3" t="n">
        <v>1</v>
      </c>
      <c r="AE228" s="0" t="n">
        <v>77</v>
      </c>
      <c r="AF228" s="4" t="s">
        <v>44</v>
      </c>
      <c r="AG228" s="4" t="s">
        <v>44</v>
      </c>
      <c r="AH228" s="3" t="n">
        <v>1</v>
      </c>
      <c r="AI228" s="0" t="n">
        <v>14</v>
      </c>
      <c r="AJ228" s="0" t="s">
        <v>44</v>
      </c>
      <c r="AK228" s="0" t="s">
        <v>44</v>
      </c>
      <c r="AL228" s="3" t="n">
        <v>1</v>
      </c>
      <c r="AM228" s="0" t="n">
        <v>95</v>
      </c>
      <c r="AN228" s="0" t="s">
        <v>44</v>
      </c>
      <c r="AO228" s="0" t="s">
        <v>44</v>
      </c>
      <c r="AP228" s="3" t="n">
        <v>1</v>
      </c>
      <c r="AQ228" s="0" t="n">
        <v>20</v>
      </c>
      <c r="AR228" s="0" t="s">
        <v>44</v>
      </c>
      <c r="AS228" s="0" t="s">
        <v>44</v>
      </c>
      <c r="AT228" s="3" t="n">
        <v>1</v>
      </c>
      <c r="AU228" s="0" t="n">
        <v>6</v>
      </c>
      <c r="AV228" s="0" t="s">
        <v>44</v>
      </c>
      <c r="AW228" s="0" t="s">
        <v>44</v>
      </c>
      <c r="AX228" s="3" t="n">
        <v>1</v>
      </c>
      <c r="AY228" s="0" t="n">
        <v>1</v>
      </c>
      <c r="AZ228" s="0" t="s">
        <v>44</v>
      </c>
      <c r="BA228" s="0" t="s">
        <v>44</v>
      </c>
      <c r="BB228" s="3" t="n">
        <v>1</v>
      </c>
      <c r="BC228" s="0" t="n">
        <v>4</v>
      </c>
      <c r="BD228" s="0" t="s">
        <v>44</v>
      </c>
      <c r="BE228" s="0" t="s">
        <v>44</v>
      </c>
      <c r="BF228" s="3" t="n">
        <v>1</v>
      </c>
      <c r="BG228" s="0" t="n">
        <v>804</v>
      </c>
      <c r="BH228" s="0" t="s">
        <v>44</v>
      </c>
      <c r="BI228" s="0" t="s">
        <v>44</v>
      </c>
      <c r="BJ228" s="3" t="n">
        <v>1</v>
      </c>
      <c r="BK228" s="0" t="n">
        <v>8</v>
      </c>
      <c r="BL228" s="0" t="s">
        <v>44</v>
      </c>
      <c r="BM228" s="0" t="s">
        <v>44</v>
      </c>
      <c r="BN228" s="3" t="n">
        <v>1</v>
      </c>
      <c r="BO228" s="0" t="n">
        <v>0</v>
      </c>
      <c r="BP228" s="0" t="s">
        <v>44</v>
      </c>
      <c r="BQ228" s="0" t="s">
        <v>44</v>
      </c>
      <c r="BR228" s="3" t="n">
        <v>1</v>
      </c>
      <c r="CA228" s="3"/>
      <c r="CE228" s="3"/>
      <c r="CI228" s="3"/>
      <c r="CM228" s="3"/>
      <c r="CQ228" s="3"/>
      <c r="CU228" s="3"/>
      <c r="CY228" s="3"/>
      <c r="DC228" s="3"/>
      <c r="DG228" s="3"/>
      <c r="DK228" s="3"/>
      <c r="DO228" s="3"/>
      <c r="DS228" s="3"/>
      <c r="DW228" s="3"/>
      <c r="EA228" s="3"/>
      <c r="EE228" s="3"/>
      <c r="EI228" s="3"/>
      <c r="EM228" s="3"/>
    </row>
    <row r="229" customFormat="false" ht="14.2" hidden="false" customHeight="false" outlineLevel="0" collapsed="false">
      <c r="A229" s="0" t="n">
        <v>90</v>
      </c>
      <c r="B229" s="0" t="n">
        <v>1</v>
      </c>
      <c r="C229" s="0" t="n">
        <v>2460</v>
      </c>
      <c r="D229" s="0" t="s">
        <v>44</v>
      </c>
      <c r="E229" s="0" t="s">
        <v>45</v>
      </c>
      <c r="F229" s="3" t="n">
        <v>0.97</v>
      </c>
      <c r="G229" s="0" t="n">
        <v>102</v>
      </c>
      <c r="H229" s="0" t="s">
        <v>44</v>
      </c>
      <c r="I229" s="0" t="s">
        <v>45</v>
      </c>
      <c r="J229" s="3" t="n">
        <v>0.94</v>
      </c>
      <c r="K229" s="0" t="n">
        <v>480</v>
      </c>
      <c r="L229" s="0" t="s">
        <v>44</v>
      </c>
      <c r="M229" s="0" t="s">
        <v>45</v>
      </c>
      <c r="N229" s="3" t="n">
        <v>0.97</v>
      </c>
      <c r="O229" s="0" t="n">
        <v>83</v>
      </c>
      <c r="P229" s="0" t="s">
        <v>44</v>
      </c>
      <c r="Q229" s="0" t="s">
        <v>45</v>
      </c>
      <c r="R229" s="3" t="n">
        <v>0.94</v>
      </c>
      <c r="S229" s="0" t="n">
        <v>1980</v>
      </c>
      <c r="T229" s="0" t="s">
        <v>44</v>
      </c>
      <c r="U229" s="0" t="s">
        <v>45</v>
      </c>
      <c r="V229" s="3" t="n">
        <v>0.97</v>
      </c>
      <c r="W229" s="0" t="n">
        <v>107</v>
      </c>
      <c r="X229" s="0" t="s">
        <v>44</v>
      </c>
      <c r="Y229" s="0" t="s">
        <v>45</v>
      </c>
      <c r="Z229" s="3" t="n">
        <v>0.94</v>
      </c>
      <c r="AA229" s="0" t="n">
        <v>81</v>
      </c>
      <c r="AB229" s="0" t="s">
        <v>44</v>
      </c>
      <c r="AC229" s="0" t="s">
        <v>44</v>
      </c>
      <c r="AD229" s="3" t="n">
        <v>1</v>
      </c>
      <c r="AE229" s="0" t="n">
        <v>83</v>
      </c>
      <c r="AF229" s="4" t="s">
        <v>44</v>
      </c>
      <c r="AG229" s="4" t="s">
        <v>44</v>
      </c>
      <c r="AH229" s="3" t="n">
        <v>1</v>
      </c>
      <c r="AI229" s="0" t="n">
        <v>11</v>
      </c>
      <c r="AJ229" s="0" t="s">
        <v>44</v>
      </c>
      <c r="AK229" s="0" t="s">
        <v>45</v>
      </c>
      <c r="AL229" s="3" t="n">
        <v>0.94</v>
      </c>
      <c r="AM229" s="0" t="n">
        <v>103</v>
      </c>
      <c r="AN229" s="0" t="s">
        <v>44</v>
      </c>
      <c r="AO229" s="0" t="s">
        <v>45</v>
      </c>
      <c r="AP229" s="3" t="n">
        <v>0.93</v>
      </c>
      <c r="AQ229" s="0" t="n">
        <v>20</v>
      </c>
      <c r="AR229" s="0" t="s">
        <v>44</v>
      </c>
      <c r="AS229" s="0" t="s">
        <v>45</v>
      </c>
      <c r="AT229" s="3" t="n">
        <v>0.94</v>
      </c>
      <c r="AU229" s="0" t="n">
        <v>24</v>
      </c>
      <c r="AV229" s="0" t="s">
        <v>44</v>
      </c>
      <c r="AW229" s="0" t="s">
        <v>45</v>
      </c>
      <c r="AX229" s="3" t="n">
        <v>0.9</v>
      </c>
      <c r="AY229" s="0" t="n">
        <v>6</v>
      </c>
      <c r="AZ229" s="0" t="s">
        <v>44</v>
      </c>
      <c r="BA229" s="0" t="s">
        <v>45</v>
      </c>
      <c r="BB229" s="3" t="n">
        <v>0.9</v>
      </c>
      <c r="BC229" s="0" t="n">
        <v>18</v>
      </c>
      <c r="BD229" s="0" t="s">
        <v>44</v>
      </c>
      <c r="BE229" s="0" t="s">
        <v>45</v>
      </c>
      <c r="BF229" s="3" t="n">
        <v>0.9</v>
      </c>
      <c r="BG229" s="0" t="n">
        <v>3266</v>
      </c>
      <c r="BH229" s="0" t="s">
        <v>44</v>
      </c>
      <c r="BI229" s="0" t="s">
        <v>45</v>
      </c>
      <c r="BJ229" s="3" t="n">
        <v>0.97</v>
      </c>
      <c r="BK229" s="0" t="n">
        <v>32</v>
      </c>
      <c r="BL229" s="0" t="s">
        <v>44</v>
      </c>
      <c r="BM229" s="0" t="s">
        <v>45</v>
      </c>
      <c r="BN229" s="3" t="n">
        <v>0.91</v>
      </c>
      <c r="BO229" s="0" t="n">
        <v>6</v>
      </c>
      <c r="BP229" s="0" t="s">
        <v>44</v>
      </c>
      <c r="BQ229" s="0" t="s">
        <v>44</v>
      </c>
      <c r="BR229" s="3" t="n">
        <v>0.96</v>
      </c>
      <c r="BT229" s="0" t="s">
        <v>19</v>
      </c>
      <c r="BU229" s="0" t="n">
        <f aca="false">IF(CJ229&lt;=0,$D$7,IF(CR229&lt;=CJ229,$D$7,$D$7+$F$7*(CR229-CJ229)))</f>
        <v>2.68</v>
      </c>
      <c r="BW229" s="0" t="n">
        <v>1</v>
      </c>
      <c r="BX229" s="0" t="n">
        <f aca="false">IF(AND(C229&gt;=0,C230&gt;=0,C231&gt;=0),C229+C230-C231,-1)</f>
        <v>2580</v>
      </c>
      <c r="BY229" s="0" t="s">
        <v>44</v>
      </c>
      <c r="BZ229" s="0" t="str">
        <f aca="false">IF(AND(E229="Nein",E230="Nein",E231="Nein"),"Nein","Ja")</f>
        <v>Ja</v>
      </c>
      <c r="CA229" s="3" t="n">
        <f aca="false">ROUND((F229+F230+F231)/3,2)</f>
        <v>0.91</v>
      </c>
      <c r="CB229" s="0" t="n">
        <f aca="false">G229</f>
        <v>102</v>
      </c>
      <c r="CC229" s="0" t="str">
        <f aca="false">H229</f>
        <v>Nein</v>
      </c>
      <c r="CD229" s="0" t="str">
        <f aca="false">I229</f>
        <v>Ja</v>
      </c>
      <c r="CE229" s="3" t="n">
        <f aca="false">J229</f>
        <v>0.94</v>
      </c>
      <c r="CF229" s="0" t="n">
        <f aca="false">IF(AND(K229&gt;=0,K230&gt;=0,K231&gt;=0),K229+K230-K231,-1)</f>
        <v>540</v>
      </c>
      <c r="CG229" s="0" t="s">
        <v>44</v>
      </c>
      <c r="CH229" s="0" t="str">
        <f aca="false">IF(AND(M229="Nein",M230="Nein",M231="Nein"),"Nein","Ja")</f>
        <v>Ja</v>
      </c>
      <c r="CI229" s="3" t="n">
        <f aca="false">ROUND((N229+N230+N231)/3,2)</f>
        <v>0.91</v>
      </c>
      <c r="CJ229" s="0" t="n">
        <f aca="false">O229</f>
        <v>83</v>
      </c>
      <c r="CK229" s="0" t="str">
        <f aca="false">P229</f>
        <v>Nein</v>
      </c>
      <c r="CL229" s="0" t="str">
        <f aca="false">Q229</f>
        <v>Ja</v>
      </c>
      <c r="CM229" s="3" t="n">
        <f aca="false">R229</f>
        <v>0.94</v>
      </c>
      <c r="CN229" s="0" t="n">
        <f aca="false">IF(AND(S229&gt;=0,S230&gt;=0,S231&gt;=0),S229+S230-S231,-1)</f>
        <v>2040</v>
      </c>
      <c r="CO229" s="0" t="s">
        <v>44</v>
      </c>
      <c r="CP229" s="0" t="str">
        <f aca="false">IF(AND(U229="Nein",U230="Nein",U231="Nein"),"Nein","Ja")</f>
        <v>Ja</v>
      </c>
      <c r="CQ229" s="3" t="n">
        <f aca="false">ROUND((V229+V230+V231)/3,2)</f>
        <v>0.91</v>
      </c>
      <c r="CR229" s="0" t="n">
        <f aca="false">W229</f>
        <v>107</v>
      </c>
      <c r="CS229" s="0" t="str">
        <f aca="false">X229</f>
        <v>Nein</v>
      </c>
      <c r="CT229" s="0" t="str">
        <f aca="false">Y229</f>
        <v>Ja</v>
      </c>
      <c r="CU229" s="3" t="n">
        <f aca="false">Z229</f>
        <v>0.94</v>
      </c>
      <c r="CV229" s="0" t="n">
        <f aca="false">AA229</f>
        <v>81</v>
      </c>
      <c r="CW229" s="0" t="str">
        <f aca="false">AB229</f>
        <v>Nein</v>
      </c>
      <c r="CX229" s="0" t="str">
        <f aca="false">AC229</f>
        <v>Nein</v>
      </c>
      <c r="CY229" s="3" t="n">
        <f aca="false">AD229</f>
        <v>1</v>
      </c>
      <c r="CZ229" s="0" t="n">
        <f aca="false">AE229</f>
        <v>83</v>
      </c>
      <c r="DA229" s="0" t="str">
        <f aca="false">AF229</f>
        <v>Nein</v>
      </c>
      <c r="DB229" s="0" t="str">
        <f aca="false">AG229</f>
        <v>Nein</v>
      </c>
      <c r="DC229" s="3" t="n">
        <f aca="false">AH229</f>
        <v>1</v>
      </c>
      <c r="DD229" s="0" t="n">
        <f aca="false">AI229</f>
        <v>11</v>
      </c>
      <c r="DE229" s="0" t="str">
        <f aca="false">AJ229</f>
        <v>Nein</v>
      </c>
      <c r="DF229" s="0" t="str">
        <f aca="false">AK229</f>
        <v>Ja</v>
      </c>
      <c r="DG229" s="3" t="n">
        <f aca="false">AL229</f>
        <v>0.94</v>
      </c>
      <c r="DH229" s="0" t="n">
        <f aca="false">AM229</f>
        <v>103</v>
      </c>
      <c r="DI229" s="0" t="str">
        <f aca="false">AN229</f>
        <v>Nein</v>
      </c>
      <c r="DJ229" s="0" t="str">
        <f aca="false">AO229</f>
        <v>Ja</v>
      </c>
      <c r="DK229" s="3" t="n">
        <f aca="false">AP229</f>
        <v>0.93</v>
      </c>
      <c r="DL229" s="0" t="n">
        <f aca="false">IF(CF229=0,0,IF(OR(BX229&gt;=0,CF229&gt;=0),ROUND(CF229/BX229*100,0),-1))</f>
        <v>21</v>
      </c>
      <c r="DM229" s="0" t="s">
        <v>44</v>
      </c>
      <c r="DN229" s="0" t="str">
        <f aca="false">IF(AND(CH229="Nein",BZ229="Nein"),"Nein","Ja")</f>
        <v>Ja</v>
      </c>
      <c r="DO229" s="3" t="n">
        <f aca="false">ROUND(CI229*CA229,2)</f>
        <v>0.83</v>
      </c>
      <c r="DP229" s="0" t="n">
        <f aca="false">IF(OR(BX229&lt;0,CB229&lt;=0),-1,ROUND(BX229/CB229,0))</f>
        <v>25</v>
      </c>
      <c r="DQ229" s="0" t="s">
        <v>44</v>
      </c>
      <c r="DR229" s="0" t="str">
        <f aca="false">IF(AND(BZ229="Nein",CD229="Nein"),"Nein","Ja")</f>
        <v>Ja</v>
      </c>
      <c r="DS229" s="3" t="n">
        <f aca="false">ROUND(CA229*CE229,2)</f>
        <v>0.86</v>
      </c>
      <c r="DT229" s="0" t="n">
        <f aca="false">IF(OR(CF229&lt;0,CJ229&lt;=0),-1,ROUND(CF229/CJ229,0))</f>
        <v>7</v>
      </c>
      <c r="DU229" s="0" t="s">
        <v>44</v>
      </c>
      <c r="DV229" s="0" t="str">
        <f aca="false">IF(AND(CH229="Nein",CL229="Nein"),"Nein","Ja")</f>
        <v>Ja</v>
      </c>
      <c r="DW229" s="3" t="n">
        <f aca="false">ROUND(CI229*CM229,2)</f>
        <v>0.86</v>
      </c>
      <c r="DX229" s="0" t="n">
        <f aca="false">IF(OR(CN229&lt;0,CR229&lt;=0),-1,ROUND(CN229/CR229,0))</f>
        <v>19</v>
      </c>
      <c r="DY229" s="0" t="s">
        <v>44</v>
      </c>
      <c r="DZ229" s="0" t="str">
        <f aca="false">IF(AND(CP229="Nein",CT229="Nein"),"Nein","Ja")</f>
        <v>Ja</v>
      </c>
      <c r="EA229" s="3" t="n">
        <f aca="false">ROUND(CQ229*CU229,2)</f>
        <v>0.86</v>
      </c>
      <c r="EB229" s="0" t="n">
        <f aca="false">IF(OR(CN229&lt;0,CF229&lt;0),-1,CN229+ROUND(BU229*CF229,0))</f>
        <v>3487</v>
      </c>
      <c r="EC229" s="0" t="s">
        <v>44</v>
      </c>
      <c r="ED229" s="0" t="str">
        <f aca="false">IF(AND(CP229="Nein",CH229="Nein"),"Nein","Ja")</f>
        <v>Ja</v>
      </c>
      <c r="EE229" s="3" t="n">
        <f aca="false">ROUND((CQ229+CI229)/2,2)</f>
        <v>0.91</v>
      </c>
      <c r="EF229" s="0" t="n">
        <f aca="false">IF(OR(EB229&lt;0,CB229&lt;=0),-1,ROUND(EB229/CB229,0))</f>
        <v>34</v>
      </c>
      <c r="EG229" s="0" t="s">
        <v>44</v>
      </c>
      <c r="EH229" s="0" t="str">
        <f aca="false">IF(AND(ED229="Nein",CD229="Nein"),"Nein","Ja")</f>
        <v>Ja</v>
      </c>
      <c r="EI229" s="3" t="n">
        <f aca="false">ROUND(EE229*CE229,2)</f>
        <v>0.86</v>
      </c>
      <c r="EJ229" s="0" t="n">
        <f aca="false">BO229</f>
        <v>6</v>
      </c>
      <c r="EK229" s="0" t="str">
        <f aca="false">BP229</f>
        <v>Nein</v>
      </c>
      <c r="EL229" s="9" t="s">
        <v>44</v>
      </c>
      <c r="EM229" s="3" t="n">
        <f aca="false">BR229</f>
        <v>0.96</v>
      </c>
    </row>
    <row r="230" customFormat="false" ht="12.75" hidden="false" customHeight="false" outlineLevel="0" collapsed="false">
      <c r="B230" s="0" t="n">
        <v>1</v>
      </c>
      <c r="C230" s="0" t="n">
        <v>720</v>
      </c>
      <c r="D230" s="0" t="s">
        <v>44</v>
      </c>
      <c r="E230" s="0" t="s">
        <v>45</v>
      </c>
      <c r="F230" s="3" t="n">
        <v>0.88</v>
      </c>
      <c r="G230" s="0" t="n">
        <v>97</v>
      </c>
      <c r="H230" s="0" t="s">
        <v>44</v>
      </c>
      <c r="I230" s="0" t="s">
        <v>44</v>
      </c>
      <c r="J230" s="3" t="n">
        <v>1</v>
      </c>
      <c r="K230" s="0" t="n">
        <v>180</v>
      </c>
      <c r="L230" s="0" t="s">
        <v>44</v>
      </c>
      <c r="M230" s="0" t="s">
        <v>45</v>
      </c>
      <c r="N230" s="3" t="n">
        <v>0.88</v>
      </c>
      <c r="O230" s="0" t="n">
        <v>82</v>
      </c>
      <c r="P230" s="0" t="s">
        <v>44</v>
      </c>
      <c r="Q230" s="0" t="s">
        <v>44</v>
      </c>
      <c r="R230" s="3" t="n">
        <v>1</v>
      </c>
      <c r="S230" s="0" t="n">
        <v>540</v>
      </c>
      <c r="T230" s="0" t="s">
        <v>44</v>
      </c>
      <c r="U230" s="0" t="s">
        <v>45</v>
      </c>
      <c r="V230" s="3" t="n">
        <v>0.88</v>
      </c>
      <c r="W230" s="0" t="n">
        <v>102</v>
      </c>
      <c r="X230" s="0" t="s">
        <v>44</v>
      </c>
      <c r="Y230" s="0" t="s">
        <v>44</v>
      </c>
      <c r="Z230" s="3" t="n">
        <v>1</v>
      </c>
      <c r="AA230" s="0" t="n">
        <v>82</v>
      </c>
      <c r="AB230" s="0" t="s">
        <v>44</v>
      </c>
      <c r="AC230" s="0" t="s">
        <v>44</v>
      </c>
      <c r="AD230" s="3" t="n">
        <v>1</v>
      </c>
      <c r="AE230" s="0" t="n">
        <v>82</v>
      </c>
      <c r="AF230" s="4" t="s">
        <v>44</v>
      </c>
      <c r="AG230" s="4" t="s">
        <v>44</v>
      </c>
      <c r="AH230" s="3" t="n">
        <v>1</v>
      </c>
      <c r="AI230" s="0" t="n">
        <v>11</v>
      </c>
      <c r="AJ230" s="0" t="s">
        <v>44</v>
      </c>
      <c r="AK230" s="0" t="s">
        <v>44</v>
      </c>
      <c r="AL230" s="3" t="n">
        <v>1</v>
      </c>
      <c r="AM230" s="0" t="n">
        <v>98</v>
      </c>
      <c r="AN230" s="0" t="s">
        <v>44</v>
      </c>
      <c r="AO230" s="0" t="s">
        <v>44</v>
      </c>
      <c r="AP230" s="3" t="n">
        <v>1</v>
      </c>
      <c r="AQ230" s="0" t="n">
        <v>25</v>
      </c>
      <c r="AR230" s="0" t="s">
        <v>44</v>
      </c>
      <c r="AS230" s="0" t="s">
        <v>44</v>
      </c>
      <c r="AT230" s="3" t="n">
        <v>1</v>
      </c>
      <c r="AU230" s="0" t="n">
        <v>7</v>
      </c>
      <c r="AV230" s="0" t="s">
        <v>44</v>
      </c>
      <c r="AW230" s="0" t="s">
        <v>44</v>
      </c>
      <c r="AX230" s="3" t="n">
        <v>1</v>
      </c>
      <c r="AY230" s="0" t="n">
        <v>2</v>
      </c>
      <c r="AZ230" s="0" t="s">
        <v>44</v>
      </c>
      <c r="BA230" s="0" t="s">
        <v>44</v>
      </c>
      <c r="BB230" s="3" t="n">
        <v>1</v>
      </c>
      <c r="BC230" s="0" t="n">
        <v>5</v>
      </c>
      <c r="BD230" s="0" t="s">
        <v>44</v>
      </c>
      <c r="BE230" s="0" t="s">
        <v>44</v>
      </c>
      <c r="BF230" s="3" t="n">
        <v>1</v>
      </c>
      <c r="BG230" s="0" t="n">
        <v>1008</v>
      </c>
      <c r="BH230" s="0" t="s">
        <v>44</v>
      </c>
      <c r="BI230" s="0" t="s">
        <v>44</v>
      </c>
      <c r="BJ230" s="3" t="n">
        <v>1</v>
      </c>
      <c r="BK230" s="0" t="n">
        <v>10</v>
      </c>
      <c r="BL230" s="0" t="s">
        <v>44</v>
      </c>
      <c r="BM230" s="0" t="s">
        <v>44</v>
      </c>
      <c r="BN230" s="3" t="n">
        <v>1</v>
      </c>
      <c r="BO230" s="0" t="n">
        <v>7</v>
      </c>
      <c r="BP230" s="0" t="s">
        <v>44</v>
      </c>
      <c r="BQ230" s="0" t="s">
        <v>44</v>
      </c>
      <c r="BR230" s="3" t="n">
        <v>1</v>
      </c>
      <c r="CA230" s="3"/>
      <c r="CE230" s="3"/>
      <c r="CI230" s="3"/>
      <c r="CM230" s="3"/>
      <c r="CQ230" s="3"/>
      <c r="CU230" s="3"/>
      <c r="CY230" s="3"/>
      <c r="DC230" s="3"/>
      <c r="DG230" s="3"/>
      <c r="DK230" s="3"/>
      <c r="DO230" s="3"/>
      <c r="DS230" s="3"/>
      <c r="DW230" s="3"/>
      <c r="EA230" s="3"/>
      <c r="EE230" s="3"/>
      <c r="EI230" s="3"/>
      <c r="EM230" s="3"/>
    </row>
    <row r="231" customFormat="false" ht="12.75" hidden="false" customHeight="false" outlineLevel="0" collapsed="false">
      <c r="B231" s="0" t="n">
        <v>1</v>
      </c>
      <c r="C231" s="0" t="n">
        <v>600</v>
      </c>
      <c r="D231" s="0" t="s">
        <v>44</v>
      </c>
      <c r="E231" s="0" t="s">
        <v>45</v>
      </c>
      <c r="F231" s="3" t="n">
        <v>0.88</v>
      </c>
      <c r="G231" s="0" t="n">
        <v>105</v>
      </c>
      <c r="H231" s="0" t="s">
        <v>44</v>
      </c>
      <c r="I231" s="0" t="s">
        <v>44</v>
      </c>
      <c r="J231" s="3" t="n">
        <v>1</v>
      </c>
      <c r="K231" s="0" t="n">
        <v>120</v>
      </c>
      <c r="L231" s="0" t="s">
        <v>44</v>
      </c>
      <c r="M231" s="0" t="s">
        <v>45</v>
      </c>
      <c r="N231" s="3" t="n">
        <v>0.88</v>
      </c>
      <c r="O231" s="0" t="n">
        <v>85</v>
      </c>
      <c r="P231" s="0" t="s">
        <v>44</v>
      </c>
      <c r="Q231" s="0" t="s">
        <v>44</v>
      </c>
      <c r="R231" s="3" t="n">
        <v>1</v>
      </c>
      <c r="S231" s="0" t="n">
        <v>480</v>
      </c>
      <c r="T231" s="0" t="s">
        <v>44</v>
      </c>
      <c r="U231" s="0" t="s">
        <v>45</v>
      </c>
      <c r="V231" s="3" t="n">
        <v>0.88</v>
      </c>
      <c r="W231" s="0" t="n">
        <v>110</v>
      </c>
      <c r="X231" s="0" t="s">
        <v>44</v>
      </c>
      <c r="Y231" s="0" t="s">
        <v>44</v>
      </c>
      <c r="Z231" s="3" t="n">
        <v>1</v>
      </c>
      <c r="AA231" s="0" t="n">
        <v>77</v>
      </c>
      <c r="AB231" s="0" t="s">
        <v>44</v>
      </c>
      <c r="AC231" s="0" t="s">
        <v>44</v>
      </c>
      <c r="AD231" s="3" t="n">
        <v>1</v>
      </c>
      <c r="AE231" s="0" t="n">
        <v>77</v>
      </c>
      <c r="AF231" s="4" t="s">
        <v>44</v>
      </c>
      <c r="AG231" s="4" t="s">
        <v>44</v>
      </c>
      <c r="AH231" s="3" t="n">
        <v>1</v>
      </c>
      <c r="AI231" s="0" t="n">
        <v>14</v>
      </c>
      <c r="AJ231" s="0" t="s">
        <v>44</v>
      </c>
      <c r="AK231" s="0" t="s">
        <v>44</v>
      </c>
      <c r="AL231" s="3" t="n">
        <v>1</v>
      </c>
      <c r="AM231" s="0" t="n">
        <v>95</v>
      </c>
      <c r="AN231" s="0" t="s">
        <v>44</v>
      </c>
      <c r="AO231" s="0" t="s">
        <v>44</v>
      </c>
      <c r="AP231" s="3" t="n">
        <v>1</v>
      </c>
      <c r="AQ231" s="0" t="n">
        <v>20</v>
      </c>
      <c r="AR231" s="0" t="s">
        <v>44</v>
      </c>
      <c r="AS231" s="0" t="s">
        <v>44</v>
      </c>
      <c r="AT231" s="3" t="n">
        <v>1</v>
      </c>
      <c r="AU231" s="0" t="n">
        <v>6</v>
      </c>
      <c r="AV231" s="0" t="s">
        <v>44</v>
      </c>
      <c r="AW231" s="0" t="s">
        <v>44</v>
      </c>
      <c r="AX231" s="3" t="n">
        <v>1</v>
      </c>
      <c r="AY231" s="0" t="n">
        <v>1</v>
      </c>
      <c r="AZ231" s="0" t="s">
        <v>44</v>
      </c>
      <c r="BA231" s="0" t="s">
        <v>44</v>
      </c>
      <c r="BB231" s="3" t="n">
        <v>1</v>
      </c>
      <c r="BC231" s="0" t="n">
        <v>4</v>
      </c>
      <c r="BD231" s="0" t="s">
        <v>44</v>
      </c>
      <c r="BE231" s="0" t="s">
        <v>44</v>
      </c>
      <c r="BF231" s="3" t="n">
        <v>1</v>
      </c>
      <c r="BG231" s="0" t="n">
        <v>804</v>
      </c>
      <c r="BH231" s="0" t="s">
        <v>44</v>
      </c>
      <c r="BI231" s="0" t="s">
        <v>44</v>
      </c>
      <c r="BJ231" s="3" t="n">
        <v>1</v>
      </c>
      <c r="BK231" s="0" t="n">
        <v>8</v>
      </c>
      <c r="BL231" s="0" t="s">
        <v>44</v>
      </c>
      <c r="BM231" s="0" t="s">
        <v>44</v>
      </c>
      <c r="BN231" s="3" t="n">
        <v>1</v>
      </c>
      <c r="BO231" s="0" t="n">
        <v>0</v>
      </c>
      <c r="BP231" s="0" t="s">
        <v>44</v>
      </c>
      <c r="BQ231" s="0" t="s">
        <v>44</v>
      </c>
      <c r="BR231" s="3" t="n">
        <v>1</v>
      </c>
      <c r="CA231" s="3"/>
      <c r="CE231" s="3"/>
      <c r="CI231" s="3"/>
      <c r="CM231" s="3"/>
      <c r="CQ231" s="3"/>
      <c r="CU231" s="3"/>
      <c r="CY231" s="3"/>
      <c r="DC231" s="3"/>
      <c r="DG231" s="3"/>
      <c r="DK231" s="3"/>
      <c r="DO231" s="3"/>
      <c r="DS231" s="3"/>
      <c r="DW231" s="3"/>
      <c r="EA231" s="3"/>
      <c r="EE231" s="3"/>
      <c r="EI231" s="3"/>
      <c r="EM231" s="3"/>
    </row>
    <row r="232" customFormat="false" ht="12.75" hidden="false" customHeight="false" outlineLevel="0" collapsed="false">
      <c r="A232" s="0" t="n">
        <v>91</v>
      </c>
      <c r="B232" s="0" t="n">
        <v>1</v>
      </c>
      <c r="C232" s="0" t="n">
        <v>2520</v>
      </c>
      <c r="D232" s="0" t="s">
        <v>44</v>
      </c>
      <c r="E232" s="0" t="s">
        <v>44</v>
      </c>
      <c r="F232" s="3" t="n">
        <v>1</v>
      </c>
      <c r="G232" s="0" t="n">
        <v>107</v>
      </c>
      <c r="H232" s="0" t="s">
        <v>44</v>
      </c>
      <c r="I232" s="0" t="s">
        <v>44</v>
      </c>
      <c r="J232" s="3" t="n">
        <v>1</v>
      </c>
      <c r="K232" s="0" t="n">
        <v>360</v>
      </c>
      <c r="L232" s="0" t="s">
        <v>44</v>
      </c>
      <c r="M232" s="0" t="s">
        <v>44</v>
      </c>
      <c r="N232" s="3" t="n">
        <v>1</v>
      </c>
      <c r="O232" s="0" t="n">
        <v>84</v>
      </c>
      <c r="P232" s="0" t="s">
        <v>44</v>
      </c>
      <c r="Q232" s="0" t="s">
        <v>44</v>
      </c>
      <c r="R232" s="3" t="n">
        <v>1</v>
      </c>
      <c r="S232" s="0" t="n">
        <v>2160</v>
      </c>
      <c r="T232" s="0" t="s">
        <v>44</v>
      </c>
      <c r="U232" s="0" t="s">
        <v>44</v>
      </c>
      <c r="V232" s="3" t="n">
        <v>1</v>
      </c>
      <c r="W232" s="0" t="n">
        <v>111</v>
      </c>
      <c r="X232" s="0" t="s">
        <v>44</v>
      </c>
      <c r="Y232" s="0" t="s">
        <v>44</v>
      </c>
      <c r="Z232" s="3" t="n">
        <v>1</v>
      </c>
      <c r="AA232" s="0" t="n">
        <v>-3</v>
      </c>
      <c r="AB232" s="0" t="s">
        <v>44</v>
      </c>
      <c r="AC232" s="0" t="s">
        <v>44</v>
      </c>
      <c r="AD232" s="3" t="n">
        <v>1</v>
      </c>
      <c r="AE232" s="0" t="n">
        <v>-3</v>
      </c>
      <c r="AF232" s="4" t="s">
        <v>44</v>
      </c>
      <c r="AG232" s="4" t="s">
        <v>44</v>
      </c>
      <c r="AH232" s="3" t="n">
        <v>1</v>
      </c>
      <c r="AI232" s="0" t="n">
        <v>14</v>
      </c>
      <c r="AJ232" s="0" t="s">
        <v>44</v>
      </c>
      <c r="AK232" s="0" t="s">
        <v>44</v>
      </c>
      <c r="AL232" s="3" t="n">
        <v>1</v>
      </c>
      <c r="AM232" s="0" t="n">
        <v>106</v>
      </c>
      <c r="AN232" s="0" t="s">
        <v>44</v>
      </c>
      <c r="AO232" s="0" t="s">
        <v>44</v>
      </c>
      <c r="AP232" s="3" t="n">
        <v>1</v>
      </c>
      <c r="AQ232" s="0" t="n">
        <v>14</v>
      </c>
      <c r="AR232" s="0" t="s">
        <v>44</v>
      </c>
      <c r="AS232" s="0" t="s">
        <v>44</v>
      </c>
      <c r="AT232" s="3" t="n">
        <v>1</v>
      </c>
      <c r="AU232" s="0" t="n">
        <v>24</v>
      </c>
      <c r="AV232" s="0" t="s">
        <v>44</v>
      </c>
      <c r="AW232" s="0" t="s">
        <v>44</v>
      </c>
      <c r="AX232" s="3" t="n">
        <v>1</v>
      </c>
      <c r="AY232" s="0" t="n">
        <v>4</v>
      </c>
      <c r="AZ232" s="0" t="s">
        <v>44</v>
      </c>
      <c r="BA232" s="0" t="s">
        <v>44</v>
      </c>
      <c r="BB232" s="3" t="n">
        <v>1</v>
      </c>
      <c r="BC232" s="0" t="n">
        <v>19</v>
      </c>
      <c r="BD232" s="0" t="s">
        <v>44</v>
      </c>
      <c r="BE232" s="0" t="s">
        <v>44</v>
      </c>
      <c r="BF232" s="3" t="n">
        <v>1</v>
      </c>
      <c r="BG232" s="0" t="n">
        <v>3146</v>
      </c>
      <c r="BH232" s="0" t="s">
        <v>44</v>
      </c>
      <c r="BI232" s="0" t="s">
        <v>44</v>
      </c>
      <c r="BJ232" s="3" t="n">
        <v>1</v>
      </c>
      <c r="BK232" s="0" t="n">
        <v>29</v>
      </c>
      <c r="BL232" s="0" t="s">
        <v>44</v>
      </c>
      <c r="BM232" s="0" t="s">
        <v>44</v>
      </c>
      <c r="BN232" s="3" t="n">
        <v>1</v>
      </c>
      <c r="BO232" s="0" t="n">
        <v>9</v>
      </c>
      <c r="BP232" s="0" t="s">
        <v>44</v>
      </c>
      <c r="BQ232" s="0" t="s">
        <v>44</v>
      </c>
      <c r="BR232" s="3" t="n">
        <v>1</v>
      </c>
      <c r="BU232" s="0" t="n">
        <f aca="false">IF(CJ232&lt;=0,$D$7,IF(CR232&lt;=CJ232,$D$7,$D$7+$F$7*(CR232-CJ232)))</f>
        <v>2.74</v>
      </c>
      <c r="BW232" s="0" t="n">
        <v>1</v>
      </c>
      <c r="BX232" s="0" t="n">
        <f aca="false">IF(AND(C232&gt;=0,C233&gt;=0,C234&gt;=0),C232+C233-C234,-1)</f>
        <v>2640</v>
      </c>
      <c r="BY232" s="0" t="s">
        <v>44</v>
      </c>
      <c r="BZ232" s="0" t="str">
        <f aca="false">IF(AND(E232="Nein",E233="Nein",E234="Nein"),"Nein","Ja")</f>
        <v>Nein</v>
      </c>
      <c r="CA232" s="3" t="n">
        <f aca="false">ROUND((F232+F233+F234)/3,2)</f>
        <v>1</v>
      </c>
      <c r="CB232" s="0" t="n">
        <f aca="false">G232</f>
        <v>107</v>
      </c>
      <c r="CC232" s="0" t="str">
        <f aca="false">H232</f>
        <v>Nein</v>
      </c>
      <c r="CD232" s="0" t="str">
        <f aca="false">I232</f>
        <v>Nein</v>
      </c>
      <c r="CE232" s="3" t="n">
        <f aca="false">J232</f>
        <v>1</v>
      </c>
      <c r="CF232" s="0" t="n">
        <f aca="false">IF(AND(K232&gt;=0,K233&gt;=0,K234&gt;=0),K232+K233-K234,-1)</f>
        <v>420</v>
      </c>
      <c r="CG232" s="0" t="s">
        <v>44</v>
      </c>
      <c r="CH232" s="0" t="str">
        <f aca="false">IF(AND(M232="Nein",M233="Nein",M234="Nein"),"Nein","Ja")</f>
        <v>Nein</v>
      </c>
      <c r="CI232" s="3" t="n">
        <f aca="false">ROUND((N232+N233+N234)/3,2)</f>
        <v>1</v>
      </c>
      <c r="CJ232" s="0" t="n">
        <f aca="false">O232</f>
        <v>84</v>
      </c>
      <c r="CK232" s="0" t="str">
        <f aca="false">P232</f>
        <v>Nein</v>
      </c>
      <c r="CL232" s="0" t="str">
        <f aca="false">Q232</f>
        <v>Nein</v>
      </c>
      <c r="CM232" s="3" t="n">
        <f aca="false">R232</f>
        <v>1</v>
      </c>
      <c r="CN232" s="0" t="n">
        <f aca="false">IF(AND(S232&gt;=0,S233&gt;=0,S234&gt;=0),S232+S233-S234,-1)</f>
        <v>2220</v>
      </c>
      <c r="CO232" s="0" t="s">
        <v>44</v>
      </c>
      <c r="CP232" s="0" t="str">
        <f aca="false">IF(AND(U232="Nein",U233="Nein",U234="Nein"),"Nein","Ja")</f>
        <v>Nein</v>
      </c>
      <c r="CQ232" s="3" t="n">
        <f aca="false">ROUND((V232+V233+V234)/3,2)</f>
        <v>1</v>
      </c>
      <c r="CR232" s="0" t="n">
        <f aca="false">W232</f>
        <v>111</v>
      </c>
      <c r="CS232" s="0" t="str">
        <f aca="false">X232</f>
        <v>Nein</v>
      </c>
      <c r="CT232" s="0" t="str">
        <f aca="false">Y232</f>
        <v>Nein</v>
      </c>
      <c r="CU232" s="3" t="n">
        <f aca="false">Z232</f>
        <v>1</v>
      </c>
      <c r="CV232" s="0" t="n">
        <f aca="false">AA232</f>
        <v>-3</v>
      </c>
      <c r="CW232" s="0" t="str">
        <f aca="false">AB232</f>
        <v>Nein</v>
      </c>
      <c r="CX232" s="0" t="str">
        <f aca="false">AC232</f>
        <v>Nein</v>
      </c>
      <c r="CY232" s="3" t="n">
        <f aca="false">AD232</f>
        <v>1</v>
      </c>
      <c r="CZ232" s="0" t="n">
        <f aca="false">AE232</f>
        <v>-3</v>
      </c>
      <c r="DA232" s="0" t="str">
        <f aca="false">AF232</f>
        <v>Nein</v>
      </c>
      <c r="DB232" s="0" t="str">
        <f aca="false">AG232</f>
        <v>Nein</v>
      </c>
      <c r="DC232" s="3" t="n">
        <f aca="false">AH232</f>
        <v>1</v>
      </c>
      <c r="DD232" s="0" t="n">
        <f aca="false">AI232</f>
        <v>14</v>
      </c>
      <c r="DE232" s="0" t="str">
        <f aca="false">AJ232</f>
        <v>Nein</v>
      </c>
      <c r="DF232" s="0" t="str">
        <f aca="false">AK232</f>
        <v>Nein</v>
      </c>
      <c r="DG232" s="3" t="n">
        <f aca="false">AL232</f>
        <v>1</v>
      </c>
      <c r="DH232" s="0" t="n">
        <f aca="false">AM232</f>
        <v>106</v>
      </c>
      <c r="DI232" s="0" t="str">
        <f aca="false">AN232</f>
        <v>Nein</v>
      </c>
      <c r="DJ232" s="0" t="str">
        <f aca="false">AO232</f>
        <v>Nein</v>
      </c>
      <c r="DK232" s="3" t="n">
        <f aca="false">AP232</f>
        <v>1</v>
      </c>
      <c r="DL232" s="0" t="n">
        <f aca="false">IF(CF232=0,0,IF(OR(BX232&gt;=0,CF232&gt;=0),ROUND(CF232/BX232*100,0),-1))</f>
        <v>16</v>
      </c>
      <c r="DM232" s="0" t="s">
        <v>44</v>
      </c>
      <c r="DN232" s="0" t="str">
        <f aca="false">IF(AND(CH232="Nein",BZ232="Nein"),"Nein","Ja")</f>
        <v>Nein</v>
      </c>
      <c r="DO232" s="3" t="n">
        <f aca="false">ROUND(CI232*CA232,2)</f>
        <v>1</v>
      </c>
      <c r="DP232" s="0" t="n">
        <f aca="false">IF(OR(BX232&lt;0,CB232&lt;=0),-1,ROUND(BX232/CB232,0))</f>
        <v>25</v>
      </c>
      <c r="DQ232" s="0" t="s">
        <v>44</v>
      </c>
      <c r="DR232" s="0" t="str">
        <f aca="false">IF(AND(BZ232="Nein",CD232="Nein"),"Nein","Ja")</f>
        <v>Nein</v>
      </c>
      <c r="DS232" s="3" t="n">
        <f aca="false">ROUND(CA232*CE232,2)</f>
        <v>1</v>
      </c>
      <c r="DT232" s="0" t="n">
        <f aca="false">IF(OR(CF232&lt;0,CJ232&lt;=0),-1,ROUND(CF232/CJ232,0))</f>
        <v>5</v>
      </c>
      <c r="DU232" s="0" t="s">
        <v>44</v>
      </c>
      <c r="DV232" s="0" t="str">
        <f aca="false">IF(AND(CH232="Nein",CL232="Nein"),"Nein","Ja")</f>
        <v>Nein</v>
      </c>
      <c r="DW232" s="3" t="n">
        <f aca="false">ROUND(CI232*CM232,2)</f>
        <v>1</v>
      </c>
      <c r="DX232" s="0" t="n">
        <f aca="false">IF(OR(CN232&lt;0,CR232&lt;=0),-1,ROUND(CN232/CR232,0))</f>
        <v>20</v>
      </c>
      <c r="DY232" s="0" t="s">
        <v>44</v>
      </c>
      <c r="DZ232" s="0" t="str">
        <f aca="false">IF(AND(CP232="Nein",CT232="Nein"),"Nein","Ja")</f>
        <v>Nein</v>
      </c>
      <c r="EA232" s="3" t="n">
        <f aca="false">ROUND(CQ232*CU232,2)</f>
        <v>1</v>
      </c>
      <c r="EB232" s="0" t="n">
        <f aca="false">IF(OR(CN232&lt;0,CF232&lt;0),-1,CN232+ROUND(BU232*CF232,0))</f>
        <v>3371</v>
      </c>
      <c r="EC232" s="0" t="s">
        <v>44</v>
      </c>
      <c r="ED232" s="0" t="str">
        <f aca="false">IF(AND(CP232="Nein",CH232="Nein"),"Nein","Ja")</f>
        <v>Nein</v>
      </c>
      <c r="EE232" s="3" t="n">
        <f aca="false">ROUND((CQ232+CI232)/2,2)</f>
        <v>1</v>
      </c>
      <c r="EF232" s="0" t="n">
        <f aca="false">IF(OR(EB232&lt;0,CB232&lt;=0),-1,ROUND(EB232/CB232,0))</f>
        <v>32</v>
      </c>
      <c r="EG232" s="0" t="s">
        <v>44</v>
      </c>
      <c r="EH232" s="0" t="str">
        <f aca="false">IF(AND(ED232="Nein",CD232="Nein"),"Nein","Ja")</f>
        <v>Nein</v>
      </c>
      <c r="EI232" s="3" t="n">
        <f aca="false">ROUND(EE232*CE232,2)</f>
        <v>1</v>
      </c>
      <c r="EJ232" s="0" t="n">
        <f aca="false">BO232</f>
        <v>9</v>
      </c>
      <c r="EK232" s="0" t="str">
        <f aca="false">BP232</f>
        <v>Nein</v>
      </c>
      <c r="EL232" s="0" t="str">
        <f aca="false">BQ232</f>
        <v>Nein</v>
      </c>
      <c r="EM232" s="3" t="n">
        <f aca="false">BR232</f>
        <v>1</v>
      </c>
    </row>
    <row r="233" customFormat="false" ht="12.75" hidden="false" customHeight="false" outlineLevel="0" collapsed="false">
      <c r="B233" s="0" t="n">
        <v>1</v>
      </c>
      <c r="C233" s="0" t="n">
        <v>720</v>
      </c>
      <c r="D233" s="0" t="s">
        <v>44</v>
      </c>
      <c r="E233" s="0" t="s">
        <v>44</v>
      </c>
      <c r="F233" s="3" t="n">
        <v>1</v>
      </c>
      <c r="G233" s="0" t="n">
        <v>97</v>
      </c>
      <c r="H233" s="0" t="s">
        <v>44</v>
      </c>
      <c r="I233" s="0" t="s">
        <v>44</v>
      </c>
      <c r="J233" s="3" t="n">
        <v>1</v>
      </c>
      <c r="K233" s="0" t="n">
        <v>180</v>
      </c>
      <c r="L233" s="0" t="s">
        <v>44</v>
      </c>
      <c r="M233" s="0" t="s">
        <v>44</v>
      </c>
      <c r="N233" s="3" t="n">
        <v>1</v>
      </c>
      <c r="O233" s="0" t="n">
        <v>82</v>
      </c>
      <c r="P233" s="0" t="s">
        <v>44</v>
      </c>
      <c r="Q233" s="0" t="s">
        <v>44</v>
      </c>
      <c r="R233" s="3" t="n">
        <v>1</v>
      </c>
      <c r="S233" s="0" t="n">
        <v>540</v>
      </c>
      <c r="T233" s="0" t="s">
        <v>44</v>
      </c>
      <c r="U233" s="0" t="s">
        <v>44</v>
      </c>
      <c r="V233" s="3" t="n">
        <v>1</v>
      </c>
      <c r="W233" s="0" t="n">
        <v>102</v>
      </c>
      <c r="X233" s="0" t="s">
        <v>44</v>
      </c>
      <c r="Y233" s="0" t="s">
        <v>44</v>
      </c>
      <c r="Z233" s="3" t="n">
        <v>1</v>
      </c>
      <c r="AA233" s="0" t="n">
        <v>82</v>
      </c>
      <c r="AB233" s="0" t="s">
        <v>44</v>
      </c>
      <c r="AC233" s="0" t="s">
        <v>44</v>
      </c>
      <c r="AD233" s="3" t="n">
        <v>1</v>
      </c>
      <c r="AE233" s="0" t="n">
        <v>82</v>
      </c>
      <c r="AF233" s="4" t="s">
        <v>44</v>
      </c>
      <c r="AG233" s="4" t="s">
        <v>44</v>
      </c>
      <c r="AH233" s="3" t="n">
        <v>1</v>
      </c>
      <c r="AI233" s="0" t="n">
        <v>11</v>
      </c>
      <c r="AJ233" s="0" t="s">
        <v>44</v>
      </c>
      <c r="AK233" s="0" t="s">
        <v>44</v>
      </c>
      <c r="AL233" s="3" t="n">
        <v>1</v>
      </c>
      <c r="AM233" s="0" t="n">
        <v>98</v>
      </c>
      <c r="AN233" s="0" t="s">
        <v>44</v>
      </c>
      <c r="AO233" s="0" t="s">
        <v>44</v>
      </c>
      <c r="AP233" s="3" t="n">
        <v>1</v>
      </c>
      <c r="AQ233" s="0" t="n">
        <v>25</v>
      </c>
      <c r="AR233" s="0" t="s">
        <v>44</v>
      </c>
      <c r="AS233" s="0" t="s">
        <v>44</v>
      </c>
      <c r="AT233" s="3" t="n">
        <v>1</v>
      </c>
      <c r="AU233" s="0" t="n">
        <v>7</v>
      </c>
      <c r="AV233" s="0" t="s">
        <v>44</v>
      </c>
      <c r="AW233" s="0" t="s">
        <v>44</v>
      </c>
      <c r="AX233" s="3" t="n">
        <v>1</v>
      </c>
      <c r="AY233" s="0" t="n">
        <v>2</v>
      </c>
      <c r="AZ233" s="0" t="s">
        <v>44</v>
      </c>
      <c r="BA233" s="0" t="s">
        <v>44</v>
      </c>
      <c r="BB233" s="3" t="n">
        <v>1</v>
      </c>
      <c r="BC233" s="0" t="n">
        <v>5</v>
      </c>
      <c r="BD233" s="0" t="s">
        <v>44</v>
      </c>
      <c r="BE233" s="0" t="s">
        <v>44</v>
      </c>
      <c r="BF233" s="3" t="n">
        <v>1</v>
      </c>
      <c r="BG233" s="0" t="n">
        <v>1008</v>
      </c>
      <c r="BH233" s="0" t="s">
        <v>44</v>
      </c>
      <c r="BI233" s="0" t="s">
        <v>44</v>
      </c>
      <c r="BJ233" s="3" t="n">
        <v>1</v>
      </c>
      <c r="BK233" s="0" t="n">
        <v>10</v>
      </c>
      <c r="BL233" s="0" t="s">
        <v>44</v>
      </c>
      <c r="BM233" s="0" t="s">
        <v>44</v>
      </c>
      <c r="BN233" s="3" t="n">
        <v>1</v>
      </c>
      <c r="BO233" s="0" t="n">
        <v>7</v>
      </c>
      <c r="BP233" s="0" t="s">
        <v>44</v>
      </c>
      <c r="BQ233" s="0" t="s">
        <v>44</v>
      </c>
      <c r="BR233" s="3" t="n">
        <v>1</v>
      </c>
      <c r="CA233" s="3"/>
      <c r="CE233" s="3"/>
      <c r="CI233" s="3"/>
      <c r="CM233" s="3"/>
      <c r="CQ233" s="3"/>
      <c r="CU233" s="3"/>
      <c r="CY233" s="3"/>
      <c r="DC233" s="3"/>
      <c r="DG233" s="3"/>
      <c r="DK233" s="3"/>
      <c r="DO233" s="3"/>
      <c r="DS233" s="3"/>
      <c r="DW233" s="3"/>
      <c r="EA233" s="3"/>
      <c r="EE233" s="3"/>
      <c r="EI233" s="3"/>
      <c r="EM233" s="3"/>
    </row>
    <row r="234" customFormat="false" ht="12.75" hidden="false" customHeight="false" outlineLevel="0" collapsed="false">
      <c r="B234" s="0" t="n">
        <v>1</v>
      </c>
      <c r="C234" s="0" t="n">
        <v>600</v>
      </c>
      <c r="D234" s="0" t="s">
        <v>44</v>
      </c>
      <c r="E234" s="0" t="s">
        <v>44</v>
      </c>
      <c r="F234" s="3" t="n">
        <v>1</v>
      </c>
      <c r="G234" s="0" t="n">
        <v>105</v>
      </c>
      <c r="H234" s="0" t="s">
        <v>44</v>
      </c>
      <c r="I234" s="0" t="s">
        <v>44</v>
      </c>
      <c r="J234" s="3" t="n">
        <v>1</v>
      </c>
      <c r="K234" s="0" t="n">
        <v>120</v>
      </c>
      <c r="L234" s="0" t="s">
        <v>44</v>
      </c>
      <c r="M234" s="0" t="s">
        <v>44</v>
      </c>
      <c r="N234" s="3" t="n">
        <v>1</v>
      </c>
      <c r="O234" s="0" t="n">
        <v>85</v>
      </c>
      <c r="P234" s="0" t="s">
        <v>44</v>
      </c>
      <c r="Q234" s="0" t="s">
        <v>44</v>
      </c>
      <c r="R234" s="3" t="n">
        <v>1</v>
      </c>
      <c r="S234" s="0" t="n">
        <v>480</v>
      </c>
      <c r="T234" s="0" t="s">
        <v>44</v>
      </c>
      <c r="U234" s="0" t="s">
        <v>44</v>
      </c>
      <c r="V234" s="3" t="n">
        <v>1</v>
      </c>
      <c r="W234" s="0" t="n">
        <v>110</v>
      </c>
      <c r="X234" s="0" t="s">
        <v>44</v>
      </c>
      <c r="Y234" s="0" t="s">
        <v>44</v>
      </c>
      <c r="Z234" s="3" t="n">
        <v>1</v>
      </c>
      <c r="AA234" s="0" t="n">
        <v>77</v>
      </c>
      <c r="AB234" s="0" t="s">
        <v>44</v>
      </c>
      <c r="AC234" s="0" t="s">
        <v>44</v>
      </c>
      <c r="AD234" s="3" t="n">
        <v>1</v>
      </c>
      <c r="AE234" s="0" t="n">
        <v>77</v>
      </c>
      <c r="AF234" s="4" t="s">
        <v>44</v>
      </c>
      <c r="AG234" s="4" t="s">
        <v>44</v>
      </c>
      <c r="AH234" s="3" t="n">
        <v>1</v>
      </c>
      <c r="AI234" s="0" t="n">
        <v>14</v>
      </c>
      <c r="AJ234" s="0" t="s">
        <v>44</v>
      </c>
      <c r="AK234" s="0" t="s">
        <v>44</v>
      </c>
      <c r="AL234" s="3" t="n">
        <v>1</v>
      </c>
      <c r="AM234" s="0" t="n">
        <v>95</v>
      </c>
      <c r="AN234" s="0" t="s">
        <v>44</v>
      </c>
      <c r="AO234" s="0" t="s">
        <v>44</v>
      </c>
      <c r="AP234" s="3" t="n">
        <v>1</v>
      </c>
      <c r="AQ234" s="0" t="n">
        <v>20</v>
      </c>
      <c r="AR234" s="0" t="s">
        <v>44</v>
      </c>
      <c r="AS234" s="0" t="s">
        <v>44</v>
      </c>
      <c r="AT234" s="3" t="n">
        <v>1</v>
      </c>
      <c r="AU234" s="0" t="n">
        <v>6</v>
      </c>
      <c r="AV234" s="0" t="s">
        <v>44</v>
      </c>
      <c r="AW234" s="0" t="s">
        <v>44</v>
      </c>
      <c r="AX234" s="3" t="n">
        <v>1</v>
      </c>
      <c r="AY234" s="0" t="n">
        <v>1</v>
      </c>
      <c r="AZ234" s="0" t="s">
        <v>44</v>
      </c>
      <c r="BA234" s="0" t="s">
        <v>44</v>
      </c>
      <c r="BB234" s="3" t="n">
        <v>1</v>
      </c>
      <c r="BC234" s="0" t="n">
        <v>4</v>
      </c>
      <c r="BD234" s="0" t="s">
        <v>44</v>
      </c>
      <c r="BE234" s="0" t="s">
        <v>44</v>
      </c>
      <c r="BF234" s="3" t="n">
        <v>1</v>
      </c>
      <c r="BG234" s="0" t="n">
        <v>804</v>
      </c>
      <c r="BH234" s="0" t="s">
        <v>44</v>
      </c>
      <c r="BI234" s="0" t="s">
        <v>44</v>
      </c>
      <c r="BJ234" s="3" t="n">
        <v>1</v>
      </c>
      <c r="BK234" s="0" t="n">
        <v>8</v>
      </c>
      <c r="BL234" s="0" t="s">
        <v>44</v>
      </c>
      <c r="BM234" s="0" t="s">
        <v>44</v>
      </c>
      <c r="BN234" s="3" t="n">
        <v>1</v>
      </c>
      <c r="BO234" s="0" t="n">
        <v>0</v>
      </c>
      <c r="BP234" s="0" t="s">
        <v>44</v>
      </c>
      <c r="BQ234" s="0" t="s">
        <v>44</v>
      </c>
      <c r="BR234" s="3" t="n">
        <v>1</v>
      </c>
      <c r="CA234" s="3"/>
      <c r="CE234" s="3"/>
      <c r="CI234" s="3"/>
      <c r="CM234" s="3"/>
      <c r="CQ234" s="3"/>
      <c r="CU234" s="3"/>
      <c r="CY234" s="3"/>
      <c r="DC234" s="3"/>
      <c r="DG234" s="3"/>
      <c r="DK234" s="3"/>
      <c r="DO234" s="3"/>
      <c r="DS234" s="3"/>
      <c r="DW234" s="3"/>
      <c r="EA234" s="3"/>
      <c r="EE234" s="3"/>
      <c r="EI234" s="3"/>
      <c r="EM234" s="3"/>
    </row>
    <row r="235" customFormat="false" ht="12.75" hidden="false" customHeight="false" outlineLevel="0" collapsed="false">
      <c r="A235" s="0" t="n">
        <v>92</v>
      </c>
      <c r="B235" s="0" t="n">
        <v>1</v>
      </c>
      <c r="C235" s="0" t="n">
        <v>2520</v>
      </c>
      <c r="D235" s="0" t="s">
        <v>44</v>
      </c>
      <c r="E235" s="0" t="s">
        <v>44</v>
      </c>
      <c r="F235" s="3" t="n">
        <v>1</v>
      </c>
      <c r="G235" s="0" t="n">
        <v>103</v>
      </c>
      <c r="H235" s="0" t="s">
        <v>44</v>
      </c>
      <c r="I235" s="0" t="s">
        <v>44</v>
      </c>
      <c r="J235" s="3" t="n">
        <v>1</v>
      </c>
      <c r="K235" s="0" t="n">
        <v>900</v>
      </c>
      <c r="L235" s="0" t="s">
        <v>44</v>
      </c>
      <c r="M235" s="0" t="s">
        <v>44</v>
      </c>
      <c r="N235" s="3" t="n">
        <v>1</v>
      </c>
      <c r="O235" s="0" t="n">
        <v>85</v>
      </c>
      <c r="P235" s="0" t="s">
        <v>44</v>
      </c>
      <c r="Q235" s="0" t="s">
        <v>44</v>
      </c>
      <c r="R235" s="3" t="n">
        <v>1</v>
      </c>
      <c r="S235" s="0" t="n">
        <v>1620</v>
      </c>
      <c r="T235" s="0" t="s">
        <v>44</v>
      </c>
      <c r="U235" s="0" t="s">
        <v>44</v>
      </c>
      <c r="V235" s="3" t="n">
        <v>1</v>
      </c>
      <c r="W235" s="0" t="n">
        <v>114</v>
      </c>
      <c r="X235" s="0" t="s">
        <v>44</v>
      </c>
      <c r="Y235" s="0" t="s">
        <v>44</v>
      </c>
      <c r="Z235" s="3" t="n">
        <v>1</v>
      </c>
      <c r="AA235" s="0" t="n">
        <v>82</v>
      </c>
      <c r="AB235" s="0" t="s">
        <v>44</v>
      </c>
      <c r="AC235" s="0" t="s">
        <v>44</v>
      </c>
      <c r="AD235" s="3" t="n">
        <v>1</v>
      </c>
      <c r="AE235" s="0" t="n">
        <v>88</v>
      </c>
      <c r="AF235" s="4" t="s">
        <v>44</v>
      </c>
      <c r="AG235" s="4" t="s">
        <v>44</v>
      </c>
      <c r="AH235" s="3" t="n">
        <v>1</v>
      </c>
      <c r="AI235" s="0" t="n">
        <v>-3</v>
      </c>
      <c r="AJ235" s="0" t="s">
        <v>44</v>
      </c>
      <c r="AK235" s="0" t="s">
        <v>44</v>
      </c>
      <c r="AL235" s="3" t="n">
        <v>1</v>
      </c>
      <c r="AM235" s="0" t="n">
        <v>103</v>
      </c>
      <c r="AN235" s="0" t="s">
        <v>44</v>
      </c>
      <c r="AO235" s="0" t="s">
        <v>44</v>
      </c>
      <c r="AP235" s="3" t="n">
        <v>1</v>
      </c>
      <c r="AQ235" s="0" t="n">
        <v>36</v>
      </c>
      <c r="AR235" s="0" t="s">
        <v>44</v>
      </c>
      <c r="AS235" s="0" t="s">
        <v>44</v>
      </c>
      <c r="AT235" s="3" t="n">
        <v>1</v>
      </c>
      <c r="AU235" s="0" t="n">
        <v>24</v>
      </c>
      <c r="AV235" s="0" t="s">
        <v>44</v>
      </c>
      <c r="AW235" s="0" t="s">
        <v>44</v>
      </c>
      <c r="AX235" s="3" t="n">
        <v>1</v>
      </c>
      <c r="AY235" s="0" t="n">
        <v>11</v>
      </c>
      <c r="AZ235" s="0" t="s">
        <v>44</v>
      </c>
      <c r="BA235" s="0" t="s">
        <v>44</v>
      </c>
      <c r="BB235" s="3" t="n">
        <v>1</v>
      </c>
      <c r="BC235" s="0" t="n">
        <v>14</v>
      </c>
      <c r="BD235" s="0" t="s">
        <v>44</v>
      </c>
      <c r="BE235" s="0" t="s">
        <v>44</v>
      </c>
      <c r="BF235" s="3" t="n">
        <v>1</v>
      </c>
      <c r="BG235" s="0" t="n">
        <v>4122</v>
      </c>
      <c r="BH235" s="0" t="s">
        <v>44</v>
      </c>
      <c r="BI235" s="0" t="s">
        <v>44</v>
      </c>
      <c r="BJ235" s="3" t="n">
        <v>1</v>
      </c>
      <c r="BK235" s="0" t="n">
        <v>40</v>
      </c>
      <c r="BL235" s="0" t="s">
        <v>44</v>
      </c>
      <c r="BM235" s="0" t="s">
        <v>44</v>
      </c>
      <c r="BN235" s="3" t="n">
        <v>1</v>
      </c>
      <c r="BO235" s="0" t="n">
        <v>19</v>
      </c>
      <c r="BP235" s="0" t="s">
        <v>44</v>
      </c>
      <c r="BQ235" s="0" t="s">
        <v>44</v>
      </c>
      <c r="BR235" s="3" t="n">
        <v>1</v>
      </c>
      <c r="BU235" s="0" t="n">
        <f aca="false">IF(CJ235&lt;=0,$D$7,IF(CR235&lt;=CJ235,$D$7,$D$7+$F$7*(CR235-CJ235)))</f>
        <v>2.78</v>
      </c>
      <c r="BW235" s="0" t="n">
        <v>1</v>
      </c>
      <c r="BX235" s="0" t="n">
        <f aca="false">IF(AND(C235&gt;=0,C236&gt;=0,C237&gt;=0),C235+C236-C237,-1)</f>
        <v>2640</v>
      </c>
      <c r="BY235" s="0" t="s">
        <v>44</v>
      </c>
      <c r="BZ235" s="0" t="str">
        <f aca="false">IF(AND(E235="Nein",E236="Nein",E237="Nein"),"Nein","Ja")</f>
        <v>Nein</v>
      </c>
      <c r="CA235" s="3" t="n">
        <f aca="false">ROUND((F235+F236+F237)/3,2)</f>
        <v>1</v>
      </c>
      <c r="CB235" s="0" t="n">
        <f aca="false">G235</f>
        <v>103</v>
      </c>
      <c r="CC235" s="0" t="str">
        <f aca="false">H235</f>
        <v>Nein</v>
      </c>
      <c r="CD235" s="0" t="str">
        <f aca="false">I235</f>
        <v>Nein</v>
      </c>
      <c r="CE235" s="3" t="n">
        <f aca="false">J235</f>
        <v>1</v>
      </c>
      <c r="CF235" s="0" t="n">
        <f aca="false">IF(AND(K235&gt;=0,K236&gt;=0,K237&gt;=0),K235+K236-K237,-1)</f>
        <v>960</v>
      </c>
      <c r="CG235" s="0" t="s">
        <v>44</v>
      </c>
      <c r="CH235" s="0" t="str">
        <f aca="false">IF(AND(M235="Nein",M236="Nein",M237="Nein"),"Nein","Ja")</f>
        <v>Nein</v>
      </c>
      <c r="CI235" s="3" t="n">
        <f aca="false">ROUND((N235+N236+N237)/3,2)</f>
        <v>1</v>
      </c>
      <c r="CJ235" s="0" t="n">
        <f aca="false">O235</f>
        <v>85</v>
      </c>
      <c r="CK235" s="0" t="str">
        <f aca="false">P235</f>
        <v>Nein</v>
      </c>
      <c r="CL235" s="0" t="str">
        <f aca="false">Q235</f>
        <v>Nein</v>
      </c>
      <c r="CM235" s="3" t="n">
        <f aca="false">R235</f>
        <v>1</v>
      </c>
      <c r="CN235" s="0" t="n">
        <f aca="false">IF(AND(S235&gt;=0,S236&gt;=0,S237&gt;=0),S235+S236-S237,-1)</f>
        <v>1680</v>
      </c>
      <c r="CO235" s="0" t="s">
        <v>44</v>
      </c>
      <c r="CP235" s="0" t="str">
        <f aca="false">IF(AND(U235="Nein",U236="Nein",U237="Nein"),"Nein","Ja")</f>
        <v>Nein</v>
      </c>
      <c r="CQ235" s="3" t="n">
        <f aca="false">ROUND((V235+V236+V237)/3,2)</f>
        <v>1</v>
      </c>
      <c r="CR235" s="0" t="n">
        <f aca="false">W235</f>
        <v>114</v>
      </c>
      <c r="CS235" s="0" t="str">
        <f aca="false">X235</f>
        <v>Nein</v>
      </c>
      <c r="CT235" s="0" t="str">
        <f aca="false">Y235</f>
        <v>Nein</v>
      </c>
      <c r="CU235" s="3" t="n">
        <f aca="false">Z235</f>
        <v>1</v>
      </c>
      <c r="CV235" s="0" t="n">
        <f aca="false">AA235</f>
        <v>82</v>
      </c>
      <c r="CW235" s="0" t="str">
        <f aca="false">AB235</f>
        <v>Nein</v>
      </c>
      <c r="CX235" s="0" t="str">
        <f aca="false">AC235</f>
        <v>Nein</v>
      </c>
      <c r="CY235" s="3" t="n">
        <f aca="false">AD235</f>
        <v>1</v>
      </c>
      <c r="CZ235" s="0" t="n">
        <f aca="false">AE235</f>
        <v>88</v>
      </c>
      <c r="DA235" s="0" t="str">
        <f aca="false">AF235</f>
        <v>Nein</v>
      </c>
      <c r="DB235" s="0" t="str">
        <f aca="false">AG235</f>
        <v>Nein</v>
      </c>
      <c r="DC235" s="3" t="n">
        <f aca="false">AH235</f>
        <v>1</v>
      </c>
      <c r="DD235" s="0" t="n">
        <f aca="false">AI235</f>
        <v>-3</v>
      </c>
      <c r="DE235" s="0" t="str">
        <f aca="false">AJ235</f>
        <v>Nein</v>
      </c>
      <c r="DF235" s="0" t="str">
        <f aca="false">AK235</f>
        <v>Nein</v>
      </c>
      <c r="DG235" s="3" t="n">
        <f aca="false">AL235</f>
        <v>1</v>
      </c>
      <c r="DH235" s="0" t="n">
        <f aca="false">AM235</f>
        <v>103</v>
      </c>
      <c r="DI235" s="0" t="str">
        <f aca="false">AN235</f>
        <v>Nein</v>
      </c>
      <c r="DJ235" s="0" t="str">
        <f aca="false">AO235</f>
        <v>Nein</v>
      </c>
      <c r="DK235" s="3" t="n">
        <f aca="false">AP235</f>
        <v>1</v>
      </c>
      <c r="DL235" s="0" t="n">
        <f aca="false">IF(CF235=0,0,IF(OR(BX235&gt;=0,CF235&gt;=0),ROUND(CF235/BX235*100,0),-1))</f>
        <v>36</v>
      </c>
      <c r="DM235" s="0" t="s">
        <v>44</v>
      </c>
      <c r="DN235" s="0" t="str">
        <f aca="false">IF(AND(CH235="Nein",BZ235="Nein"),"Nein","Ja")</f>
        <v>Nein</v>
      </c>
      <c r="DO235" s="3" t="n">
        <f aca="false">ROUND(CI235*CA235,2)</f>
        <v>1</v>
      </c>
      <c r="DP235" s="0" t="n">
        <f aca="false">IF(OR(BX235&lt;0,CB235&lt;=0),-1,ROUND(BX235/CB235,0))</f>
        <v>26</v>
      </c>
      <c r="DQ235" s="0" t="s">
        <v>44</v>
      </c>
      <c r="DR235" s="0" t="str">
        <f aca="false">IF(AND(BZ235="Nein",CD235="Nein"),"Nein","Ja")</f>
        <v>Nein</v>
      </c>
      <c r="DS235" s="3" t="n">
        <f aca="false">ROUND(CA235*CE235,2)</f>
        <v>1</v>
      </c>
      <c r="DT235" s="0" t="n">
        <f aca="false">IF(OR(CF235&lt;0,CJ235&lt;=0),-1,ROUND(CF235/CJ235,0))</f>
        <v>11</v>
      </c>
      <c r="DU235" s="0" t="s">
        <v>44</v>
      </c>
      <c r="DV235" s="0" t="str">
        <f aca="false">IF(AND(CH235="Nein",CL235="Nein"),"Nein","Ja")</f>
        <v>Nein</v>
      </c>
      <c r="DW235" s="3" t="n">
        <f aca="false">ROUND(CI235*CM235,2)</f>
        <v>1</v>
      </c>
      <c r="DX235" s="0" t="n">
        <f aca="false">IF(OR(CN235&lt;0,CR235&lt;=0),-1,ROUND(CN235/CR235,0))</f>
        <v>15</v>
      </c>
      <c r="DY235" s="0" t="s">
        <v>44</v>
      </c>
      <c r="DZ235" s="0" t="str">
        <f aca="false">IF(AND(CP235="Nein",CT235="Nein"),"Nein","Ja")</f>
        <v>Nein</v>
      </c>
      <c r="EA235" s="3" t="n">
        <f aca="false">ROUND(CQ235*CU235,2)</f>
        <v>1</v>
      </c>
      <c r="EB235" s="0" t="n">
        <f aca="false">IF(OR(CN235&lt;0,CF235&lt;0),-1,CN235+ROUND(BU235*CF235,0))</f>
        <v>4349</v>
      </c>
      <c r="EC235" s="0" t="s">
        <v>44</v>
      </c>
      <c r="ED235" s="0" t="str">
        <f aca="false">IF(AND(CP235="Nein",CH235="Nein"),"Nein","Ja")</f>
        <v>Nein</v>
      </c>
      <c r="EE235" s="3" t="n">
        <f aca="false">ROUND((CQ235+CI235)/2,2)</f>
        <v>1</v>
      </c>
      <c r="EF235" s="0" t="n">
        <f aca="false">IF(OR(EB235&lt;0,CB235&lt;=0),-1,ROUND(EB235/CB235,0))</f>
        <v>42</v>
      </c>
      <c r="EG235" s="0" t="s">
        <v>44</v>
      </c>
      <c r="EH235" s="0" t="str">
        <f aca="false">IF(AND(ED235="Nein",CD235="Nein"),"Nein","Ja")</f>
        <v>Nein</v>
      </c>
      <c r="EI235" s="3" t="n">
        <f aca="false">ROUND(EE235*CE235,2)</f>
        <v>1</v>
      </c>
      <c r="EJ235" s="0" t="n">
        <f aca="false">BO235</f>
        <v>19</v>
      </c>
      <c r="EK235" s="0" t="str">
        <f aca="false">BP235</f>
        <v>Nein</v>
      </c>
      <c r="EL235" s="0" t="str">
        <f aca="false">BQ235</f>
        <v>Nein</v>
      </c>
      <c r="EM235" s="3" t="n">
        <f aca="false">BR235</f>
        <v>1</v>
      </c>
    </row>
    <row r="236" customFormat="false" ht="12.75" hidden="false" customHeight="false" outlineLevel="0" collapsed="false">
      <c r="B236" s="0" t="n">
        <v>1</v>
      </c>
      <c r="C236" s="0" t="n">
        <v>720</v>
      </c>
      <c r="D236" s="0" t="s">
        <v>44</v>
      </c>
      <c r="E236" s="0" t="s">
        <v>44</v>
      </c>
      <c r="F236" s="3" t="n">
        <v>1</v>
      </c>
      <c r="G236" s="0" t="n">
        <v>97</v>
      </c>
      <c r="H236" s="0" t="s">
        <v>44</v>
      </c>
      <c r="I236" s="0" t="s">
        <v>44</v>
      </c>
      <c r="J236" s="3" t="n">
        <v>1</v>
      </c>
      <c r="K236" s="0" t="n">
        <v>180</v>
      </c>
      <c r="L236" s="0" t="s">
        <v>44</v>
      </c>
      <c r="M236" s="0" t="s">
        <v>44</v>
      </c>
      <c r="N236" s="3" t="n">
        <v>1</v>
      </c>
      <c r="O236" s="0" t="n">
        <v>82</v>
      </c>
      <c r="P236" s="0" t="s">
        <v>44</v>
      </c>
      <c r="Q236" s="0" t="s">
        <v>44</v>
      </c>
      <c r="R236" s="3" t="n">
        <v>1</v>
      </c>
      <c r="S236" s="0" t="n">
        <v>540</v>
      </c>
      <c r="T236" s="0" t="s">
        <v>44</v>
      </c>
      <c r="U236" s="0" t="s">
        <v>44</v>
      </c>
      <c r="V236" s="3" t="n">
        <v>1</v>
      </c>
      <c r="W236" s="0" t="n">
        <v>102</v>
      </c>
      <c r="X236" s="0" t="s">
        <v>44</v>
      </c>
      <c r="Y236" s="0" t="s">
        <v>44</v>
      </c>
      <c r="Z236" s="3" t="n">
        <v>1</v>
      </c>
      <c r="AA236" s="0" t="n">
        <v>82</v>
      </c>
      <c r="AB236" s="0" t="s">
        <v>44</v>
      </c>
      <c r="AC236" s="0" t="s">
        <v>44</v>
      </c>
      <c r="AD236" s="3" t="n">
        <v>1</v>
      </c>
      <c r="AE236" s="0" t="n">
        <v>82</v>
      </c>
      <c r="AF236" s="4" t="s">
        <v>44</v>
      </c>
      <c r="AG236" s="4" t="s">
        <v>44</v>
      </c>
      <c r="AH236" s="3" t="n">
        <v>1</v>
      </c>
      <c r="AI236" s="0" t="n">
        <v>11</v>
      </c>
      <c r="AJ236" s="0" t="s">
        <v>44</v>
      </c>
      <c r="AK236" s="0" t="s">
        <v>44</v>
      </c>
      <c r="AL236" s="3" t="n">
        <v>1</v>
      </c>
      <c r="AM236" s="0" t="n">
        <v>98</v>
      </c>
      <c r="AN236" s="0" t="s">
        <v>44</v>
      </c>
      <c r="AO236" s="0" t="s">
        <v>44</v>
      </c>
      <c r="AP236" s="3" t="n">
        <v>1</v>
      </c>
      <c r="AQ236" s="0" t="n">
        <v>25</v>
      </c>
      <c r="AR236" s="0" t="s">
        <v>44</v>
      </c>
      <c r="AS236" s="0" t="s">
        <v>44</v>
      </c>
      <c r="AT236" s="3" t="n">
        <v>1</v>
      </c>
      <c r="AU236" s="0" t="n">
        <v>7</v>
      </c>
      <c r="AV236" s="0" t="s">
        <v>44</v>
      </c>
      <c r="AW236" s="0" t="s">
        <v>44</v>
      </c>
      <c r="AX236" s="3" t="n">
        <v>1</v>
      </c>
      <c r="AY236" s="0" t="n">
        <v>2</v>
      </c>
      <c r="AZ236" s="0" t="s">
        <v>44</v>
      </c>
      <c r="BA236" s="0" t="s">
        <v>44</v>
      </c>
      <c r="BB236" s="3" t="n">
        <v>1</v>
      </c>
      <c r="BC236" s="0" t="n">
        <v>5</v>
      </c>
      <c r="BD236" s="0" t="s">
        <v>44</v>
      </c>
      <c r="BE236" s="0" t="s">
        <v>44</v>
      </c>
      <c r="BF236" s="3" t="n">
        <v>1</v>
      </c>
      <c r="BG236" s="0" t="n">
        <v>1008</v>
      </c>
      <c r="BH236" s="0" t="s">
        <v>44</v>
      </c>
      <c r="BI236" s="0" t="s">
        <v>44</v>
      </c>
      <c r="BJ236" s="3" t="n">
        <v>1</v>
      </c>
      <c r="BK236" s="0" t="n">
        <v>10</v>
      </c>
      <c r="BL236" s="0" t="s">
        <v>44</v>
      </c>
      <c r="BM236" s="0" t="s">
        <v>44</v>
      </c>
      <c r="BN236" s="3" t="n">
        <v>1</v>
      </c>
      <c r="BO236" s="0" t="n">
        <v>7</v>
      </c>
      <c r="BP236" s="0" t="s">
        <v>44</v>
      </c>
      <c r="BQ236" s="0" t="s">
        <v>44</v>
      </c>
      <c r="BR236" s="3" t="n">
        <v>1</v>
      </c>
      <c r="CA236" s="3"/>
      <c r="CE236" s="3"/>
      <c r="CI236" s="3"/>
      <c r="CM236" s="3"/>
      <c r="CQ236" s="3"/>
      <c r="CU236" s="3"/>
      <c r="CY236" s="3"/>
      <c r="DC236" s="3"/>
      <c r="DG236" s="3"/>
      <c r="DK236" s="3"/>
      <c r="DO236" s="3"/>
      <c r="DS236" s="3"/>
      <c r="DW236" s="3"/>
      <c r="EA236" s="3"/>
      <c r="EE236" s="3"/>
      <c r="EI236" s="3"/>
      <c r="EM236" s="3"/>
    </row>
    <row r="237" customFormat="false" ht="12.75" hidden="false" customHeight="false" outlineLevel="0" collapsed="false">
      <c r="B237" s="0" t="n">
        <v>1</v>
      </c>
      <c r="C237" s="0" t="n">
        <v>600</v>
      </c>
      <c r="D237" s="0" t="s">
        <v>44</v>
      </c>
      <c r="E237" s="0" t="s">
        <v>44</v>
      </c>
      <c r="F237" s="3" t="n">
        <v>1</v>
      </c>
      <c r="G237" s="0" t="n">
        <v>105</v>
      </c>
      <c r="H237" s="0" t="s">
        <v>44</v>
      </c>
      <c r="I237" s="0" t="s">
        <v>44</v>
      </c>
      <c r="J237" s="3" t="n">
        <v>1</v>
      </c>
      <c r="K237" s="0" t="n">
        <v>120</v>
      </c>
      <c r="L237" s="0" t="s">
        <v>44</v>
      </c>
      <c r="M237" s="0" t="s">
        <v>44</v>
      </c>
      <c r="N237" s="3" t="n">
        <v>1</v>
      </c>
      <c r="O237" s="0" t="n">
        <v>85</v>
      </c>
      <c r="P237" s="0" t="s">
        <v>44</v>
      </c>
      <c r="Q237" s="0" t="s">
        <v>44</v>
      </c>
      <c r="R237" s="3" t="n">
        <v>1</v>
      </c>
      <c r="S237" s="0" t="n">
        <v>480</v>
      </c>
      <c r="T237" s="0" t="s">
        <v>44</v>
      </c>
      <c r="U237" s="0" t="s">
        <v>44</v>
      </c>
      <c r="V237" s="3" t="n">
        <v>1</v>
      </c>
      <c r="W237" s="0" t="n">
        <v>110</v>
      </c>
      <c r="X237" s="0" t="s">
        <v>44</v>
      </c>
      <c r="Y237" s="0" t="s">
        <v>44</v>
      </c>
      <c r="Z237" s="3" t="n">
        <v>1</v>
      </c>
      <c r="AA237" s="0" t="n">
        <v>77</v>
      </c>
      <c r="AB237" s="0" t="s">
        <v>44</v>
      </c>
      <c r="AC237" s="0" t="s">
        <v>44</v>
      </c>
      <c r="AD237" s="3" t="n">
        <v>1</v>
      </c>
      <c r="AE237" s="0" t="n">
        <v>77</v>
      </c>
      <c r="AF237" s="4" t="s">
        <v>44</v>
      </c>
      <c r="AG237" s="4" t="s">
        <v>44</v>
      </c>
      <c r="AH237" s="3" t="n">
        <v>1</v>
      </c>
      <c r="AI237" s="0" t="n">
        <v>14</v>
      </c>
      <c r="AJ237" s="0" t="s">
        <v>44</v>
      </c>
      <c r="AK237" s="0" t="s">
        <v>44</v>
      </c>
      <c r="AL237" s="3" t="n">
        <v>1</v>
      </c>
      <c r="AM237" s="0" t="n">
        <v>95</v>
      </c>
      <c r="AN237" s="0" t="s">
        <v>44</v>
      </c>
      <c r="AO237" s="0" t="s">
        <v>44</v>
      </c>
      <c r="AP237" s="3" t="n">
        <v>1</v>
      </c>
      <c r="AQ237" s="0" t="n">
        <v>20</v>
      </c>
      <c r="AR237" s="0" t="s">
        <v>44</v>
      </c>
      <c r="AS237" s="0" t="s">
        <v>44</v>
      </c>
      <c r="AT237" s="3" t="n">
        <v>1</v>
      </c>
      <c r="AU237" s="0" t="n">
        <v>6</v>
      </c>
      <c r="AV237" s="0" t="s">
        <v>44</v>
      </c>
      <c r="AW237" s="0" t="s">
        <v>44</v>
      </c>
      <c r="AX237" s="3" t="n">
        <v>1</v>
      </c>
      <c r="AY237" s="0" t="n">
        <v>1</v>
      </c>
      <c r="AZ237" s="0" t="s">
        <v>44</v>
      </c>
      <c r="BA237" s="0" t="s">
        <v>44</v>
      </c>
      <c r="BB237" s="3" t="n">
        <v>1</v>
      </c>
      <c r="BC237" s="0" t="n">
        <v>4</v>
      </c>
      <c r="BD237" s="0" t="s">
        <v>44</v>
      </c>
      <c r="BE237" s="0" t="s">
        <v>44</v>
      </c>
      <c r="BF237" s="3" t="n">
        <v>1</v>
      </c>
      <c r="BG237" s="0" t="n">
        <v>804</v>
      </c>
      <c r="BH237" s="0" t="s">
        <v>44</v>
      </c>
      <c r="BI237" s="0" t="s">
        <v>44</v>
      </c>
      <c r="BJ237" s="3" t="n">
        <v>1</v>
      </c>
      <c r="BK237" s="0" t="n">
        <v>8</v>
      </c>
      <c r="BL237" s="0" t="s">
        <v>44</v>
      </c>
      <c r="BM237" s="0" t="s">
        <v>44</v>
      </c>
      <c r="BN237" s="3" t="n">
        <v>1</v>
      </c>
      <c r="BO237" s="0" t="n">
        <v>0</v>
      </c>
      <c r="BP237" s="0" t="s">
        <v>44</v>
      </c>
      <c r="BQ237" s="0" t="s">
        <v>44</v>
      </c>
      <c r="BR237" s="3" t="n">
        <v>1</v>
      </c>
      <c r="CA237" s="3"/>
      <c r="CE237" s="3"/>
      <c r="CI237" s="3"/>
      <c r="CM237" s="3"/>
      <c r="CQ237" s="3"/>
      <c r="CU237" s="3"/>
      <c r="CY237" s="3"/>
      <c r="DC237" s="3"/>
      <c r="DG237" s="3"/>
      <c r="DK237" s="3"/>
      <c r="DO237" s="3"/>
      <c r="DS237" s="3"/>
      <c r="DW237" s="3"/>
      <c r="EA237" s="3"/>
      <c r="EE237" s="3"/>
      <c r="EI237" s="3"/>
      <c r="EM237" s="3"/>
    </row>
    <row r="238" customFormat="false" ht="12.75" hidden="false" customHeight="false" outlineLevel="0" collapsed="false">
      <c r="A238" s="0" t="n">
        <v>93</v>
      </c>
      <c r="B238" s="0" t="n">
        <v>1</v>
      </c>
      <c r="C238" s="0" t="n">
        <v>1320</v>
      </c>
      <c r="D238" s="0" t="s">
        <v>44</v>
      </c>
      <c r="E238" s="0" t="s">
        <v>44</v>
      </c>
      <c r="F238" s="3" t="n">
        <v>1</v>
      </c>
      <c r="G238" s="0" t="n">
        <v>20</v>
      </c>
      <c r="H238" s="0" t="s">
        <v>44</v>
      </c>
      <c r="I238" s="0" t="s">
        <v>44</v>
      </c>
      <c r="J238" s="3" t="n">
        <v>1</v>
      </c>
      <c r="K238" s="0" t="n">
        <v>60</v>
      </c>
      <c r="L238" s="0" t="s">
        <v>44</v>
      </c>
      <c r="M238" s="0" t="s">
        <v>44</v>
      </c>
      <c r="N238" s="3" t="n">
        <v>1</v>
      </c>
      <c r="O238" s="0" t="n">
        <v>20</v>
      </c>
      <c r="P238" s="0" t="s">
        <v>44</v>
      </c>
      <c r="Q238" s="0" t="s">
        <v>44</v>
      </c>
      <c r="R238" s="3" t="n">
        <v>1</v>
      </c>
      <c r="S238" s="0" t="n">
        <v>1260</v>
      </c>
      <c r="T238" s="0" t="s">
        <v>44</v>
      </c>
      <c r="U238" s="0" t="s">
        <v>44</v>
      </c>
      <c r="V238" s="3" t="n">
        <v>1</v>
      </c>
      <c r="W238" s="0" t="n">
        <v>20</v>
      </c>
      <c r="X238" s="0" t="s">
        <v>44</v>
      </c>
      <c r="Y238" s="0" t="s">
        <v>44</v>
      </c>
      <c r="Z238" s="3" t="n">
        <v>1</v>
      </c>
      <c r="AA238" s="0" t="n">
        <v>92</v>
      </c>
      <c r="AB238" s="0" t="s">
        <v>44</v>
      </c>
      <c r="AC238" s="0" t="s">
        <v>44</v>
      </c>
      <c r="AD238" s="3" t="n">
        <v>1</v>
      </c>
      <c r="AE238" s="0" t="n">
        <v>92</v>
      </c>
      <c r="AF238" s="4" t="s">
        <v>44</v>
      </c>
      <c r="AG238" s="4" t="s">
        <v>44</v>
      </c>
      <c r="AH238" s="3" t="n">
        <v>1</v>
      </c>
      <c r="AI238" s="0" t="n">
        <v>2</v>
      </c>
      <c r="AJ238" s="0" t="s">
        <v>44</v>
      </c>
      <c r="AK238" s="0" t="s">
        <v>44</v>
      </c>
      <c r="AL238" s="3" t="n">
        <v>1</v>
      </c>
      <c r="AM238" s="0" t="n">
        <v>21</v>
      </c>
      <c r="AN238" s="0" t="s">
        <v>44</v>
      </c>
      <c r="AO238" s="0" t="s">
        <v>44</v>
      </c>
      <c r="AP238" s="3" t="n">
        <v>1</v>
      </c>
      <c r="AQ238" s="0" t="n">
        <v>5</v>
      </c>
      <c r="AR238" s="0" t="s">
        <v>44</v>
      </c>
      <c r="AS238" s="0" t="s">
        <v>44</v>
      </c>
      <c r="AT238" s="3" t="n">
        <v>1</v>
      </c>
      <c r="AU238" s="0" t="n">
        <v>66</v>
      </c>
      <c r="AV238" s="0" t="s">
        <v>44</v>
      </c>
      <c r="AW238" s="0" t="s">
        <v>44</v>
      </c>
      <c r="AX238" s="3" t="n">
        <v>1</v>
      </c>
      <c r="AY238" s="0" t="n">
        <v>3</v>
      </c>
      <c r="AZ238" s="0" t="s">
        <v>44</v>
      </c>
      <c r="BA238" s="0" t="s">
        <v>44</v>
      </c>
      <c r="BB238" s="3" t="n">
        <v>1</v>
      </c>
      <c r="BC238" s="0" t="n">
        <v>63</v>
      </c>
      <c r="BD238" s="0" t="s">
        <v>44</v>
      </c>
      <c r="BE238" s="0" t="s">
        <v>44</v>
      </c>
      <c r="BF238" s="3" t="n">
        <v>1</v>
      </c>
      <c r="BG238" s="0" t="n">
        <v>1392</v>
      </c>
      <c r="BH238" s="0" t="s">
        <v>44</v>
      </c>
      <c r="BI238" s="0" t="s">
        <v>44</v>
      </c>
      <c r="BJ238" s="3" t="n">
        <v>1</v>
      </c>
      <c r="BK238" s="0" t="n">
        <v>70</v>
      </c>
      <c r="BL238" s="0" t="s">
        <v>44</v>
      </c>
      <c r="BM238" s="0" t="s">
        <v>44</v>
      </c>
      <c r="BN238" s="3" t="n">
        <v>1</v>
      </c>
      <c r="BO238" s="0" t="n">
        <v>9</v>
      </c>
      <c r="BP238" s="0" t="s">
        <v>44</v>
      </c>
      <c r="BQ238" s="0" t="s">
        <v>44</v>
      </c>
      <c r="BR238" s="3" t="n">
        <v>1</v>
      </c>
      <c r="BU238" s="0" t="n">
        <f aca="false">IF(CJ238&lt;=0,$D$7,IF(CR238&lt;=CJ238,$D$7,$D$7+$F$7*(CR238-CJ238)))</f>
        <v>2.2</v>
      </c>
      <c r="BW238" s="0" t="n">
        <v>1</v>
      </c>
      <c r="BX238" s="0" t="n">
        <f aca="false">IF(AND(C238&gt;=0,C239&gt;=0,C240&gt;=0),C238+C239-C240,-1)</f>
        <v>1440</v>
      </c>
      <c r="BY238" s="0" t="s">
        <v>44</v>
      </c>
      <c r="BZ238" s="0" t="str">
        <f aca="false">IF(AND(E238="Nein",E239="Nein",E240="Nein"),"Nein","Ja")</f>
        <v>Nein</v>
      </c>
      <c r="CA238" s="3" t="n">
        <f aca="false">ROUND((F238+F239+F240)/3,2)</f>
        <v>1</v>
      </c>
      <c r="CB238" s="0" t="n">
        <f aca="false">G238</f>
        <v>20</v>
      </c>
      <c r="CC238" s="0" t="str">
        <f aca="false">H238</f>
        <v>Nein</v>
      </c>
      <c r="CD238" s="0" t="str">
        <f aca="false">I238</f>
        <v>Nein</v>
      </c>
      <c r="CE238" s="3" t="n">
        <f aca="false">J238</f>
        <v>1</v>
      </c>
      <c r="CF238" s="0" t="n">
        <f aca="false">IF(AND(K238&gt;=0,K239&gt;=0,K240&gt;=0),K238+K239-K240,-1)</f>
        <v>120</v>
      </c>
      <c r="CG238" s="0" t="s">
        <v>44</v>
      </c>
      <c r="CH238" s="0" t="str">
        <f aca="false">IF(AND(M238="Nein",M239="Nein",M240="Nein"),"Nein","Ja")</f>
        <v>Nein</v>
      </c>
      <c r="CI238" s="3" t="n">
        <f aca="false">ROUND((N238+N239+N240)/3,2)</f>
        <v>1</v>
      </c>
      <c r="CJ238" s="0" t="n">
        <f aca="false">O238</f>
        <v>20</v>
      </c>
      <c r="CK238" s="0" t="str">
        <f aca="false">P238</f>
        <v>Nein</v>
      </c>
      <c r="CL238" s="0" t="str">
        <f aca="false">Q238</f>
        <v>Nein</v>
      </c>
      <c r="CM238" s="3" t="n">
        <f aca="false">R238</f>
        <v>1</v>
      </c>
      <c r="CN238" s="0" t="n">
        <f aca="false">IF(AND(S238&gt;=0,S239&gt;=0,S240&gt;=0),S238+S239-S240,-1)</f>
        <v>1320</v>
      </c>
      <c r="CO238" s="0" t="s">
        <v>44</v>
      </c>
      <c r="CP238" s="0" t="str">
        <f aca="false">IF(AND(U238="Nein",U239="Nein",U240="Nein"),"Nein","Ja")</f>
        <v>Nein</v>
      </c>
      <c r="CQ238" s="3" t="n">
        <f aca="false">ROUND((V238+V239+V240)/3,2)</f>
        <v>1</v>
      </c>
      <c r="CR238" s="0" t="n">
        <f aca="false">W238</f>
        <v>20</v>
      </c>
      <c r="CS238" s="0" t="str">
        <f aca="false">X238</f>
        <v>Nein</v>
      </c>
      <c r="CT238" s="0" t="str">
        <f aca="false">Y238</f>
        <v>Nein</v>
      </c>
      <c r="CU238" s="3" t="n">
        <f aca="false">Z238</f>
        <v>1</v>
      </c>
      <c r="CV238" s="0" t="n">
        <f aca="false">AA238</f>
        <v>92</v>
      </c>
      <c r="CW238" s="0" t="str">
        <f aca="false">AB238</f>
        <v>Nein</v>
      </c>
      <c r="CX238" s="0" t="str">
        <f aca="false">AC238</f>
        <v>Nein</v>
      </c>
      <c r="CY238" s="3" t="n">
        <f aca="false">AD238</f>
        <v>1</v>
      </c>
      <c r="CZ238" s="0" t="n">
        <f aca="false">AE238</f>
        <v>92</v>
      </c>
      <c r="DA238" s="0" t="str">
        <f aca="false">AF238</f>
        <v>Nein</v>
      </c>
      <c r="DB238" s="0" t="str">
        <f aca="false">AG238</f>
        <v>Nein</v>
      </c>
      <c r="DC238" s="3" t="n">
        <f aca="false">AH238</f>
        <v>1</v>
      </c>
      <c r="DD238" s="0" t="n">
        <f aca="false">AI238</f>
        <v>2</v>
      </c>
      <c r="DE238" s="0" t="str">
        <f aca="false">AJ238</f>
        <v>Nein</v>
      </c>
      <c r="DF238" s="0" t="str">
        <f aca="false">AK238</f>
        <v>Nein</v>
      </c>
      <c r="DG238" s="3" t="n">
        <f aca="false">AL238</f>
        <v>1</v>
      </c>
      <c r="DH238" s="0" t="n">
        <f aca="false">AM238</f>
        <v>21</v>
      </c>
      <c r="DI238" s="0" t="str">
        <f aca="false">AN238</f>
        <v>Nein</v>
      </c>
      <c r="DJ238" s="0" t="str">
        <f aca="false">AO238</f>
        <v>Nein</v>
      </c>
      <c r="DK238" s="3" t="n">
        <f aca="false">AP238</f>
        <v>1</v>
      </c>
      <c r="DL238" s="0" t="n">
        <f aca="false">IF(CF238=0,0,IF(OR(BX238&gt;=0,CF238&gt;=0),ROUND(CF238/BX238*100,0),-1))</f>
        <v>8</v>
      </c>
      <c r="DM238" s="0" t="s">
        <v>44</v>
      </c>
      <c r="DN238" s="0" t="str">
        <f aca="false">IF(AND(CH238="Nein",BZ238="Nein"),"Nein","Ja")</f>
        <v>Nein</v>
      </c>
      <c r="DO238" s="3" t="n">
        <f aca="false">ROUND(CI238*CA238,2)</f>
        <v>1</v>
      </c>
      <c r="DP238" s="0" t="n">
        <f aca="false">IF(OR(BX238&lt;0,CB238&lt;=0),-1,ROUND(BX238/CB238,0))</f>
        <v>72</v>
      </c>
      <c r="DQ238" s="0" t="s">
        <v>44</v>
      </c>
      <c r="DR238" s="0" t="str">
        <f aca="false">IF(AND(BZ238="Nein",CD238="Nein"),"Nein","Ja")</f>
        <v>Nein</v>
      </c>
      <c r="DS238" s="3" t="n">
        <f aca="false">ROUND(CA238*CE238,2)</f>
        <v>1</v>
      </c>
      <c r="DT238" s="0" t="n">
        <f aca="false">IF(OR(CF238&lt;0,CJ238&lt;=0),-1,ROUND(CF238/CJ238,0))</f>
        <v>6</v>
      </c>
      <c r="DU238" s="0" t="s">
        <v>44</v>
      </c>
      <c r="DV238" s="0" t="str">
        <f aca="false">IF(AND(CH238="Nein",CL238="Nein"),"Nein","Ja")</f>
        <v>Nein</v>
      </c>
      <c r="DW238" s="3" t="n">
        <f aca="false">ROUND(CI238*CM238,2)</f>
        <v>1</v>
      </c>
      <c r="DX238" s="0" t="n">
        <f aca="false">IF(OR(CN238&lt;0,CR238&lt;=0),-1,ROUND(CN238/CR238,0))</f>
        <v>66</v>
      </c>
      <c r="DY238" s="0" t="s">
        <v>44</v>
      </c>
      <c r="DZ238" s="0" t="str">
        <f aca="false">IF(AND(CP238="Nein",CT238="Nein"),"Nein","Ja")</f>
        <v>Nein</v>
      </c>
      <c r="EA238" s="3" t="n">
        <f aca="false">ROUND(CQ238*CU238,2)</f>
        <v>1</v>
      </c>
      <c r="EB238" s="0" t="n">
        <f aca="false">IF(OR(CN238&lt;0,CF238&lt;0),-1,CN238+ROUND(BU238*CF238,0))</f>
        <v>1584</v>
      </c>
      <c r="EC238" s="0" t="s">
        <v>44</v>
      </c>
      <c r="ED238" s="0" t="str">
        <f aca="false">IF(AND(CP238="Nein",CH238="Nein"),"Nein","Ja")</f>
        <v>Nein</v>
      </c>
      <c r="EE238" s="3" t="n">
        <f aca="false">ROUND((CQ238+CI238)/2,2)</f>
        <v>1</v>
      </c>
      <c r="EF238" s="0" t="n">
        <f aca="false">IF(OR(EB238&lt;0,CB238&lt;=0),-1,ROUND(EB238/CB238,0))</f>
        <v>79</v>
      </c>
      <c r="EG238" s="0" t="s">
        <v>44</v>
      </c>
      <c r="EH238" s="0" t="str">
        <f aca="false">IF(AND(ED238="Nein",CD238="Nein"),"Nein","Ja")</f>
        <v>Nein</v>
      </c>
      <c r="EI238" s="3" t="n">
        <f aca="false">ROUND(EE238*CE238,2)</f>
        <v>1</v>
      </c>
      <c r="EJ238" s="0" t="n">
        <f aca="false">BO238</f>
        <v>9</v>
      </c>
      <c r="EK238" s="0" t="str">
        <f aca="false">BP238</f>
        <v>Nein</v>
      </c>
      <c r="EL238" s="0" t="str">
        <f aca="false">BQ238</f>
        <v>Nein</v>
      </c>
      <c r="EM238" s="3" t="n">
        <f aca="false">BR238</f>
        <v>1</v>
      </c>
    </row>
    <row r="239" customFormat="false" ht="12.75" hidden="false" customHeight="false" outlineLevel="0" collapsed="false">
      <c r="B239" s="0" t="n">
        <v>1</v>
      </c>
      <c r="C239" s="0" t="n">
        <v>720</v>
      </c>
      <c r="D239" s="0" t="s">
        <v>44</v>
      </c>
      <c r="E239" s="0" t="s">
        <v>44</v>
      </c>
      <c r="F239" s="3" t="n">
        <v>1</v>
      </c>
      <c r="G239" s="0" t="n">
        <v>97</v>
      </c>
      <c r="H239" s="0" t="s">
        <v>44</v>
      </c>
      <c r="I239" s="0" t="s">
        <v>44</v>
      </c>
      <c r="J239" s="3" t="n">
        <v>1</v>
      </c>
      <c r="K239" s="0" t="n">
        <v>180</v>
      </c>
      <c r="L239" s="0" t="s">
        <v>44</v>
      </c>
      <c r="M239" s="0" t="s">
        <v>44</v>
      </c>
      <c r="N239" s="3" t="n">
        <v>1</v>
      </c>
      <c r="O239" s="0" t="n">
        <v>82</v>
      </c>
      <c r="P239" s="0" t="s">
        <v>44</v>
      </c>
      <c r="Q239" s="0" t="s">
        <v>44</v>
      </c>
      <c r="R239" s="3" t="n">
        <v>1</v>
      </c>
      <c r="S239" s="0" t="n">
        <v>540</v>
      </c>
      <c r="T239" s="0" t="s">
        <v>44</v>
      </c>
      <c r="U239" s="0" t="s">
        <v>44</v>
      </c>
      <c r="V239" s="3" t="n">
        <v>1</v>
      </c>
      <c r="W239" s="0" t="n">
        <v>102</v>
      </c>
      <c r="X239" s="0" t="s">
        <v>44</v>
      </c>
      <c r="Y239" s="0" t="s">
        <v>44</v>
      </c>
      <c r="Z239" s="3" t="n">
        <v>1</v>
      </c>
      <c r="AA239" s="0" t="n">
        <v>-3</v>
      </c>
      <c r="AB239" s="0" t="s">
        <v>44</v>
      </c>
      <c r="AC239" s="0" t="s">
        <v>44</v>
      </c>
      <c r="AD239" s="3" t="n">
        <v>1</v>
      </c>
      <c r="AE239" s="0" t="n">
        <v>-3</v>
      </c>
      <c r="AF239" s="4" t="s">
        <v>44</v>
      </c>
      <c r="AG239" s="4" t="s">
        <v>44</v>
      </c>
      <c r="AH239" s="3" t="n">
        <v>1</v>
      </c>
      <c r="AI239" s="0" t="n">
        <v>-3</v>
      </c>
      <c r="AJ239" s="0" t="s">
        <v>44</v>
      </c>
      <c r="AK239" s="0" t="s">
        <v>44</v>
      </c>
      <c r="AL239" s="3" t="n">
        <v>1</v>
      </c>
      <c r="AM239" s="0" t="n">
        <v>98</v>
      </c>
      <c r="AN239" s="0" t="s">
        <v>44</v>
      </c>
      <c r="AO239" s="0" t="s">
        <v>44</v>
      </c>
      <c r="AP239" s="3" t="n">
        <v>1</v>
      </c>
      <c r="AQ239" s="0" t="n">
        <v>25</v>
      </c>
      <c r="AR239" s="0" t="s">
        <v>44</v>
      </c>
      <c r="AS239" s="0" t="s">
        <v>44</v>
      </c>
      <c r="AT239" s="3" t="n">
        <v>1</v>
      </c>
      <c r="AU239" s="0" t="n">
        <v>7</v>
      </c>
      <c r="AV239" s="0" t="s">
        <v>44</v>
      </c>
      <c r="AW239" s="0" t="s">
        <v>44</v>
      </c>
      <c r="AX239" s="3" t="n">
        <v>1</v>
      </c>
      <c r="AY239" s="0" t="n">
        <v>2</v>
      </c>
      <c r="AZ239" s="0" t="s">
        <v>44</v>
      </c>
      <c r="BA239" s="0" t="s">
        <v>44</v>
      </c>
      <c r="BB239" s="3" t="n">
        <v>1</v>
      </c>
      <c r="BC239" s="0" t="n">
        <v>5</v>
      </c>
      <c r="BD239" s="0" t="s">
        <v>44</v>
      </c>
      <c r="BE239" s="0" t="s">
        <v>44</v>
      </c>
      <c r="BF239" s="3" t="n">
        <v>1</v>
      </c>
      <c r="BG239" s="0" t="n">
        <v>1008</v>
      </c>
      <c r="BH239" s="0" t="s">
        <v>44</v>
      </c>
      <c r="BI239" s="0" t="s">
        <v>44</v>
      </c>
      <c r="BJ239" s="3" t="n">
        <v>1</v>
      </c>
      <c r="BK239" s="0" t="n">
        <v>10</v>
      </c>
      <c r="BL239" s="0" t="s">
        <v>44</v>
      </c>
      <c r="BM239" s="0" t="s">
        <v>44</v>
      </c>
      <c r="BN239" s="3" t="n">
        <v>1</v>
      </c>
      <c r="BO239" s="0" t="n">
        <v>7</v>
      </c>
      <c r="BP239" s="0" t="s">
        <v>44</v>
      </c>
      <c r="BQ239" s="0" t="s">
        <v>44</v>
      </c>
      <c r="BR239" s="3" t="n">
        <v>1</v>
      </c>
      <c r="CA239" s="3"/>
      <c r="CE239" s="3"/>
      <c r="CI239" s="3"/>
      <c r="CM239" s="3"/>
      <c r="CQ239" s="3"/>
      <c r="CU239" s="3"/>
      <c r="CY239" s="3"/>
      <c r="DC239" s="3"/>
      <c r="DG239" s="3"/>
      <c r="DK239" s="3"/>
      <c r="DO239" s="3"/>
      <c r="DS239" s="3"/>
      <c r="DW239" s="3"/>
      <c r="EA239" s="3"/>
      <c r="EE239" s="3"/>
      <c r="EI239" s="3"/>
      <c r="EM239" s="3"/>
    </row>
    <row r="240" customFormat="false" ht="12.75" hidden="false" customHeight="false" outlineLevel="0" collapsed="false">
      <c r="B240" s="0" t="n">
        <v>1</v>
      </c>
      <c r="C240" s="0" t="n">
        <v>600</v>
      </c>
      <c r="D240" s="0" t="s">
        <v>44</v>
      </c>
      <c r="E240" s="0" t="s">
        <v>44</v>
      </c>
      <c r="F240" s="3" t="n">
        <v>1</v>
      </c>
      <c r="G240" s="0" t="n">
        <v>105</v>
      </c>
      <c r="H240" s="0" t="s">
        <v>44</v>
      </c>
      <c r="I240" s="0" t="s">
        <v>44</v>
      </c>
      <c r="J240" s="3" t="n">
        <v>1</v>
      </c>
      <c r="K240" s="0" t="n">
        <v>120</v>
      </c>
      <c r="L240" s="0" t="s">
        <v>44</v>
      </c>
      <c r="M240" s="0" t="s">
        <v>44</v>
      </c>
      <c r="N240" s="3" t="n">
        <v>1</v>
      </c>
      <c r="O240" s="0" t="n">
        <v>85</v>
      </c>
      <c r="P240" s="0" t="s">
        <v>44</v>
      </c>
      <c r="Q240" s="0" t="s">
        <v>44</v>
      </c>
      <c r="R240" s="3" t="n">
        <v>1</v>
      </c>
      <c r="S240" s="0" t="n">
        <v>480</v>
      </c>
      <c r="T240" s="0" t="s">
        <v>44</v>
      </c>
      <c r="U240" s="0" t="s">
        <v>44</v>
      </c>
      <c r="V240" s="3" t="n">
        <v>1</v>
      </c>
      <c r="W240" s="0" t="n">
        <v>110</v>
      </c>
      <c r="X240" s="0" t="s">
        <v>44</v>
      </c>
      <c r="Y240" s="0" t="s">
        <v>44</v>
      </c>
      <c r="Z240" s="3" t="n">
        <v>1</v>
      </c>
      <c r="AA240" s="0" t="n">
        <v>77</v>
      </c>
      <c r="AB240" s="0" t="s">
        <v>44</v>
      </c>
      <c r="AC240" s="0" t="s">
        <v>44</v>
      </c>
      <c r="AD240" s="3" t="n">
        <v>1</v>
      </c>
      <c r="AE240" s="0" t="n">
        <v>77</v>
      </c>
      <c r="AF240" s="4" t="s">
        <v>44</v>
      </c>
      <c r="AG240" s="4" t="s">
        <v>44</v>
      </c>
      <c r="AH240" s="3" t="n">
        <v>1</v>
      </c>
      <c r="AI240" s="0" t="n">
        <v>14</v>
      </c>
      <c r="AJ240" s="0" t="s">
        <v>44</v>
      </c>
      <c r="AK240" s="0" t="s">
        <v>44</v>
      </c>
      <c r="AL240" s="3" t="n">
        <v>1</v>
      </c>
      <c r="AM240" s="0" t="n">
        <v>95</v>
      </c>
      <c r="AN240" s="0" t="s">
        <v>44</v>
      </c>
      <c r="AO240" s="0" t="s">
        <v>44</v>
      </c>
      <c r="AP240" s="3" t="n">
        <v>1</v>
      </c>
      <c r="AQ240" s="0" t="n">
        <v>20</v>
      </c>
      <c r="AR240" s="0" t="s">
        <v>44</v>
      </c>
      <c r="AS240" s="0" t="s">
        <v>44</v>
      </c>
      <c r="AT240" s="3" t="n">
        <v>1</v>
      </c>
      <c r="AU240" s="0" t="n">
        <v>6</v>
      </c>
      <c r="AV240" s="0" t="s">
        <v>44</v>
      </c>
      <c r="AW240" s="0" t="s">
        <v>44</v>
      </c>
      <c r="AX240" s="3" t="n">
        <v>1</v>
      </c>
      <c r="AY240" s="0" t="n">
        <v>1</v>
      </c>
      <c r="AZ240" s="0" t="s">
        <v>44</v>
      </c>
      <c r="BA240" s="0" t="s">
        <v>44</v>
      </c>
      <c r="BB240" s="3" t="n">
        <v>1</v>
      </c>
      <c r="BC240" s="0" t="n">
        <v>4</v>
      </c>
      <c r="BD240" s="0" t="s">
        <v>44</v>
      </c>
      <c r="BE240" s="0" t="s">
        <v>44</v>
      </c>
      <c r="BF240" s="3" t="n">
        <v>1</v>
      </c>
      <c r="BG240" s="0" t="n">
        <v>804</v>
      </c>
      <c r="BH240" s="0" t="s">
        <v>44</v>
      </c>
      <c r="BI240" s="0" t="s">
        <v>44</v>
      </c>
      <c r="BJ240" s="3" t="n">
        <v>1</v>
      </c>
      <c r="BK240" s="0" t="n">
        <v>8</v>
      </c>
      <c r="BL240" s="0" t="s">
        <v>44</v>
      </c>
      <c r="BM240" s="0" t="s">
        <v>44</v>
      </c>
      <c r="BN240" s="3" t="n">
        <v>1</v>
      </c>
      <c r="BO240" s="0" t="n">
        <v>0</v>
      </c>
      <c r="BP240" s="0" t="s">
        <v>44</v>
      </c>
      <c r="BQ240" s="0" t="s">
        <v>44</v>
      </c>
      <c r="BR240" s="3" t="n">
        <v>1</v>
      </c>
      <c r="CA240" s="3"/>
      <c r="CE240" s="3"/>
      <c r="CI240" s="3"/>
      <c r="CM240" s="3"/>
      <c r="CQ240" s="3"/>
      <c r="CU240" s="3"/>
      <c r="CY240" s="3"/>
      <c r="DC240" s="3"/>
      <c r="DG240" s="3"/>
      <c r="DK240" s="3"/>
      <c r="DO240" s="3"/>
      <c r="DS240" s="3"/>
      <c r="DW240" s="3"/>
      <c r="EA240" s="3"/>
      <c r="EE240" s="3"/>
      <c r="EI240" s="3"/>
      <c r="EM240" s="3"/>
    </row>
    <row r="241" customFormat="false" ht="12.75" hidden="false" customHeight="false" outlineLevel="0" collapsed="false">
      <c r="A241" s="0" t="n">
        <v>94</v>
      </c>
      <c r="B241" s="0" t="n">
        <v>1</v>
      </c>
      <c r="C241" s="0" t="n">
        <v>1320</v>
      </c>
      <c r="D241" s="0" t="s">
        <v>44</v>
      </c>
      <c r="E241" s="0" t="s">
        <v>44</v>
      </c>
      <c r="F241" s="3" t="n">
        <v>1</v>
      </c>
      <c r="G241" s="0" t="n">
        <v>20</v>
      </c>
      <c r="H241" s="0" t="s">
        <v>44</v>
      </c>
      <c r="I241" s="0" t="s">
        <v>44</v>
      </c>
      <c r="J241" s="3" t="n">
        <v>1</v>
      </c>
      <c r="K241" s="0" t="n">
        <v>60</v>
      </c>
      <c r="L241" s="0" t="s">
        <v>44</v>
      </c>
      <c r="M241" s="0" t="s">
        <v>44</v>
      </c>
      <c r="N241" s="3" t="n">
        <v>1</v>
      </c>
      <c r="O241" s="0" t="n">
        <v>20</v>
      </c>
      <c r="P241" s="0" t="s">
        <v>44</v>
      </c>
      <c r="Q241" s="0" t="s">
        <v>44</v>
      </c>
      <c r="R241" s="3" t="n">
        <v>1</v>
      </c>
      <c r="S241" s="0" t="n">
        <v>1260</v>
      </c>
      <c r="T241" s="0" t="s">
        <v>44</v>
      </c>
      <c r="U241" s="0" t="s">
        <v>44</v>
      </c>
      <c r="V241" s="3" t="n">
        <v>1</v>
      </c>
      <c r="W241" s="0" t="n">
        <v>20</v>
      </c>
      <c r="X241" s="0" t="s">
        <v>44</v>
      </c>
      <c r="Y241" s="0" t="s">
        <v>44</v>
      </c>
      <c r="Z241" s="3" t="n">
        <v>1</v>
      </c>
      <c r="AA241" s="0" t="n">
        <v>92</v>
      </c>
      <c r="AB241" s="0" t="s">
        <v>44</v>
      </c>
      <c r="AC241" s="0" t="s">
        <v>44</v>
      </c>
      <c r="AD241" s="3" t="n">
        <v>1</v>
      </c>
      <c r="AE241" s="0" t="n">
        <v>92</v>
      </c>
      <c r="AF241" s="4" t="s">
        <v>44</v>
      </c>
      <c r="AG241" s="4" t="s">
        <v>44</v>
      </c>
      <c r="AH241" s="3" t="n">
        <v>1</v>
      </c>
      <c r="AI241" s="0" t="n">
        <v>2</v>
      </c>
      <c r="AJ241" s="0" t="s">
        <v>44</v>
      </c>
      <c r="AK241" s="0" t="s">
        <v>44</v>
      </c>
      <c r="AL241" s="3" t="n">
        <v>1</v>
      </c>
      <c r="AM241" s="0" t="n">
        <v>21</v>
      </c>
      <c r="AN241" s="0" t="s">
        <v>44</v>
      </c>
      <c r="AO241" s="0" t="s">
        <v>44</v>
      </c>
      <c r="AP241" s="3" t="n">
        <v>1</v>
      </c>
      <c r="AQ241" s="0" t="n">
        <v>5</v>
      </c>
      <c r="AR241" s="0" t="s">
        <v>44</v>
      </c>
      <c r="AS241" s="0" t="s">
        <v>44</v>
      </c>
      <c r="AT241" s="3" t="n">
        <v>1</v>
      </c>
      <c r="AU241" s="0" t="n">
        <v>66</v>
      </c>
      <c r="AV241" s="0" t="s">
        <v>44</v>
      </c>
      <c r="AW241" s="0" t="s">
        <v>44</v>
      </c>
      <c r="AX241" s="3" t="n">
        <v>1</v>
      </c>
      <c r="AY241" s="0" t="n">
        <v>3</v>
      </c>
      <c r="AZ241" s="0" t="s">
        <v>44</v>
      </c>
      <c r="BA241" s="0" t="s">
        <v>44</v>
      </c>
      <c r="BB241" s="3" t="n">
        <v>1</v>
      </c>
      <c r="BC241" s="0" t="n">
        <v>63</v>
      </c>
      <c r="BD241" s="0" t="s">
        <v>44</v>
      </c>
      <c r="BE241" s="0" t="s">
        <v>44</v>
      </c>
      <c r="BF241" s="3" t="n">
        <v>1</v>
      </c>
      <c r="BG241" s="0" t="n">
        <v>1392</v>
      </c>
      <c r="BH241" s="0" t="s">
        <v>44</v>
      </c>
      <c r="BI241" s="0" t="s">
        <v>44</v>
      </c>
      <c r="BJ241" s="3" t="n">
        <v>1</v>
      </c>
      <c r="BK241" s="0" t="n">
        <v>70</v>
      </c>
      <c r="BL241" s="0" t="s">
        <v>44</v>
      </c>
      <c r="BM241" s="0" t="s">
        <v>44</v>
      </c>
      <c r="BN241" s="3" t="n">
        <v>1</v>
      </c>
      <c r="BO241" s="0" t="n">
        <v>9</v>
      </c>
      <c r="BP241" s="0" t="s">
        <v>44</v>
      </c>
      <c r="BQ241" s="0" t="s">
        <v>44</v>
      </c>
      <c r="BR241" s="3" t="n">
        <v>1</v>
      </c>
      <c r="BU241" s="0" t="n">
        <f aca="false">IF(CJ241&lt;=0,$D$7,IF(CR241&lt;=CJ241,$D$7,$D$7+$F$7*(CR241-CJ241)))</f>
        <v>2.2</v>
      </c>
      <c r="BW241" s="0" t="n">
        <v>1</v>
      </c>
      <c r="BX241" s="0" t="n">
        <f aca="false">IF(AND(C241&gt;=0,C242&gt;=0,C243&gt;=0),C241+C242-C243,-1)</f>
        <v>1440</v>
      </c>
      <c r="BY241" s="0" t="s">
        <v>44</v>
      </c>
      <c r="BZ241" s="0" t="str">
        <f aca="false">IF(AND(E241="Nein",E242="Nein",E243="Nein"),"Nein","Ja")</f>
        <v>Nein</v>
      </c>
      <c r="CA241" s="3" t="n">
        <f aca="false">ROUND((F241+F242+F243)/3,2)</f>
        <v>1</v>
      </c>
      <c r="CB241" s="0" t="n">
        <f aca="false">G241</f>
        <v>20</v>
      </c>
      <c r="CC241" s="0" t="str">
        <f aca="false">H241</f>
        <v>Nein</v>
      </c>
      <c r="CD241" s="0" t="str">
        <f aca="false">I241</f>
        <v>Nein</v>
      </c>
      <c r="CE241" s="3" t="n">
        <f aca="false">J241</f>
        <v>1</v>
      </c>
      <c r="CF241" s="0" t="n">
        <f aca="false">IF(AND(K241&gt;=0,K242&gt;=0,K243&gt;=0),K241+K242-K243,-1)</f>
        <v>120</v>
      </c>
      <c r="CG241" s="0" t="s">
        <v>44</v>
      </c>
      <c r="CH241" s="0" t="str">
        <f aca="false">IF(AND(M241="Nein",M242="Nein",M243="Nein"),"Nein","Ja")</f>
        <v>Nein</v>
      </c>
      <c r="CI241" s="3" t="n">
        <f aca="false">ROUND((N241+N242+N243)/3,2)</f>
        <v>1</v>
      </c>
      <c r="CJ241" s="0" t="n">
        <f aca="false">O241</f>
        <v>20</v>
      </c>
      <c r="CK241" s="0" t="str">
        <f aca="false">P241</f>
        <v>Nein</v>
      </c>
      <c r="CL241" s="0" t="str">
        <f aca="false">Q241</f>
        <v>Nein</v>
      </c>
      <c r="CM241" s="3" t="n">
        <f aca="false">R241</f>
        <v>1</v>
      </c>
      <c r="CN241" s="0" t="n">
        <f aca="false">IF(AND(S241&gt;=0,S242&gt;=0,S243&gt;=0),S241+S242-S243,-1)</f>
        <v>1320</v>
      </c>
      <c r="CO241" s="0" t="s">
        <v>44</v>
      </c>
      <c r="CP241" s="0" t="str">
        <f aca="false">IF(AND(U241="Nein",U242="Nein",U243="Nein"),"Nein","Ja")</f>
        <v>Nein</v>
      </c>
      <c r="CQ241" s="3" t="n">
        <f aca="false">ROUND((V241+V242+V243)/3,2)</f>
        <v>1</v>
      </c>
      <c r="CR241" s="0" t="n">
        <f aca="false">W241</f>
        <v>20</v>
      </c>
      <c r="CS241" s="0" t="str">
        <f aca="false">X241</f>
        <v>Nein</v>
      </c>
      <c r="CT241" s="0" t="str">
        <f aca="false">Y241</f>
        <v>Nein</v>
      </c>
      <c r="CU241" s="3" t="n">
        <f aca="false">Z241</f>
        <v>1</v>
      </c>
      <c r="CV241" s="0" t="n">
        <f aca="false">AA241</f>
        <v>92</v>
      </c>
      <c r="CW241" s="0" t="str">
        <f aca="false">AB241</f>
        <v>Nein</v>
      </c>
      <c r="CX241" s="0" t="str">
        <f aca="false">AC241</f>
        <v>Nein</v>
      </c>
      <c r="CY241" s="3" t="n">
        <f aca="false">AD241</f>
        <v>1</v>
      </c>
      <c r="CZ241" s="0" t="n">
        <f aca="false">AE241</f>
        <v>92</v>
      </c>
      <c r="DA241" s="0" t="str">
        <f aca="false">AF241</f>
        <v>Nein</v>
      </c>
      <c r="DB241" s="0" t="str">
        <f aca="false">AG241</f>
        <v>Nein</v>
      </c>
      <c r="DC241" s="3" t="n">
        <f aca="false">AH241</f>
        <v>1</v>
      </c>
      <c r="DD241" s="0" t="n">
        <f aca="false">AI241</f>
        <v>2</v>
      </c>
      <c r="DE241" s="0" t="str">
        <f aca="false">AJ241</f>
        <v>Nein</v>
      </c>
      <c r="DF241" s="0" t="str">
        <f aca="false">AK241</f>
        <v>Nein</v>
      </c>
      <c r="DG241" s="3" t="n">
        <f aca="false">AL241</f>
        <v>1</v>
      </c>
      <c r="DH241" s="0" t="n">
        <f aca="false">AM241</f>
        <v>21</v>
      </c>
      <c r="DI241" s="0" t="str">
        <f aca="false">AN241</f>
        <v>Nein</v>
      </c>
      <c r="DJ241" s="0" t="str">
        <f aca="false">AO241</f>
        <v>Nein</v>
      </c>
      <c r="DK241" s="3" t="n">
        <f aca="false">AP241</f>
        <v>1</v>
      </c>
      <c r="DL241" s="0" t="n">
        <f aca="false">IF(CF241=0,0,IF(OR(BX241&gt;=0,CF241&gt;=0),ROUND(CF241/BX241*100,0),-1))</f>
        <v>8</v>
      </c>
      <c r="DM241" s="0" t="s">
        <v>44</v>
      </c>
      <c r="DN241" s="0" t="str">
        <f aca="false">IF(AND(CH241="Nein",BZ241="Nein"),"Nein","Ja")</f>
        <v>Nein</v>
      </c>
      <c r="DO241" s="3" t="n">
        <f aca="false">ROUND(CI241*CA241,2)</f>
        <v>1</v>
      </c>
      <c r="DP241" s="0" t="n">
        <f aca="false">IF(OR(BX241&lt;0,CB241&lt;=0),-1,ROUND(BX241/CB241,0))</f>
        <v>72</v>
      </c>
      <c r="DQ241" s="0" t="s">
        <v>44</v>
      </c>
      <c r="DR241" s="0" t="str">
        <f aca="false">IF(AND(BZ241="Nein",CD241="Nein"),"Nein","Ja")</f>
        <v>Nein</v>
      </c>
      <c r="DS241" s="3" t="n">
        <f aca="false">ROUND(CA241*CE241,2)</f>
        <v>1</v>
      </c>
      <c r="DT241" s="0" t="n">
        <f aca="false">IF(OR(CF241&lt;0,CJ241&lt;=0),-1,ROUND(CF241/CJ241,0))</f>
        <v>6</v>
      </c>
      <c r="DU241" s="0" t="s">
        <v>44</v>
      </c>
      <c r="DV241" s="0" t="str">
        <f aca="false">IF(AND(CH241="Nein",CL241="Nein"),"Nein","Ja")</f>
        <v>Nein</v>
      </c>
      <c r="DW241" s="3" t="n">
        <f aca="false">ROUND(CI241*CM241,2)</f>
        <v>1</v>
      </c>
      <c r="DX241" s="0" t="n">
        <f aca="false">IF(OR(CN241&lt;0,CR241&lt;=0),-1,ROUND(CN241/CR241,0))</f>
        <v>66</v>
      </c>
      <c r="DY241" s="0" t="s">
        <v>44</v>
      </c>
      <c r="DZ241" s="0" t="str">
        <f aca="false">IF(AND(CP241="Nein",CT241="Nein"),"Nein","Ja")</f>
        <v>Nein</v>
      </c>
      <c r="EA241" s="3" t="n">
        <f aca="false">ROUND(CQ241*CU241,2)</f>
        <v>1</v>
      </c>
      <c r="EB241" s="0" t="n">
        <f aca="false">IF(OR(CN241&lt;0,CF241&lt;0),-1,CN241+ROUND(BU241*CF241,0))</f>
        <v>1584</v>
      </c>
      <c r="EC241" s="0" t="s">
        <v>44</v>
      </c>
      <c r="ED241" s="0" t="str">
        <f aca="false">IF(AND(CP241="Nein",CH241="Nein"),"Nein","Ja")</f>
        <v>Nein</v>
      </c>
      <c r="EE241" s="3" t="n">
        <f aca="false">ROUND((CQ241+CI241)/2,2)</f>
        <v>1</v>
      </c>
      <c r="EF241" s="0" t="n">
        <f aca="false">IF(OR(EB241&lt;0,CB241&lt;=0),-1,ROUND(EB241/CB241,0))</f>
        <v>79</v>
      </c>
      <c r="EG241" s="0" t="s">
        <v>44</v>
      </c>
      <c r="EH241" s="0" t="str">
        <f aca="false">IF(AND(ED241="Nein",CD241="Nein"),"Nein","Ja")</f>
        <v>Nein</v>
      </c>
      <c r="EI241" s="3" t="n">
        <f aca="false">ROUND(EE241*CE241,2)</f>
        <v>1</v>
      </c>
      <c r="EJ241" s="0" t="n">
        <f aca="false">BO241</f>
        <v>9</v>
      </c>
      <c r="EK241" s="0" t="str">
        <f aca="false">BP241</f>
        <v>Nein</v>
      </c>
      <c r="EL241" s="0" t="str">
        <f aca="false">BQ241</f>
        <v>Nein</v>
      </c>
      <c r="EM241" s="3" t="n">
        <f aca="false">BR241</f>
        <v>1</v>
      </c>
    </row>
    <row r="242" customFormat="false" ht="12.75" hidden="false" customHeight="false" outlineLevel="0" collapsed="false">
      <c r="B242" s="0" t="n">
        <v>1</v>
      </c>
      <c r="C242" s="0" t="n">
        <v>720</v>
      </c>
      <c r="D242" s="0" t="s">
        <v>44</v>
      </c>
      <c r="E242" s="0" t="s">
        <v>44</v>
      </c>
      <c r="F242" s="3" t="n">
        <v>1</v>
      </c>
      <c r="G242" s="0" t="n">
        <v>97</v>
      </c>
      <c r="H242" s="0" t="s">
        <v>44</v>
      </c>
      <c r="I242" s="0" t="s">
        <v>44</v>
      </c>
      <c r="J242" s="3" t="n">
        <v>1</v>
      </c>
      <c r="K242" s="0" t="n">
        <v>180</v>
      </c>
      <c r="L242" s="0" t="s">
        <v>44</v>
      </c>
      <c r="M242" s="0" t="s">
        <v>44</v>
      </c>
      <c r="N242" s="3" t="n">
        <v>1</v>
      </c>
      <c r="O242" s="0" t="n">
        <v>82</v>
      </c>
      <c r="P242" s="0" t="s">
        <v>44</v>
      </c>
      <c r="Q242" s="0" t="s">
        <v>44</v>
      </c>
      <c r="R242" s="3" t="n">
        <v>1</v>
      </c>
      <c r="S242" s="0" t="n">
        <v>540</v>
      </c>
      <c r="T242" s="0" t="s">
        <v>44</v>
      </c>
      <c r="U242" s="0" t="s">
        <v>44</v>
      </c>
      <c r="V242" s="3" t="n">
        <v>1</v>
      </c>
      <c r="W242" s="0" t="n">
        <v>102</v>
      </c>
      <c r="X242" s="0" t="s">
        <v>44</v>
      </c>
      <c r="Y242" s="0" t="s">
        <v>44</v>
      </c>
      <c r="Z242" s="3" t="n">
        <v>1</v>
      </c>
      <c r="AA242" s="0" t="n">
        <v>82</v>
      </c>
      <c r="AB242" s="0" t="s">
        <v>44</v>
      </c>
      <c r="AC242" s="0" t="s">
        <v>44</v>
      </c>
      <c r="AD242" s="3" t="n">
        <v>1</v>
      </c>
      <c r="AE242" s="0" t="n">
        <v>82</v>
      </c>
      <c r="AF242" s="4" t="s">
        <v>44</v>
      </c>
      <c r="AG242" s="4" t="s">
        <v>44</v>
      </c>
      <c r="AH242" s="3" t="n">
        <v>1</v>
      </c>
      <c r="AI242" s="0" t="n">
        <v>11</v>
      </c>
      <c r="AJ242" s="0" t="s">
        <v>44</v>
      </c>
      <c r="AK242" s="0" t="s">
        <v>44</v>
      </c>
      <c r="AL242" s="3" t="n">
        <v>1</v>
      </c>
      <c r="AM242" s="0" t="n">
        <v>98</v>
      </c>
      <c r="AN242" s="0" t="s">
        <v>44</v>
      </c>
      <c r="AO242" s="0" t="s">
        <v>44</v>
      </c>
      <c r="AP242" s="3" t="n">
        <v>1</v>
      </c>
      <c r="AQ242" s="0" t="n">
        <v>25</v>
      </c>
      <c r="AR242" s="0" t="s">
        <v>44</v>
      </c>
      <c r="AS242" s="0" t="s">
        <v>44</v>
      </c>
      <c r="AT242" s="3" t="n">
        <v>1</v>
      </c>
      <c r="AU242" s="0" t="n">
        <v>7</v>
      </c>
      <c r="AV242" s="0" t="s">
        <v>44</v>
      </c>
      <c r="AW242" s="0" t="s">
        <v>44</v>
      </c>
      <c r="AX242" s="3" t="n">
        <v>1</v>
      </c>
      <c r="AY242" s="0" t="n">
        <v>2</v>
      </c>
      <c r="AZ242" s="0" t="s">
        <v>44</v>
      </c>
      <c r="BA242" s="0" t="s">
        <v>44</v>
      </c>
      <c r="BB242" s="3" t="n">
        <v>1</v>
      </c>
      <c r="BC242" s="0" t="n">
        <v>5</v>
      </c>
      <c r="BD242" s="0" t="s">
        <v>44</v>
      </c>
      <c r="BE242" s="0" t="s">
        <v>44</v>
      </c>
      <c r="BF242" s="3" t="n">
        <v>1</v>
      </c>
      <c r="BG242" s="0" t="n">
        <v>1008</v>
      </c>
      <c r="BH242" s="0" t="s">
        <v>44</v>
      </c>
      <c r="BI242" s="0" t="s">
        <v>44</v>
      </c>
      <c r="BJ242" s="3" t="n">
        <v>1</v>
      </c>
      <c r="BK242" s="0" t="n">
        <v>10</v>
      </c>
      <c r="BL242" s="0" t="s">
        <v>44</v>
      </c>
      <c r="BM242" s="0" t="s">
        <v>44</v>
      </c>
      <c r="BN242" s="3" t="n">
        <v>1</v>
      </c>
      <c r="BO242" s="0" t="n">
        <v>7</v>
      </c>
      <c r="BP242" s="0" t="s">
        <v>44</v>
      </c>
      <c r="BQ242" s="0" t="s">
        <v>44</v>
      </c>
      <c r="BR242" s="3" t="n">
        <v>1</v>
      </c>
      <c r="CA242" s="3"/>
      <c r="CE242" s="3"/>
      <c r="CI242" s="3"/>
      <c r="CM242" s="3"/>
      <c r="CQ242" s="3"/>
      <c r="CU242" s="3"/>
      <c r="CY242" s="3"/>
      <c r="DC242" s="3"/>
      <c r="DG242" s="3"/>
      <c r="DK242" s="3"/>
      <c r="DO242" s="3"/>
      <c r="DS242" s="3"/>
      <c r="DW242" s="3"/>
      <c r="EA242" s="3"/>
      <c r="EE242" s="3"/>
      <c r="EI242" s="3"/>
      <c r="EM242" s="3"/>
    </row>
    <row r="243" customFormat="false" ht="12.75" hidden="false" customHeight="false" outlineLevel="0" collapsed="false">
      <c r="B243" s="0" t="n">
        <v>1</v>
      </c>
      <c r="C243" s="0" t="n">
        <v>600</v>
      </c>
      <c r="D243" s="0" t="s">
        <v>44</v>
      </c>
      <c r="E243" s="0" t="s">
        <v>44</v>
      </c>
      <c r="F243" s="3" t="n">
        <v>1</v>
      </c>
      <c r="G243" s="0" t="n">
        <v>105</v>
      </c>
      <c r="H243" s="0" t="s">
        <v>44</v>
      </c>
      <c r="I243" s="0" t="s">
        <v>44</v>
      </c>
      <c r="J243" s="3" t="n">
        <v>1</v>
      </c>
      <c r="K243" s="0" t="n">
        <v>120</v>
      </c>
      <c r="L243" s="0" t="s">
        <v>44</v>
      </c>
      <c r="M243" s="0" t="s">
        <v>44</v>
      </c>
      <c r="N243" s="3" t="n">
        <v>1</v>
      </c>
      <c r="O243" s="0" t="n">
        <v>85</v>
      </c>
      <c r="P243" s="0" t="s">
        <v>44</v>
      </c>
      <c r="Q243" s="0" t="s">
        <v>44</v>
      </c>
      <c r="R243" s="3" t="n">
        <v>1</v>
      </c>
      <c r="S243" s="0" t="n">
        <v>480</v>
      </c>
      <c r="T243" s="0" t="s">
        <v>44</v>
      </c>
      <c r="U243" s="0" t="s">
        <v>44</v>
      </c>
      <c r="V243" s="3" t="n">
        <v>1</v>
      </c>
      <c r="W243" s="0" t="n">
        <v>110</v>
      </c>
      <c r="X243" s="0" t="s">
        <v>44</v>
      </c>
      <c r="Y243" s="0" t="s">
        <v>44</v>
      </c>
      <c r="Z243" s="3" t="n">
        <v>1</v>
      </c>
      <c r="AA243" s="0" t="n">
        <v>-3</v>
      </c>
      <c r="AB243" s="0" t="s">
        <v>44</v>
      </c>
      <c r="AC243" s="0" t="s">
        <v>44</v>
      </c>
      <c r="AD243" s="3" t="n">
        <v>1</v>
      </c>
      <c r="AE243" s="0" t="n">
        <v>-3</v>
      </c>
      <c r="AF243" s="4" t="s">
        <v>44</v>
      </c>
      <c r="AG243" s="4" t="s">
        <v>44</v>
      </c>
      <c r="AH243" s="3" t="n">
        <v>1</v>
      </c>
      <c r="AI243" s="0" t="n">
        <v>-3</v>
      </c>
      <c r="AJ243" s="0" t="s">
        <v>44</v>
      </c>
      <c r="AK243" s="0" t="s">
        <v>44</v>
      </c>
      <c r="AL243" s="3" t="n">
        <v>1</v>
      </c>
      <c r="AM243" s="0" t="n">
        <v>95</v>
      </c>
      <c r="AN243" s="0" t="s">
        <v>44</v>
      </c>
      <c r="AO243" s="0" t="s">
        <v>44</v>
      </c>
      <c r="AP243" s="3" t="n">
        <v>1</v>
      </c>
      <c r="AQ243" s="0" t="n">
        <v>20</v>
      </c>
      <c r="AR243" s="0" t="s">
        <v>44</v>
      </c>
      <c r="AS243" s="0" t="s">
        <v>44</v>
      </c>
      <c r="AT243" s="3" t="n">
        <v>1</v>
      </c>
      <c r="AU243" s="0" t="n">
        <v>6</v>
      </c>
      <c r="AV243" s="0" t="s">
        <v>44</v>
      </c>
      <c r="AW243" s="0" t="s">
        <v>44</v>
      </c>
      <c r="AX243" s="3" t="n">
        <v>1</v>
      </c>
      <c r="AY243" s="0" t="n">
        <v>1</v>
      </c>
      <c r="AZ243" s="0" t="s">
        <v>44</v>
      </c>
      <c r="BA243" s="0" t="s">
        <v>44</v>
      </c>
      <c r="BB243" s="3" t="n">
        <v>1</v>
      </c>
      <c r="BC243" s="0" t="n">
        <v>4</v>
      </c>
      <c r="BD243" s="0" t="s">
        <v>44</v>
      </c>
      <c r="BE243" s="0" t="s">
        <v>44</v>
      </c>
      <c r="BF243" s="3" t="n">
        <v>1</v>
      </c>
      <c r="BG243" s="0" t="n">
        <v>804</v>
      </c>
      <c r="BH243" s="0" t="s">
        <v>44</v>
      </c>
      <c r="BI243" s="0" t="s">
        <v>44</v>
      </c>
      <c r="BJ243" s="3" t="n">
        <v>1</v>
      </c>
      <c r="BK243" s="0" t="n">
        <v>8</v>
      </c>
      <c r="BL243" s="0" t="s">
        <v>44</v>
      </c>
      <c r="BM243" s="0" t="s">
        <v>44</v>
      </c>
      <c r="BN243" s="3" t="n">
        <v>1</v>
      </c>
      <c r="BO243" s="0" t="n">
        <v>0</v>
      </c>
      <c r="BP243" s="0" t="s">
        <v>44</v>
      </c>
      <c r="BQ243" s="0" t="s">
        <v>44</v>
      </c>
      <c r="BR243" s="3" t="n">
        <v>1</v>
      </c>
      <c r="CA243" s="3"/>
      <c r="CE243" s="3"/>
      <c r="CI243" s="3"/>
      <c r="CM243" s="3"/>
      <c r="CQ243" s="3"/>
      <c r="CU243" s="3"/>
      <c r="CY243" s="3"/>
      <c r="DC243" s="3"/>
      <c r="DG243" s="3"/>
      <c r="DK243" s="3"/>
      <c r="DO243" s="3"/>
      <c r="DS243" s="3"/>
      <c r="DW243" s="3"/>
      <c r="EA243" s="3"/>
      <c r="EE243" s="3"/>
      <c r="EI243" s="3"/>
      <c r="EM243" s="3"/>
    </row>
    <row r="244" customFormat="false" ht="12.75" hidden="false" customHeight="false" outlineLevel="0" collapsed="false">
      <c r="A244" s="0" t="n">
        <v>95</v>
      </c>
      <c r="B244" s="0" t="n">
        <v>1</v>
      </c>
      <c r="C244" s="0" t="n">
        <v>2520</v>
      </c>
      <c r="D244" s="0" t="s">
        <v>44</v>
      </c>
      <c r="E244" s="0" t="s">
        <v>44</v>
      </c>
      <c r="F244" s="3" t="n">
        <v>1</v>
      </c>
      <c r="G244" s="0" t="n">
        <v>109</v>
      </c>
      <c r="H244" s="0" t="s">
        <v>44</v>
      </c>
      <c r="I244" s="0" t="s">
        <v>44</v>
      </c>
      <c r="J244" s="3" t="n">
        <v>1</v>
      </c>
      <c r="K244" s="0" t="n">
        <v>0</v>
      </c>
      <c r="L244" s="0" t="s">
        <v>44</v>
      </c>
      <c r="M244" s="0" t="s">
        <v>44</v>
      </c>
      <c r="N244" s="3" t="n">
        <v>1</v>
      </c>
      <c r="O244" s="0" t="n">
        <v>-1</v>
      </c>
      <c r="P244" s="0" t="s">
        <v>44</v>
      </c>
      <c r="Q244" s="0" t="s">
        <v>44</v>
      </c>
      <c r="R244" s="3" t="n">
        <v>1</v>
      </c>
      <c r="S244" s="0" t="n">
        <v>2520</v>
      </c>
      <c r="T244" s="0" t="s">
        <v>44</v>
      </c>
      <c r="U244" s="0" t="s">
        <v>44</v>
      </c>
      <c r="V244" s="3" t="n">
        <v>1</v>
      </c>
      <c r="W244" s="0" t="n">
        <v>109</v>
      </c>
      <c r="X244" s="0" t="s">
        <v>44</v>
      </c>
      <c r="Y244" s="0" t="s">
        <v>44</v>
      </c>
      <c r="Z244" s="3" t="n">
        <v>1</v>
      </c>
      <c r="AA244" s="0" t="n">
        <v>83</v>
      </c>
      <c r="AB244" s="0" t="s">
        <v>44</v>
      </c>
      <c r="AC244" s="0" t="s">
        <v>44</v>
      </c>
      <c r="AD244" s="3" t="n">
        <v>1</v>
      </c>
      <c r="AE244" s="0" t="n">
        <v>85</v>
      </c>
      <c r="AF244" s="4" t="s">
        <v>44</v>
      </c>
      <c r="AG244" s="4" t="s">
        <v>44</v>
      </c>
      <c r="AH244" s="3" t="n">
        <v>1</v>
      </c>
      <c r="AI244" s="0" t="n">
        <v>15</v>
      </c>
      <c r="AJ244" s="0" t="s">
        <v>44</v>
      </c>
      <c r="AK244" s="0" t="s">
        <v>44</v>
      </c>
      <c r="AL244" s="3" t="n">
        <v>1</v>
      </c>
      <c r="AM244" s="0" t="n">
        <v>103</v>
      </c>
      <c r="AN244" s="0" t="s">
        <v>44</v>
      </c>
      <c r="AO244" s="0" t="s">
        <v>44</v>
      </c>
      <c r="AP244" s="3" t="n">
        <v>1</v>
      </c>
      <c r="AQ244" s="0" t="n">
        <v>0</v>
      </c>
      <c r="AR244" s="0" t="s">
        <v>44</v>
      </c>
      <c r="AS244" s="0" t="s">
        <v>44</v>
      </c>
      <c r="AT244" s="3" t="n">
        <v>1</v>
      </c>
      <c r="AU244" s="0" t="n">
        <v>23</v>
      </c>
      <c r="AV244" s="0" t="s">
        <v>44</v>
      </c>
      <c r="AW244" s="0" t="s">
        <v>44</v>
      </c>
      <c r="AX244" s="3" t="n">
        <v>1</v>
      </c>
      <c r="AY244" s="0" t="n">
        <v>-1</v>
      </c>
      <c r="AZ244" s="0" t="s">
        <v>44</v>
      </c>
      <c r="BA244" s="0" t="s">
        <v>44</v>
      </c>
      <c r="BB244" s="3" t="n">
        <v>1</v>
      </c>
      <c r="BC244" s="0" t="n">
        <v>23</v>
      </c>
      <c r="BD244" s="0" t="s">
        <v>44</v>
      </c>
      <c r="BE244" s="0" t="s">
        <v>44</v>
      </c>
      <c r="BF244" s="3" t="n">
        <v>1</v>
      </c>
      <c r="BG244" s="0" t="n">
        <v>2520</v>
      </c>
      <c r="BH244" s="0" t="s">
        <v>44</v>
      </c>
      <c r="BI244" s="0" t="s">
        <v>44</v>
      </c>
      <c r="BJ244" s="3" t="n">
        <v>1</v>
      </c>
      <c r="BK244" s="0" t="n">
        <v>23</v>
      </c>
      <c r="BL244" s="0" t="s">
        <v>44</v>
      </c>
      <c r="BM244" s="0" t="s">
        <v>44</v>
      </c>
      <c r="BN244" s="3" t="n">
        <v>1</v>
      </c>
      <c r="BO244" s="0" t="n">
        <v>13</v>
      </c>
      <c r="BP244" s="0" t="s">
        <v>44</v>
      </c>
      <c r="BQ244" s="0" t="s">
        <v>44</v>
      </c>
      <c r="BR244" s="3" t="n">
        <v>1</v>
      </c>
      <c r="BU244" s="0" t="n">
        <f aca="false">IF(CJ244&lt;=0,$D$7,IF(CR244&lt;=CJ244,$D$7,$D$7+$F$7*(CR244-CJ244)))</f>
        <v>2.2</v>
      </c>
      <c r="BW244" s="0" t="n">
        <v>1</v>
      </c>
      <c r="BX244" s="0" t="n">
        <f aca="false">IF(AND(C244&gt;=0,C245&gt;=0,C246&gt;=0),C244+C245-C246,-1)</f>
        <v>2640</v>
      </c>
      <c r="BY244" s="0" t="s">
        <v>44</v>
      </c>
      <c r="BZ244" s="0" t="str">
        <f aca="false">IF(AND(E244="Nein",E245="Nein",E246="Nein"),"Nein","Ja")</f>
        <v>Nein</v>
      </c>
      <c r="CA244" s="3" t="n">
        <f aca="false">ROUND((F244+F245+F246)/3,2)</f>
        <v>1</v>
      </c>
      <c r="CB244" s="0" t="n">
        <f aca="false">G244</f>
        <v>109</v>
      </c>
      <c r="CC244" s="0" t="str">
        <f aca="false">H244</f>
        <v>Nein</v>
      </c>
      <c r="CD244" s="0" t="str">
        <f aca="false">I244</f>
        <v>Nein</v>
      </c>
      <c r="CE244" s="3" t="n">
        <f aca="false">J244</f>
        <v>1</v>
      </c>
      <c r="CF244" s="0" t="n">
        <f aca="false">IF(AND(K244&gt;=0,K245&gt;=0,K246&gt;=0),K244+K245-K246,-1)</f>
        <v>60</v>
      </c>
      <c r="CG244" s="0" t="s">
        <v>44</v>
      </c>
      <c r="CH244" s="0" t="str">
        <f aca="false">IF(AND(M244="Nein",M245="Nein",M246="Nein"),"Nein","Ja")</f>
        <v>Nein</v>
      </c>
      <c r="CI244" s="3" t="n">
        <f aca="false">ROUND((N244+N245+N246)/3,2)</f>
        <v>1</v>
      </c>
      <c r="CJ244" s="0" t="n">
        <f aca="false">O244</f>
        <v>-1</v>
      </c>
      <c r="CK244" s="0" t="str">
        <f aca="false">P244</f>
        <v>Nein</v>
      </c>
      <c r="CL244" s="0" t="str">
        <f aca="false">Q244</f>
        <v>Nein</v>
      </c>
      <c r="CM244" s="3" t="n">
        <f aca="false">R244</f>
        <v>1</v>
      </c>
      <c r="CN244" s="0" t="n">
        <f aca="false">IF(AND(S244&gt;=0,S245&gt;=0,S246&gt;=0),S244+S245-S246,-1)</f>
        <v>2580</v>
      </c>
      <c r="CO244" s="0" t="s">
        <v>44</v>
      </c>
      <c r="CP244" s="0" t="str">
        <f aca="false">IF(AND(U244="Nein",U245="Nein",U246="Nein"),"Nein","Ja")</f>
        <v>Nein</v>
      </c>
      <c r="CQ244" s="3" t="n">
        <f aca="false">ROUND((V244+V245+V246)/3,2)</f>
        <v>1</v>
      </c>
      <c r="CR244" s="0" t="n">
        <f aca="false">W244</f>
        <v>109</v>
      </c>
      <c r="CS244" s="0" t="str">
        <f aca="false">X244</f>
        <v>Nein</v>
      </c>
      <c r="CT244" s="0" t="str">
        <f aca="false">Y244</f>
        <v>Nein</v>
      </c>
      <c r="CU244" s="3" t="n">
        <f aca="false">Z244</f>
        <v>1</v>
      </c>
      <c r="CV244" s="0" t="n">
        <f aca="false">AA244</f>
        <v>83</v>
      </c>
      <c r="CW244" s="0" t="str">
        <f aca="false">AB244</f>
        <v>Nein</v>
      </c>
      <c r="CX244" s="0" t="str">
        <f aca="false">AC244</f>
        <v>Nein</v>
      </c>
      <c r="CY244" s="3" t="n">
        <f aca="false">AD244</f>
        <v>1</v>
      </c>
      <c r="CZ244" s="0" t="n">
        <f aca="false">AE244</f>
        <v>85</v>
      </c>
      <c r="DA244" s="0" t="str">
        <f aca="false">AF244</f>
        <v>Nein</v>
      </c>
      <c r="DB244" s="0" t="str">
        <f aca="false">AG244</f>
        <v>Nein</v>
      </c>
      <c r="DC244" s="3" t="n">
        <f aca="false">AH244</f>
        <v>1</v>
      </c>
      <c r="DD244" s="0" t="n">
        <f aca="false">AI244</f>
        <v>15</v>
      </c>
      <c r="DE244" s="0" t="str">
        <f aca="false">AJ244</f>
        <v>Nein</v>
      </c>
      <c r="DF244" s="0" t="str">
        <f aca="false">AK244</f>
        <v>Nein</v>
      </c>
      <c r="DG244" s="3" t="n">
        <f aca="false">AL244</f>
        <v>1</v>
      </c>
      <c r="DH244" s="0" t="n">
        <f aca="false">AM244</f>
        <v>103</v>
      </c>
      <c r="DI244" s="0" t="str">
        <f aca="false">AN244</f>
        <v>Nein</v>
      </c>
      <c r="DJ244" s="0" t="str">
        <f aca="false">AO244</f>
        <v>Nein</v>
      </c>
      <c r="DK244" s="3" t="n">
        <f aca="false">AP244</f>
        <v>1</v>
      </c>
      <c r="DL244" s="0" t="n">
        <f aca="false">IF(CF244=0,0,IF(OR(BX244&gt;=0,CF244&gt;=0),ROUND(CF244/BX244*100,0),-1))</f>
        <v>2</v>
      </c>
      <c r="DM244" s="0" t="s">
        <v>44</v>
      </c>
      <c r="DN244" s="0" t="str">
        <f aca="false">IF(AND(CH244="Nein",BZ244="Nein"),"Nein","Ja")</f>
        <v>Nein</v>
      </c>
      <c r="DO244" s="3" t="n">
        <f aca="false">ROUND(CI244*CA244,2)</f>
        <v>1</v>
      </c>
      <c r="DP244" s="0" t="n">
        <f aca="false">IF(OR(BX244&lt;0,CB244&lt;=0),-1,ROUND(BX244/CB244,0))</f>
        <v>24</v>
      </c>
      <c r="DQ244" s="0" t="s">
        <v>44</v>
      </c>
      <c r="DR244" s="0" t="str">
        <f aca="false">IF(AND(BZ244="Nein",CD244="Nein"),"Nein","Ja")</f>
        <v>Nein</v>
      </c>
      <c r="DS244" s="3" t="n">
        <f aca="false">ROUND(CA244*CE244,2)</f>
        <v>1</v>
      </c>
      <c r="DT244" s="0" t="n">
        <f aca="false">IF(OR(CF244&lt;0,CJ244&lt;=0),-1,ROUND(CF244/CJ244,0))</f>
        <v>-1</v>
      </c>
      <c r="DU244" s="0" t="s">
        <v>44</v>
      </c>
      <c r="DV244" s="0" t="str">
        <f aca="false">IF(AND(CH244="Nein",CL244="Nein"),"Nein","Ja")</f>
        <v>Nein</v>
      </c>
      <c r="DW244" s="3" t="n">
        <f aca="false">ROUND(CI244*CM244,2)</f>
        <v>1</v>
      </c>
      <c r="DX244" s="0" t="n">
        <f aca="false">IF(OR(CN244&lt;0,CR244&lt;=0),-1,ROUND(CN244/CR244,0))</f>
        <v>24</v>
      </c>
      <c r="DY244" s="0" t="s">
        <v>44</v>
      </c>
      <c r="DZ244" s="0" t="str">
        <f aca="false">IF(AND(CP244="Nein",CT244="Nein"),"Nein","Ja")</f>
        <v>Nein</v>
      </c>
      <c r="EA244" s="3" t="n">
        <f aca="false">ROUND(CQ244*CU244,2)</f>
        <v>1</v>
      </c>
      <c r="EB244" s="0" t="n">
        <f aca="false">IF(OR(CN244&lt;0,CF244&lt;0),-1,CN244+ROUND(BU244*CF244,0))</f>
        <v>2712</v>
      </c>
      <c r="EC244" s="0" t="s">
        <v>44</v>
      </c>
      <c r="ED244" s="0" t="str">
        <f aca="false">IF(AND(CP244="Nein",CH244="Nein"),"Nein","Ja")</f>
        <v>Nein</v>
      </c>
      <c r="EE244" s="3" t="n">
        <f aca="false">ROUND((CQ244+CI244)/2,2)</f>
        <v>1</v>
      </c>
      <c r="EF244" s="0" t="n">
        <f aca="false">IF(OR(EB244&lt;0,CB244&lt;=0),-1,ROUND(EB244/CB244,0))</f>
        <v>25</v>
      </c>
      <c r="EG244" s="0" t="s">
        <v>44</v>
      </c>
      <c r="EH244" s="0" t="str">
        <f aca="false">IF(AND(ED244="Nein",CD244="Nein"),"Nein","Ja")</f>
        <v>Nein</v>
      </c>
      <c r="EI244" s="3" t="n">
        <f aca="false">ROUND(EE244*CE244,2)</f>
        <v>1</v>
      </c>
      <c r="EJ244" s="0" t="n">
        <f aca="false">BO244</f>
        <v>13</v>
      </c>
      <c r="EK244" s="0" t="str">
        <f aca="false">BP244</f>
        <v>Nein</v>
      </c>
      <c r="EL244" s="0" t="str">
        <f aca="false">BQ244</f>
        <v>Nein</v>
      </c>
      <c r="EM244" s="3" t="n">
        <f aca="false">BR244</f>
        <v>1</v>
      </c>
    </row>
    <row r="245" customFormat="false" ht="12.75" hidden="false" customHeight="false" outlineLevel="0" collapsed="false">
      <c r="B245" s="0" t="n">
        <v>1</v>
      </c>
      <c r="C245" s="0" t="n">
        <v>720</v>
      </c>
      <c r="D245" s="0" t="s">
        <v>44</v>
      </c>
      <c r="E245" s="0" t="s">
        <v>44</v>
      </c>
      <c r="F245" s="3" t="n">
        <v>1</v>
      </c>
      <c r="G245" s="0" t="n">
        <v>97</v>
      </c>
      <c r="H245" s="0" t="s">
        <v>44</v>
      </c>
      <c r="I245" s="0" t="s">
        <v>44</v>
      </c>
      <c r="J245" s="3" t="n">
        <v>1</v>
      </c>
      <c r="K245" s="0" t="n">
        <v>180</v>
      </c>
      <c r="L245" s="0" t="s">
        <v>44</v>
      </c>
      <c r="M245" s="0" t="s">
        <v>44</v>
      </c>
      <c r="N245" s="3" t="n">
        <v>1</v>
      </c>
      <c r="O245" s="0" t="n">
        <v>82</v>
      </c>
      <c r="P245" s="0" t="s">
        <v>44</v>
      </c>
      <c r="Q245" s="0" t="s">
        <v>44</v>
      </c>
      <c r="R245" s="3" t="n">
        <v>1</v>
      </c>
      <c r="S245" s="0" t="n">
        <v>540</v>
      </c>
      <c r="T245" s="0" t="s">
        <v>44</v>
      </c>
      <c r="U245" s="0" t="s">
        <v>44</v>
      </c>
      <c r="V245" s="3" t="n">
        <v>1</v>
      </c>
      <c r="W245" s="0" t="n">
        <v>102</v>
      </c>
      <c r="X245" s="0" t="s">
        <v>44</v>
      </c>
      <c r="Y245" s="0" t="s">
        <v>44</v>
      </c>
      <c r="Z245" s="3" t="n">
        <v>1</v>
      </c>
      <c r="AA245" s="0" t="n">
        <v>82</v>
      </c>
      <c r="AB245" s="0" t="s">
        <v>44</v>
      </c>
      <c r="AC245" s="0" t="s">
        <v>44</v>
      </c>
      <c r="AD245" s="3" t="n">
        <v>1</v>
      </c>
      <c r="AE245" s="0" t="n">
        <v>82</v>
      </c>
      <c r="AF245" s="4" t="s">
        <v>44</v>
      </c>
      <c r="AG245" s="4" t="s">
        <v>44</v>
      </c>
      <c r="AH245" s="3" t="n">
        <v>1</v>
      </c>
      <c r="AI245" s="0" t="n">
        <v>11</v>
      </c>
      <c r="AJ245" s="0" t="s">
        <v>44</v>
      </c>
      <c r="AK245" s="0" t="s">
        <v>44</v>
      </c>
      <c r="AL245" s="3" t="n">
        <v>1</v>
      </c>
      <c r="AM245" s="0" t="n">
        <v>98</v>
      </c>
      <c r="AN245" s="0" t="s">
        <v>44</v>
      </c>
      <c r="AO245" s="0" t="s">
        <v>44</v>
      </c>
      <c r="AP245" s="3" t="n">
        <v>1</v>
      </c>
      <c r="AQ245" s="0" t="n">
        <v>25</v>
      </c>
      <c r="AR245" s="0" t="s">
        <v>44</v>
      </c>
      <c r="AS245" s="0" t="s">
        <v>44</v>
      </c>
      <c r="AT245" s="3" t="n">
        <v>1</v>
      </c>
      <c r="AU245" s="0" t="n">
        <v>7</v>
      </c>
      <c r="AV245" s="0" t="s">
        <v>44</v>
      </c>
      <c r="AW245" s="0" t="s">
        <v>44</v>
      </c>
      <c r="AX245" s="3" t="n">
        <v>1</v>
      </c>
      <c r="AY245" s="0" t="n">
        <v>2</v>
      </c>
      <c r="AZ245" s="0" t="s">
        <v>44</v>
      </c>
      <c r="BA245" s="0" t="s">
        <v>44</v>
      </c>
      <c r="BB245" s="3" t="n">
        <v>1</v>
      </c>
      <c r="BC245" s="0" t="n">
        <v>5</v>
      </c>
      <c r="BD245" s="0" t="s">
        <v>44</v>
      </c>
      <c r="BE245" s="0" t="s">
        <v>44</v>
      </c>
      <c r="BF245" s="3" t="n">
        <v>1</v>
      </c>
      <c r="BG245" s="0" t="n">
        <v>1008</v>
      </c>
      <c r="BH245" s="0" t="s">
        <v>44</v>
      </c>
      <c r="BI245" s="0" t="s">
        <v>44</v>
      </c>
      <c r="BJ245" s="3" t="n">
        <v>1</v>
      </c>
      <c r="BK245" s="0" t="n">
        <v>10</v>
      </c>
      <c r="BL245" s="0" t="s">
        <v>44</v>
      </c>
      <c r="BM245" s="0" t="s">
        <v>44</v>
      </c>
      <c r="BN245" s="3" t="n">
        <v>1</v>
      </c>
      <c r="BO245" s="0" t="n">
        <v>7</v>
      </c>
      <c r="BP245" s="0" t="s">
        <v>44</v>
      </c>
      <c r="BQ245" s="0" t="s">
        <v>44</v>
      </c>
      <c r="BR245" s="3" t="n">
        <v>1</v>
      </c>
      <c r="CA245" s="3"/>
      <c r="CE245" s="3"/>
      <c r="CI245" s="3"/>
      <c r="CM245" s="3"/>
      <c r="CQ245" s="3"/>
      <c r="CU245" s="3"/>
      <c r="CY245" s="3"/>
      <c r="DC245" s="3"/>
      <c r="DG245" s="3"/>
      <c r="DK245" s="3"/>
      <c r="DO245" s="3"/>
      <c r="DS245" s="3"/>
      <c r="DW245" s="3"/>
      <c r="EA245" s="3"/>
      <c r="EE245" s="3"/>
      <c r="EI245" s="3"/>
      <c r="EM245" s="3"/>
    </row>
    <row r="246" customFormat="false" ht="12.75" hidden="false" customHeight="false" outlineLevel="0" collapsed="false">
      <c r="B246" s="0" t="n">
        <v>1</v>
      </c>
      <c r="C246" s="0" t="n">
        <v>600</v>
      </c>
      <c r="D246" s="0" t="s">
        <v>44</v>
      </c>
      <c r="E246" s="0" t="s">
        <v>44</v>
      </c>
      <c r="F246" s="3" t="n">
        <v>1</v>
      </c>
      <c r="G246" s="0" t="n">
        <v>105</v>
      </c>
      <c r="H246" s="0" t="s">
        <v>44</v>
      </c>
      <c r="I246" s="0" t="s">
        <v>44</v>
      </c>
      <c r="J246" s="3" t="n">
        <v>1</v>
      </c>
      <c r="K246" s="0" t="n">
        <v>120</v>
      </c>
      <c r="L246" s="0" t="s">
        <v>44</v>
      </c>
      <c r="M246" s="0" t="s">
        <v>44</v>
      </c>
      <c r="N246" s="3" t="n">
        <v>1</v>
      </c>
      <c r="O246" s="0" t="n">
        <v>85</v>
      </c>
      <c r="P246" s="0" t="s">
        <v>44</v>
      </c>
      <c r="Q246" s="0" t="s">
        <v>44</v>
      </c>
      <c r="R246" s="3" t="n">
        <v>1</v>
      </c>
      <c r="S246" s="0" t="n">
        <v>480</v>
      </c>
      <c r="T246" s="0" t="s">
        <v>44</v>
      </c>
      <c r="U246" s="0" t="s">
        <v>44</v>
      </c>
      <c r="V246" s="3" t="n">
        <v>1</v>
      </c>
      <c r="W246" s="0" t="n">
        <v>110</v>
      </c>
      <c r="X246" s="0" t="s">
        <v>44</v>
      </c>
      <c r="Y246" s="0" t="s">
        <v>44</v>
      </c>
      <c r="Z246" s="3" t="n">
        <v>1</v>
      </c>
      <c r="AA246" s="0" t="n">
        <v>77</v>
      </c>
      <c r="AB246" s="0" t="s">
        <v>44</v>
      </c>
      <c r="AC246" s="0" t="s">
        <v>44</v>
      </c>
      <c r="AD246" s="3" t="n">
        <v>1</v>
      </c>
      <c r="AE246" s="0" t="n">
        <v>77</v>
      </c>
      <c r="AF246" s="4" t="s">
        <v>44</v>
      </c>
      <c r="AG246" s="4" t="s">
        <v>44</v>
      </c>
      <c r="AH246" s="3" t="n">
        <v>1</v>
      </c>
      <c r="AI246" s="0" t="n">
        <v>14</v>
      </c>
      <c r="AJ246" s="0" t="s">
        <v>44</v>
      </c>
      <c r="AK246" s="0" t="s">
        <v>44</v>
      </c>
      <c r="AL246" s="3" t="n">
        <v>1</v>
      </c>
      <c r="AM246" s="0" t="n">
        <v>95</v>
      </c>
      <c r="AN246" s="0" t="s">
        <v>44</v>
      </c>
      <c r="AO246" s="0" t="s">
        <v>44</v>
      </c>
      <c r="AP246" s="3" t="n">
        <v>1</v>
      </c>
      <c r="AQ246" s="0" t="n">
        <v>20</v>
      </c>
      <c r="AR246" s="0" t="s">
        <v>44</v>
      </c>
      <c r="AS246" s="0" t="s">
        <v>44</v>
      </c>
      <c r="AT246" s="3" t="n">
        <v>1</v>
      </c>
      <c r="AU246" s="0" t="n">
        <v>6</v>
      </c>
      <c r="AV246" s="0" t="s">
        <v>44</v>
      </c>
      <c r="AW246" s="0" t="s">
        <v>44</v>
      </c>
      <c r="AX246" s="3" t="n">
        <v>1</v>
      </c>
      <c r="AY246" s="0" t="n">
        <v>1</v>
      </c>
      <c r="AZ246" s="0" t="s">
        <v>44</v>
      </c>
      <c r="BA246" s="0" t="s">
        <v>44</v>
      </c>
      <c r="BB246" s="3" t="n">
        <v>1</v>
      </c>
      <c r="BC246" s="0" t="n">
        <v>4</v>
      </c>
      <c r="BD246" s="0" t="s">
        <v>44</v>
      </c>
      <c r="BE246" s="0" t="s">
        <v>44</v>
      </c>
      <c r="BF246" s="3" t="n">
        <v>1</v>
      </c>
      <c r="BG246" s="0" t="n">
        <v>804</v>
      </c>
      <c r="BH246" s="0" t="s">
        <v>44</v>
      </c>
      <c r="BI246" s="0" t="s">
        <v>44</v>
      </c>
      <c r="BJ246" s="3" t="n">
        <v>1</v>
      </c>
      <c r="BK246" s="0" t="n">
        <v>8</v>
      </c>
      <c r="BL246" s="0" t="s">
        <v>44</v>
      </c>
      <c r="BM246" s="0" t="s">
        <v>44</v>
      </c>
      <c r="BN246" s="3" t="n">
        <v>1</v>
      </c>
      <c r="BO246" s="0" t="n">
        <v>0</v>
      </c>
      <c r="BP246" s="0" t="s">
        <v>44</v>
      </c>
      <c r="BQ246" s="0" t="s">
        <v>44</v>
      </c>
      <c r="BR246" s="3" t="n">
        <v>1</v>
      </c>
      <c r="CA246" s="3"/>
      <c r="CE246" s="3"/>
      <c r="CI246" s="3"/>
      <c r="CM246" s="3"/>
      <c r="CQ246" s="3"/>
      <c r="CU246" s="3"/>
      <c r="CY246" s="3"/>
      <c r="DC246" s="3"/>
      <c r="DG246" s="3"/>
      <c r="DK246" s="3"/>
      <c r="DO246" s="3"/>
      <c r="DS246" s="3"/>
      <c r="DW246" s="3"/>
      <c r="EA246" s="3"/>
      <c r="EE246" s="3"/>
      <c r="EI246" s="3"/>
      <c r="EM246" s="3"/>
    </row>
    <row r="247" customFormat="false" ht="12.75" hidden="false" customHeight="false" outlineLevel="0" collapsed="false">
      <c r="A247" s="0" t="n">
        <v>96</v>
      </c>
      <c r="B247" s="0" t="n">
        <v>1</v>
      </c>
      <c r="C247" s="0" t="n">
        <v>1320</v>
      </c>
      <c r="D247" s="0" t="s">
        <v>44</v>
      </c>
      <c r="E247" s="0" t="s">
        <v>44</v>
      </c>
      <c r="F247" s="3" t="n">
        <v>1</v>
      </c>
      <c r="G247" s="0" t="n">
        <v>20</v>
      </c>
      <c r="H247" s="0" t="s">
        <v>44</v>
      </c>
      <c r="I247" s="0" t="s">
        <v>44</v>
      </c>
      <c r="J247" s="3" t="n">
        <v>1</v>
      </c>
      <c r="K247" s="0" t="n">
        <v>60</v>
      </c>
      <c r="L247" s="0" t="s">
        <v>44</v>
      </c>
      <c r="M247" s="0" t="s">
        <v>44</v>
      </c>
      <c r="N247" s="3" t="n">
        <v>1</v>
      </c>
      <c r="O247" s="0" t="n">
        <v>20</v>
      </c>
      <c r="P247" s="0" t="s">
        <v>44</v>
      </c>
      <c r="Q247" s="0" t="s">
        <v>44</v>
      </c>
      <c r="R247" s="3" t="n">
        <v>1</v>
      </c>
      <c r="S247" s="0" t="n">
        <v>1260</v>
      </c>
      <c r="T247" s="0" t="s">
        <v>44</v>
      </c>
      <c r="U247" s="0" t="s">
        <v>44</v>
      </c>
      <c r="V247" s="3" t="n">
        <v>1</v>
      </c>
      <c r="W247" s="0" t="n">
        <v>20</v>
      </c>
      <c r="X247" s="0" t="s">
        <v>44</v>
      </c>
      <c r="Y247" s="0" t="s">
        <v>44</v>
      </c>
      <c r="Z247" s="3" t="n">
        <v>1</v>
      </c>
      <c r="AA247" s="0" t="n">
        <v>92</v>
      </c>
      <c r="AB247" s="0" t="s">
        <v>44</v>
      </c>
      <c r="AC247" s="0" t="s">
        <v>44</v>
      </c>
      <c r="AD247" s="3" t="n">
        <v>1</v>
      </c>
      <c r="AE247" s="0" t="n">
        <v>92</v>
      </c>
      <c r="AF247" s="4" t="s">
        <v>44</v>
      </c>
      <c r="AG247" s="4" t="s">
        <v>44</v>
      </c>
      <c r="AH247" s="3" t="n">
        <v>1</v>
      </c>
      <c r="AI247" s="0" t="n">
        <v>2</v>
      </c>
      <c r="AJ247" s="0" t="s">
        <v>44</v>
      </c>
      <c r="AK247" s="0" t="s">
        <v>44</v>
      </c>
      <c r="AL247" s="3" t="n">
        <v>1</v>
      </c>
      <c r="AM247" s="0" t="n">
        <v>21</v>
      </c>
      <c r="AN247" s="0" t="s">
        <v>44</v>
      </c>
      <c r="AO247" s="0" t="s">
        <v>44</v>
      </c>
      <c r="AP247" s="3" t="n">
        <v>1</v>
      </c>
      <c r="AQ247" s="0" t="n">
        <v>5</v>
      </c>
      <c r="AR247" s="0" t="s">
        <v>44</v>
      </c>
      <c r="AS247" s="0" t="s">
        <v>44</v>
      </c>
      <c r="AT247" s="3" t="n">
        <v>1</v>
      </c>
      <c r="AU247" s="0" t="n">
        <v>66</v>
      </c>
      <c r="AV247" s="0" t="s">
        <v>44</v>
      </c>
      <c r="AW247" s="0" t="s">
        <v>44</v>
      </c>
      <c r="AX247" s="3" t="n">
        <v>1</v>
      </c>
      <c r="AY247" s="0" t="n">
        <v>3</v>
      </c>
      <c r="AZ247" s="0" t="s">
        <v>44</v>
      </c>
      <c r="BA247" s="0" t="s">
        <v>44</v>
      </c>
      <c r="BB247" s="3" t="n">
        <v>1</v>
      </c>
      <c r="BC247" s="0" t="n">
        <v>63</v>
      </c>
      <c r="BD247" s="0" t="s">
        <v>44</v>
      </c>
      <c r="BE247" s="0" t="s">
        <v>44</v>
      </c>
      <c r="BF247" s="3" t="n">
        <v>1</v>
      </c>
      <c r="BG247" s="0" t="n">
        <v>1392</v>
      </c>
      <c r="BH247" s="0" t="s">
        <v>44</v>
      </c>
      <c r="BI247" s="0" t="s">
        <v>44</v>
      </c>
      <c r="BJ247" s="3" t="n">
        <v>1</v>
      </c>
      <c r="BK247" s="0" t="n">
        <v>70</v>
      </c>
      <c r="BL247" s="0" t="s">
        <v>44</v>
      </c>
      <c r="BM247" s="0" t="s">
        <v>44</v>
      </c>
      <c r="BN247" s="3" t="n">
        <v>1</v>
      </c>
      <c r="BO247" s="0" t="n">
        <v>9</v>
      </c>
      <c r="BP247" s="0" t="s">
        <v>44</v>
      </c>
      <c r="BQ247" s="0" t="s">
        <v>44</v>
      </c>
      <c r="BR247" s="3" t="n">
        <v>1</v>
      </c>
      <c r="BU247" s="0" t="n">
        <f aca="false">IF(CJ247&lt;=0,$D$7,IF(CR247&lt;=CJ247,$D$7,$D$7+$F$7*(CR247-CJ247)))</f>
        <v>2.2</v>
      </c>
      <c r="BW247" s="0" t="n">
        <v>1</v>
      </c>
      <c r="BX247" s="0" t="n">
        <f aca="false">IF(AND(C247&gt;=0,C248&gt;=0,C249&gt;=0),C247+C248-C249,-1)</f>
        <v>1440</v>
      </c>
      <c r="BY247" s="0" t="s">
        <v>44</v>
      </c>
      <c r="BZ247" s="0" t="str">
        <f aca="false">IF(AND(E247="Nein",E248="Nein",E249="Nein"),"Nein","Ja")</f>
        <v>Nein</v>
      </c>
      <c r="CA247" s="3" t="n">
        <f aca="false">ROUND((F247+F248+F249)/3,2)</f>
        <v>1</v>
      </c>
      <c r="CB247" s="0" t="n">
        <f aca="false">G247</f>
        <v>20</v>
      </c>
      <c r="CC247" s="0" t="str">
        <f aca="false">H247</f>
        <v>Nein</v>
      </c>
      <c r="CD247" s="0" t="str">
        <f aca="false">I247</f>
        <v>Nein</v>
      </c>
      <c r="CE247" s="3" t="n">
        <f aca="false">J247</f>
        <v>1</v>
      </c>
      <c r="CF247" s="0" t="n">
        <f aca="false">IF(AND(K247&gt;=0,K248&gt;=0,K249&gt;=0),K247+K248-K249,-1)</f>
        <v>0</v>
      </c>
      <c r="CG247" s="0" t="s">
        <v>44</v>
      </c>
      <c r="CH247" s="0" t="str">
        <f aca="false">IF(AND(M247="Nein",M248="Nein",M249="Nein"),"Nein","Ja")</f>
        <v>Nein</v>
      </c>
      <c r="CI247" s="3" t="n">
        <f aca="false">ROUND((N247+N248+N249)/3,2)</f>
        <v>1</v>
      </c>
      <c r="CJ247" s="0" t="n">
        <f aca="false">O247</f>
        <v>20</v>
      </c>
      <c r="CK247" s="0" t="str">
        <f aca="false">P247</f>
        <v>Nein</v>
      </c>
      <c r="CL247" s="0" t="str">
        <f aca="false">Q247</f>
        <v>Nein</v>
      </c>
      <c r="CM247" s="3" t="n">
        <f aca="false">R247</f>
        <v>1</v>
      </c>
      <c r="CN247" s="0" t="n">
        <f aca="false">IF(AND(S247&gt;=0,S248&gt;=0,S249&gt;=0),S247+S248-S249,-1)</f>
        <v>1440</v>
      </c>
      <c r="CO247" s="0" t="s">
        <v>44</v>
      </c>
      <c r="CP247" s="0" t="str">
        <f aca="false">IF(AND(U247="Nein",U248="Nein",U249="Nein"),"Nein","Ja")</f>
        <v>Nein</v>
      </c>
      <c r="CQ247" s="3" t="n">
        <f aca="false">ROUND((V247+V248+V249)/3,2)</f>
        <v>1</v>
      </c>
      <c r="CR247" s="0" t="n">
        <f aca="false">W247</f>
        <v>20</v>
      </c>
      <c r="CS247" s="0" t="str">
        <f aca="false">X247</f>
        <v>Nein</v>
      </c>
      <c r="CT247" s="0" t="str">
        <f aca="false">Y247</f>
        <v>Nein</v>
      </c>
      <c r="CU247" s="3" t="n">
        <f aca="false">Z247</f>
        <v>1</v>
      </c>
      <c r="CV247" s="0" t="n">
        <f aca="false">AA247</f>
        <v>92</v>
      </c>
      <c r="CW247" s="0" t="str">
        <f aca="false">AB247</f>
        <v>Nein</v>
      </c>
      <c r="CX247" s="0" t="str">
        <f aca="false">AC247</f>
        <v>Nein</v>
      </c>
      <c r="CY247" s="3" t="n">
        <f aca="false">AD247</f>
        <v>1</v>
      </c>
      <c r="CZ247" s="0" t="n">
        <f aca="false">AE247</f>
        <v>92</v>
      </c>
      <c r="DA247" s="0" t="str">
        <f aca="false">AF247</f>
        <v>Nein</v>
      </c>
      <c r="DB247" s="0" t="str">
        <f aca="false">AG247</f>
        <v>Nein</v>
      </c>
      <c r="DC247" s="3" t="n">
        <f aca="false">AH247</f>
        <v>1</v>
      </c>
      <c r="DD247" s="0" t="n">
        <f aca="false">AI247</f>
        <v>2</v>
      </c>
      <c r="DE247" s="0" t="str">
        <f aca="false">AJ247</f>
        <v>Nein</v>
      </c>
      <c r="DF247" s="0" t="str">
        <f aca="false">AK247</f>
        <v>Nein</v>
      </c>
      <c r="DG247" s="3" t="n">
        <f aca="false">AL247</f>
        <v>1</v>
      </c>
      <c r="DH247" s="0" t="n">
        <f aca="false">AM247</f>
        <v>21</v>
      </c>
      <c r="DI247" s="0" t="str">
        <f aca="false">AN247</f>
        <v>Nein</v>
      </c>
      <c r="DJ247" s="0" t="str">
        <f aca="false">AO247</f>
        <v>Nein</v>
      </c>
      <c r="DK247" s="3" t="n">
        <f aca="false">AP247</f>
        <v>1</v>
      </c>
      <c r="DL247" s="0" t="n">
        <f aca="false">IF(CF247=0,0,IF(OR(BX247&gt;=0,CF247&gt;=0),ROUND(CF247/BX247*100,0),-1))</f>
        <v>0</v>
      </c>
      <c r="DM247" s="0" t="s">
        <v>44</v>
      </c>
      <c r="DN247" s="0" t="str">
        <f aca="false">IF(AND(CH247="Nein",BZ247="Nein"),"Nein","Ja")</f>
        <v>Nein</v>
      </c>
      <c r="DO247" s="3" t="n">
        <f aca="false">ROUND(CI247*CA247,2)</f>
        <v>1</v>
      </c>
      <c r="DP247" s="0" t="n">
        <f aca="false">IF(OR(BX247&lt;0,CB247&lt;=0),-1,ROUND(BX247/CB247,0))</f>
        <v>72</v>
      </c>
      <c r="DQ247" s="0" t="s">
        <v>44</v>
      </c>
      <c r="DR247" s="0" t="str">
        <f aca="false">IF(AND(BZ247="Nein",CD247="Nein"),"Nein","Ja")</f>
        <v>Nein</v>
      </c>
      <c r="DS247" s="3" t="n">
        <f aca="false">ROUND(CA247*CE247,2)</f>
        <v>1</v>
      </c>
      <c r="DT247" s="0" t="n">
        <f aca="false">IF(OR(CF247&lt;0,CJ247&lt;=0),-1,ROUND(CF247/CJ247,0))</f>
        <v>0</v>
      </c>
      <c r="DU247" s="0" t="s">
        <v>44</v>
      </c>
      <c r="DV247" s="0" t="str">
        <f aca="false">IF(AND(CH247="Nein",CL247="Nein"),"Nein","Ja")</f>
        <v>Nein</v>
      </c>
      <c r="DW247" s="3" t="n">
        <f aca="false">ROUND(CI247*CM247,2)</f>
        <v>1</v>
      </c>
      <c r="DX247" s="0" t="n">
        <f aca="false">IF(OR(CN247&lt;0,CR247&lt;=0),-1,ROUND(CN247/CR247,0))</f>
        <v>72</v>
      </c>
      <c r="DY247" s="0" t="s">
        <v>44</v>
      </c>
      <c r="DZ247" s="0" t="str">
        <f aca="false">IF(AND(CP247="Nein",CT247="Nein"),"Nein","Ja")</f>
        <v>Nein</v>
      </c>
      <c r="EA247" s="3" t="n">
        <f aca="false">ROUND(CQ247*CU247,2)</f>
        <v>1</v>
      </c>
      <c r="EB247" s="0" t="n">
        <f aca="false">IF(OR(CN247&lt;0,CF247&lt;0),-1,CN247+ROUND(BU247*CF247,0))</f>
        <v>1440</v>
      </c>
      <c r="EC247" s="0" t="s">
        <v>44</v>
      </c>
      <c r="ED247" s="0" t="str">
        <f aca="false">IF(AND(CP247="Nein",CH247="Nein"),"Nein","Ja")</f>
        <v>Nein</v>
      </c>
      <c r="EE247" s="3" t="n">
        <f aca="false">ROUND((CQ247+CI247)/2,2)</f>
        <v>1</v>
      </c>
      <c r="EF247" s="0" t="n">
        <f aca="false">IF(OR(EB247&lt;0,CB247&lt;=0),-1,ROUND(EB247/CB247,0))</f>
        <v>72</v>
      </c>
      <c r="EG247" s="0" t="s">
        <v>44</v>
      </c>
      <c r="EH247" s="0" t="str">
        <f aca="false">IF(AND(ED247="Nein",CD247="Nein"),"Nein","Ja")</f>
        <v>Nein</v>
      </c>
      <c r="EI247" s="3" t="n">
        <f aca="false">ROUND(EE247*CE247,2)</f>
        <v>1</v>
      </c>
      <c r="EJ247" s="0" t="n">
        <f aca="false">BO247</f>
        <v>9</v>
      </c>
      <c r="EK247" s="0" t="str">
        <f aca="false">BP247</f>
        <v>Nein</v>
      </c>
      <c r="EL247" s="0" t="str">
        <f aca="false">BQ247</f>
        <v>Nein</v>
      </c>
      <c r="EM247" s="3" t="n">
        <f aca="false">BR247</f>
        <v>1</v>
      </c>
    </row>
    <row r="248" customFormat="false" ht="12.75" hidden="false" customHeight="false" outlineLevel="0" collapsed="false">
      <c r="B248" s="0" t="n">
        <v>1</v>
      </c>
      <c r="C248" s="0" t="n">
        <v>720</v>
      </c>
      <c r="D248" s="0" t="s">
        <v>44</v>
      </c>
      <c r="E248" s="0" t="s">
        <v>44</v>
      </c>
      <c r="F248" s="3" t="n">
        <v>1</v>
      </c>
      <c r="G248" s="0" t="n">
        <v>97</v>
      </c>
      <c r="H248" s="0" t="s">
        <v>44</v>
      </c>
      <c r="I248" s="0" t="s">
        <v>44</v>
      </c>
      <c r="J248" s="3" t="n">
        <v>1</v>
      </c>
      <c r="K248" s="0" t="n">
        <v>0</v>
      </c>
      <c r="L248" s="0" t="s">
        <v>44</v>
      </c>
      <c r="M248" s="0" t="s">
        <v>44</v>
      </c>
      <c r="N248" s="3" t="n">
        <v>1</v>
      </c>
      <c r="O248" s="0" t="n">
        <v>-1</v>
      </c>
      <c r="P248" s="0" t="s">
        <v>44</v>
      </c>
      <c r="Q248" s="0" t="s">
        <v>44</v>
      </c>
      <c r="R248" s="3" t="n">
        <v>1</v>
      </c>
      <c r="S248" s="0" t="n">
        <v>720</v>
      </c>
      <c r="T248" s="0" t="s">
        <v>44</v>
      </c>
      <c r="U248" s="0" t="s">
        <v>44</v>
      </c>
      <c r="V248" s="3" t="n">
        <v>1</v>
      </c>
      <c r="W248" s="0" t="n">
        <v>97</v>
      </c>
      <c r="X248" s="0" t="s">
        <v>44</v>
      </c>
      <c r="Y248" s="0" t="s">
        <v>44</v>
      </c>
      <c r="Z248" s="3" t="n">
        <v>1</v>
      </c>
      <c r="AA248" s="0" t="n">
        <v>82</v>
      </c>
      <c r="AB248" s="0" t="s">
        <v>44</v>
      </c>
      <c r="AC248" s="0" t="s">
        <v>44</v>
      </c>
      <c r="AD248" s="3" t="n">
        <v>1</v>
      </c>
      <c r="AE248" s="0" t="n">
        <v>82</v>
      </c>
      <c r="AF248" s="4" t="s">
        <v>44</v>
      </c>
      <c r="AG248" s="4" t="s">
        <v>44</v>
      </c>
      <c r="AH248" s="3" t="n">
        <v>1</v>
      </c>
      <c r="AI248" s="0" t="n">
        <v>11</v>
      </c>
      <c r="AJ248" s="0" t="s">
        <v>44</v>
      </c>
      <c r="AK248" s="0" t="s">
        <v>44</v>
      </c>
      <c r="AL248" s="3" t="n">
        <v>1</v>
      </c>
      <c r="AM248" s="0" t="n">
        <v>98</v>
      </c>
      <c r="AN248" s="0" t="s">
        <v>44</v>
      </c>
      <c r="AO248" s="0" t="s">
        <v>44</v>
      </c>
      <c r="AP248" s="3" t="n">
        <v>1</v>
      </c>
      <c r="AQ248" s="0" t="n">
        <v>0</v>
      </c>
      <c r="AR248" s="0" t="s">
        <v>44</v>
      </c>
      <c r="AS248" s="0" t="s">
        <v>44</v>
      </c>
      <c r="AT248" s="3" t="n">
        <v>1</v>
      </c>
      <c r="AU248" s="0" t="n">
        <v>7</v>
      </c>
      <c r="AV248" s="0" t="s">
        <v>44</v>
      </c>
      <c r="AW248" s="0" t="s">
        <v>44</v>
      </c>
      <c r="AX248" s="3" t="n">
        <v>1</v>
      </c>
      <c r="AY248" s="0" t="n">
        <v>-1</v>
      </c>
      <c r="AZ248" s="0" t="s">
        <v>44</v>
      </c>
      <c r="BA248" s="0" t="s">
        <v>44</v>
      </c>
      <c r="BB248" s="3" t="n">
        <v>1</v>
      </c>
      <c r="BC248" s="0" t="n">
        <v>7</v>
      </c>
      <c r="BD248" s="0" t="s">
        <v>44</v>
      </c>
      <c r="BE248" s="0" t="s">
        <v>44</v>
      </c>
      <c r="BF248" s="3" t="n">
        <v>1</v>
      </c>
      <c r="BG248" s="0" t="n">
        <v>1008</v>
      </c>
      <c r="BH248" s="0" t="s">
        <v>44</v>
      </c>
      <c r="BI248" s="0" t="s">
        <v>44</v>
      </c>
      <c r="BJ248" s="3" t="n">
        <v>1</v>
      </c>
      <c r="BK248" s="0" t="n">
        <v>10</v>
      </c>
      <c r="BL248" s="0" t="s">
        <v>44</v>
      </c>
      <c r="BM248" s="0" t="s">
        <v>44</v>
      </c>
      <c r="BN248" s="3" t="n">
        <v>1</v>
      </c>
      <c r="BO248" s="0" t="n">
        <v>7</v>
      </c>
      <c r="BP248" s="0" t="s">
        <v>44</v>
      </c>
      <c r="BQ248" s="0" t="s">
        <v>44</v>
      </c>
      <c r="BR248" s="3" t="n">
        <v>1</v>
      </c>
      <c r="CA248" s="3"/>
      <c r="CE248" s="3"/>
      <c r="CI248" s="3"/>
      <c r="CM248" s="3"/>
      <c r="CQ248" s="3"/>
      <c r="CU248" s="3"/>
      <c r="CY248" s="3"/>
      <c r="DC248" s="3"/>
      <c r="DG248" s="3"/>
      <c r="DK248" s="3"/>
      <c r="DO248" s="3"/>
      <c r="DS248" s="3"/>
      <c r="DW248" s="3"/>
      <c r="EA248" s="3"/>
      <c r="EE248" s="3"/>
      <c r="EI248" s="3"/>
      <c r="EM248" s="3"/>
    </row>
    <row r="249" customFormat="false" ht="12.75" hidden="false" customHeight="false" outlineLevel="0" collapsed="false">
      <c r="B249" s="0" t="n">
        <v>1</v>
      </c>
      <c r="C249" s="0" t="n">
        <v>600</v>
      </c>
      <c r="D249" s="0" t="s">
        <v>44</v>
      </c>
      <c r="E249" s="0" t="s">
        <v>44</v>
      </c>
      <c r="F249" s="3" t="n">
        <v>1</v>
      </c>
      <c r="G249" s="0" t="n">
        <v>105</v>
      </c>
      <c r="H249" s="0" t="s">
        <v>44</v>
      </c>
      <c r="I249" s="0" t="s">
        <v>44</v>
      </c>
      <c r="J249" s="3" t="n">
        <v>1</v>
      </c>
      <c r="K249" s="0" t="n">
        <v>60</v>
      </c>
      <c r="L249" s="0" t="s">
        <v>44</v>
      </c>
      <c r="M249" s="0" t="s">
        <v>44</v>
      </c>
      <c r="N249" s="3" t="n">
        <v>1</v>
      </c>
      <c r="O249" s="0" t="n">
        <v>85</v>
      </c>
      <c r="P249" s="0" t="s">
        <v>44</v>
      </c>
      <c r="Q249" s="0" t="s">
        <v>44</v>
      </c>
      <c r="R249" s="3" t="n">
        <v>1</v>
      </c>
      <c r="S249" s="0" t="n">
        <v>540</v>
      </c>
      <c r="T249" s="0" t="s">
        <v>44</v>
      </c>
      <c r="U249" s="0" t="s">
        <v>44</v>
      </c>
      <c r="V249" s="3" t="n">
        <v>1</v>
      </c>
      <c r="W249" s="0" t="n">
        <v>110</v>
      </c>
      <c r="X249" s="0" t="s">
        <v>44</v>
      </c>
      <c r="Y249" s="0" t="s">
        <v>44</v>
      </c>
      <c r="Z249" s="3" t="n">
        <v>1</v>
      </c>
      <c r="AA249" s="0" t="n">
        <v>77</v>
      </c>
      <c r="AB249" s="0" t="s">
        <v>44</v>
      </c>
      <c r="AC249" s="0" t="s">
        <v>44</v>
      </c>
      <c r="AD249" s="3" t="n">
        <v>1</v>
      </c>
      <c r="AE249" s="0" t="n">
        <v>77</v>
      </c>
      <c r="AF249" s="4" t="s">
        <v>44</v>
      </c>
      <c r="AG249" s="4" t="s">
        <v>44</v>
      </c>
      <c r="AH249" s="3" t="n">
        <v>1</v>
      </c>
      <c r="AI249" s="0" t="n">
        <v>14</v>
      </c>
      <c r="AJ249" s="0" t="s">
        <v>44</v>
      </c>
      <c r="AK249" s="0" t="s">
        <v>44</v>
      </c>
      <c r="AL249" s="3" t="n">
        <v>1</v>
      </c>
      <c r="AM249" s="0" t="n">
        <v>95</v>
      </c>
      <c r="AN249" s="0" t="s">
        <v>44</v>
      </c>
      <c r="AO249" s="0" t="s">
        <v>44</v>
      </c>
      <c r="AP249" s="3" t="n">
        <v>1</v>
      </c>
      <c r="AQ249" s="0" t="n">
        <v>10</v>
      </c>
      <c r="AR249" s="0" t="s">
        <v>44</v>
      </c>
      <c r="AS249" s="0" t="s">
        <v>44</v>
      </c>
      <c r="AT249" s="3" t="n">
        <v>1</v>
      </c>
      <c r="AU249" s="0" t="n">
        <v>6</v>
      </c>
      <c r="AV249" s="0" t="s">
        <v>44</v>
      </c>
      <c r="AW249" s="0" t="s">
        <v>44</v>
      </c>
      <c r="AX249" s="3" t="n">
        <v>1</v>
      </c>
      <c r="AY249" s="0" t="n">
        <v>1</v>
      </c>
      <c r="AZ249" s="0" t="s">
        <v>44</v>
      </c>
      <c r="BA249" s="0" t="s">
        <v>44</v>
      </c>
      <c r="BB249" s="3" t="n">
        <v>1</v>
      </c>
      <c r="BC249" s="0" t="n">
        <v>5</v>
      </c>
      <c r="BD249" s="0" t="s">
        <v>44</v>
      </c>
      <c r="BE249" s="0" t="s">
        <v>44</v>
      </c>
      <c r="BF249" s="3" t="n">
        <v>1</v>
      </c>
      <c r="BG249" s="0" t="n">
        <v>804</v>
      </c>
      <c r="BH249" s="0" t="s">
        <v>44</v>
      </c>
      <c r="BI249" s="0" t="s">
        <v>44</v>
      </c>
      <c r="BJ249" s="3" t="n">
        <v>1</v>
      </c>
      <c r="BK249" s="0" t="n">
        <v>8</v>
      </c>
      <c r="BL249" s="0" t="s">
        <v>44</v>
      </c>
      <c r="BM249" s="0" t="s">
        <v>44</v>
      </c>
      <c r="BN249" s="3" t="n">
        <v>1</v>
      </c>
      <c r="BO249" s="0" t="n">
        <v>0</v>
      </c>
      <c r="BP249" s="0" t="s">
        <v>44</v>
      </c>
      <c r="BQ249" s="0" t="s">
        <v>44</v>
      </c>
      <c r="BR249" s="3" t="n">
        <v>1</v>
      </c>
      <c r="CA249" s="3"/>
      <c r="CE249" s="3"/>
      <c r="CI249" s="3"/>
      <c r="CM249" s="3"/>
      <c r="CQ249" s="3"/>
      <c r="CU249" s="3"/>
      <c r="CY249" s="3"/>
      <c r="DC249" s="3"/>
      <c r="DG249" s="3"/>
      <c r="DK249" s="3"/>
      <c r="DO249" s="3"/>
      <c r="DS249" s="3"/>
      <c r="DW249" s="3"/>
      <c r="EA249" s="3"/>
      <c r="EE249" s="3"/>
      <c r="EI249" s="3"/>
      <c r="EM249" s="3"/>
    </row>
    <row r="250" customFormat="false" ht="12.75" hidden="false" customHeight="false" outlineLevel="0" collapsed="false">
      <c r="A250" s="0" t="n">
        <v>97</v>
      </c>
      <c r="B250" s="0" t="n">
        <v>1</v>
      </c>
      <c r="C250" s="0" t="n">
        <v>1320</v>
      </c>
      <c r="D250" s="0" t="s">
        <v>44</v>
      </c>
      <c r="E250" s="0" t="s">
        <v>44</v>
      </c>
      <c r="F250" s="3" t="n">
        <v>1</v>
      </c>
      <c r="G250" s="0" t="n">
        <v>20</v>
      </c>
      <c r="H250" s="0" t="s">
        <v>44</v>
      </c>
      <c r="I250" s="0" t="s">
        <v>44</v>
      </c>
      <c r="J250" s="3" t="n">
        <v>1</v>
      </c>
      <c r="K250" s="0" t="n">
        <v>60</v>
      </c>
      <c r="L250" s="0" t="s">
        <v>44</v>
      </c>
      <c r="M250" s="0" t="s">
        <v>44</v>
      </c>
      <c r="N250" s="3" t="n">
        <v>1</v>
      </c>
      <c r="O250" s="0" t="n">
        <v>20</v>
      </c>
      <c r="P250" s="0" t="s">
        <v>44</v>
      </c>
      <c r="Q250" s="0" t="s">
        <v>44</v>
      </c>
      <c r="R250" s="3" t="n">
        <v>1</v>
      </c>
      <c r="S250" s="0" t="n">
        <v>1260</v>
      </c>
      <c r="T250" s="0" t="s">
        <v>44</v>
      </c>
      <c r="U250" s="0" t="s">
        <v>44</v>
      </c>
      <c r="V250" s="3" t="n">
        <v>1</v>
      </c>
      <c r="W250" s="0" t="n">
        <v>20</v>
      </c>
      <c r="X250" s="0" t="s">
        <v>44</v>
      </c>
      <c r="Y250" s="0" t="s">
        <v>44</v>
      </c>
      <c r="Z250" s="3" t="n">
        <v>1</v>
      </c>
      <c r="AA250" s="0" t="n">
        <v>92</v>
      </c>
      <c r="AB250" s="0" t="s">
        <v>44</v>
      </c>
      <c r="AC250" s="0" t="s">
        <v>44</v>
      </c>
      <c r="AD250" s="3" t="n">
        <v>1</v>
      </c>
      <c r="AE250" s="0" t="n">
        <v>92</v>
      </c>
      <c r="AF250" s="4" t="s">
        <v>44</v>
      </c>
      <c r="AG250" s="4" t="s">
        <v>44</v>
      </c>
      <c r="AH250" s="3" t="n">
        <v>1</v>
      </c>
      <c r="AI250" s="0" t="n">
        <v>2</v>
      </c>
      <c r="AJ250" s="0" t="s">
        <v>44</v>
      </c>
      <c r="AK250" s="0" t="s">
        <v>44</v>
      </c>
      <c r="AL250" s="3" t="n">
        <v>1</v>
      </c>
      <c r="AM250" s="0" t="n">
        <v>21</v>
      </c>
      <c r="AN250" s="0" t="s">
        <v>44</v>
      </c>
      <c r="AO250" s="0" t="s">
        <v>44</v>
      </c>
      <c r="AP250" s="3" t="n">
        <v>1</v>
      </c>
      <c r="AQ250" s="0" t="n">
        <v>5</v>
      </c>
      <c r="AR250" s="0" t="s">
        <v>44</v>
      </c>
      <c r="AS250" s="0" t="s">
        <v>44</v>
      </c>
      <c r="AT250" s="3" t="n">
        <v>1</v>
      </c>
      <c r="AU250" s="0" t="n">
        <v>66</v>
      </c>
      <c r="AV250" s="0" t="s">
        <v>44</v>
      </c>
      <c r="AW250" s="0" t="s">
        <v>44</v>
      </c>
      <c r="AX250" s="3" t="n">
        <v>1</v>
      </c>
      <c r="AY250" s="0" t="n">
        <v>3</v>
      </c>
      <c r="AZ250" s="0" t="s">
        <v>44</v>
      </c>
      <c r="BA250" s="0" t="s">
        <v>44</v>
      </c>
      <c r="BB250" s="3" t="n">
        <v>1</v>
      </c>
      <c r="BC250" s="0" t="n">
        <v>63</v>
      </c>
      <c r="BD250" s="0" t="s">
        <v>44</v>
      </c>
      <c r="BE250" s="0" t="s">
        <v>44</v>
      </c>
      <c r="BF250" s="3" t="n">
        <v>1</v>
      </c>
      <c r="BG250" s="0" t="n">
        <v>1392</v>
      </c>
      <c r="BH250" s="0" t="s">
        <v>44</v>
      </c>
      <c r="BI250" s="0" t="s">
        <v>44</v>
      </c>
      <c r="BJ250" s="3" t="n">
        <v>1</v>
      </c>
      <c r="BK250" s="0" t="n">
        <v>70</v>
      </c>
      <c r="BL250" s="0" t="s">
        <v>44</v>
      </c>
      <c r="BM250" s="0" t="s">
        <v>44</v>
      </c>
      <c r="BN250" s="3" t="n">
        <v>1</v>
      </c>
      <c r="BO250" s="0" t="n">
        <v>9</v>
      </c>
      <c r="BP250" s="0" t="s">
        <v>44</v>
      </c>
      <c r="BQ250" s="0" t="s">
        <v>44</v>
      </c>
      <c r="BR250" s="3" t="n">
        <v>1</v>
      </c>
      <c r="BU250" s="0" t="n">
        <f aca="false">IF(CJ250&lt;=0,$D$7,IF(CR250&lt;=CJ250,$D$7,$D$7+$F$7*(CR250-CJ250)))</f>
        <v>2.2</v>
      </c>
      <c r="BW250" s="0" t="n">
        <v>1</v>
      </c>
      <c r="BX250" s="0" t="n">
        <f aca="false">IF(AND(C250&gt;=0,C251&gt;=0,C252&gt;=0),C250+C251-C252,-1)</f>
        <v>1440</v>
      </c>
      <c r="BY250" s="0" t="s">
        <v>44</v>
      </c>
      <c r="BZ250" s="0" t="str">
        <f aca="false">IF(AND(E250="Nein",E251="Nein",E252="Nein"),"Nein","Ja")</f>
        <v>Nein</v>
      </c>
      <c r="CA250" s="3" t="n">
        <f aca="false">ROUND((F250+F251+F252)/3,2)</f>
        <v>1</v>
      </c>
      <c r="CB250" s="0" t="n">
        <f aca="false">G250</f>
        <v>20</v>
      </c>
      <c r="CC250" s="0" t="str">
        <f aca="false">H250</f>
        <v>Nein</v>
      </c>
      <c r="CD250" s="0" t="str">
        <f aca="false">I250</f>
        <v>Nein</v>
      </c>
      <c r="CE250" s="3" t="n">
        <f aca="false">J250</f>
        <v>1</v>
      </c>
      <c r="CF250" s="0" t="n">
        <f aca="false">IF(AND(K250&gt;=0,K251&gt;=0,K252&gt;=0),K250+K251-K252,-1)</f>
        <v>240</v>
      </c>
      <c r="CG250" s="0" t="s">
        <v>44</v>
      </c>
      <c r="CH250" s="0" t="str">
        <f aca="false">IF(AND(M250="Nein",M251="Nein",M252="Nein"),"Nein","Ja")</f>
        <v>Nein</v>
      </c>
      <c r="CI250" s="3" t="n">
        <f aca="false">ROUND((N250+N251+N252)/3,2)</f>
        <v>1</v>
      </c>
      <c r="CJ250" s="0" t="n">
        <f aca="false">O250</f>
        <v>20</v>
      </c>
      <c r="CK250" s="0" t="str">
        <f aca="false">P250</f>
        <v>Nein</v>
      </c>
      <c r="CL250" s="0" t="str">
        <f aca="false">Q250</f>
        <v>Nein</v>
      </c>
      <c r="CM250" s="3" t="n">
        <f aca="false">R250</f>
        <v>1</v>
      </c>
      <c r="CN250" s="0" t="n">
        <f aca="false">IF(AND(S250&gt;=0,S251&gt;=0,S252&gt;=0),S250+S251-S252,-1)</f>
        <v>1200</v>
      </c>
      <c r="CO250" s="0" t="s">
        <v>44</v>
      </c>
      <c r="CP250" s="0" t="str">
        <f aca="false">IF(AND(U250="Nein",U251="Nein",U252="Nein"),"Nein","Ja")</f>
        <v>Nein</v>
      </c>
      <c r="CQ250" s="3" t="n">
        <f aca="false">ROUND((V250+V251+V252)/3,2)</f>
        <v>1</v>
      </c>
      <c r="CR250" s="0" t="n">
        <f aca="false">W250</f>
        <v>20</v>
      </c>
      <c r="CS250" s="0" t="str">
        <f aca="false">X250</f>
        <v>Nein</v>
      </c>
      <c r="CT250" s="0" t="str">
        <f aca="false">Y250</f>
        <v>Nein</v>
      </c>
      <c r="CU250" s="3" t="n">
        <f aca="false">Z250</f>
        <v>1</v>
      </c>
      <c r="CV250" s="0" t="n">
        <f aca="false">AA250</f>
        <v>92</v>
      </c>
      <c r="CW250" s="0" t="str">
        <f aca="false">AB250</f>
        <v>Nein</v>
      </c>
      <c r="CX250" s="0" t="str">
        <f aca="false">AC250</f>
        <v>Nein</v>
      </c>
      <c r="CY250" s="3" t="n">
        <f aca="false">AD250</f>
        <v>1</v>
      </c>
      <c r="CZ250" s="0" t="n">
        <f aca="false">AE250</f>
        <v>92</v>
      </c>
      <c r="DA250" s="0" t="str">
        <f aca="false">AF250</f>
        <v>Nein</v>
      </c>
      <c r="DB250" s="0" t="str">
        <f aca="false">AG250</f>
        <v>Nein</v>
      </c>
      <c r="DC250" s="3" t="n">
        <f aca="false">AH250</f>
        <v>1</v>
      </c>
      <c r="DD250" s="0" t="n">
        <f aca="false">AI250</f>
        <v>2</v>
      </c>
      <c r="DE250" s="0" t="str">
        <f aca="false">AJ250</f>
        <v>Nein</v>
      </c>
      <c r="DF250" s="0" t="str">
        <f aca="false">AK250</f>
        <v>Nein</v>
      </c>
      <c r="DG250" s="3" t="n">
        <f aca="false">AL250</f>
        <v>1</v>
      </c>
      <c r="DH250" s="0" t="n">
        <f aca="false">AM250</f>
        <v>21</v>
      </c>
      <c r="DI250" s="0" t="str">
        <f aca="false">AN250</f>
        <v>Nein</v>
      </c>
      <c r="DJ250" s="0" t="str">
        <f aca="false">AO250</f>
        <v>Nein</v>
      </c>
      <c r="DK250" s="3" t="n">
        <f aca="false">AP250</f>
        <v>1</v>
      </c>
      <c r="DL250" s="0" t="n">
        <f aca="false">IF(CF250=0,0,IF(OR(BX250&gt;=0,CF250&gt;=0),ROUND(CF250/BX250*100,0),-1))</f>
        <v>17</v>
      </c>
      <c r="DM250" s="0" t="s">
        <v>44</v>
      </c>
      <c r="DN250" s="0" t="str">
        <f aca="false">IF(AND(CH250="Nein",BZ250="Nein"),"Nein","Ja")</f>
        <v>Nein</v>
      </c>
      <c r="DO250" s="3" t="n">
        <f aca="false">ROUND(CI250*CA250,2)</f>
        <v>1</v>
      </c>
      <c r="DP250" s="0" t="n">
        <f aca="false">IF(OR(BX250&lt;0,CB250&lt;=0),-1,ROUND(BX250/CB250,0))</f>
        <v>72</v>
      </c>
      <c r="DQ250" s="0" t="s">
        <v>44</v>
      </c>
      <c r="DR250" s="0" t="str">
        <f aca="false">IF(AND(BZ250="Nein",CD250="Nein"),"Nein","Ja")</f>
        <v>Nein</v>
      </c>
      <c r="DS250" s="3" t="n">
        <f aca="false">ROUND(CA250*CE250,2)</f>
        <v>1</v>
      </c>
      <c r="DT250" s="0" t="n">
        <f aca="false">IF(OR(CF250&lt;0,CJ250&lt;=0),-1,ROUND(CF250/CJ250,0))</f>
        <v>12</v>
      </c>
      <c r="DU250" s="0" t="s">
        <v>44</v>
      </c>
      <c r="DV250" s="0" t="str">
        <f aca="false">IF(AND(CH250="Nein",CL250="Nein"),"Nein","Ja")</f>
        <v>Nein</v>
      </c>
      <c r="DW250" s="3" t="n">
        <f aca="false">ROUND(CI250*CM250,2)</f>
        <v>1</v>
      </c>
      <c r="DX250" s="0" t="n">
        <f aca="false">IF(OR(CN250&lt;0,CR250&lt;=0),-1,ROUND(CN250/CR250,0))</f>
        <v>60</v>
      </c>
      <c r="DY250" s="0" t="s">
        <v>44</v>
      </c>
      <c r="DZ250" s="0" t="str">
        <f aca="false">IF(AND(CP250="Nein",CT250="Nein"),"Nein","Ja")</f>
        <v>Nein</v>
      </c>
      <c r="EA250" s="3" t="n">
        <f aca="false">ROUND(CQ250*CU250,2)</f>
        <v>1</v>
      </c>
      <c r="EB250" s="0" t="n">
        <f aca="false">IF(OR(CN250&lt;0,CF250&lt;0),-1,CN250+ROUND(BU250*CF250,0))</f>
        <v>1728</v>
      </c>
      <c r="EC250" s="0" t="s">
        <v>44</v>
      </c>
      <c r="ED250" s="0" t="str">
        <f aca="false">IF(AND(CP250="Nein",CH250="Nein"),"Nein","Ja")</f>
        <v>Nein</v>
      </c>
      <c r="EE250" s="3" t="n">
        <f aca="false">ROUND((CQ250+CI250)/2,2)</f>
        <v>1</v>
      </c>
      <c r="EF250" s="0" t="n">
        <f aca="false">IF(OR(EB250&lt;0,CB250&lt;=0),-1,ROUND(EB250/CB250,0))</f>
        <v>86</v>
      </c>
      <c r="EG250" s="0" t="s">
        <v>44</v>
      </c>
      <c r="EH250" s="0" t="str">
        <f aca="false">IF(AND(ED250="Nein",CD250="Nein"),"Nein","Ja")</f>
        <v>Nein</v>
      </c>
      <c r="EI250" s="3" t="n">
        <f aca="false">ROUND(EE250*CE250,2)</f>
        <v>1</v>
      </c>
      <c r="EJ250" s="0" t="n">
        <f aca="false">BO250</f>
        <v>9</v>
      </c>
      <c r="EK250" s="0" t="str">
        <f aca="false">BP250</f>
        <v>Nein</v>
      </c>
      <c r="EL250" s="0" t="str">
        <f aca="false">BQ250</f>
        <v>Nein</v>
      </c>
      <c r="EM250" s="3" t="n">
        <f aca="false">BR250</f>
        <v>1</v>
      </c>
    </row>
    <row r="251" customFormat="false" ht="12.75" hidden="false" customHeight="false" outlineLevel="0" collapsed="false">
      <c r="B251" s="0" t="n">
        <v>1</v>
      </c>
      <c r="C251" s="0" t="n">
        <v>720</v>
      </c>
      <c r="D251" s="0" t="s">
        <v>44</v>
      </c>
      <c r="E251" s="0" t="s">
        <v>44</v>
      </c>
      <c r="F251" s="3" t="n">
        <v>1</v>
      </c>
      <c r="G251" s="0" t="n">
        <v>97</v>
      </c>
      <c r="H251" s="0" t="s">
        <v>44</v>
      </c>
      <c r="I251" s="0" t="s">
        <v>44</v>
      </c>
      <c r="J251" s="3" t="n">
        <v>1</v>
      </c>
      <c r="K251" s="0" t="n">
        <v>180</v>
      </c>
      <c r="L251" s="0" t="s">
        <v>44</v>
      </c>
      <c r="M251" s="0" t="s">
        <v>44</v>
      </c>
      <c r="N251" s="3" t="n">
        <v>1</v>
      </c>
      <c r="O251" s="0" t="n">
        <v>82</v>
      </c>
      <c r="P251" s="0" t="s">
        <v>44</v>
      </c>
      <c r="Q251" s="0" t="s">
        <v>44</v>
      </c>
      <c r="R251" s="3" t="n">
        <v>1</v>
      </c>
      <c r="S251" s="0" t="n">
        <v>540</v>
      </c>
      <c r="T251" s="0" t="s">
        <v>44</v>
      </c>
      <c r="U251" s="0" t="s">
        <v>44</v>
      </c>
      <c r="V251" s="3" t="n">
        <v>1</v>
      </c>
      <c r="W251" s="0" t="n">
        <v>102</v>
      </c>
      <c r="X251" s="0" t="s">
        <v>44</v>
      </c>
      <c r="Y251" s="0" t="s">
        <v>44</v>
      </c>
      <c r="Z251" s="3" t="n">
        <v>1</v>
      </c>
      <c r="AA251" s="0" t="n">
        <v>82</v>
      </c>
      <c r="AB251" s="0" t="s">
        <v>44</v>
      </c>
      <c r="AC251" s="0" t="s">
        <v>44</v>
      </c>
      <c r="AD251" s="3" t="n">
        <v>1</v>
      </c>
      <c r="AE251" s="0" t="n">
        <v>82</v>
      </c>
      <c r="AF251" s="4" t="s">
        <v>44</v>
      </c>
      <c r="AG251" s="4" t="s">
        <v>44</v>
      </c>
      <c r="AH251" s="3" t="n">
        <v>1</v>
      </c>
      <c r="AI251" s="0" t="n">
        <v>11</v>
      </c>
      <c r="AJ251" s="0" t="s">
        <v>44</v>
      </c>
      <c r="AK251" s="0" t="s">
        <v>44</v>
      </c>
      <c r="AL251" s="3" t="n">
        <v>1</v>
      </c>
      <c r="AM251" s="0" t="n">
        <v>98</v>
      </c>
      <c r="AN251" s="0" t="s">
        <v>44</v>
      </c>
      <c r="AO251" s="0" t="s">
        <v>44</v>
      </c>
      <c r="AP251" s="3" t="n">
        <v>1</v>
      </c>
      <c r="AQ251" s="0" t="n">
        <v>25</v>
      </c>
      <c r="AR251" s="0" t="s">
        <v>44</v>
      </c>
      <c r="AS251" s="0" t="s">
        <v>44</v>
      </c>
      <c r="AT251" s="3" t="n">
        <v>1</v>
      </c>
      <c r="AU251" s="0" t="n">
        <v>7</v>
      </c>
      <c r="AV251" s="0" t="s">
        <v>44</v>
      </c>
      <c r="AW251" s="0" t="s">
        <v>44</v>
      </c>
      <c r="AX251" s="3" t="n">
        <v>1</v>
      </c>
      <c r="AY251" s="0" t="n">
        <v>2</v>
      </c>
      <c r="AZ251" s="0" t="s">
        <v>44</v>
      </c>
      <c r="BA251" s="0" t="s">
        <v>44</v>
      </c>
      <c r="BB251" s="3" t="n">
        <v>1</v>
      </c>
      <c r="BC251" s="0" t="n">
        <v>5</v>
      </c>
      <c r="BD251" s="0" t="s">
        <v>44</v>
      </c>
      <c r="BE251" s="0" t="s">
        <v>44</v>
      </c>
      <c r="BF251" s="3" t="n">
        <v>1</v>
      </c>
      <c r="BG251" s="0" t="n">
        <v>1008</v>
      </c>
      <c r="BH251" s="0" t="s">
        <v>44</v>
      </c>
      <c r="BI251" s="0" t="s">
        <v>44</v>
      </c>
      <c r="BJ251" s="3" t="n">
        <v>1</v>
      </c>
      <c r="BK251" s="0" t="n">
        <v>10</v>
      </c>
      <c r="BL251" s="0" t="s">
        <v>44</v>
      </c>
      <c r="BM251" s="0" t="s">
        <v>44</v>
      </c>
      <c r="BN251" s="3" t="n">
        <v>1</v>
      </c>
      <c r="BO251" s="0" t="n">
        <v>7</v>
      </c>
      <c r="BP251" s="0" t="s">
        <v>44</v>
      </c>
      <c r="BQ251" s="0" t="s">
        <v>44</v>
      </c>
      <c r="BR251" s="3" t="n">
        <v>1</v>
      </c>
      <c r="CA251" s="3"/>
      <c r="CE251" s="3"/>
      <c r="CI251" s="3"/>
      <c r="CM251" s="3"/>
      <c r="CQ251" s="3"/>
      <c r="CU251" s="3"/>
      <c r="CY251" s="3"/>
      <c r="DC251" s="3"/>
      <c r="DG251" s="3"/>
      <c r="DK251" s="3"/>
      <c r="DO251" s="3"/>
      <c r="DS251" s="3"/>
      <c r="DW251" s="3"/>
      <c r="EA251" s="3"/>
      <c r="EE251" s="3"/>
      <c r="EI251" s="3"/>
      <c r="EM251" s="3"/>
    </row>
    <row r="252" customFormat="false" ht="12.75" hidden="false" customHeight="false" outlineLevel="0" collapsed="false">
      <c r="B252" s="0" t="n">
        <v>1</v>
      </c>
      <c r="C252" s="0" t="n">
        <v>600</v>
      </c>
      <c r="D252" s="0" t="s">
        <v>44</v>
      </c>
      <c r="E252" s="0" t="s">
        <v>44</v>
      </c>
      <c r="F252" s="3" t="n">
        <v>1</v>
      </c>
      <c r="G252" s="0" t="n">
        <v>105</v>
      </c>
      <c r="H252" s="0" t="s">
        <v>44</v>
      </c>
      <c r="I252" s="0" t="s">
        <v>44</v>
      </c>
      <c r="J252" s="3" t="n">
        <v>1</v>
      </c>
      <c r="K252" s="0" t="n">
        <v>0</v>
      </c>
      <c r="L252" s="0" t="s">
        <v>44</v>
      </c>
      <c r="M252" s="0" t="s">
        <v>44</v>
      </c>
      <c r="N252" s="3" t="n">
        <v>1</v>
      </c>
      <c r="O252" s="0" t="n">
        <v>-1</v>
      </c>
      <c r="P252" s="0" t="s">
        <v>44</v>
      </c>
      <c r="Q252" s="0" t="s">
        <v>44</v>
      </c>
      <c r="R252" s="3" t="n">
        <v>1</v>
      </c>
      <c r="S252" s="0" t="n">
        <v>600</v>
      </c>
      <c r="T252" s="0" t="s">
        <v>44</v>
      </c>
      <c r="U252" s="0" t="s">
        <v>44</v>
      </c>
      <c r="V252" s="3" t="n">
        <v>1</v>
      </c>
      <c r="W252" s="0" t="n">
        <v>105</v>
      </c>
      <c r="X252" s="0" t="s">
        <v>44</v>
      </c>
      <c r="Y252" s="0" t="s">
        <v>44</v>
      </c>
      <c r="Z252" s="3" t="n">
        <v>1</v>
      </c>
      <c r="AA252" s="0" t="n">
        <v>77</v>
      </c>
      <c r="AB252" s="0" t="s">
        <v>44</v>
      </c>
      <c r="AC252" s="0" t="s">
        <v>44</v>
      </c>
      <c r="AD252" s="3" t="n">
        <v>1</v>
      </c>
      <c r="AE252" s="0" t="n">
        <v>77</v>
      </c>
      <c r="AF252" s="4" t="s">
        <v>44</v>
      </c>
      <c r="AG252" s="4" t="s">
        <v>44</v>
      </c>
      <c r="AH252" s="3" t="n">
        <v>1</v>
      </c>
      <c r="AI252" s="0" t="n">
        <v>14</v>
      </c>
      <c r="AJ252" s="0" t="s">
        <v>44</v>
      </c>
      <c r="AK252" s="0" t="s">
        <v>44</v>
      </c>
      <c r="AL252" s="3" t="n">
        <v>1</v>
      </c>
      <c r="AM252" s="0" t="n">
        <v>95</v>
      </c>
      <c r="AN252" s="0" t="s">
        <v>44</v>
      </c>
      <c r="AO252" s="0" t="s">
        <v>44</v>
      </c>
      <c r="AP252" s="3" t="n">
        <v>1</v>
      </c>
      <c r="AQ252" s="0" t="n">
        <v>0</v>
      </c>
      <c r="AR252" s="0" t="s">
        <v>44</v>
      </c>
      <c r="AS252" s="0" t="s">
        <v>44</v>
      </c>
      <c r="AT252" s="3" t="n">
        <v>1</v>
      </c>
      <c r="AU252" s="0" t="n">
        <v>6</v>
      </c>
      <c r="AV252" s="0" t="s">
        <v>44</v>
      </c>
      <c r="AW252" s="0" t="s">
        <v>44</v>
      </c>
      <c r="AX252" s="3" t="n">
        <v>1</v>
      </c>
      <c r="AY252" s="0" t="n">
        <v>-1</v>
      </c>
      <c r="AZ252" s="0" t="s">
        <v>44</v>
      </c>
      <c r="BA252" s="0" t="s">
        <v>44</v>
      </c>
      <c r="BB252" s="3" t="n">
        <v>1</v>
      </c>
      <c r="BC252" s="0" t="n">
        <v>6</v>
      </c>
      <c r="BD252" s="0" t="s">
        <v>44</v>
      </c>
      <c r="BE252" s="0" t="s">
        <v>44</v>
      </c>
      <c r="BF252" s="3" t="n">
        <v>1</v>
      </c>
      <c r="BG252" s="0" t="n">
        <v>804</v>
      </c>
      <c r="BH252" s="0" t="s">
        <v>44</v>
      </c>
      <c r="BI252" s="0" t="s">
        <v>44</v>
      </c>
      <c r="BJ252" s="3" t="n">
        <v>1</v>
      </c>
      <c r="BK252" s="0" t="n">
        <v>8</v>
      </c>
      <c r="BL252" s="0" t="s">
        <v>44</v>
      </c>
      <c r="BM252" s="0" t="s">
        <v>44</v>
      </c>
      <c r="BN252" s="3" t="n">
        <v>1</v>
      </c>
      <c r="BO252" s="0" t="n">
        <v>0</v>
      </c>
      <c r="BP252" s="0" t="s">
        <v>44</v>
      </c>
      <c r="BQ252" s="0" t="s">
        <v>44</v>
      </c>
      <c r="BR252" s="3" t="n">
        <v>1</v>
      </c>
      <c r="CA252" s="3"/>
      <c r="CE252" s="3"/>
      <c r="CI252" s="3"/>
      <c r="CM252" s="3"/>
      <c r="CQ252" s="3"/>
      <c r="CU252" s="3"/>
      <c r="CY252" s="3"/>
      <c r="DC252" s="3"/>
      <c r="DG252" s="3"/>
      <c r="DK252" s="3"/>
      <c r="DO252" s="3"/>
      <c r="DS252" s="3"/>
      <c r="DW252" s="3"/>
      <c r="EA252" s="3"/>
      <c r="EE252" s="3"/>
      <c r="EI252" s="3"/>
      <c r="EM252" s="3"/>
    </row>
    <row r="253" customFormat="false" ht="12.75" hidden="false" customHeight="false" outlineLevel="0" collapsed="false">
      <c r="A253" s="0" t="n">
        <v>98</v>
      </c>
      <c r="B253" s="0" t="n">
        <v>1</v>
      </c>
      <c r="C253" s="0" t="n">
        <v>0</v>
      </c>
      <c r="D253" s="0" t="s">
        <v>44</v>
      </c>
      <c r="E253" s="0" t="s">
        <v>44</v>
      </c>
      <c r="F253" s="3" t="n">
        <v>1</v>
      </c>
      <c r="G253" s="0" t="n">
        <v>-1</v>
      </c>
      <c r="H253" s="0" t="s">
        <v>44</v>
      </c>
      <c r="I253" s="0" t="s">
        <v>44</v>
      </c>
      <c r="J253" s="3" t="n">
        <v>1</v>
      </c>
      <c r="K253" s="0" t="n">
        <v>0</v>
      </c>
      <c r="L253" s="0" t="s">
        <v>44</v>
      </c>
      <c r="M253" s="0" t="s">
        <v>44</v>
      </c>
      <c r="N253" s="3" t="n">
        <v>1</v>
      </c>
      <c r="O253" s="0" t="n">
        <v>-1</v>
      </c>
      <c r="P253" s="0" t="s">
        <v>44</v>
      </c>
      <c r="Q253" s="0" t="s">
        <v>44</v>
      </c>
      <c r="R253" s="3" t="n">
        <v>1</v>
      </c>
      <c r="S253" s="0" t="n">
        <v>0</v>
      </c>
      <c r="T253" s="0" t="s">
        <v>44</v>
      </c>
      <c r="U253" s="0" t="s">
        <v>44</v>
      </c>
      <c r="V253" s="3" t="n">
        <v>1</v>
      </c>
      <c r="W253" s="0" t="n">
        <v>-1</v>
      </c>
      <c r="X253" s="0" t="s">
        <v>44</v>
      </c>
      <c r="Y253" s="0" t="s">
        <v>44</v>
      </c>
      <c r="Z253" s="3" t="n">
        <v>1</v>
      </c>
      <c r="AA253" s="0" t="n">
        <v>83</v>
      </c>
      <c r="AB253" s="0" t="s">
        <v>44</v>
      </c>
      <c r="AC253" s="0" t="s">
        <v>44</v>
      </c>
      <c r="AD253" s="3" t="n">
        <v>1</v>
      </c>
      <c r="AE253" s="0" t="n">
        <v>85</v>
      </c>
      <c r="AF253" s="4" t="s">
        <v>44</v>
      </c>
      <c r="AG253" s="4" t="s">
        <v>44</v>
      </c>
      <c r="AH253" s="3" t="n">
        <v>1</v>
      </c>
      <c r="AI253" s="0" t="n">
        <v>0</v>
      </c>
      <c r="AJ253" s="0" t="s">
        <v>44</v>
      </c>
      <c r="AK253" s="0" t="s">
        <v>44</v>
      </c>
      <c r="AL253" s="3" t="n">
        <v>1</v>
      </c>
      <c r="AM253" s="0" t="n">
        <v>-1</v>
      </c>
      <c r="AN253" s="0" t="s">
        <v>44</v>
      </c>
      <c r="AO253" s="0" t="s">
        <v>44</v>
      </c>
      <c r="AP253" s="3" t="n">
        <v>1</v>
      </c>
      <c r="AQ253" s="0" t="n">
        <v>0</v>
      </c>
      <c r="AR253" s="0" t="s">
        <v>44</v>
      </c>
      <c r="AS253" s="0" t="s">
        <v>44</v>
      </c>
      <c r="AT253" s="3" t="n">
        <v>1</v>
      </c>
      <c r="AU253" s="0" t="n">
        <v>-1</v>
      </c>
      <c r="AV253" s="0" t="s">
        <v>44</v>
      </c>
      <c r="AW253" s="0" t="s">
        <v>44</v>
      </c>
      <c r="AX253" s="3" t="n">
        <v>1</v>
      </c>
      <c r="AY253" s="0" t="n">
        <v>-1</v>
      </c>
      <c r="AZ253" s="0" t="s">
        <v>44</v>
      </c>
      <c r="BA253" s="0" t="s">
        <v>44</v>
      </c>
      <c r="BB253" s="3" t="n">
        <v>1</v>
      </c>
      <c r="BC253" s="0" t="n">
        <v>-1</v>
      </c>
      <c r="BD253" s="0" t="s">
        <v>44</v>
      </c>
      <c r="BE253" s="0" t="s">
        <v>44</v>
      </c>
      <c r="BF253" s="3" t="n">
        <v>1</v>
      </c>
      <c r="BG253" s="0" t="n">
        <v>0</v>
      </c>
      <c r="BH253" s="0" t="s">
        <v>44</v>
      </c>
      <c r="BI253" s="0" t="s">
        <v>44</v>
      </c>
      <c r="BJ253" s="3" t="n">
        <v>1</v>
      </c>
      <c r="BK253" s="0" t="n">
        <v>-1</v>
      </c>
      <c r="BL253" s="0" t="s">
        <v>44</v>
      </c>
      <c r="BM253" s="0" t="s">
        <v>44</v>
      </c>
      <c r="BN253" s="3" t="n">
        <v>1</v>
      </c>
      <c r="BO253" s="0" t="n">
        <v>-1</v>
      </c>
      <c r="BP253" s="0" t="s">
        <v>44</v>
      </c>
      <c r="BQ253" s="0" t="s">
        <v>44</v>
      </c>
      <c r="BR253" s="3" t="n">
        <v>1</v>
      </c>
      <c r="BU253" s="0" t="n">
        <f aca="false">IF(CJ253&lt;=0,$D$7,IF(CR253&lt;=CJ253,$D$7,$D$7+$F$7*(CR253-CJ253)))</f>
        <v>2.2</v>
      </c>
      <c r="BW253" s="0" t="n">
        <v>1</v>
      </c>
      <c r="BX253" s="0" t="n">
        <f aca="false">IF(AND(C253&gt;=0,C254&gt;=0,C255&gt;=0),C253+C254-C255,-1)</f>
        <v>120</v>
      </c>
      <c r="BY253" s="0" t="s">
        <v>44</v>
      </c>
      <c r="BZ253" s="0" t="str">
        <f aca="false">IF(AND(E253="Nein",E254="Nein",E255="Nein"),"Nein","Ja")</f>
        <v>Nein</v>
      </c>
      <c r="CA253" s="3" t="n">
        <f aca="false">ROUND((F253+F254+F255)/3,2)</f>
        <v>1</v>
      </c>
      <c r="CB253" s="0" t="n">
        <f aca="false">G253</f>
        <v>-1</v>
      </c>
      <c r="CC253" s="0" t="str">
        <f aca="false">H253</f>
        <v>Nein</v>
      </c>
      <c r="CD253" s="0" t="str">
        <f aca="false">I253</f>
        <v>Nein</v>
      </c>
      <c r="CE253" s="3" t="n">
        <f aca="false">J253</f>
        <v>1</v>
      </c>
      <c r="CF253" s="0" t="n">
        <f aca="false">IF(AND(K253&gt;=0,K254&gt;=0,K255&gt;=0),K253+K254-K255,-1)</f>
        <v>60</v>
      </c>
      <c r="CG253" s="0" t="s">
        <v>44</v>
      </c>
      <c r="CH253" s="0" t="str">
        <f aca="false">IF(AND(M253="Nein",M254="Nein",M255="Nein"),"Nein","Ja")</f>
        <v>Nein</v>
      </c>
      <c r="CI253" s="3" t="n">
        <f aca="false">ROUND((N253+N254+N255)/3,2)</f>
        <v>1</v>
      </c>
      <c r="CJ253" s="0" t="n">
        <f aca="false">O253</f>
        <v>-1</v>
      </c>
      <c r="CK253" s="0" t="str">
        <f aca="false">P253</f>
        <v>Nein</v>
      </c>
      <c r="CL253" s="0" t="str">
        <f aca="false">Q253</f>
        <v>Nein</v>
      </c>
      <c r="CM253" s="3" t="n">
        <f aca="false">R253</f>
        <v>1</v>
      </c>
      <c r="CN253" s="0" t="n">
        <f aca="false">IF(AND(S253&gt;=0,S254&gt;=0,S255&gt;=0),S253+S254-S255,-1)</f>
        <v>60</v>
      </c>
      <c r="CO253" s="0" t="s">
        <v>44</v>
      </c>
      <c r="CP253" s="0" t="str">
        <f aca="false">IF(AND(U253="Nein",U254="Nein",U255="Nein"),"Nein","Ja")</f>
        <v>Nein</v>
      </c>
      <c r="CQ253" s="3" t="n">
        <f aca="false">ROUND((V253+V254+V255)/3,2)</f>
        <v>1</v>
      </c>
      <c r="CR253" s="0" t="n">
        <f aca="false">W253</f>
        <v>-1</v>
      </c>
      <c r="CS253" s="0" t="str">
        <f aca="false">X253</f>
        <v>Nein</v>
      </c>
      <c r="CT253" s="0" t="str">
        <f aca="false">Y253</f>
        <v>Nein</v>
      </c>
      <c r="CU253" s="3" t="n">
        <f aca="false">Z253</f>
        <v>1</v>
      </c>
      <c r="CV253" s="0" t="n">
        <f aca="false">AA253</f>
        <v>83</v>
      </c>
      <c r="CW253" s="0" t="str">
        <f aca="false">AB253</f>
        <v>Nein</v>
      </c>
      <c r="CX253" s="0" t="str">
        <f aca="false">AC253</f>
        <v>Nein</v>
      </c>
      <c r="CY253" s="3" t="n">
        <f aca="false">AD253</f>
        <v>1</v>
      </c>
      <c r="CZ253" s="0" t="n">
        <f aca="false">AE253</f>
        <v>85</v>
      </c>
      <c r="DA253" s="0" t="str">
        <f aca="false">AF253</f>
        <v>Nein</v>
      </c>
      <c r="DB253" s="0" t="str">
        <f aca="false">AG253</f>
        <v>Nein</v>
      </c>
      <c r="DC253" s="3" t="n">
        <f aca="false">AH253</f>
        <v>1</v>
      </c>
      <c r="DD253" s="0" t="n">
        <f aca="false">AI253</f>
        <v>0</v>
      </c>
      <c r="DE253" s="0" t="str">
        <f aca="false">AJ253</f>
        <v>Nein</v>
      </c>
      <c r="DF253" s="0" t="str">
        <f aca="false">AK253</f>
        <v>Nein</v>
      </c>
      <c r="DG253" s="3" t="n">
        <f aca="false">AL253</f>
        <v>1</v>
      </c>
      <c r="DH253" s="0" t="n">
        <f aca="false">AM253</f>
        <v>-1</v>
      </c>
      <c r="DI253" s="0" t="str">
        <f aca="false">AN253</f>
        <v>Nein</v>
      </c>
      <c r="DJ253" s="0" t="str">
        <f aca="false">AO253</f>
        <v>Nein</v>
      </c>
      <c r="DK253" s="3" t="n">
        <f aca="false">AP253</f>
        <v>1</v>
      </c>
      <c r="DL253" s="0" t="n">
        <f aca="false">IF(CF253=0,0,IF(OR(BX253&gt;=0,CF253&gt;=0),ROUND(CF253/BX253*100,0),-1))</f>
        <v>50</v>
      </c>
      <c r="DM253" s="0" t="s">
        <v>44</v>
      </c>
      <c r="DN253" s="0" t="str">
        <f aca="false">IF(AND(CH253="Nein",BZ253="Nein"),"Nein","Ja")</f>
        <v>Nein</v>
      </c>
      <c r="DO253" s="3" t="n">
        <f aca="false">ROUND(CI253*CA253,2)</f>
        <v>1</v>
      </c>
      <c r="DP253" s="0" t="n">
        <f aca="false">IF(OR(BX253&lt;0,CB253&lt;=0),-1,ROUND(BX253/CB253,0))</f>
        <v>-1</v>
      </c>
      <c r="DQ253" s="0" t="s">
        <v>44</v>
      </c>
      <c r="DR253" s="0" t="str">
        <f aca="false">IF(AND(BZ253="Nein",CD253="Nein"),"Nein","Ja")</f>
        <v>Nein</v>
      </c>
      <c r="DS253" s="3" t="n">
        <f aca="false">ROUND(CA253*CE253,2)</f>
        <v>1</v>
      </c>
      <c r="DT253" s="0" t="n">
        <f aca="false">IF(OR(CF253&lt;0,CJ253&lt;=0),-1,ROUND(CF253/CJ253,0))</f>
        <v>-1</v>
      </c>
      <c r="DU253" s="0" t="s">
        <v>44</v>
      </c>
      <c r="DV253" s="0" t="str">
        <f aca="false">IF(AND(CH253="Nein",CL253="Nein"),"Nein","Ja")</f>
        <v>Nein</v>
      </c>
      <c r="DW253" s="3" t="n">
        <f aca="false">ROUND(CI253*CM253,2)</f>
        <v>1</v>
      </c>
      <c r="DX253" s="0" t="n">
        <f aca="false">IF(OR(CN253&lt;0,CR253&lt;=0),-1,ROUND(CN253/CR253,0))</f>
        <v>-1</v>
      </c>
      <c r="DY253" s="0" t="s">
        <v>44</v>
      </c>
      <c r="DZ253" s="0" t="str">
        <f aca="false">IF(AND(CP253="Nein",CT253="Nein"),"Nein","Ja")</f>
        <v>Nein</v>
      </c>
      <c r="EA253" s="3" t="n">
        <f aca="false">ROUND(CQ253*CU253,2)</f>
        <v>1</v>
      </c>
      <c r="EB253" s="0" t="n">
        <f aca="false">IF(OR(CN253&lt;0,CF253&lt;0),-1,CN253+ROUND(BU253*CF253,0))</f>
        <v>192</v>
      </c>
      <c r="EC253" s="0" t="s">
        <v>44</v>
      </c>
      <c r="ED253" s="0" t="str">
        <f aca="false">IF(AND(CP253="Nein",CH253="Nein"),"Nein","Ja")</f>
        <v>Nein</v>
      </c>
      <c r="EE253" s="3" t="n">
        <f aca="false">ROUND((CQ253+CI253)/2,2)</f>
        <v>1</v>
      </c>
      <c r="EF253" s="0" t="n">
        <f aca="false">IF(OR(EB253&lt;0,CB253&lt;=0),-1,ROUND(EB253/CB253,0))</f>
        <v>-1</v>
      </c>
      <c r="EG253" s="0" t="s">
        <v>44</v>
      </c>
      <c r="EH253" s="0" t="str">
        <f aca="false">IF(AND(ED253="Nein",CD253="Nein"),"Nein","Ja")</f>
        <v>Nein</v>
      </c>
      <c r="EI253" s="3" t="n">
        <f aca="false">ROUND(EE253*CE253,2)</f>
        <v>1</v>
      </c>
      <c r="EJ253" s="0" t="n">
        <f aca="false">BO253</f>
        <v>-1</v>
      </c>
      <c r="EK253" s="0" t="str">
        <f aca="false">BP253</f>
        <v>Nein</v>
      </c>
      <c r="EL253" s="0" t="str">
        <f aca="false">BQ253</f>
        <v>Nein</v>
      </c>
      <c r="EM253" s="3" t="n">
        <f aca="false">BR253</f>
        <v>1</v>
      </c>
    </row>
    <row r="254" customFormat="false" ht="12.75" hidden="false" customHeight="false" outlineLevel="0" collapsed="false">
      <c r="B254" s="0" t="n">
        <v>1</v>
      </c>
      <c r="C254" s="0" t="n">
        <v>720</v>
      </c>
      <c r="D254" s="0" t="s">
        <v>44</v>
      </c>
      <c r="E254" s="0" t="s">
        <v>44</v>
      </c>
      <c r="F254" s="3" t="n">
        <v>1</v>
      </c>
      <c r="G254" s="0" t="n">
        <v>97</v>
      </c>
      <c r="H254" s="0" t="s">
        <v>44</v>
      </c>
      <c r="I254" s="0" t="s">
        <v>44</v>
      </c>
      <c r="J254" s="3" t="n">
        <v>1</v>
      </c>
      <c r="K254" s="0" t="n">
        <v>180</v>
      </c>
      <c r="L254" s="0" t="s">
        <v>44</v>
      </c>
      <c r="M254" s="0" t="s">
        <v>44</v>
      </c>
      <c r="N254" s="3" t="n">
        <v>1</v>
      </c>
      <c r="O254" s="0" t="n">
        <v>82</v>
      </c>
      <c r="P254" s="0" t="s">
        <v>44</v>
      </c>
      <c r="Q254" s="0" t="s">
        <v>44</v>
      </c>
      <c r="R254" s="3" t="n">
        <v>1</v>
      </c>
      <c r="S254" s="0" t="n">
        <v>540</v>
      </c>
      <c r="T254" s="0" t="s">
        <v>44</v>
      </c>
      <c r="U254" s="0" t="s">
        <v>44</v>
      </c>
      <c r="V254" s="3" t="n">
        <v>1</v>
      </c>
      <c r="W254" s="0" t="n">
        <v>102</v>
      </c>
      <c r="X254" s="0" t="s">
        <v>44</v>
      </c>
      <c r="Y254" s="0" t="s">
        <v>44</v>
      </c>
      <c r="Z254" s="3" t="n">
        <v>1</v>
      </c>
      <c r="AA254" s="0" t="n">
        <v>82</v>
      </c>
      <c r="AB254" s="0" t="s">
        <v>44</v>
      </c>
      <c r="AC254" s="0" t="s">
        <v>44</v>
      </c>
      <c r="AD254" s="3" t="n">
        <v>1</v>
      </c>
      <c r="AE254" s="0" t="n">
        <v>82</v>
      </c>
      <c r="AF254" s="4" t="s">
        <v>44</v>
      </c>
      <c r="AG254" s="4" t="s">
        <v>44</v>
      </c>
      <c r="AH254" s="3" t="n">
        <v>1</v>
      </c>
      <c r="AI254" s="0" t="n">
        <v>11</v>
      </c>
      <c r="AJ254" s="0" t="s">
        <v>44</v>
      </c>
      <c r="AK254" s="0" t="s">
        <v>44</v>
      </c>
      <c r="AL254" s="3" t="n">
        <v>1</v>
      </c>
      <c r="AM254" s="0" t="n">
        <v>98</v>
      </c>
      <c r="AN254" s="0" t="s">
        <v>44</v>
      </c>
      <c r="AO254" s="0" t="s">
        <v>44</v>
      </c>
      <c r="AP254" s="3" t="n">
        <v>1</v>
      </c>
      <c r="AQ254" s="0" t="n">
        <v>25</v>
      </c>
      <c r="AR254" s="0" t="s">
        <v>44</v>
      </c>
      <c r="AS254" s="0" t="s">
        <v>44</v>
      </c>
      <c r="AT254" s="3" t="n">
        <v>1</v>
      </c>
      <c r="AU254" s="0" t="n">
        <v>7</v>
      </c>
      <c r="AV254" s="0" t="s">
        <v>44</v>
      </c>
      <c r="AW254" s="0" t="s">
        <v>44</v>
      </c>
      <c r="AX254" s="3" t="n">
        <v>1</v>
      </c>
      <c r="AY254" s="0" t="n">
        <v>2</v>
      </c>
      <c r="AZ254" s="0" t="s">
        <v>44</v>
      </c>
      <c r="BA254" s="0" t="s">
        <v>44</v>
      </c>
      <c r="BB254" s="3" t="n">
        <v>1</v>
      </c>
      <c r="BC254" s="0" t="n">
        <v>5</v>
      </c>
      <c r="BD254" s="0" t="s">
        <v>44</v>
      </c>
      <c r="BE254" s="0" t="s">
        <v>44</v>
      </c>
      <c r="BF254" s="3" t="n">
        <v>1</v>
      </c>
      <c r="BG254" s="0" t="n">
        <v>1008</v>
      </c>
      <c r="BH254" s="0" t="s">
        <v>44</v>
      </c>
      <c r="BI254" s="0" t="s">
        <v>44</v>
      </c>
      <c r="BJ254" s="3" t="n">
        <v>1</v>
      </c>
      <c r="BK254" s="0" t="n">
        <v>10</v>
      </c>
      <c r="BL254" s="0" t="s">
        <v>44</v>
      </c>
      <c r="BM254" s="0" t="s">
        <v>44</v>
      </c>
      <c r="BN254" s="3" t="n">
        <v>1</v>
      </c>
      <c r="BO254" s="0" t="n">
        <v>7</v>
      </c>
      <c r="BP254" s="0" t="s">
        <v>44</v>
      </c>
      <c r="BQ254" s="0" t="s">
        <v>44</v>
      </c>
      <c r="BR254" s="3" t="n">
        <v>1</v>
      </c>
      <c r="CA254" s="3"/>
      <c r="CE254" s="3"/>
      <c r="CI254" s="3"/>
      <c r="CM254" s="3"/>
      <c r="CQ254" s="3"/>
      <c r="CU254" s="3"/>
      <c r="CY254" s="3"/>
      <c r="DC254" s="3"/>
      <c r="DG254" s="3"/>
      <c r="DK254" s="3"/>
      <c r="DO254" s="3"/>
      <c r="DS254" s="3"/>
      <c r="DW254" s="3"/>
      <c r="EA254" s="3"/>
      <c r="EE254" s="3"/>
      <c r="EI254" s="3"/>
      <c r="EM254" s="3"/>
    </row>
    <row r="255" customFormat="false" ht="12.75" hidden="false" customHeight="false" outlineLevel="0" collapsed="false">
      <c r="B255" s="0" t="n">
        <v>1</v>
      </c>
      <c r="C255" s="0" t="n">
        <v>600</v>
      </c>
      <c r="D255" s="0" t="s">
        <v>44</v>
      </c>
      <c r="E255" s="0" t="s">
        <v>44</v>
      </c>
      <c r="F255" s="3" t="n">
        <v>1</v>
      </c>
      <c r="G255" s="0" t="n">
        <v>105</v>
      </c>
      <c r="H255" s="0" t="s">
        <v>44</v>
      </c>
      <c r="I255" s="0" t="s">
        <v>44</v>
      </c>
      <c r="J255" s="3" t="n">
        <v>1</v>
      </c>
      <c r="K255" s="0" t="n">
        <v>120</v>
      </c>
      <c r="L255" s="0" t="s">
        <v>44</v>
      </c>
      <c r="M255" s="0" t="s">
        <v>44</v>
      </c>
      <c r="N255" s="3" t="n">
        <v>1</v>
      </c>
      <c r="O255" s="0" t="n">
        <v>85</v>
      </c>
      <c r="P255" s="0" t="s">
        <v>44</v>
      </c>
      <c r="Q255" s="0" t="s">
        <v>44</v>
      </c>
      <c r="R255" s="3" t="n">
        <v>1</v>
      </c>
      <c r="S255" s="0" t="n">
        <v>480</v>
      </c>
      <c r="T255" s="0" t="s">
        <v>44</v>
      </c>
      <c r="U255" s="0" t="s">
        <v>44</v>
      </c>
      <c r="V255" s="3" t="n">
        <v>1</v>
      </c>
      <c r="W255" s="0" t="n">
        <v>110</v>
      </c>
      <c r="X255" s="0" t="s">
        <v>44</v>
      </c>
      <c r="Y255" s="0" t="s">
        <v>44</v>
      </c>
      <c r="Z255" s="3" t="n">
        <v>1</v>
      </c>
      <c r="AA255" s="0" t="n">
        <v>77</v>
      </c>
      <c r="AB255" s="0" t="s">
        <v>44</v>
      </c>
      <c r="AC255" s="0" t="s">
        <v>44</v>
      </c>
      <c r="AD255" s="3" t="n">
        <v>1</v>
      </c>
      <c r="AE255" s="0" t="n">
        <v>77</v>
      </c>
      <c r="AF255" s="4" t="s">
        <v>44</v>
      </c>
      <c r="AG255" s="4" t="s">
        <v>44</v>
      </c>
      <c r="AH255" s="3" t="n">
        <v>1</v>
      </c>
      <c r="AI255" s="0" t="n">
        <v>14</v>
      </c>
      <c r="AJ255" s="0" t="s">
        <v>44</v>
      </c>
      <c r="AK255" s="0" t="s">
        <v>44</v>
      </c>
      <c r="AL255" s="3" t="n">
        <v>1</v>
      </c>
      <c r="AM255" s="0" t="n">
        <v>95</v>
      </c>
      <c r="AN255" s="0" t="s">
        <v>44</v>
      </c>
      <c r="AO255" s="0" t="s">
        <v>44</v>
      </c>
      <c r="AP255" s="3" t="n">
        <v>1</v>
      </c>
      <c r="AQ255" s="0" t="n">
        <v>20</v>
      </c>
      <c r="AR255" s="0" t="s">
        <v>44</v>
      </c>
      <c r="AS255" s="0" t="s">
        <v>44</v>
      </c>
      <c r="AT255" s="3" t="n">
        <v>1</v>
      </c>
      <c r="AU255" s="0" t="n">
        <v>6</v>
      </c>
      <c r="AV255" s="0" t="s">
        <v>44</v>
      </c>
      <c r="AW255" s="0" t="s">
        <v>44</v>
      </c>
      <c r="AX255" s="3" t="n">
        <v>1</v>
      </c>
      <c r="AY255" s="0" t="n">
        <v>1</v>
      </c>
      <c r="AZ255" s="0" t="s">
        <v>44</v>
      </c>
      <c r="BA255" s="0" t="s">
        <v>44</v>
      </c>
      <c r="BB255" s="3" t="n">
        <v>1</v>
      </c>
      <c r="BC255" s="0" t="n">
        <v>4</v>
      </c>
      <c r="BD255" s="0" t="s">
        <v>44</v>
      </c>
      <c r="BE255" s="0" t="s">
        <v>44</v>
      </c>
      <c r="BF255" s="3" t="n">
        <v>1</v>
      </c>
      <c r="BG255" s="0" t="n">
        <v>804</v>
      </c>
      <c r="BH255" s="0" t="s">
        <v>44</v>
      </c>
      <c r="BI255" s="0" t="s">
        <v>44</v>
      </c>
      <c r="BJ255" s="3" t="n">
        <v>1</v>
      </c>
      <c r="BK255" s="0" t="n">
        <v>8</v>
      </c>
      <c r="BL255" s="0" t="s">
        <v>44</v>
      </c>
      <c r="BM255" s="0" t="s">
        <v>44</v>
      </c>
      <c r="BN255" s="3" t="n">
        <v>1</v>
      </c>
      <c r="BO255" s="0" t="n">
        <v>0</v>
      </c>
      <c r="BP255" s="0" t="s">
        <v>44</v>
      </c>
      <c r="BQ255" s="0" t="s">
        <v>44</v>
      </c>
      <c r="BR255" s="3" t="n">
        <v>1</v>
      </c>
      <c r="CA255" s="3"/>
      <c r="CE255" s="3"/>
      <c r="CI255" s="3"/>
      <c r="CM255" s="3"/>
      <c r="CQ255" s="3"/>
      <c r="CU255" s="3"/>
      <c r="CY255" s="3"/>
      <c r="DC255" s="3"/>
      <c r="DG255" s="3"/>
      <c r="DK255" s="3"/>
      <c r="DO255" s="3"/>
      <c r="DS255" s="3"/>
      <c r="DW255" s="3"/>
      <c r="EA255" s="3"/>
      <c r="EE255" s="3"/>
      <c r="EI255" s="3"/>
      <c r="EM255" s="3"/>
    </row>
    <row r="256" customFormat="false" ht="12.75" hidden="false" customHeight="false" outlineLevel="0" collapsed="false">
      <c r="A256" s="0" t="n">
        <v>99</v>
      </c>
      <c r="B256" s="0" t="n">
        <v>1</v>
      </c>
      <c r="C256" s="0" t="n">
        <v>1320</v>
      </c>
      <c r="D256" s="0" t="s">
        <v>44</v>
      </c>
      <c r="E256" s="0" t="s">
        <v>44</v>
      </c>
      <c r="F256" s="3" t="n">
        <v>1</v>
      </c>
      <c r="G256" s="0" t="n">
        <v>20</v>
      </c>
      <c r="H256" s="0" t="s">
        <v>44</v>
      </c>
      <c r="I256" s="0" t="s">
        <v>44</v>
      </c>
      <c r="J256" s="3" t="n">
        <v>1</v>
      </c>
      <c r="K256" s="0" t="n">
        <v>60</v>
      </c>
      <c r="L256" s="0" t="s">
        <v>44</v>
      </c>
      <c r="M256" s="0" t="s">
        <v>44</v>
      </c>
      <c r="N256" s="3" t="n">
        <v>1</v>
      </c>
      <c r="O256" s="0" t="n">
        <v>20</v>
      </c>
      <c r="P256" s="0" t="s">
        <v>44</v>
      </c>
      <c r="Q256" s="0" t="s">
        <v>44</v>
      </c>
      <c r="R256" s="3" t="n">
        <v>1</v>
      </c>
      <c r="S256" s="0" t="n">
        <v>1260</v>
      </c>
      <c r="T256" s="0" t="s">
        <v>44</v>
      </c>
      <c r="U256" s="0" t="s">
        <v>44</v>
      </c>
      <c r="V256" s="3" t="n">
        <v>1</v>
      </c>
      <c r="W256" s="0" t="n">
        <v>20</v>
      </c>
      <c r="X256" s="0" t="s">
        <v>44</v>
      </c>
      <c r="Y256" s="0" t="s">
        <v>44</v>
      </c>
      <c r="Z256" s="3" t="n">
        <v>1</v>
      </c>
      <c r="AA256" s="0" t="n">
        <v>92</v>
      </c>
      <c r="AB256" s="0" t="s">
        <v>44</v>
      </c>
      <c r="AC256" s="0" t="s">
        <v>44</v>
      </c>
      <c r="AD256" s="3" t="n">
        <v>1</v>
      </c>
      <c r="AE256" s="0" t="n">
        <v>92</v>
      </c>
      <c r="AF256" s="4" t="s">
        <v>44</v>
      </c>
      <c r="AG256" s="4" t="s">
        <v>44</v>
      </c>
      <c r="AH256" s="3" t="n">
        <v>1</v>
      </c>
      <c r="AI256" s="0" t="n">
        <v>2</v>
      </c>
      <c r="AJ256" s="0" t="s">
        <v>44</v>
      </c>
      <c r="AK256" s="0" t="s">
        <v>44</v>
      </c>
      <c r="AL256" s="3" t="n">
        <v>1</v>
      </c>
      <c r="AM256" s="0" t="n">
        <v>21</v>
      </c>
      <c r="AN256" s="0" t="s">
        <v>44</v>
      </c>
      <c r="AO256" s="0" t="s">
        <v>44</v>
      </c>
      <c r="AP256" s="3" t="n">
        <v>1</v>
      </c>
      <c r="AQ256" s="0" t="n">
        <v>5</v>
      </c>
      <c r="AR256" s="0" t="s">
        <v>44</v>
      </c>
      <c r="AS256" s="0" t="s">
        <v>44</v>
      </c>
      <c r="AT256" s="3" t="n">
        <v>1</v>
      </c>
      <c r="AU256" s="0" t="n">
        <v>66</v>
      </c>
      <c r="AV256" s="0" t="s">
        <v>44</v>
      </c>
      <c r="AW256" s="0" t="s">
        <v>44</v>
      </c>
      <c r="AX256" s="3" t="n">
        <v>1</v>
      </c>
      <c r="AY256" s="0" t="n">
        <v>3</v>
      </c>
      <c r="AZ256" s="0" t="s">
        <v>44</v>
      </c>
      <c r="BA256" s="0" t="s">
        <v>44</v>
      </c>
      <c r="BB256" s="3" t="n">
        <v>1</v>
      </c>
      <c r="BC256" s="0" t="n">
        <v>63</v>
      </c>
      <c r="BD256" s="0" t="s">
        <v>44</v>
      </c>
      <c r="BE256" s="0" t="s">
        <v>44</v>
      </c>
      <c r="BF256" s="3" t="n">
        <v>1</v>
      </c>
      <c r="BG256" s="0" t="n">
        <v>1392</v>
      </c>
      <c r="BH256" s="0" t="s">
        <v>44</v>
      </c>
      <c r="BI256" s="0" t="s">
        <v>44</v>
      </c>
      <c r="BJ256" s="3" t="n">
        <v>1</v>
      </c>
      <c r="BK256" s="0" t="n">
        <v>70</v>
      </c>
      <c r="BL256" s="0" t="s">
        <v>44</v>
      </c>
      <c r="BM256" s="0" t="s">
        <v>44</v>
      </c>
      <c r="BN256" s="3" t="n">
        <v>1</v>
      </c>
      <c r="BO256" s="0" t="n">
        <v>9</v>
      </c>
      <c r="BP256" s="0" t="s">
        <v>44</v>
      </c>
      <c r="BQ256" s="0" t="s">
        <v>44</v>
      </c>
      <c r="BR256" s="3" t="n">
        <v>1</v>
      </c>
      <c r="BU256" s="0" t="n">
        <f aca="false">IF(CJ256&lt;=0,$D$7,IF(CR256&lt;=CJ256,$D$7,$D$7+$F$7*(CR256-CJ256)))</f>
        <v>2.2</v>
      </c>
      <c r="BW256" s="0" t="n">
        <v>1</v>
      </c>
      <c r="BX256" s="0" t="n">
        <f aca="false">IF(AND(C256&gt;=0,C257&gt;=0,C258&gt;=0),C256+C257-C258,-1)</f>
        <v>720</v>
      </c>
      <c r="BY256" s="0" t="s">
        <v>44</v>
      </c>
      <c r="BZ256" s="0" t="str">
        <f aca="false">IF(AND(E256="Nein",E257="Nein",E258="Nein"),"Nein","Ja")</f>
        <v>Nein</v>
      </c>
      <c r="CA256" s="3" t="n">
        <f aca="false">ROUND((F256+F257+F258)/3,2)</f>
        <v>1</v>
      </c>
      <c r="CB256" s="0" t="n">
        <f aca="false">G256</f>
        <v>20</v>
      </c>
      <c r="CC256" s="0" t="str">
        <f aca="false">H256</f>
        <v>Nein</v>
      </c>
      <c r="CD256" s="0" t="str">
        <f aca="false">I256</f>
        <v>Nein</v>
      </c>
      <c r="CE256" s="3" t="n">
        <f aca="false">J256</f>
        <v>1</v>
      </c>
      <c r="CF256" s="0" t="n">
        <f aca="false">IF(AND(K256&gt;=0,K257&gt;=0,K258&gt;=0),K256+K257-K258,-1)</f>
        <v>0</v>
      </c>
      <c r="CG256" s="0" t="s">
        <v>44</v>
      </c>
      <c r="CH256" s="0" t="str">
        <f aca="false">IF(AND(M256="Nein",M257="Nein",M258="Nein"),"Nein","Ja")</f>
        <v>Nein</v>
      </c>
      <c r="CI256" s="3" t="n">
        <f aca="false">ROUND((N256+N257+N258)/3,2)</f>
        <v>1</v>
      </c>
      <c r="CJ256" s="0" t="n">
        <f aca="false">O256</f>
        <v>20</v>
      </c>
      <c r="CK256" s="0" t="str">
        <f aca="false">P256</f>
        <v>Nein</v>
      </c>
      <c r="CL256" s="0" t="str">
        <f aca="false">Q256</f>
        <v>Nein</v>
      </c>
      <c r="CM256" s="3" t="n">
        <f aca="false">R256</f>
        <v>1</v>
      </c>
      <c r="CN256" s="0" t="n">
        <f aca="false">IF(AND(S256&gt;=0,S257&gt;=0,S258&gt;=0),S256+S257-S258,-1)</f>
        <v>720</v>
      </c>
      <c r="CO256" s="0" t="s">
        <v>44</v>
      </c>
      <c r="CP256" s="0" t="str">
        <f aca="false">IF(AND(U256="Nein",U257="Nein",U258="Nein"),"Nein","Ja")</f>
        <v>Nein</v>
      </c>
      <c r="CQ256" s="3" t="n">
        <f aca="false">ROUND((V256+V257+V258)/3,2)</f>
        <v>1</v>
      </c>
      <c r="CR256" s="0" t="n">
        <f aca="false">W256</f>
        <v>20</v>
      </c>
      <c r="CS256" s="0" t="str">
        <f aca="false">X256</f>
        <v>Nein</v>
      </c>
      <c r="CT256" s="0" t="str">
        <f aca="false">Y256</f>
        <v>Nein</v>
      </c>
      <c r="CU256" s="3" t="n">
        <f aca="false">Z256</f>
        <v>1</v>
      </c>
      <c r="CV256" s="0" t="n">
        <f aca="false">AA256</f>
        <v>92</v>
      </c>
      <c r="CW256" s="0" t="str">
        <f aca="false">AB256</f>
        <v>Nein</v>
      </c>
      <c r="CX256" s="0" t="str">
        <f aca="false">AC256</f>
        <v>Nein</v>
      </c>
      <c r="CY256" s="3" t="n">
        <f aca="false">AD256</f>
        <v>1</v>
      </c>
      <c r="CZ256" s="0" t="n">
        <f aca="false">AE256</f>
        <v>92</v>
      </c>
      <c r="DA256" s="0" t="str">
        <f aca="false">AF256</f>
        <v>Nein</v>
      </c>
      <c r="DB256" s="0" t="str">
        <f aca="false">AG256</f>
        <v>Nein</v>
      </c>
      <c r="DC256" s="3" t="n">
        <f aca="false">AH256</f>
        <v>1</v>
      </c>
      <c r="DD256" s="0" t="n">
        <f aca="false">AI256</f>
        <v>2</v>
      </c>
      <c r="DE256" s="0" t="str">
        <f aca="false">AJ256</f>
        <v>Nein</v>
      </c>
      <c r="DF256" s="0" t="str">
        <f aca="false">AK256</f>
        <v>Nein</v>
      </c>
      <c r="DG256" s="3" t="n">
        <f aca="false">AL256</f>
        <v>1</v>
      </c>
      <c r="DH256" s="0" t="n">
        <f aca="false">AM256</f>
        <v>21</v>
      </c>
      <c r="DI256" s="0" t="str">
        <f aca="false">AN256</f>
        <v>Nein</v>
      </c>
      <c r="DJ256" s="0" t="str">
        <f aca="false">AO256</f>
        <v>Nein</v>
      </c>
      <c r="DK256" s="3" t="n">
        <f aca="false">AP256</f>
        <v>1</v>
      </c>
      <c r="DL256" s="0" t="n">
        <f aca="false">IF(CF256=0,0,IF(OR(BX256&gt;=0,CF256&gt;=0),ROUND(CF256/BX256*100,0),-1))</f>
        <v>0</v>
      </c>
      <c r="DM256" s="0" t="s">
        <v>44</v>
      </c>
      <c r="DN256" s="0" t="str">
        <f aca="false">IF(AND(CH256="Nein",BZ256="Nein"),"Nein","Ja")</f>
        <v>Nein</v>
      </c>
      <c r="DO256" s="3" t="n">
        <f aca="false">ROUND(CI256*CA256,2)</f>
        <v>1</v>
      </c>
      <c r="DP256" s="0" t="n">
        <f aca="false">IF(OR(BX256&lt;0,CB256&lt;=0),-1,ROUND(BX256/CB256,0))</f>
        <v>36</v>
      </c>
      <c r="DQ256" s="0" t="s">
        <v>44</v>
      </c>
      <c r="DR256" s="0" t="str">
        <f aca="false">IF(AND(BZ256="Nein",CD256="Nein"),"Nein","Ja")</f>
        <v>Nein</v>
      </c>
      <c r="DS256" s="3" t="n">
        <f aca="false">ROUND(CA256*CE256,2)</f>
        <v>1</v>
      </c>
      <c r="DT256" s="0" t="n">
        <f aca="false">IF(OR(CF256&lt;0,CJ256&lt;=0),-1,ROUND(CF256/CJ256,0))</f>
        <v>0</v>
      </c>
      <c r="DU256" s="0" t="s">
        <v>44</v>
      </c>
      <c r="DV256" s="0" t="str">
        <f aca="false">IF(AND(CH256="Nein",CL256="Nein"),"Nein","Ja")</f>
        <v>Nein</v>
      </c>
      <c r="DW256" s="3" t="n">
        <f aca="false">ROUND(CI256*CM256,2)</f>
        <v>1</v>
      </c>
      <c r="DX256" s="0" t="n">
        <f aca="false">IF(OR(CN256&lt;0,CR256&lt;=0),-1,ROUND(CN256/CR256,0))</f>
        <v>36</v>
      </c>
      <c r="DY256" s="0" t="s">
        <v>44</v>
      </c>
      <c r="DZ256" s="0" t="str">
        <f aca="false">IF(AND(CP256="Nein",CT256="Nein"),"Nein","Ja")</f>
        <v>Nein</v>
      </c>
      <c r="EA256" s="3" t="n">
        <f aca="false">ROUND(CQ256*CU256,2)</f>
        <v>1</v>
      </c>
      <c r="EB256" s="0" t="n">
        <f aca="false">IF(OR(CN256&lt;0,CF256&lt;0),-1,CN256+ROUND(BU256*CF256,0))</f>
        <v>720</v>
      </c>
      <c r="EC256" s="0" t="s">
        <v>44</v>
      </c>
      <c r="ED256" s="0" t="str">
        <f aca="false">IF(AND(CP256="Nein",CH256="Nein"),"Nein","Ja")</f>
        <v>Nein</v>
      </c>
      <c r="EE256" s="3" t="n">
        <f aca="false">ROUND((CQ256+CI256)/2,2)</f>
        <v>1</v>
      </c>
      <c r="EF256" s="0" t="n">
        <f aca="false">IF(OR(EB256&lt;0,CB256&lt;=0),-1,ROUND(EB256/CB256,0))</f>
        <v>36</v>
      </c>
      <c r="EG256" s="0" t="s">
        <v>44</v>
      </c>
      <c r="EH256" s="0" t="str">
        <f aca="false">IF(AND(ED256="Nein",CD256="Nein"),"Nein","Ja")</f>
        <v>Nein</v>
      </c>
      <c r="EI256" s="3" t="n">
        <f aca="false">ROUND(EE256*CE256,2)</f>
        <v>1</v>
      </c>
      <c r="EJ256" s="0" t="n">
        <f aca="false">BO256</f>
        <v>9</v>
      </c>
      <c r="EK256" s="0" t="str">
        <f aca="false">BP256</f>
        <v>Nein</v>
      </c>
      <c r="EL256" s="0" t="str">
        <f aca="false">BQ256</f>
        <v>Nein</v>
      </c>
      <c r="EM256" s="3" t="n">
        <f aca="false">BR256</f>
        <v>1</v>
      </c>
    </row>
    <row r="257" customFormat="false" ht="12.75" hidden="false" customHeight="false" outlineLevel="0" collapsed="false">
      <c r="B257" s="0" t="n">
        <v>1</v>
      </c>
      <c r="C257" s="0" t="n">
        <v>0</v>
      </c>
      <c r="D257" s="0" t="s">
        <v>44</v>
      </c>
      <c r="E257" s="0" t="s">
        <v>44</v>
      </c>
      <c r="F257" s="3" t="n">
        <v>1</v>
      </c>
      <c r="G257" s="0" t="n">
        <v>-1</v>
      </c>
      <c r="H257" s="0" t="s">
        <v>44</v>
      </c>
      <c r="I257" s="0" t="s">
        <v>44</v>
      </c>
      <c r="J257" s="3" t="n">
        <v>1</v>
      </c>
      <c r="K257" s="0" t="n">
        <v>0</v>
      </c>
      <c r="L257" s="0" t="s">
        <v>44</v>
      </c>
      <c r="M257" s="0" t="s">
        <v>44</v>
      </c>
      <c r="N257" s="3" t="n">
        <v>1</v>
      </c>
      <c r="O257" s="0" t="n">
        <v>-1</v>
      </c>
      <c r="P257" s="0" t="s">
        <v>44</v>
      </c>
      <c r="Q257" s="0" t="s">
        <v>44</v>
      </c>
      <c r="R257" s="3" t="n">
        <v>1</v>
      </c>
      <c r="S257" s="0" t="n">
        <v>0</v>
      </c>
      <c r="T257" s="0" t="s">
        <v>44</v>
      </c>
      <c r="U257" s="0" t="s">
        <v>44</v>
      </c>
      <c r="V257" s="3" t="n">
        <v>1</v>
      </c>
      <c r="W257" s="0" t="n">
        <v>-1</v>
      </c>
      <c r="X257" s="0" t="s">
        <v>44</v>
      </c>
      <c r="Y257" s="0" t="s">
        <v>44</v>
      </c>
      <c r="Z257" s="3" t="n">
        <v>1</v>
      </c>
      <c r="AA257" s="0" t="n">
        <v>83</v>
      </c>
      <c r="AB257" s="0" t="s">
        <v>44</v>
      </c>
      <c r="AC257" s="0" t="s">
        <v>44</v>
      </c>
      <c r="AD257" s="3" t="n">
        <v>1</v>
      </c>
      <c r="AE257" s="0" t="n">
        <v>85</v>
      </c>
      <c r="AF257" s="4" t="s">
        <v>44</v>
      </c>
      <c r="AG257" s="4" t="s">
        <v>44</v>
      </c>
      <c r="AH257" s="3" t="n">
        <v>1</v>
      </c>
      <c r="AI257" s="0" t="n">
        <v>0</v>
      </c>
      <c r="AJ257" s="0" t="s">
        <v>44</v>
      </c>
      <c r="AK257" s="0" t="s">
        <v>44</v>
      </c>
      <c r="AL257" s="3" t="n">
        <v>1</v>
      </c>
      <c r="AM257" s="0" t="n">
        <v>-1</v>
      </c>
      <c r="AN257" s="0" t="s">
        <v>44</v>
      </c>
      <c r="AO257" s="0" t="s">
        <v>44</v>
      </c>
      <c r="AP257" s="3" t="n">
        <v>1</v>
      </c>
      <c r="AQ257" s="0" t="n">
        <v>0</v>
      </c>
      <c r="AR257" s="0" t="s">
        <v>44</v>
      </c>
      <c r="AS257" s="0" t="s">
        <v>44</v>
      </c>
      <c r="AT257" s="3" t="n">
        <v>1</v>
      </c>
      <c r="AU257" s="0" t="n">
        <v>-1</v>
      </c>
      <c r="AV257" s="0" t="s">
        <v>44</v>
      </c>
      <c r="AW257" s="0" t="s">
        <v>44</v>
      </c>
      <c r="AX257" s="3" t="n">
        <v>1</v>
      </c>
      <c r="AY257" s="0" t="n">
        <v>-1</v>
      </c>
      <c r="AZ257" s="0" t="s">
        <v>44</v>
      </c>
      <c r="BA257" s="0" t="s">
        <v>44</v>
      </c>
      <c r="BB257" s="3" t="n">
        <v>1</v>
      </c>
      <c r="BC257" s="0" t="n">
        <v>-1</v>
      </c>
      <c r="BD257" s="0" t="s">
        <v>44</v>
      </c>
      <c r="BE257" s="0" t="s">
        <v>44</v>
      </c>
      <c r="BF257" s="3" t="n">
        <v>1</v>
      </c>
      <c r="BG257" s="0" t="n">
        <v>0</v>
      </c>
      <c r="BH257" s="0" t="s">
        <v>44</v>
      </c>
      <c r="BI257" s="0" t="s">
        <v>44</v>
      </c>
      <c r="BJ257" s="3" t="n">
        <v>1</v>
      </c>
      <c r="BK257" s="0" t="n">
        <v>-1</v>
      </c>
      <c r="BL257" s="0" t="s">
        <v>44</v>
      </c>
      <c r="BM257" s="0" t="s">
        <v>44</v>
      </c>
      <c r="BN257" s="3" t="n">
        <v>1</v>
      </c>
      <c r="BO257" s="0" t="n">
        <v>-1</v>
      </c>
      <c r="BP257" s="0" t="s">
        <v>44</v>
      </c>
      <c r="BQ257" s="0" t="s">
        <v>44</v>
      </c>
      <c r="BR257" s="3" t="n">
        <v>1</v>
      </c>
      <c r="CA257" s="3"/>
      <c r="CE257" s="3"/>
      <c r="CI257" s="3"/>
      <c r="CM257" s="3"/>
      <c r="CQ257" s="3"/>
      <c r="CU257" s="3"/>
      <c r="CY257" s="3"/>
      <c r="DC257" s="3"/>
      <c r="DG257" s="3"/>
      <c r="DK257" s="3"/>
      <c r="DO257" s="3"/>
      <c r="DS257" s="3"/>
      <c r="DW257" s="3"/>
      <c r="EA257" s="3"/>
      <c r="EE257" s="3"/>
      <c r="EI257" s="3"/>
      <c r="EM257" s="3"/>
    </row>
    <row r="258" customFormat="false" ht="12.75" hidden="false" customHeight="false" outlineLevel="0" collapsed="false">
      <c r="B258" s="0" t="n">
        <v>1</v>
      </c>
      <c r="C258" s="0" t="n">
        <v>600</v>
      </c>
      <c r="D258" s="0" t="s">
        <v>44</v>
      </c>
      <c r="E258" s="0" t="s">
        <v>44</v>
      </c>
      <c r="F258" s="3" t="n">
        <v>1</v>
      </c>
      <c r="G258" s="0" t="n">
        <v>105</v>
      </c>
      <c r="H258" s="0" t="s">
        <v>44</v>
      </c>
      <c r="I258" s="0" t="s">
        <v>44</v>
      </c>
      <c r="J258" s="3" t="n">
        <v>1</v>
      </c>
      <c r="K258" s="0" t="n">
        <v>60</v>
      </c>
      <c r="L258" s="0" t="s">
        <v>44</v>
      </c>
      <c r="M258" s="0" t="s">
        <v>44</v>
      </c>
      <c r="N258" s="3" t="n">
        <v>1</v>
      </c>
      <c r="O258" s="0" t="n">
        <v>85</v>
      </c>
      <c r="P258" s="0" t="s">
        <v>44</v>
      </c>
      <c r="Q258" s="0" t="s">
        <v>44</v>
      </c>
      <c r="R258" s="3" t="n">
        <v>1</v>
      </c>
      <c r="S258" s="0" t="n">
        <v>540</v>
      </c>
      <c r="T258" s="0" t="s">
        <v>44</v>
      </c>
      <c r="U258" s="0" t="s">
        <v>44</v>
      </c>
      <c r="V258" s="3" t="n">
        <v>1</v>
      </c>
      <c r="W258" s="0" t="n">
        <v>110</v>
      </c>
      <c r="X258" s="0" t="s">
        <v>44</v>
      </c>
      <c r="Y258" s="0" t="s">
        <v>44</v>
      </c>
      <c r="Z258" s="3" t="n">
        <v>1</v>
      </c>
      <c r="AA258" s="0" t="n">
        <v>77</v>
      </c>
      <c r="AB258" s="0" t="s">
        <v>44</v>
      </c>
      <c r="AC258" s="0" t="s">
        <v>44</v>
      </c>
      <c r="AD258" s="3" t="n">
        <v>1</v>
      </c>
      <c r="AE258" s="0" t="n">
        <v>77</v>
      </c>
      <c r="AF258" s="4" t="s">
        <v>44</v>
      </c>
      <c r="AG258" s="4" t="s">
        <v>44</v>
      </c>
      <c r="AH258" s="3" t="n">
        <v>1</v>
      </c>
      <c r="AI258" s="0" t="n">
        <v>14</v>
      </c>
      <c r="AJ258" s="0" t="s">
        <v>44</v>
      </c>
      <c r="AK258" s="0" t="s">
        <v>44</v>
      </c>
      <c r="AL258" s="3" t="n">
        <v>1</v>
      </c>
      <c r="AM258" s="0" t="n">
        <v>95</v>
      </c>
      <c r="AN258" s="0" t="s">
        <v>44</v>
      </c>
      <c r="AO258" s="0" t="s">
        <v>44</v>
      </c>
      <c r="AP258" s="3" t="n">
        <v>1</v>
      </c>
      <c r="AQ258" s="0" t="n">
        <v>10</v>
      </c>
      <c r="AR258" s="0" t="s">
        <v>44</v>
      </c>
      <c r="AS258" s="0" t="s">
        <v>44</v>
      </c>
      <c r="AT258" s="3" t="n">
        <v>1</v>
      </c>
      <c r="AU258" s="0" t="n">
        <v>6</v>
      </c>
      <c r="AV258" s="0" t="s">
        <v>44</v>
      </c>
      <c r="AW258" s="0" t="s">
        <v>44</v>
      </c>
      <c r="AX258" s="3" t="n">
        <v>1</v>
      </c>
      <c r="AY258" s="0" t="n">
        <v>1</v>
      </c>
      <c r="AZ258" s="0" t="s">
        <v>44</v>
      </c>
      <c r="BA258" s="0" t="s">
        <v>44</v>
      </c>
      <c r="BB258" s="3" t="n">
        <v>1</v>
      </c>
      <c r="BC258" s="0" t="n">
        <v>5</v>
      </c>
      <c r="BD258" s="0" t="s">
        <v>44</v>
      </c>
      <c r="BE258" s="0" t="s">
        <v>44</v>
      </c>
      <c r="BF258" s="3" t="n">
        <v>1</v>
      </c>
      <c r="BG258" s="0" t="n">
        <v>804</v>
      </c>
      <c r="BH258" s="0" t="s">
        <v>44</v>
      </c>
      <c r="BI258" s="0" t="s">
        <v>44</v>
      </c>
      <c r="BJ258" s="3" t="n">
        <v>1</v>
      </c>
      <c r="BK258" s="0" t="n">
        <v>8</v>
      </c>
      <c r="BL258" s="0" t="s">
        <v>44</v>
      </c>
      <c r="BM258" s="0" t="s">
        <v>44</v>
      </c>
      <c r="BN258" s="3" t="n">
        <v>1</v>
      </c>
      <c r="BO258" s="0" t="n">
        <v>0</v>
      </c>
      <c r="BP258" s="0" t="s">
        <v>44</v>
      </c>
      <c r="BQ258" s="0" t="s">
        <v>44</v>
      </c>
      <c r="BR258" s="3" t="n">
        <v>1</v>
      </c>
    </row>
    <row r="259" customFormat="false" ht="12.75" hidden="false" customHeight="false" outlineLevel="0" collapsed="false">
      <c r="A259" s="0" t="n">
        <v>100</v>
      </c>
      <c r="B259" s="0" t="n">
        <v>1</v>
      </c>
      <c r="C259" s="0" t="n">
        <v>1320</v>
      </c>
      <c r="D259" s="0" t="s">
        <v>44</v>
      </c>
      <c r="E259" s="0" t="s">
        <v>44</v>
      </c>
      <c r="F259" s="3" t="n">
        <v>1</v>
      </c>
      <c r="G259" s="0" t="n">
        <v>20</v>
      </c>
      <c r="H259" s="0" t="s">
        <v>44</v>
      </c>
      <c r="I259" s="0" t="s">
        <v>44</v>
      </c>
      <c r="J259" s="3" t="n">
        <v>1</v>
      </c>
      <c r="K259" s="0" t="n">
        <v>60</v>
      </c>
      <c r="L259" s="0" t="s">
        <v>44</v>
      </c>
      <c r="M259" s="0" t="s">
        <v>44</v>
      </c>
      <c r="N259" s="3" t="n">
        <v>1</v>
      </c>
      <c r="O259" s="0" t="n">
        <v>20</v>
      </c>
      <c r="P259" s="0" t="s">
        <v>44</v>
      </c>
      <c r="Q259" s="0" t="s">
        <v>44</v>
      </c>
      <c r="R259" s="3" t="n">
        <v>1</v>
      </c>
      <c r="S259" s="0" t="n">
        <v>1260</v>
      </c>
      <c r="T259" s="0" t="s">
        <v>44</v>
      </c>
      <c r="U259" s="0" t="s">
        <v>44</v>
      </c>
      <c r="V259" s="3" t="n">
        <v>1</v>
      </c>
      <c r="W259" s="0" t="n">
        <v>20</v>
      </c>
      <c r="X259" s="0" t="s">
        <v>44</v>
      </c>
      <c r="Y259" s="0" t="s">
        <v>44</v>
      </c>
      <c r="Z259" s="3" t="n">
        <v>1</v>
      </c>
      <c r="AA259" s="0" t="n">
        <v>92</v>
      </c>
      <c r="AB259" s="0" t="s">
        <v>44</v>
      </c>
      <c r="AC259" s="0" t="s">
        <v>44</v>
      </c>
      <c r="AD259" s="3" t="n">
        <v>1</v>
      </c>
      <c r="AE259" s="0" t="n">
        <v>92</v>
      </c>
      <c r="AF259" s="4" t="s">
        <v>44</v>
      </c>
      <c r="AG259" s="4" t="s">
        <v>44</v>
      </c>
      <c r="AH259" s="3" t="n">
        <v>1</v>
      </c>
      <c r="AI259" s="0" t="n">
        <v>2</v>
      </c>
      <c r="AJ259" s="0" t="s">
        <v>44</v>
      </c>
      <c r="AK259" s="0" t="s">
        <v>44</v>
      </c>
      <c r="AL259" s="3" t="n">
        <v>1</v>
      </c>
      <c r="AM259" s="0" t="n">
        <v>21</v>
      </c>
      <c r="AN259" s="0" t="s">
        <v>44</v>
      </c>
      <c r="AO259" s="0" t="s">
        <v>44</v>
      </c>
      <c r="AP259" s="3" t="n">
        <v>1</v>
      </c>
      <c r="AQ259" s="0" t="n">
        <v>5</v>
      </c>
      <c r="AR259" s="0" t="s">
        <v>44</v>
      </c>
      <c r="AS259" s="0" t="s">
        <v>44</v>
      </c>
      <c r="AT259" s="3" t="n">
        <v>1</v>
      </c>
      <c r="AU259" s="0" t="n">
        <v>66</v>
      </c>
      <c r="AV259" s="0" t="s">
        <v>44</v>
      </c>
      <c r="AW259" s="0" t="s">
        <v>44</v>
      </c>
      <c r="AX259" s="3" t="n">
        <v>1</v>
      </c>
      <c r="AY259" s="0" t="n">
        <v>3</v>
      </c>
      <c r="AZ259" s="0" t="s">
        <v>44</v>
      </c>
      <c r="BA259" s="0" t="s">
        <v>44</v>
      </c>
      <c r="BB259" s="3" t="n">
        <v>1</v>
      </c>
      <c r="BC259" s="0" t="n">
        <v>63</v>
      </c>
      <c r="BD259" s="0" t="s">
        <v>44</v>
      </c>
      <c r="BE259" s="0" t="s">
        <v>44</v>
      </c>
      <c r="BF259" s="3" t="n">
        <v>1</v>
      </c>
      <c r="BG259" s="0" t="n">
        <v>1392</v>
      </c>
      <c r="BH259" s="0" t="s">
        <v>44</v>
      </c>
      <c r="BI259" s="0" t="s">
        <v>44</v>
      </c>
      <c r="BJ259" s="3" t="n">
        <v>1</v>
      </c>
      <c r="BK259" s="0" t="n">
        <v>70</v>
      </c>
      <c r="BL259" s="0" t="s">
        <v>44</v>
      </c>
      <c r="BM259" s="0" t="s">
        <v>44</v>
      </c>
      <c r="BN259" s="3" t="n">
        <v>1</v>
      </c>
      <c r="BO259" s="0" t="n">
        <v>9</v>
      </c>
      <c r="BP259" s="0" t="s">
        <v>44</v>
      </c>
      <c r="BQ259" s="0" t="s">
        <v>44</v>
      </c>
      <c r="BR259" s="3" t="n">
        <v>1</v>
      </c>
      <c r="BU259" s="0" t="n">
        <f aca="false">IF(CJ259&lt;=0,$D$7,IF(CR259&lt;=CJ259,$D$7,$D$7+$F$7*(CR259-CJ259)))</f>
        <v>2.2</v>
      </c>
      <c r="BW259" s="0" t="n">
        <v>1</v>
      </c>
      <c r="BX259" s="0" t="n">
        <f aca="false">IF(AND(C259&gt;=0,C260&gt;=0,C261&gt;=0),C259+C260-C261,-1)</f>
        <v>2040</v>
      </c>
      <c r="BY259" s="0" t="s">
        <v>44</v>
      </c>
      <c r="BZ259" s="0" t="str">
        <f aca="false">IF(AND(E259="Nein",E260="Nein",E261="Nein"),"Nein","Ja")</f>
        <v>Nein</v>
      </c>
      <c r="CA259" s="3" t="n">
        <f aca="false">ROUND((F259+F260+F261)/3,2)</f>
        <v>1</v>
      </c>
      <c r="CB259" s="0" t="n">
        <f aca="false">G259</f>
        <v>20</v>
      </c>
      <c r="CC259" s="0" t="str">
        <f aca="false">H259</f>
        <v>Nein</v>
      </c>
      <c r="CD259" s="0" t="str">
        <f aca="false">I259</f>
        <v>Nein</v>
      </c>
      <c r="CE259" s="3" t="n">
        <f aca="false">J259</f>
        <v>1</v>
      </c>
      <c r="CF259" s="0" t="n">
        <f aca="false">IF(AND(K259&gt;=0,K260&gt;=0,K261&gt;=0),K259+K260-K261,-1)</f>
        <v>240</v>
      </c>
      <c r="CG259" s="0" t="s">
        <v>44</v>
      </c>
      <c r="CH259" s="0" t="str">
        <f aca="false">IF(AND(M259="Nein",M260="Nein",M261="Nein"),"Nein","Ja")</f>
        <v>Nein</v>
      </c>
      <c r="CI259" s="3" t="n">
        <f aca="false">ROUND((N259+N260+N261)/3,2)</f>
        <v>1</v>
      </c>
      <c r="CJ259" s="0" t="n">
        <f aca="false">O259</f>
        <v>20</v>
      </c>
      <c r="CK259" s="0" t="str">
        <f aca="false">P259</f>
        <v>Nein</v>
      </c>
      <c r="CL259" s="0" t="str">
        <f aca="false">Q259</f>
        <v>Nein</v>
      </c>
      <c r="CM259" s="3" t="n">
        <f aca="false">R259</f>
        <v>1</v>
      </c>
      <c r="CN259" s="0" t="n">
        <f aca="false">IF(AND(S259&gt;=0,S260&gt;=0,S261&gt;=0),S259+S260-S261,-1)</f>
        <v>1800</v>
      </c>
      <c r="CO259" s="0" t="s">
        <v>44</v>
      </c>
      <c r="CP259" s="0" t="str">
        <f aca="false">IF(AND(U259="Nein",U260="Nein",U261="Nein"),"Nein","Ja")</f>
        <v>Nein</v>
      </c>
      <c r="CQ259" s="3" t="n">
        <f aca="false">ROUND((V259+V260+V261)/3,2)</f>
        <v>1</v>
      </c>
      <c r="CR259" s="0" t="n">
        <f aca="false">W259</f>
        <v>20</v>
      </c>
      <c r="CS259" s="0" t="str">
        <f aca="false">X259</f>
        <v>Nein</v>
      </c>
      <c r="CT259" s="0" t="str">
        <f aca="false">Y259</f>
        <v>Nein</v>
      </c>
      <c r="CU259" s="3" t="n">
        <f aca="false">Z259</f>
        <v>1</v>
      </c>
      <c r="CV259" s="0" t="n">
        <f aca="false">AA259</f>
        <v>92</v>
      </c>
      <c r="CW259" s="0" t="str">
        <f aca="false">AB259</f>
        <v>Nein</v>
      </c>
      <c r="CX259" s="0" t="str">
        <f aca="false">AC259</f>
        <v>Nein</v>
      </c>
      <c r="CY259" s="3" t="n">
        <f aca="false">AD259</f>
        <v>1</v>
      </c>
      <c r="CZ259" s="0" t="n">
        <f aca="false">AE259</f>
        <v>92</v>
      </c>
      <c r="DA259" s="0" t="str">
        <f aca="false">AF259</f>
        <v>Nein</v>
      </c>
      <c r="DB259" s="0" t="str">
        <f aca="false">AG259</f>
        <v>Nein</v>
      </c>
      <c r="DC259" s="3" t="n">
        <f aca="false">AH259</f>
        <v>1</v>
      </c>
      <c r="DD259" s="0" t="n">
        <f aca="false">AI259</f>
        <v>2</v>
      </c>
      <c r="DE259" s="0" t="str">
        <f aca="false">AJ259</f>
        <v>Nein</v>
      </c>
      <c r="DF259" s="0" t="str">
        <f aca="false">AK259</f>
        <v>Nein</v>
      </c>
      <c r="DG259" s="3" t="n">
        <f aca="false">AL259</f>
        <v>1</v>
      </c>
      <c r="DH259" s="0" t="n">
        <f aca="false">AM259</f>
        <v>21</v>
      </c>
      <c r="DI259" s="0" t="str">
        <f aca="false">AN259</f>
        <v>Nein</v>
      </c>
      <c r="DJ259" s="0" t="str">
        <f aca="false">AO259</f>
        <v>Nein</v>
      </c>
      <c r="DK259" s="3" t="n">
        <f aca="false">AP259</f>
        <v>1</v>
      </c>
      <c r="DL259" s="0" t="n">
        <f aca="false">IF(CF259=0,0,IF(OR(BX259&gt;=0,CF259&gt;=0),ROUND(CF259/BX259*100,0),-1))</f>
        <v>12</v>
      </c>
      <c r="DM259" s="0" t="s">
        <v>44</v>
      </c>
      <c r="DN259" s="0" t="str">
        <f aca="false">IF(AND(CH259="Nein",BZ259="Nein"),"Nein","Ja")</f>
        <v>Nein</v>
      </c>
      <c r="DO259" s="3" t="n">
        <f aca="false">ROUND(CI259*CA259,2)</f>
        <v>1</v>
      </c>
      <c r="DP259" s="0" t="n">
        <f aca="false">IF(OR(BX259&lt;0,CB259&lt;=0),-1,ROUND(BX259/CB259,0))</f>
        <v>102</v>
      </c>
      <c r="DQ259" s="0" t="s">
        <v>44</v>
      </c>
      <c r="DR259" s="0" t="str">
        <f aca="false">IF(AND(BZ259="Nein",CD259="Nein"),"Nein","Ja")</f>
        <v>Nein</v>
      </c>
      <c r="DS259" s="3" t="n">
        <f aca="false">ROUND(CA259*CE259,2)</f>
        <v>1</v>
      </c>
      <c r="DT259" s="0" t="n">
        <f aca="false">IF(OR(CF259&lt;0,CJ259&lt;=0),-1,ROUND(CF259/CJ259,0))</f>
        <v>12</v>
      </c>
      <c r="DU259" s="0" t="s">
        <v>44</v>
      </c>
      <c r="DV259" s="0" t="str">
        <f aca="false">IF(AND(CH259="Nein",CL259="Nein"),"Nein","Ja")</f>
        <v>Nein</v>
      </c>
      <c r="DW259" s="3" t="n">
        <f aca="false">ROUND(CI259*CM259,2)</f>
        <v>1</v>
      </c>
      <c r="DX259" s="0" t="n">
        <f aca="false">IF(OR(CN259&lt;0,CR259&lt;=0),-1,ROUND(CN259/CR259,0))</f>
        <v>90</v>
      </c>
      <c r="DY259" s="0" t="s">
        <v>44</v>
      </c>
      <c r="DZ259" s="0" t="str">
        <f aca="false">IF(AND(CP259="Nein",CT259="Nein"),"Nein","Ja")</f>
        <v>Nein</v>
      </c>
      <c r="EA259" s="3" t="n">
        <f aca="false">ROUND(CQ259*CU259,2)</f>
        <v>1</v>
      </c>
      <c r="EB259" s="0" t="n">
        <f aca="false">IF(OR(CN259&lt;0,CF259&lt;0),-1,CN259+ROUND(BU259*CF259,0))</f>
        <v>2328</v>
      </c>
      <c r="EC259" s="0" t="s">
        <v>44</v>
      </c>
      <c r="ED259" s="0" t="str">
        <f aca="false">IF(AND(CP259="Nein",CH259="Nein"),"Nein","Ja")</f>
        <v>Nein</v>
      </c>
      <c r="EE259" s="3" t="n">
        <f aca="false">ROUND((CQ259+CI259)/2,2)</f>
        <v>1</v>
      </c>
      <c r="EF259" s="0" t="n">
        <f aca="false">IF(OR(EB259&lt;0,CB259&lt;=0),-1,ROUND(EB259/CB259,0))</f>
        <v>116</v>
      </c>
      <c r="EG259" s="0" t="s">
        <v>44</v>
      </c>
      <c r="EH259" s="0" t="str">
        <f aca="false">IF(AND(ED259="Nein",CD259="Nein"),"Nein","Ja")</f>
        <v>Nein</v>
      </c>
      <c r="EI259" s="3" t="n">
        <f aca="false">ROUND(EE259*CE259,2)</f>
        <v>1</v>
      </c>
      <c r="EJ259" s="0" t="n">
        <f aca="false">BO259</f>
        <v>9</v>
      </c>
      <c r="EK259" s="0" t="str">
        <f aca="false">BP259</f>
        <v>Nein</v>
      </c>
      <c r="EL259" s="0" t="str">
        <f aca="false">BQ259</f>
        <v>Nein</v>
      </c>
      <c r="EM259" s="3" t="n">
        <f aca="false">BR259</f>
        <v>1</v>
      </c>
    </row>
    <row r="260" customFormat="false" ht="12.75" hidden="false" customHeight="false" outlineLevel="0" collapsed="false">
      <c r="B260" s="0" t="n">
        <v>1</v>
      </c>
      <c r="C260" s="0" t="n">
        <v>720</v>
      </c>
      <c r="D260" s="0" t="s">
        <v>44</v>
      </c>
      <c r="E260" s="0" t="s">
        <v>44</v>
      </c>
      <c r="F260" s="3" t="n">
        <v>1</v>
      </c>
      <c r="G260" s="0" t="n">
        <v>97</v>
      </c>
      <c r="H260" s="0" t="s">
        <v>44</v>
      </c>
      <c r="I260" s="0" t="s">
        <v>44</v>
      </c>
      <c r="J260" s="3" t="n">
        <v>1</v>
      </c>
      <c r="K260" s="0" t="n">
        <v>180</v>
      </c>
      <c r="L260" s="0" t="s">
        <v>44</v>
      </c>
      <c r="M260" s="0" t="s">
        <v>44</v>
      </c>
      <c r="N260" s="3" t="n">
        <v>1</v>
      </c>
      <c r="O260" s="0" t="n">
        <v>82</v>
      </c>
      <c r="P260" s="0" t="s">
        <v>44</v>
      </c>
      <c r="Q260" s="0" t="s">
        <v>44</v>
      </c>
      <c r="R260" s="3" t="n">
        <v>1</v>
      </c>
      <c r="S260" s="0" t="n">
        <v>540</v>
      </c>
      <c r="T260" s="0" t="s">
        <v>44</v>
      </c>
      <c r="U260" s="0" t="s">
        <v>44</v>
      </c>
      <c r="V260" s="3" t="n">
        <v>1</v>
      </c>
      <c r="W260" s="0" t="n">
        <v>102</v>
      </c>
      <c r="X260" s="0" t="s">
        <v>44</v>
      </c>
      <c r="Y260" s="0" t="s">
        <v>44</v>
      </c>
      <c r="Z260" s="3" t="n">
        <v>1</v>
      </c>
      <c r="AA260" s="0" t="n">
        <v>82</v>
      </c>
      <c r="AB260" s="0" t="s">
        <v>44</v>
      </c>
      <c r="AC260" s="0" t="s">
        <v>44</v>
      </c>
      <c r="AD260" s="3" t="n">
        <v>1</v>
      </c>
      <c r="AE260" s="0" t="n">
        <v>82</v>
      </c>
      <c r="AF260" s="4" t="s">
        <v>44</v>
      </c>
      <c r="AG260" s="4" t="s">
        <v>44</v>
      </c>
      <c r="AH260" s="3" t="n">
        <v>1</v>
      </c>
      <c r="AI260" s="0" t="n">
        <v>11</v>
      </c>
      <c r="AJ260" s="0" t="s">
        <v>44</v>
      </c>
      <c r="AK260" s="0" t="s">
        <v>44</v>
      </c>
      <c r="AL260" s="3" t="n">
        <v>1</v>
      </c>
      <c r="AM260" s="0" t="n">
        <v>98</v>
      </c>
      <c r="AN260" s="0" t="s">
        <v>44</v>
      </c>
      <c r="AO260" s="0" t="s">
        <v>44</v>
      </c>
      <c r="AP260" s="3" t="n">
        <v>1</v>
      </c>
      <c r="AQ260" s="0" t="n">
        <v>25</v>
      </c>
      <c r="AR260" s="0" t="s">
        <v>44</v>
      </c>
      <c r="AS260" s="0" t="s">
        <v>44</v>
      </c>
      <c r="AT260" s="3" t="n">
        <v>1</v>
      </c>
      <c r="AU260" s="0" t="n">
        <v>7</v>
      </c>
      <c r="AV260" s="0" t="s">
        <v>44</v>
      </c>
      <c r="AW260" s="0" t="s">
        <v>44</v>
      </c>
      <c r="AX260" s="3" t="n">
        <v>1</v>
      </c>
      <c r="AY260" s="0" t="n">
        <v>2</v>
      </c>
      <c r="AZ260" s="0" t="s">
        <v>44</v>
      </c>
      <c r="BA260" s="0" t="s">
        <v>44</v>
      </c>
      <c r="BB260" s="3" t="n">
        <v>1</v>
      </c>
      <c r="BC260" s="0" t="n">
        <v>5</v>
      </c>
      <c r="BD260" s="0" t="s">
        <v>44</v>
      </c>
      <c r="BE260" s="0" t="s">
        <v>44</v>
      </c>
      <c r="BF260" s="3" t="n">
        <v>1</v>
      </c>
      <c r="BG260" s="0" t="n">
        <v>1008</v>
      </c>
      <c r="BH260" s="0" t="s">
        <v>44</v>
      </c>
      <c r="BI260" s="0" t="s">
        <v>44</v>
      </c>
      <c r="BJ260" s="3" t="n">
        <v>1</v>
      </c>
      <c r="BK260" s="0" t="n">
        <v>10</v>
      </c>
      <c r="BL260" s="0" t="s">
        <v>44</v>
      </c>
      <c r="BM260" s="0" t="s">
        <v>44</v>
      </c>
      <c r="BN260" s="3" t="n">
        <v>1</v>
      </c>
      <c r="BO260" s="0" t="n">
        <v>7</v>
      </c>
      <c r="BP260" s="0" t="s">
        <v>44</v>
      </c>
      <c r="BQ260" s="0" t="s">
        <v>44</v>
      </c>
      <c r="BR260" s="3" t="n">
        <v>1</v>
      </c>
    </row>
    <row r="261" customFormat="false" ht="12.75" hidden="false" customHeight="false" outlineLevel="0" collapsed="false">
      <c r="B261" s="0" t="n">
        <v>1</v>
      </c>
      <c r="C261" s="0" t="n">
        <v>0</v>
      </c>
      <c r="D261" s="0" t="s">
        <v>44</v>
      </c>
      <c r="E261" s="0" t="s">
        <v>44</v>
      </c>
      <c r="F261" s="3" t="n">
        <v>1</v>
      </c>
      <c r="G261" s="0" t="n">
        <v>-1</v>
      </c>
      <c r="H261" s="0" t="s">
        <v>44</v>
      </c>
      <c r="I261" s="0" t="s">
        <v>44</v>
      </c>
      <c r="J261" s="3" t="n">
        <v>1</v>
      </c>
      <c r="K261" s="0" t="n">
        <v>0</v>
      </c>
      <c r="L261" s="0" t="s">
        <v>44</v>
      </c>
      <c r="M261" s="0" t="s">
        <v>44</v>
      </c>
      <c r="N261" s="3" t="n">
        <v>1</v>
      </c>
      <c r="O261" s="0" t="n">
        <v>-1</v>
      </c>
      <c r="P261" s="0" t="s">
        <v>44</v>
      </c>
      <c r="Q261" s="0" t="s">
        <v>44</v>
      </c>
      <c r="R261" s="3" t="n">
        <v>1</v>
      </c>
      <c r="S261" s="0" t="n">
        <v>0</v>
      </c>
      <c r="T261" s="0" t="s">
        <v>44</v>
      </c>
      <c r="U261" s="0" t="s">
        <v>44</v>
      </c>
      <c r="V261" s="3" t="n">
        <v>1</v>
      </c>
      <c r="W261" s="0" t="n">
        <v>-1</v>
      </c>
      <c r="X261" s="0" t="s">
        <v>44</v>
      </c>
      <c r="Y261" s="0" t="s">
        <v>44</v>
      </c>
      <c r="Z261" s="3" t="n">
        <v>1</v>
      </c>
      <c r="AA261" s="0" t="n">
        <v>83</v>
      </c>
      <c r="AB261" s="0" t="s">
        <v>44</v>
      </c>
      <c r="AC261" s="0" t="s">
        <v>44</v>
      </c>
      <c r="AD261" s="3" t="n">
        <v>1</v>
      </c>
      <c r="AE261" s="0" t="n">
        <v>85</v>
      </c>
      <c r="AF261" s="4" t="s">
        <v>44</v>
      </c>
      <c r="AG261" s="4" t="s">
        <v>44</v>
      </c>
      <c r="AH261" s="3" t="n">
        <v>1</v>
      </c>
      <c r="AI261" s="0" t="n">
        <v>0</v>
      </c>
      <c r="AJ261" s="0" t="s">
        <v>44</v>
      </c>
      <c r="AK261" s="0" t="s">
        <v>44</v>
      </c>
      <c r="AL261" s="3" t="n">
        <v>1</v>
      </c>
      <c r="AM261" s="0" t="n">
        <v>-1</v>
      </c>
      <c r="AN261" s="0" t="s">
        <v>44</v>
      </c>
      <c r="AO261" s="0" t="s">
        <v>44</v>
      </c>
      <c r="AP261" s="3" t="n">
        <v>1</v>
      </c>
      <c r="AQ261" s="0" t="n">
        <v>0</v>
      </c>
      <c r="AR261" s="0" t="s">
        <v>44</v>
      </c>
      <c r="AS261" s="0" t="s">
        <v>44</v>
      </c>
      <c r="AT261" s="3" t="n">
        <v>1</v>
      </c>
      <c r="AU261" s="0" t="n">
        <v>-1</v>
      </c>
      <c r="AV261" s="0" t="s">
        <v>44</v>
      </c>
      <c r="AW261" s="0" t="s">
        <v>44</v>
      </c>
      <c r="AX261" s="3" t="n">
        <v>1</v>
      </c>
      <c r="AY261" s="0" t="n">
        <v>-1</v>
      </c>
      <c r="AZ261" s="0" t="s">
        <v>44</v>
      </c>
      <c r="BA261" s="0" t="s">
        <v>44</v>
      </c>
      <c r="BB261" s="3" t="n">
        <v>1</v>
      </c>
      <c r="BC261" s="0" t="n">
        <v>-1</v>
      </c>
      <c r="BD261" s="0" t="s">
        <v>44</v>
      </c>
      <c r="BE261" s="0" t="s">
        <v>44</v>
      </c>
      <c r="BF261" s="3" t="n">
        <v>1</v>
      </c>
      <c r="BG261" s="0" t="n">
        <v>0</v>
      </c>
      <c r="BH261" s="0" t="s">
        <v>44</v>
      </c>
      <c r="BI261" s="0" t="s">
        <v>44</v>
      </c>
      <c r="BJ261" s="3" t="n">
        <v>1</v>
      </c>
      <c r="BK261" s="0" t="n">
        <v>-1</v>
      </c>
      <c r="BL261" s="0" t="s">
        <v>44</v>
      </c>
      <c r="BM261" s="0" t="s">
        <v>44</v>
      </c>
      <c r="BN261" s="3" t="n">
        <v>1</v>
      </c>
      <c r="BO261" s="0" t="n">
        <v>-1</v>
      </c>
      <c r="BP261" s="0" t="s">
        <v>44</v>
      </c>
      <c r="BQ261" s="0" t="s">
        <v>44</v>
      </c>
      <c r="BR261" s="3" t="n">
        <v>1</v>
      </c>
    </row>
  </sheetData>
  <conditionalFormatting sqref="D:E;H:I;L:M;P:Q;T:U;X:Y;AB:AC;AF:AG;AJ:AK;AN:AO;AR:AS;AV:AW;AZ:BA;BD:BE;BH:BI;BL:BM;BP:BQ;BY:BZ;CC:CD;CG:CH;CK:CL;CO:CP;CS:CT;CW:CX;DA:DB;DE:DF;DI:DJ;DM:DN;DQ:DR;DU:DV;DY:DZ;EC:ED;EG:EH;EK:EK;EL1:EL25;EL230:EL1048576;EL27:EL70;EL72:EL119;EL121:EL151;EL153:EL183;EL185:EL228">
    <cfRule type="cellIs" priority="2" operator="equal" aboveAverage="0" equalAverage="0" bottom="0" percent="0" rank="0" text="" dxfId="0">
      <formula>"Ja"</formula>
    </cfRule>
  </conditionalFormatting>
  <conditionalFormatting sqref="C:C;G:G;K:K;O:O;S:S;W:W;AA:AA;AE:AE;AI:AI;AM:AM;AQ:AQ;AU:AU;AY:AY;BC:BC;BG:BG;BK:BK;BO:BO;BX:BX;CB:CB;CF:CF;CJ:CN;CR:CR;CV:CV;CZ:CZ;DD:DD;DH:DH;DL:DL;DP:DP;DT:DT;DX:DX;EB:EB;EF:EF;EJ:EJ">
    <cfRule type="cellIs" priority="3" operator="equal" aboveAverage="0" equalAverage="0" bottom="0" percent="0" rank="0" text="" dxfId="1">
      <formula>-3</formula>
    </cfRule>
    <cfRule type="cellIs" priority="4" operator="equal" aboveAverage="0" equalAverage="0" bottom="0" percent="0" rank="0" text="" dxfId="2">
      <formula>-2</formula>
    </cfRule>
    <cfRule type="cellIs" priority="5" operator="equal" aboveAverage="0" equalAverage="0" bottom="0" percent="0" rank="0" text="" dxfId="3">
      <formula>-1</formula>
    </cfRule>
  </conditionalFormatting>
  <conditionalFormatting sqref="EL26">
    <cfRule type="cellIs" priority="6" operator="equal" aboveAverage="0" equalAverage="0" bottom="0" percent="0" rank="0" text="" dxfId="0">
      <formula>"Ja"</formula>
    </cfRule>
  </conditionalFormatting>
  <conditionalFormatting sqref="EL71">
    <cfRule type="cellIs" priority="7" operator="equal" aboveAverage="0" equalAverage="0" bottom="0" percent="0" rank="0" text="" dxfId="0">
      <formula>"Ja"</formula>
    </cfRule>
  </conditionalFormatting>
  <conditionalFormatting sqref="EL120">
    <cfRule type="cellIs" priority="8" operator="equal" aboveAverage="0" equalAverage="0" bottom="0" percent="0" rank="0" text="" dxfId="0">
      <formula>"Ja"</formula>
    </cfRule>
  </conditionalFormatting>
  <conditionalFormatting sqref="EL152">
    <cfRule type="cellIs" priority="9" operator="equal" aboveAverage="0" equalAverage="0" bottom="0" percent="0" rank="0" text="" dxfId="0">
      <formula>"Ja"</formula>
    </cfRule>
  </conditionalFormatting>
  <conditionalFormatting sqref="EL184">
    <cfRule type="cellIs" priority="10" operator="equal" aboveAverage="0" equalAverage="0" bottom="0" percent="0" rank="0" text="" dxfId="0">
      <formula>"Ja"</formula>
    </cfRule>
  </conditionalFormatting>
  <conditionalFormatting sqref="EL229">
    <cfRule type="cellIs" priority="11" operator="equal" aboveAverage="0" equalAverage="0" bottom="0" percent="0" rank="0" text="" dxfId="0">
      <formula>"Ja"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M1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A1" activeCellId="1" sqref="EL229 A1"/>
    </sheetView>
  </sheetViews>
  <sheetFormatPr defaultRowHeight="12.75"/>
  <cols>
    <col collapsed="false" hidden="false" max="1" min="1" style="0" width="8.17857142857143"/>
    <col collapsed="false" hidden="false" max="5" min="2" style="0" width="5.96428571428571"/>
    <col collapsed="false" hidden="false" max="6" min="6" style="0" width="6.6530612244898"/>
    <col collapsed="false" hidden="false" max="9" min="7" style="0" width="5.96428571428571"/>
    <col collapsed="false" hidden="false" max="10" min="10" style="0" width="6.6530612244898"/>
    <col collapsed="false" hidden="false" max="13" min="11" style="0" width="5.96428571428571"/>
    <col collapsed="false" hidden="false" max="14" min="14" style="0" width="6.6530612244898"/>
    <col collapsed="false" hidden="false" max="17" min="15" style="0" width="5.96428571428571"/>
    <col collapsed="false" hidden="false" max="18" min="18" style="0" width="6.6530612244898"/>
    <col collapsed="false" hidden="false" max="21" min="19" style="0" width="5.96428571428571"/>
    <col collapsed="false" hidden="false" max="22" min="22" style="0" width="6.6530612244898"/>
    <col collapsed="false" hidden="false" max="25" min="23" style="0" width="5.96428571428571"/>
    <col collapsed="false" hidden="false" max="26" min="26" style="0" width="6.6530612244898"/>
    <col collapsed="false" hidden="false" max="29" min="27" style="0" width="5.96428571428571"/>
    <col collapsed="false" hidden="false" max="30" min="30" style="0" width="6.6530612244898"/>
    <col collapsed="false" hidden="false" max="33" min="31" style="0" width="5.96428571428571"/>
    <col collapsed="false" hidden="false" max="34" min="34" style="0" width="6.6530612244898"/>
    <col collapsed="false" hidden="false" max="37" min="35" style="0" width="5.96428571428571"/>
    <col collapsed="false" hidden="false" max="38" min="38" style="0" width="6.6530612244898"/>
    <col collapsed="false" hidden="false" max="41" min="39" style="0" width="5.96428571428571"/>
    <col collapsed="false" hidden="false" max="42" min="42" style="0" width="6.6530612244898"/>
    <col collapsed="false" hidden="false" max="45" min="43" style="0" width="5.96428571428571"/>
    <col collapsed="false" hidden="false" max="46" min="46" style="0" width="6.6530612244898"/>
    <col collapsed="false" hidden="false" max="49" min="47" style="0" width="5.96428571428571"/>
    <col collapsed="false" hidden="false" max="50" min="50" style="0" width="6.6530612244898"/>
    <col collapsed="false" hidden="false" max="53" min="51" style="0" width="5.96428571428571"/>
    <col collapsed="false" hidden="false" max="54" min="54" style="0" width="6.6530612244898"/>
    <col collapsed="false" hidden="false" max="57" min="55" style="0" width="5.96428571428571"/>
    <col collapsed="false" hidden="false" max="58" min="58" style="0" width="6.6530612244898"/>
    <col collapsed="false" hidden="false" max="61" min="59" style="0" width="5.96428571428571"/>
    <col collapsed="false" hidden="false" max="62" min="62" style="0" width="6.6530612244898"/>
    <col collapsed="false" hidden="false" max="65" min="63" style="0" width="5.96428571428571"/>
    <col collapsed="false" hidden="false" max="66" min="66" style="0" width="6.6530612244898"/>
    <col collapsed="false" hidden="false" max="69" min="67" style="0" width="5.96428571428571"/>
    <col collapsed="false" hidden="false" max="70" min="70" style="0" width="6.6530612244898"/>
    <col collapsed="false" hidden="false" max="71" min="71" style="0" width="2.72448979591837"/>
    <col collapsed="false" hidden="false" max="72" min="72" style="0" width="11.4183673469388"/>
    <col collapsed="false" hidden="false" max="73" min="73" style="0" width="5.96428571428571"/>
    <col collapsed="false" hidden="false" max="74" min="74" style="0" width="2.72448979591837"/>
    <col collapsed="false" hidden="false" max="78" min="75" style="0" width="5.96428571428571"/>
    <col collapsed="false" hidden="false" max="79" min="79" style="0" width="6.6530612244898"/>
    <col collapsed="false" hidden="false" max="82" min="80" style="0" width="5.96428571428571"/>
    <col collapsed="false" hidden="false" max="83" min="83" style="0" width="6.6530612244898"/>
    <col collapsed="false" hidden="false" max="86" min="84" style="0" width="5.96428571428571"/>
    <col collapsed="false" hidden="false" max="87" min="87" style="0" width="6.6530612244898"/>
    <col collapsed="false" hidden="false" max="90" min="88" style="0" width="5.96428571428571"/>
    <col collapsed="false" hidden="false" max="91" min="91" style="0" width="6.6530612244898"/>
    <col collapsed="false" hidden="false" max="94" min="92" style="0" width="5.96428571428571"/>
    <col collapsed="false" hidden="false" max="95" min="95" style="0" width="6.6530612244898"/>
    <col collapsed="false" hidden="false" max="98" min="96" style="0" width="5.96428571428571"/>
    <col collapsed="false" hidden="false" max="99" min="99" style="0" width="6.6530612244898"/>
    <col collapsed="false" hidden="false" max="102" min="100" style="0" width="5.96428571428571"/>
    <col collapsed="false" hidden="false" max="103" min="103" style="0" width="6.6530612244898"/>
    <col collapsed="false" hidden="false" max="106" min="104" style="0" width="5.96428571428571"/>
    <col collapsed="false" hidden="false" max="107" min="107" style="0" width="6.6530612244898"/>
    <col collapsed="false" hidden="false" max="110" min="108" style="0" width="5.96428571428571"/>
    <col collapsed="false" hidden="false" max="111" min="111" style="0" width="6.6530612244898"/>
    <col collapsed="false" hidden="false" max="114" min="112" style="0" width="5.96428571428571"/>
    <col collapsed="false" hidden="false" max="115" min="115" style="0" width="6.6530612244898"/>
    <col collapsed="false" hidden="false" max="118" min="116" style="0" width="5.96428571428571"/>
    <col collapsed="false" hidden="false" max="119" min="119" style="0" width="6.6530612244898"/>
    <col collapsed="false" hidden="false" max="122" min="120" style="0" width="5.96428571428571"/>
    <col collapsed="false" hidden="false" max="123" min="123" style="0" width="6.6530612244898"/>
    <col collapsed="false" hidden="false" max="126" min="124" style="0" width="5.96428571428571"/>
    <col collapsed="false" hidden="false" max="127" min="127" style="0" width="6.6530612244898"/>
    <col collapsed="false" hidden="false" max="130" min="128" style="0" width="5.96428571428571"/>
    <col collapsed="false" hidden="false" max="131" min="131" style="0" width="6.6530612244898"/>
    <col collapsed="false" hidden="false" max="134" min="132" style="0" width="5.96428571428571"/>
    <col collapsed="false" hidden="false" max="135" min="135" style="0" width="6.6530612244898"/>
    <col collapsed="false" hidden="false" max="138" min="136" style="0" width="5.96428571428571"/>
    <col collapsed="false" hidden="false" max="139" min="139" style="0" width="6.6530612244898"/>
    <col collapsed="false" hidden="false" max="142" min="140" style="0" width="5.96428571428571"/>
    <col collapsed="false" hidden="false" max="143" min="143" style="0" width="6.6530612244898"/>
    <col collapsed="false" hidden="false" max="1025" min="144" style="0" width="11.6020408163265"/>
  </cols>
  <sheetData>
    <row r="1" customFormat="false" ht="12.75" hidden="false" customHeight="false" outlineLevel="0" collapsed="false">
      <c r="B1" s="0" t="s">
        <v>108</v>
      </c>
    </row>
    <row r="2" customFormat="false" ht="12.75" hidden="false" customHeight="false" outlineLevel="0" collapsed="false">
      <c r="B2" s="0" t="s">
        <v>1</v>
      </c>
    </row>
    <row r="3" customFormat="false" ht="12.75" hidden="false" customHeight="false" outlineLevel="0" collapsed="false">
      <c r="B3" s="0" t="s">
        <v>58</v>
      </c>
      <c r="C3" s="0" t="s">
        <v>3</v>
      </c>
      <c r="D3" s="0" t="n">
        <v>48</v>
      </c>
      <c r="E3" s="0" t="s">
        <v>4</v>
      </c>
      <c r="F3" s="0" t="n">
        <v>68</v>
      </c>
      <c r="G3" s="0" t="s">
        <v>5</v>
      </c>
      <c r="J3" s="15"/>
    </row>
    <row r="4" customFormat="false" ht="12.75" hidden="false" customHeight="false" outlineLevel="0" collapsed="false">
      <c r="B4" s="0" t="s">
        <v>60</v>
      </c>
      <c r="C4" s="0" t="s">
        <v>3</v>
      </c>
      <c r="D4" s="0" t="n">
        <v>28</v>
      </c>
      <c r="E4" s="0" t="s">
        <v>4</v>
      </c>
      <c r="F4" s="0" t="n">
        <v>38</v>
      </c>
      <c r="G4" s="0" t="s">
        <v>5</v>
      </c>
      <c r="J4" s="15"/>
    </row>
    <row r="5" customFormat="false" ht="12.75" hidden="false" customHeight="false" outlineLevel="0" collapsed="false">
      <c r="B5" s="0" t="s">
        <v>62</v>
      </c>
      <c r="C5" s="0" t="s">
        <v>3</v>
      </c>
      <c r="D5" s="0" t="n">
        <v>48</v>
      </c>
      <c r="E5" s="0" t="s">
        <v>4</v>
      </c>
      <c r="F5" s="0" t="n">
        <v>68</v>
      </c>
      <c r="G5" s="0" t="s">
        <v>5</v>
      </c>
      <c r="J5" s="15"/>
    </row>
    <row r="6" customFormat="false" ht="12.75" hidden="false" customHeight="false" outlineLevel="0" collapsed="false">
      <c r="B6" s="0" t="s">
        <v>64</v>
      </c>
      <c r="C6" s="0" t="s">
        <v>3</v>
      </c>
      <c r="D6" s="0" t="n">
        <v>58</v>
      </c>
      <c r="E6" s="0" t="s">
        <v>4</v>
      </c>
      <c r="F6" s="0" t="n">
        <v>77</v>
      </c>
      <c r="G6" s="0" t="s">
        <v>9</v>
      </c>
    </row>
    <row r="7" customFormat="false" ht="12.75" hidden="false" customHeight="false" outlineLevel="0" collapsed="false">
      <c r="B7" s="0" t="s">
        <v>10</v>
      </c>
      <c r="C7" s="0" t="s">
        <v>11</v>
      </c>
      <c r="D7" s="0" t="n">
        <v>2.2</v>
      </c>
      <c r="E7" s="0" t="s">
        <v>12</v>
      </c>
      <c r="F7" s="0" t="n">
        <v>0.02</v>
      </c>
      <c r="H7" s="0" t="s">
        <v>65</v>
      </c>
      <c r="I7" s="13" t="n">
        <v>0.4</v>
      </c>
      <c r="J7" s="0" t="s">
        <v>66</v>
      </c>
      <c r="K7" s="13" t="n">
        <v>0.6</v>
      </c>
    </row>
    <row r="8" customFormat="false" ht="12.75" hidden="false" customHeight="false" outlineLevel="0" collapsed="false">
      <c r="A8" s="0" t="s">
        <v>13</v>
      </c>
      <c r="B8" s="1" t="s">
        <v>14</v>
      </c>
      <c r="BW8" s="1" t="s">
        <v>15</v>
      </c>
    </row>
    <row r="9" customFormat="false" ht="12.75" hidden="false" customHeight="false" outlineLevel="0" collapsed="false">
      <c r="B9" s="0" t="s">
        <v>16</v>
      </c>
      <c r="C9" s="2" t="s">
        <v>69</v>
      </c>
      <c r="D9" s="0" t="s">
        <v>18</v>
      </c>
      <c r="F9" s="0" t="s">
        <v>19</v>
      </c>
      <c r="G9" s="2" t="s">
        <v>70</v>
      </c>
      <c r="H9" s="0" t="s">
        <v>18</v>
      </c>
      <c r="J9" s="0" t="s">
        <v>19</v>
      </c>
      <c r="K9" s="2" t="s">
        <v>71</v>
      </c>
      <c r="L9" s="0" t="s">
        <v>18</v>
      </c>
      <c r="N9" s="0" t="s">
        <v>19</v>
      </c>
      <c r="O9" s="2" t="s">
        <v>72</v>
      </c>
      <c r="P9" s="0" t="s">
        <v>18</v>
      </c>
      <c r="R9" s="0" t="s">
        <v>19</v>
      </c>
      <c r="S9" s="2" t="s">
        <v>73</v>
      </c>
      <c r="T9" s="0" t="s">
        <v>18</v>
      </c>
      <c r="V9" s="0" t="s">
        <v>19</v>
      </c>
      <c r="W9" s="2" t="s">
        <v>74</v>
      </c>
      <c r="X9" s="0" t="s">
        <v>18</v>
      </c>
      <c r="Z9" s="0" t="s">
        <v>19</v>
      </c>
      <c r="AA9" s="2" t="s">
        <v>75</v>
      </c>
      <c r="AB9" s="0" t="s">
        <v>18</v>
      </c>
      <c r="AD9" s="0" t="s">
        <v>19</v>
      </c>
      <c r="AE9" s="2" t="s">
        <v>76</v>
      </c>
      <c r="AF9" s="0" t="s">
        <v>18</v>
      </c>
      <c r="AH9" s="0" t="s">
        <v>19</v>
      </c>
      <c r="AI9" s="2" t="s">
        <v>77</v>
      </c>
      <c r="AJ9" s="0" t="s">
        <v>18</v>
      </c>
      <c r="AL9" s="0" t="s">
        <v>19</v>
      </c>
      <c r="AM9" s="2" t="s">
        <v>78</v>
      </c>
      <c r="AN9" s="0" t="s">
        <v>18</v>
      </c>
      <c r="AP9" s="0" t="s">
        <v>19</v>
      </c>
      <c r="AQ9" s="2" t="s">
        <v>79</v>
      </c>
      <c r="AR9" s="0" t="s">
        <v>18</v>
      </c>
      <c r="AT9" s="0" t="s">
        <v>19</v>
      </c>
      <c r="AU9" s="2" t="s">
        <v>58</v>
      </c>
      <c r="AV9" s="0" t="s">
        <v>18</v>
      </c>
      <c r="AX9" s="0" t="s">
        <v>19</v>
      </c>
      <c r="AY9" s="2" t="s">
        <v>60</v>
      </c>
      <c r="AZ9" s="0" t="s">
        <v>18</v>
      </c>
      <c r="BB9" s="0" t="s">
        <v>19</v>
      </c>
      <c r="BC9" s="2" t="s">
        <v>62</v>
      </c>
      <c r="BD9" s="0" t="s">
        <v>18</v>
      </c>
      <c r="BF9" s="0" t="s">
        <v>19</v>
      </c>
      <c r="BG9" s="2" t="s">
        <v>80</v>
      </c>
      <c r="BH9" s="0" t="s">
        <v>18</v>
      </c>
      <c r="BJ9" s="0" t="s">
        <v>19</v>
      </c>
      <c r="BK9" s="2" t="s">
        <v>64</v>
      </c>
      <c r="BL9" s="0" t="s">
        <v>18</v>
      </c>
      <c r="BN9" s="0" t="s">
        <v>19</v>
      </c>
      <c r="BO9" s="2" t="s">
        <v>81</v>
      </c>
      <c r="BP9" s="0" t="s">
        <v>18</v>
      </c>
      <c r="BR9" s="0" t="s">
        <v>19</v>
      </c>
      <c r="BT9" s="0" t="s">
        <v>29</v>
      </c>
      <c r="BU9" s="0" t="s">
        <v>10</v>
      </c>
      <c r="BW9" s="0" t="s">
        <v>16</v>
      </c>
      <c r="BX9" s="2" t="s">
        <v>69</v>
      </c>
      <c r="BY9" s="0" t="s">
        <v>18</v>
      </c>
      <c r="CA9" s="0" t="s">
        <v>19</v>
      </c>
      <c r="CB9" s="2" t="s">
        <v>70</v>
      </c>
      <c r="CC9" s="0" t="s">
        <v>18</v>
      </c>
      <c r="CE9" s="0" t="s">
        <v>19</v>
      </c>
      <c r="CF9" s="2" t="s">
        <v>71</v>
      </c>
      <c r="CG9" s="0" t="s">
        <v>18</v>
      </c>
      <c r="CI9" s="0" t="s">
        <v>19</v>
      </c>
      <c r="CJ9" s="2" t="s">
        <v>72</v>
      </c>
      <c r="CK9" s="0" t="s">
        <v>18</v>
      </c>
      <c r="CM9" s="0" t="s">
        <v>19</v>
      </c>
      <c r="CN9" s="2" t="s">
        <v>73</v>
      </c>
      <c r="CO9" s="0" t="s">
        <v>18</v>
      </c>
      <c r="CQ9" s="0" t="s">
        <v>19</v>
      </c>
      <c r="CR9" s="2" t="s">
        <v>74</v>
      </c>
      <c r="CS9" s="0" t="s">
        <v>18</v>
      </c>
      <c r="CU9" s="0" t="s">
        <v>19</v>
      </c>
      <c r="CV9" s="2" t="s">
        <v>75</v>
      </c>
      <c r="CW9" s="0" t="s">
        <v>18</v>
      </c>
      <c r="CY9" s="0" t="s">
        <v>19</v>
      </c>
      <c r="CZ9" s="2" t="s">
        <v>76</v>
      </c>
      <c r="DA9" s="0" t="s">
        <v>18</v>
      </c>
      <c r="DC9" s="0" t="s">
        <v>19</v>
      </c>
      <c r="DD9" s="2" t="s">
        <v>77</v>
      </c>
      <c r="DE9" s="0" t="s">
        <v>18</v>
      </c>
      <c r="DG9" s="0" t="s">
        <v>19</v>
      </c>
      <c r="DH9" s="2" t="s">
        <v>78</v>
      </c>
      <c r="DI9" s="0" t="s">
        <v>18</v>
      </c>
      <c r="DK9" s="0" t="s">
        <v>19</v>
      </c>
      <c r="DL9" s="2" t="s">
        <v>79</v>
      </c>
      <c r="DM9" s="0" t="s">
        <v>18</v>
      </c>
      <c r="DO9" s="0" t="s">
        <v>19</v>
      </c>
      <c r="DP9" s="2" t="s">
        <v>58</v>
      </c>
      <c r="DQ9" s="0" t="s">
        <v>18</v>
      </c>
      <c r="DS9" s="0" t="s">
        <v>19</v>
      </c>
      <c r="DT9" s="2" t="s">
        <v>60</v>
      </c>
      <c r="DU9" s="0" t="s">
        <v>18</v>
      </c>
      <c r="DW9" s="0" t="s">
        <v>19</v>
      </c>
      <c r="DX9" s="2" t="s">
        <v>62</v>
      </c>
      <c r="DY9" s="0" t="s">
        <v>18</v>
      </c>
      <c r="EA9" s="0" t="s">
        <v>19</v>
      </c>
      <c r="EB9" s="2" t="s">
        <v>80</v>
      </c>
      <c r="EC9" s="0" t="s">
        <v>18</v>
      </c>
      <c r="EE9" s="0" t="s">
        <v>19</v>
      </c>
      <c r="EF9" s="2" t="s">
        <v>64</v>
      </c>
      <c r="EG9" s="0" t="s">
        <v>18</v>
      </c>
      <c r="EI9" s="0" t="s">
        <v>19</v>
      </c>
      <c r="EJ9" s="2" t="s">
        <v>81</v>
      </c>
      <c r="EK9" s="0" t="s">
        <v>18</v>
      </c>
      <c r="EM9" s="0" t="s">
        <v>19</v>
      </c>
    </row>
    <row r="10" customFormat="false" ht="12.75" hidden="false" customHeight="false" outlineLevel="0" collapsed="false">
      <c r="B10" s="0" t="s">
        <v>40</v>
      </c>
      <c r="C10" s="2" t="s">
        <v>34</v>
      </c>
      <c r="D10" s="0" t="s">
        <v>35</v>
      </c>
      <c r="E10" s="0" t="s">
        <v>36</v>
      </c>
      <c r="G10" s="2" t="s">
        <v>37</v>
      </c>
      <c r="H10" s="0" t="s">
        <v>35</v>
      </c>
      <c r="I10" s="0" t="s">
        <v>36</v>
      </c>
      <c r="K10" s="2" t="s">
        <v>34</v>
      </c>
      <c r="L10" s="0" t="s">
        <v>35</v>
      </c>
      <c r="M10" s="0" t="s">
        <v>36</v>
      </c>
      <c r="O10" s="2" t="s">
        <v>37</v>
      </c>
      <c r="P10" s="0" t="s">
        <v>35</v>
      </c>
      <c r="Q10" s="0" t="s">
        <v>36</v>
      </c>
      <c r="S10" s="2" t="s">
        <v>41</v>
      </c>
      <c r="T10" s="0" t="s">
        <v>35</v>
      </c>
      <c r="U10" s="0" t="s">
        <v>36</v>
      </c>
      <c r="W10" s="2" t="s">
        <v>37</v>
      </c>
      <c r="X10" s="0" t="s">
        <v>35</v>
      </c>
      <c r="Y10" s="0" t="s">
        <v>36</v>
      </c>
      <c r="AA10" s="2" t="s">
        <v>38</v>
      </c>
      <c r="AB10" s="0" t="s">
        <v>35</v>
      </c>
      <c r="AC10" s="0" t="s">
        <v>36</v>
      </c>
      <c r="AE10" s="2" t="s">
        <v>38</v>
      </c>
      <c r="AF10" s="0" t="s">
        <v>35</v>
      </c>
      <c r="AG10" s="0" t="s">
        <v>36</v>
      </c>
      <c r="AI10" s="2" t="s">
        <v>37</v>
      </c>
      <c r="AJ10" s="0" t="s">
        <v>35</v>
      </c>
      <c r="AK10" s="0" t="s">
        <v>36</v>
      </c>
      <c r="AM10" s="2" t="s">
        <v>37</v>
      </c>
      <c r="AN10" s="0" t="s">
        <v>35</v>
      </c>
      <c r="AO10" s="0" t="s">
        <v>36</v>
      </c>
      <c r="AQ10" s="2" t="s">
        <v>38</v>
      </c>
      <c r="AR10" s="0" t="s">
        <v>35</v>
      </c>
      <c r="AS10" s="0" t="s">
        <v>36</v>
      </c>
      <c r="AU10" s="2" t="s">
        <v>5</v>
      </c>
      <c r="AV10" s="0" t="s">
        <v>35</v>
      </c>
      <c r="AW10" s="0" t="s">
        <v>36</v>
      </c>
      <c r="AY10" s="2" t="s">
        <v>5</v>
      </c>
      <c r="AZ10" s="0" t="s">
        <v>35</v>
      </c>
      <c r="BA10" s="0" t="s">
        <v>36</v>
      </c>
      <c r="BC10" s="2" t="s">
        <v>5</v>
      </c>
      <c r="BD10" s="0" t="s">
        <v>35</v>
      </c>
      <c r="BE10" s="0" t="s">
        <v>36</v>
      </c>
      <c r="BG10" s="2" t="s">
        <v>42</v>
      </c>
      <c r="BH10" s="0" t="s">
        <v>35</v>
      </c>
      <c r="BI10" s="0" t="s">
        <v>36</v>
      </c>
      <c r="BK10" s="2" t="s">
        <v>43</v>
      </c>
      <c r="BL10" s="0" t="s">
        <v>35</v>
      </c>
      <c r="BM10" s="0" t="s">
        <v>36</v>
      </c>
      <c r="BO10" s="2" t="s">
        <v>37</v>
      </c>
      <c r="BP10" s="0" t="s">
        <v>35</v>
      </c>
      <c r="BQ10" s="0" t="s">
        <v>36</v>
      </c>
      <c r="BW10" s="0" t="s">
        <v>40</v>
      </c>
      <c r="BX10" s="2" t="s">
        <v>34</v>
      </c>
      <c r="BY10" s="0" t="s">
        <v>35</v>
      </c>
      <c r="BZ10" s="0" t="s">
        <v>36</v>
      </c>
      <c r="CB10" s="2" t="s">
        <v>37</v>
      </c>
      <c r="CC10" s="0" t="s">
        <v>35</v>
      </c>
      <c r="CD10" s="0" t="s">
        <v>36</v>
      </c>
      <c r="CF10" s="2" t="s">
        <v>34</v>
      </c>
      <c r="CG10" s="0" t="s">
        <v>35</v>
      </c>
      <c r="CH10" s="0" t="s">
        <v>36</v>
      </c>
      <c r="CJ10" s="2" t="s">
        <v>37</v>
      </c>
      <c r="CK10" s="0" t="s">
        <v>35</v>
      </c>
      <c r="CL10" s="0" t="s">
        <v>36</v>
      </c>
      <c r="CN10" s="2" t="s">
        <v>41</v>
      </c>
      <c r="CO10" s="0" t="s">
        <v>35</v>
      </c>
      <c r="CP10" s="0" t="s">
        <v>36</v>
      </c>
      <c r="CR10" s="2" t="s">
        <v>37</v>
      </c>
      <c r="CS10" s="0" t="s">
        <v>35</v>
      </c>
      <c r="CT10" s="0" t="s">
        <v>36</v>
      </c>
      <c r="CV10" s="2" t="s">
        <v>38</v>
      </c>
      <c r="CW10" s="0" t="s">
        <v>35</v>
      </c>
      <c r="CX10" s="0" t="s">
        <v>36</v>
      </c>
      <c r="CZ10" s="2" t="s">
        <v>38</v>
      </c>
      <c r="DA10" s="0" t="s">
        <v>35</v>
      </c>
      <c r="DB10" s="0" t="s">
        <v>36</v>
      </c>
      <c r="DD10" s="2" t="s">
        <v>37</v>
      </c>
      <c r="DE10" s="0" t="s">
        <v>35</v>
      </c>
      <c r="DF10" s="0" t="s">
        <v>36</v>
      </c>
      <c r="DH10" s="2" t="s">
        <v>37</v>
      </c>
      <c r="DI10" s="0" t="s">
        <v>35</v>
      </c>
      <c r="DJ10" s="0" t="s">
        <v>36</v>
      </c>
      <c r="DL10" s="2" t="s">
        <v>38</v>
      </c>
      <c r="DM10" s="0" t="s">
        <v>35</v>
      </c>
      <c r="DN10" s="0" t="s">
        <v>36</v>
      </c>
      <c r="DP10" s="2" t="s">
        <v>5</v>
      </c>
      <c r="DQ10" s="0" t="s">
        <v>35</v>
      </c>
      <c r="DR10" s="0" t="s">
        <v>36</v>
      </c>
      <c r="DT10" s="2" t="s">
        <v>5</v>
      </c>
      <c r="DU10" s="0" t="s">
        <v>35</v>
      </c>
      <c r="DV10" s="0" t="s">
        <v>36</v>
      </c>
      <c r="DX10" s="2" t="s">
        <v>5</v>
      </c>
      <c r="DY10" s="0" t="s">
        <v>35</v>
      </c>
      <c r="DZ10" s="0" t="s">
        <v>36</v>
      </c>
      <c r="EB10" s="2" t="s">
        <v>42</v>
      </c>
      <c r="EC10" s="0" t="s">
        <v>35</v>
      </c>
      <c r="ED10" s="0" t="s">
        <v>36</v>
      </c>
      <c r="EF10" s="2" t="s">
        <v>43</v>
      </c>
      <c r="EG10" s="0" t="s">
        <v>35</v>
      </c>
      <c r="EH10" s="0" t="s">
        <v>36</v>
      </c>
      <c r="EJ10" s="2" t="s">
        <v>37</v>
      </c>
      <c r="EK10" s="0" t="s">
        <v>35</v>
      </c>
      <c r="EL10" s="0" t="s">
        <v>36</v>
      </c>
    </row>
    <row r="11" customFormat="false" ht="12.75" hidden="false" customHeight="false" outlineLevel="0" collapsed="false">
      <c r="B11" s="1" t="s">
        <v>109</v>
      </c>
    </row>
    <row r="12" customFormat="false" ht="12.75" hidden="false" customHeight="false" outlineLevel="0" collapsed="false">
      <c r="B12" s="1"/>
      <c r="C12" s="5" t="s">
        <v>110</v>
      </c>
    </row>
    <row r="13" customFormat="false" ht="12.75" hidden="false" customHeight="false" outlineLevel="0" collapsed="false">
      <c r="B13" s="1"/>
      <c r="C13" s="5" t="s">
        <v>111</v>
      </c>
    </row>
    <row r="14" customFormat="false" ht="12.75" hidden="false" customHeight="false" outlineLevel="0" collapsed="false">
      <c r="A14" s="0" t="s">
        <v>112</v>
      </c>
      <c r="B14" s="0" t="n">
        <v>1</v>
      </c>
      <c r="C14" s="0" t="n">
        <v>1320</v>
      </c>
      <c r="D14" s="0" t="s">
        <v>44</v>
      </c>
      <c r="E14" s="0" t="s">
        <v>44</v>
      </c>
      <c r="F14" s="3" t="n">
        <v>1</v>
      </c>
      <c r="G14" s="0" t="n">
        <v>20</v>
      </c>
      <c r="H14" s="0" t="s">
        <v>44</v>
      </c>
      <c r="I14" s="0" t="s">
        <v>44</v>
      </c>
      <c r="J14" s="3" t="n">
        <v>1</v>
      </c>
      <c r="K14" s="0" t="n">
        <v>60</v>
      </c>
      <c r="L14" s="0" t="s">
        <v>44</v>
      </c>
      <c r="M14" s="0" t="s">
        <v>44</v>
      </c>
      <c r="N14" s="3" t="n">
        <v>1</v>
      </c>
      <c r="O14" s="0" t="n">
        <v>20</v>
      </c>
      <c r="P14" s="0" t="s">
        <v>44</v>
      </c>
      <c r="Q14" s="0" t="s">
        <v>44</v>
      </c>
      <c r="R14" s="3" t="n">
        <v>1</v>
      </c>
      <c r="S14" s="0" t="n">
        <v>1260</v>
      </c>
      <c r="T14" s="0" t="s">
        <v>44</v>
      </c>
      <c r="U14" s="0" t="s">
        <v>44</v>
      </c>
      <c r="V14" s="3" t="n">
        <v>1</v>
      </c>
      <c r="W14" s="0" t="n">
        <v>20</v>
      </c>
      <c r="X14" s="0" t="s">
        <v>44</v>
      </c>
      <c r="Y14" s="0" t="s">
        <v>44</v>
      </c>
      <c r="Z14" s="3" t="n">
        <v>1</v>
      </c>
      <c r="AA14" s="0" t="n">
        <v>92</v>
      </c>
      <c r="AB14" s="0" t="s">
        <v>44</v>
      </c>
      <c r="AC14" s="0" t="s">
        <v>44</v>
      </c>
      <c r="AD14" s="3" t="n">
        <v>1</v>
      </c>
      <c r="AE14" s="0" t="n">
        <v>92</v>
      </c>
      <c r="AF14" s="4" t="s">
        <v>44</v>
      </c>
      <c r="AG14" s="4" t="s">
        <v>44</v>
      </c>
      <c r="AH14" s="3" t="n">
        <v>1</v>
      </c>
      <c r="AI14" s="0" t="n">
        <v>2</v>
      </c>
      <c r="AJ14" s="0" t="s">
        <v>44</v>
      </c>
      <c r="AK14" s="0" t="s">
        <v>44</v>
      </c>
      <c r="AL14" s="3" t="n">
        <v>1</v>
      </c>
      <c r="AM14" s="0" t="n">
        <v>21</v>
      </c>
      <c r="AN14" s="0" t="s">
        <v>44</v>
      </c>
      <c r="AO14" s="0" t="s">
        <v>44</v>
      </c>
      <c r="AP14" s="3" t="n">
        <v>1</v>
      </c>
      <c r="AQ14" s="0" t="n">
        <v>5</v>
      </c>
      <c r="AR14" s="0" t="s">
        <v>44</v>
      </c>
      <c r="AS14" s="0" t="s">
        <v>44</v>
      </c>
      <c r="AT14" s="3" t="n">
        <v>1</v>
      </c>
      <c r="AU14" s="0" t="n">
        <v>66</v>
      </c>
      <c r="AV14" s="0" t="s">
        <v>44</v>
      </c>
      <c r="AW14" s="0" t="s">
        <v>44</v>
      </c>
      <c r="AX14" s="3" t="n">
        <v>1</v>
      </c>
      <c r="AY14" s="0" t="n">
        <v>3</v>
      </c>
      <c r="AZ14" s="0" t="s">
        <v>44</v>
      </c>
      <c r="BA14" s="0" t="s">
        <v>44</v>
      </c>
      <c r="BB14" s="3" t="n">
        <v>1</v>
      </c>
      <c r="BC14" s="0" t="n">
        <v>63</v>
      </c>
      <c r="BD14" s="0" t="s">
        <v>44</v>
      </c>
      <c r="BE14" s="0" t="s">
        <v>44</v>
      </c>
      <c r="BF14" s="3" t="n">
        <v>1</v>
      </c>
      <c r="BG14" s="0" t="n">
        <v>1392</v>
      </c>
      <c r="BH14" s="0" t="s">
        <v>44</v>
      </c>
      <c r="BI14" s="0" t="s">
        <v>44</v>
      </c>
      <c r="BJ14" s="3" t="n">
        <v>1</v>
      </c>
      <c r="BK14" s="0" t="n">
        <v>70</v>
      </c>
      <c r="BL14" s="0" t="s">
        <v>44</v>
      </c>
      <c r="BM14" s="0" t="s">
        <v>44</v>
      </c>
      <c r="BN14" s="3" t="n">
        <v>1</v>
      </c>
      <c r="BO14" s="0" t="n">
        <v>9</v>
      </c>
      <c r="BP14" s="0" t="s">
        <v>44</v>
      </c>
      <c r="BQ14" s="0" t="s">
        <v>44</v>
      </c>
      <c r="BR14" s="3" t="n">
        <v>1</v>
      </c>
      <c r="BW14" s="0" t="n">
        <v>1</v>
      </c>
      <c r="BX14" s="0" t="n">
        <f aca="false">IF(AND(C14&gt;=0,C15&gt;=0),C14+C15,-1)</f>
        <v>2040</v>
      </c>
      <c r="BY14" s="0" t="s">
        <v>44</v>
      </c>
      <c r="BZ14" s="0" t="str">
        <f aca="false">IF(AND(E14="Nein",E15="Nein"),"Nein","Ja")</f>
        <v>Nein</v>
      </c>
      <c r="CA14" s="3" t="n">
        <f aca="false">ROUND((F14+F15)/2,2)</f>
        <v>1</v>
      </c>
      <c r="CB14" s="0" t="n">
        <v>-1</v>
      </c>
      <c r="CC14" s="0" t="str">
        <f aca="false">H14</f>
        <v>Nein</v>
      </c>
      <c r="CD14" s="0" t="str">
        <f aca="false">I14</f>
        <v>Nein</v>
      </c>
      <c r="CE14" s="3" t="n">
        <f aca="false">J14</f>
        <v>1</v>
      </c>
      <c r="CF14" s="0" t="n">
        <f aca="false">IF(AND(K14&gt;=0,K15&gt;=0),K14+K15,-1)</f>
        <v>240</v>
      </c>
      <c r="CG14" s="0" t="s">
        <v>44</v>
      </c>
      <c r="CH14" s="0" t="str">
        <f aca="false">IF(AND(M14="Nein",M15="Nein"),"Nein","Ja")</f>
        <v>Nein</v>
      </c>
      <c r="CI14" s="3" t="n">
        <f aca="false">ROUND((N14+N15)/2,2)</f>
        <v>1</v>
      </c>
      <c r="CJ14" s="0" t="n">
        <v>-1</v>
      </c>
      <c r="CK14" s="0" t="str">
        <f aca="false">P14</f>
        <v>Nein</v>
      </c>
      <c r="CL14" s="0" t="str">
        <f aca="false">Q14</f>
        <v>Nein</v>
      </c>
      <c r="CM14" s="3" t="n">
        <f aca="false">R14</f>
        <v>1</v>
      </c>
      <c r="CN14" s="0" t="n">
        <f aca="false">IF(AND(S14&gt;=0,S15&gt;=0),S14+S15,-1)</f>
        <v>1800</v>
      </c>
      <c r="CO14" s="0" t="s">
        <v>44</v>
      </c>
      <c r="CP14" s="0" t="str">
        <f aca="false">IF(AND(U14="Nein",U15="Nein"),"Nein","Ja")</f>
        <v>Nein</v>
      </c>
      <c r="CQ14" s="3" t="n">
        <f aca="false">ROUND((V14+V15)/2,2)</f>
        <v>1</v>
      </c>
      <c r="CR14" s="0" t="n">
        <v>-1</v>
      </c>
      <c r="CS14" s="0" t="str">
        <f aca="false">X14</f>
        <v>Nein</v>
      </c>
      <c r="CT14" s="0" t="str">
        <f aca="false">Y14</f>
        <v>Nein</v>
      </c>
      <c r="CU14" s="3" t="n">
        <f aca="false">Z14</f>
        <v>1</v>
      </c>
      <c r="CV14" s="0" t="n">
        <v>-1</v>
      </c>
      <c r="CW14" s="0" t="str">
        <f aca="false">AB14</f>
        <v>Nein</v>
      </c>
      <c r="CX14" s="0" t="str">
        <f aca="false">AC14</f>
        <v>Nein</v>
      </c>
      <c r="CY14" s="3" t="n">
        <f aca="false">AD14</f>
        <v>1</v>
      </c>
      <c r="CZ14" s="0" t="n">
        <v>-1</v>
      </c>
      <c r="DA14" s="0" t="str">
        <f aca="false">AF14</f>
        <v>Nein</v>
      </c>
      <c r="DB14" s="0" t="str">
        <f aca="false">AG14</f>
        <v>Nein</v>
      </c>
      <c r="DC14" s="3" t="n">
        <f aca="false">AH14</f>
        <v>1</v>
      </c>
      <c r="DD14" s="0" t="n">
        <v>-1</v>
      </c>
      <c r="DE14" s="0" t="str">
        <f aca="false">AJ14</f>
        <v>Nein</v>
      </c>
      <c r="DF14" s="0" t="str">
        <f aca="false">AK14</f>
        <v>Nein</v>
      </c>
      <c r="DG14" s="3" t="n">
        <f aca="false">AL14</f>
        <v>1</v>
      </c>
      <c r="DH14" s="0" t="n">
        <v>-1</v>
      </c>
      <c r="DI14" s="0" t="str">
        <f aca="false">AN14</f>
        <v>Nein</v>
      </c>
      <c r="DJ14" s="0" t="str">
        <f aca="false">AO14</f>
        <v>Nein</v>
      </c>
      <c r="DK14" s="3" t="n">
        <f aca="false">AP14</f>
        <v>1</v>
      </c>
      <c r="DL14" s="0" t="n">
        <f aca="false">IF(CF14=0,0,IF(OR(BX14&gt;=0,CF14&gt;=0),ROUND(CF14/BX14*100,0),-1))</f>
        <v>12</v>
      </c>
      <c r="DM14" s="0" t="s">
        <v>44</v>
      </c>
      <c r="DN14" s="0" t="str">
        <f aca="false">IF(AND(CH14="Nein",BZ14="Nein"),"Nein","Ja")</f>
        <v>Nein</v>
      </c>
      <c r="DO14" s="3" t="n">
        <f aca="false">ROUND(CI14*CA14,2)</f>
        <v>1</v>
      </c>
      <c r="DP14" s="0" t="n">
        <v>-1</v>
      </c>
      <c r="DQ14" s="0" t="s">
        <v>44</v>
      </c>
      <c r="DR14" s="0" t="str">
        <f aca="false">IF(AND(BZ14="Nein",CD14="Nein"),"Nein","Ja")</f>
        <v>Nein</v>
      </c>
      <c r="DS14" s="3" t="n">
        <f aca="false">ROUND(CA14*CE14,2)</f>
        <v>1</v>
      </c>
      <c r="DT14" s="0" t="n">
        <v>-1</v>
      </c>
      <c r="DU14" s="0" t="s">
        <v>44</v>
      </c>
      <c r="DV14" s="0" t="str">
        <f aca="false">IF(AND(CH14="Nein",CL14="Nein"),"Nein","Ja")</f>
        <v>Nein</v>
      </c>
      <c r="DW14" s="3" t="n">
        <f aca="false">ROUND(CI14*CM14,2)</f>
        <v>1</v>
      </c>
      <c r="DX14" s="0" t="n">
        <v>-1</v>
      </c>
      <c r="DY14" s="0" t="s">
        <v>44</v>
      </c>
      <c r="DZ14" s="0" t="str">
        <f aca="false">IF(AND(CP14="Nein",CT14="Nein"),"Nein","Ja")</f>
        <v>Nein</v>
      </c>
      <c r="EA14" s="3" t="n">
        <f aca="false">ROUND(CQ14*CU14,2)</f>
        <v>1</v>
      </c>
      <c r="EB14" s="0" t="n">
        <v>-1</v>
      </c>
      <c r="EC14" s="0" t="s">
        <v>44</v>
      </c>
      <c r="ED14" s="0" t="str">
        <f aca="false">IF(AND(CP14="Nein",CH14="Nein"),"Nein","Ja")</f>
        <v>Nein</v>
      </c>
      <c r="EE14" s="3" t="n">
        <f aca="false">ROUND((CQ14+CI14)/2,2)</f>
        <v>1</v>
      </c>
      <c r="EF14" s="0" t="n">
        <v>-1</v>
      </c>
      <c r="EG14" s="0" t="s">
        <v>44</v>
      </c>
      <c r="EH14" s="0" t="str">
        <f aca="false">IF(AND(ED14="Nein",CD14="Nein"),"Nein","Ja")</f>
        <v>Nein</v>
      </c>
      <c r="EI14" s="3" t="n">
        <f aca="false">ROUND(EE14*CE14,2)</f>
        <v>1</v>
      </c>
      <c r="EJ14" s="0" t="n">
        <v>-1</v>
      </c>
      <c r="EK14" s="0" t="str">
        <f aca="false">BP14</f>
        <v>Nein</v>
      </c>
      <c r="EL14" s="0" t="str">
        <f aca="false">BQ14</f>
        <v>Nein</v>
      </c>
      <c r="EM14" s="3" t="n">
        <f aca="false">BR14</f>
        <v>1</v>
      </c>
    </row>
    <row r="15" customFormat="false" ht="12.75" hidden="false" customHeight="false" outlineLevel="0" collapsed="false">
      <c r="A15" s="0" t="s">
        <v>113</v>
      </c>
      <c r="B15" s="0" t="n">
        <v>1</v>
      </c>
      <c r="C15" s="0" t="n">
        <v>720</v>
      </c>
      <c r="D15" s="0" t="s">
        <v>44</v>
      </c>
      <c r="E15" s="0" t="s">
        <v>44</v>
      </c>
      <c r="F15" s="3" t="n">
        <v>1</v>
      </c>
      <c r="G15" s="0" t="n">
        <v>97</v>
      </c>
      <c r="H15" s="0" t="s">
        <v>44</v>
      </c>
      <c r="I15" s="0" t="s">
        <v>44</v>
      </c>
      <c r="J15" s="3" t="n">
        <v>1</v>
      </c>
      <c r="K15" s="0" t="n">
        <v>180</v>
      </c>
      <c r="L15" s="0" t="s">
        <v>44</v>
      </c>
      <c r="M15" s="0" t="s">
        <v>44</v>
      </c>
      <c r="N15" s="3" t="n">
        <v>1</v>
      </c>
      <c r="O15" s="0" t="n">
        <v>82</v>
      </c>
      <c r="P15" s="0" t="s">
        <v>44</v>
      </c>
      <c r="Q15" s="0" t="s">
        <v>44</v>
      </c>
      <c r="R15" s="3" t="n">
        <v>1</v>
      </c>
      <c r="S15" s="0" t="n">
        <v>540</v>
      </c>
      <c r="T15" s="0" t="s">
        <v>44</v>
      </c>
      <c r="U15" s="0" t="s">
        <v>44</v>
      </c>
      <c r="V15" s="3" t="n">
        <v>1</v>
      </c>
      <c r="W15" s="0" t="n">
        <v>102</v>
      </c>
      <c r="X15" s="0" t="s">
        <v>44</v>
      </c>
      <c r="Y15" s="0" t="s">
        <v>44</v>
      </c>
      <c r="Z15" s="3" t="n">
        <v>1</v>
      </c>
      <c r="AA15" s="0" t="n">
        <v>82</v>
      </c>
      <c r="AB15" s="0" t="s">
        <v>44</v>
      </c>
      <c r="AC15" s="0" t="s">
        <v>44</v>
      </c>
      <c r="AD15" s="3" t="n">
        <v>1</v>
      </c>
      <c r="AE15" s="0" t="n">
        <v>82</v>
      </c>
      <c r="AF15" s="4" t="s">
        <v>44</v>
      </c>
      <c r="AG15" s="4" t="s">
        <v>44</v>
      </c>
      <c r="AH15" s="3" t="n">
        <v>1</v>
      </c>
      <c r="AI15" s="0" t="n">
        <v>11</v>
      </c>
      <c r="AJ15" s="0" t="s">
        <v>44</v>
      </c>
      <c r="AK15" s="0" t="s">
        <v>44</v>
      </c>
      <c r="AL15" s="3" t="n">
        <v>1</v>
      </c>
      <c r="AM15" s="0" t="n">
        <v>98</v>
      </c>
      <c r="AN15" s="0" t="s">
        <v>44</v>
      </c>
      <c r="AO15" s="0" t="s">
        <v>44</v>
      </c>
      <c r="AP15" s="3" t="n">
        <v>1</v>
      </c>
      <c r="AQ15" s="0" t="n">
        <v>25</v>
      </c>
      <c r="AR15" s="0" t="s">
        <v>44</v>
      </c>
      <c r="AS15" s="0" t="s">
        <v>44</v>
      </c>
      <c r="AT15" s="3" t="n">
        <v>1</v>
      </c>
      <c r="AU15" s="0" t="n">
        <v>7</v>
      </c>
      <c r="AV15" s="0" t="s">
        <v>44</v>
      </c>
      <c r="AW15" s="0" t="s">
        <v>44</v>
      </c>
      <c r="AX15" s="3" t="n">
        <v>1</v>
      </c>
      <c r="AY15" s="0" t="n">
        <v>2</v>
      </c>
      <c r="AZ15" s="0" t="s">
        <v>44</v>
      </c>
      <c r="BA15" s="0" t="s">
        <v>44</v>
      </c>
      <c r="BB15" s="3" t="n">
        <v>1</v>
      </c>
      <c r="BC15" s="0" t="n">
        <v>5</v>
      </c>
      <c r="BD15" s="0" t="s">
        <v>44</v>
      </c>
      <c r="BE15" s="0" t="s">
        <v>44</v>
      </c>
      <c r="BF15" s="3" t="n">
        <v>1</v>
      </c>
      <c r="BG15" s="0" t="n">
        <v>1008</v>
      </c>
      <c r="BH15" s="0" t="s">
        <v>44</v>
      </c>
      <c r="BI15" s="0" t="s">
        <v>44</v>
      </c>
      <c r="BJ15" s="3" t="n">
        <v>1</v>
      </c>
      <c r="BK15" s="0" t="n">
        <v>10</v>
      </c>
      <c r="BL15" s="0" t="s">
        <v>44</v>
      </c>
      <c r="BM15" s="0" t="s">
        <v>44</v>
      </c>
      <c r="BN15" s="3" t="n">
        <v>1</v>
      </c>
      <c r="BO15" s="0" t="n">
        <v>7</v>
      </c>
      <c r="BP15" s="0" t="s">
        <v>44</v>
      </c>
      <c r="BQ15" s="0" t="s">
        <v>44</v>
      </c>
      <c r="BR15" s="3" t="n">
        <v>1</v>
      </c>
      <c r="CA15" s="3"/>
      <c r="CE15" s="3"/>
      <c r="CI15" s="3"/>
      <c r="CM15" s="3"/>
      <c r="CQ15" s="3"/>
      <c r="CU15" s="3"/>
      <c r="CY15" s="3"/>
      <c r="DC15" s="3"/>
      <c r="DG15" s="3"/>
      <c r="DK15" s="3"/>
      <c r="DO15" s="3"/>
      <c r="DS15" s="3"/>
      <c r="DW15" s="3"/>
      <c r="EA15" s="3"/>
      <c r="EE15" s="3"/>
      <c r="EI15" s="3"/>
      <c r="EM15" s="3"/>
    </row>
    <row r="16" customFormat="false" ht="12.75" hidden="false" customHeight="false" outlineLevel="0" collapsed="false">
      <c r="A16" s="0" t="n">
        <v>2</v>
      </c>
      <c r="B16" s="0" t="n">
        <v>1</v>
      </c>
      <c r="C16" s="0" t="n">
        <v>-3</v>
      </c>
      <c r="D16" s="0" t="s">
        <v>44</v>
      </c>
      <c r="E16" s="0" t="s">
        <v>44</v>
      </c>
      <c r="F16" s="3" t="n">
        <v>1</v>
      </c>
      <c r="G16" s="0" t="n">
        <v>-3</v>
      </c>
      <c r="H16" s="0" t="s">
        <v>44</v>
      </c>
      <c r="I16" s="0" t="s">
        <v>44</v>
      </c>
      <c r="J16" s="3" t="n">
        <v>1</v>
      </c>
      <c r="K16" s="0" t="n">
        <v>-3</v>
      </c>
      <c r="L16" s="0" t="s">
        <v>44</v>
      </c>
      <c r="M16" s="0" t="s">
        <v>44</v>
      </c>
      <c r="N16" s="3" t="n">
        <v>1</v>
      </c>
      <c r="O16" s="0" t="n">
        <v>-3</v>
      </c>
      <c r="P16" s="0" t="s">
        <v>44</v>
      </c>
      <c r="Q16" s="0" t="s">
        <v>44</v>
      </c>
      <c r="R16" s="3" t="n">
        <v>1</v>
      </c>
      <c r="S16" s="0" t="n">
        <v>-3</v>
      </c>
      <c r="T16" s="0" t="s">
        <v>44</v>
      </c>
      <c r="U16" s="0" t="s">
        <v>44</v>
      </c>
      <c r="V16" s="3" t="n">
        <v>1</v>
      </c>
      <c r="W16" s="0" t="n">
        <v>-3</v>
      </c>
      <c r="X16" s="0" t="s">
        <v>44</v>
      </c>
      <c r="Y16" s="0" t="s">
        <v>44</v>
      </c>
      <c r="Z16" s="3" t="n">
        <v>1</v>
      </c>
      <c r="AA16" s="0" t="n">
        <v>-3</v>
      </c>
      <c r="AB16" s="0" t="s">
        <v>44</v>
      </c>
      <c r="AC16" s="0" t="s">
        <v>44</v>
      </c>
      <c r="AD16" s="3" t="n">
        <v>1</v>
      </c>
      <c r="AE16" s="0" t="n">
        <v>-3</v>
      </c>
      <c r="AF16" s="4" t="s">
        <v>44</v>
      </c>
      <c r="AG16" s="4" t="s">
        <v>44</v>
      </c>
      <c r="AH16" s="3" t="n">
        <v>1</v>
      </c>
      <c r="AI16" s="0" t="n">
        <v>-3</v>
      </c>
      <c r="AJ16" s="0" t="s">
        <v>44</v>
      </c>
      <c r="AK16" s="0" t="s">
        <v>44</v>
      </c>
      <c r="AL16" s="3" t="n">
        <v>1</v>
      </c>
      <c r="AM16" s="0" t="n">
        <v>-3</v>
      </c>
      <c r="AN16" s="0" t="s">
        <v>44</v>
      </c>
      <c r="AO16" s="0" t="s">
        <v>44</v>
      </c>
      <c r="AP16" s="3" t="n">
        <v>1</v>
      </c>
      <c r="AQ16" s="0" t="n">
        <v>-3</v>
      </c>
      <c r="AR16" s="0" t="s">
        <v>44</v>
      </c>
      <c r="AS16" s="0" t="s">
        <v>44</v>
      </c>
      <c r="AT16" s="3" t="n">
        <v>1</v>
      </c>
      <c r="AU16" s="0" t="n">
        <v>-3</v>
      </c>
      <c r="AV16" s="0" t="s">
        <v>44</v>
      </c>
      <c r="AW16" s="0" t="s">
        <v>44</v>
      </c>
      <c r="AX16" s="3" t="n">
        <v>1</v>
      </c>
      <c r="AY16" s="0" t="n">
        <v>-3</v>
      </c>
      <c r="AZ16" s="0" t="s">
        <v>44</v>
      </c>
      <c r="BA16" s="0" t="s">
        <v>44</v>
      </c>
      <c r="BB16" s="3" t="n">
        <v>1</v>
      </c>
      <c r="BC16" s="0" t="n">
        <v>-3</v>
      </c>
      <c r="BD16" s="0" t="s">
        <v>44</v>
      </c>
      <c r="BE16" s="0" t="s">
        <v>44</v>
      </c>
      <c r="BF16" s="3" t="n">
        <v>1</v>
      </c>
      <c r="BG16" s="0" t="n">
        <v>-3</v>
      </c>
      <c r="BH16" s="0" t="s">
        <v>44</v>
      </c>
      <c r="BI16" s="0" t="s">
        <v>44</v>
      </c>
      <c r="BJ16" s="3" t="n">
        <v>1</v>
      </c>
      <c r="BK16" s="0" t="n">
        <v>-3</v>
      </c>
      <c r="BL16" s="0" t="s">
        <v>44</v>
      </c>
      <c r="BM16" s="0" t="s">
        <v>44</v>
      </c>
      <c r="BN16" s="3" t="n">
        <v>1</v>
      </c>
      <c r="BO16" s="0" t="n">
        <v>-3</v>
      </c>
      <c r="BP16" s="0" t="s">
        <v>44</v>
      </c>
      <c r="BQ16" s="0" t="s">
        <v>44</v>
      </c>
      <c r="BR16" s="3" t="n">
        <v>1</v>
      </c>
      <c r="BW16" s="0" t="n">
        <v>1</v>
      </c>
      <c r="BX16" s="0" t="n">
        <v>-3</v>
      </c>
      <c r="BY16" s="0" t="s">
        <v>44</v>
      </c>
      <c r="BZ16" s="0" t="str">
        <f aca="false">IF(AND(E16="Nein",E17="Nein"),"Nein","Ja")</f>
        <v>Nein</v>
      </c>
      <c r="CA16" s="3" t="n">
        <f aca="false">ROUND((F16+F17)/2,2)</f>
        <v>1</v>
      </c>
      <c r="CB16" s="0" t="n">
        <v>-1</v>
      </c>
      <c r="CC16" s="0" t="str">
        <f aca="false">H16</f>
        <v>Nein</v>
      </c>
      <c r="CD16" s="0" t="str">
        <f aca="false">I16</f>
        <v>Nein</v>
      </c>
      <c r="CE16" s="3" t="n">
        <f aca="false">J16</f>
        <v>1</v>
      </c>
      <c r="CF16" s="0" t="n">
        <v>-3</v>
      </c>
      <c r="CG16" s="0" t="s">
        <v>44</v>
      </c>
      <c r="CH16" s="0" t="str">
        <f aca="false">IF(AND(M16="Nein",M17="Nein"),"Nein","Ja")</f>
        <v>Nein</v>
      </c>
      <c r="CI16" s="3" t="n">
        <f aca="false">ROUND((N16+N17)/2,2)</f>
        <v>1</v>
      </c>
      <c r="CJ16" s="0" t="n">
        <v>-1</v>
      </c>
      <c r="CK16" s="0" t="str">
        <f aca="false">P16</f>
        <v>Nein</v>
      </c>
      <c r="CL16" s="0" t="str">
        <f aca="false">Q16</f>
        <v>Nein</v>
      </c>
      <c r="CM16" s="3" t="n">
        <f aca="false">R16</f>
        <v>1</v>
      </c>
      <c r="CN16" s="0" t="n">
        <v>-3</v>
      </c>
      <c r="CO16" s="0" t="s">
        <v>44</v>
      </c>
      <c r="CP16" s="0" t="str">
        <f aca="false">IF(AND(U16="Nein",U17="Nein"),"Nein","Ja")</f>
        <v>Nein</v>
      </c>
      <c r="CQ16" s="3" t="n">
        <f aca="false">ROUND((V16+V17)/2,2)</f>
        <v>1</v>
      </c>
      <c r="CR16" s="0" t="n">
        <v>-1</v>
      </c>
      <c r="CS16" s="0" t="str">
        <f aca="false">X16</f>
        <v>Nein</v>
      </c>
      <c r="CT16" s="0" t="str">
        <f aca="false">Y16</f>
        <v>Nein</v>
      </c>
      <c r="CU16" s="3" t="n">
        <f aca="false">Z16</f>
        <v>1</v>
      </c>
      <c r="CV16" s="0" t="n">
        <v>-1</v>
      </c>
      <c r="CW16" s="0" t="str">
        <f aca="false">AB16</f>
        <v>Nein</v>
      </c>
      <c r="CX16" s="0" t="str">
        <f aca="false">AC16</f>
        <v>Nein</v>
      </c>
      <c r="CY16" s="3" t="n">
        <f aca="false">AD16</f>
        <v>1</v>
      </c>
      <c r="CZ16" s="0" t="n">
        <v>-1</v>
      </c>
      <c r="DA16" s="0" t="str">
        <f aca="false">AF16</f>
        <v>Nein</v>
      </c>
      <c r="DB16" s="0" t="str">
        <f aca="false">AG16</f>
        <v>Nein</v>
      </c>
      <c r="DC16" s="3" t="n">
        <f aca="false">AH16</f>
        <v>1</v>
      </c>
      <c r="DD16" s="0" t="n">
        <v>-1</v>
      </c>
      <c r="DE16" s="0" t="str">
        <f aca="false">AJ16</f>
        <v>Nein</v>
      </c>
      <c r="DF16" s="0" t="str">
        <f aca="false">AK16</f>
        <v>Nein</v>
      </c>
      <c r="DG16" s="3" t="n">
        <f aca="false">AL16</f>
        <v>1</v>
      </c>
      <c r="DH16" s="0" t="n">
        <v>-1</v>
      </c>
      <c r="DI16" s="0" t="str">
        <f aca="false">AN16</f>
        <v>Nein</v>
      </c>
      <c r="DJ16" s="0" t="str">
        <f aca="false">AO16</f>
        <v>Nein</v>
      </c>
      <c r="DK16" s="3" t="n">
        <f aca="false">AP16</f>
        <v>1</v>
      </c>
      <c r="DL16" s="0" t="n">
        <v>-3</v>
      </c>
      <c r="DM16" s="0" t="s">
        <v>44</v>
      </c>
      <c r="DN16" s="0" t="str">
        <f aca="false">IF(AND(CH16="Nein",BZ16="Nein"),"Nein","Ja")</f>
        <v>Nein</v>
      </c>
      <c r="DO16" s="3" t="n">
        <f aca="false">ROUND(CI16*CA16,2)</f>
        <v>1</v>
      </c>
      <c r="DP16" s="0" t="n">
        <v>-1</v>
      </c>
      <c r="DQ16" s="0" t="s">
        <v>44</v>
      </c>
      <c r="DR16" s="0" t="str">
        <f aca="false">IF(AND(BZ16="Nein",CD16="Nein"),"Nein","Ja")</f>
        <v>Nein</v>
      </c>
      <c r="DS16" s="3" t="n">
        <f aca="false">ROUND(CA16*CE16,2)</f>
        <v>1</v>
      </c>
      <c r="DT16" s="0" t="n">
        <v>-1</v>
      </c>
      <c r="DU16" s="0" t="s">
        <v>44</v>
      </c>
      <c r="DV16" s="0" t="str">
        <f aca="false">IF(AND(CH16="Nein",CL16="Nein"),"Nein","Ja")</f>
        <v>Nein</v>
      </c>
      <c r="DW16" s="3" t="n">
        <f aca="false">ROUND(CI16*CM16,2)</f>
        <v>1</v>
      </c>
      <c r="DX16" s="0" t="n">
        <v>-1</v>
      </c>
      <c r="DY16" s="0" t="s">
        <v>44</v>
      </c>
      <c r="DZ16" s="0" t="str">
        <f aca="false">IF(AND(CP16="Nein",CT16="Nein"),"Nein","Ja")</f>
        <v>Nein</v>
      </c>
      <c r="EA16" s="3" t="n">
        <f aca="false">ROUND(CQ16*CU16,2)</f>
        <v>1</v>
      </c>
      <c r="EB16" s="0" t="n">
        <v>-1</v>
      </c>
      <c r="EC16" s="0" t="s">
        <v>44</v>
      </c>
      <c r="ED16" s="0" t="str">
        <f aca="false">IF(AND(CP16="Nein",CH16="Nein"),"Nein","Ja")</f>
        <v>Nein</v>
      </c>
      <c r="EE16" s="3" t="n">
        <f aca="false">ROUND((CQ16+CI16)/2,2)</f>
        <v>1</v>
      </c>
      <c r="EF16" s="0" t="n">
        <v>-1</v>
      </c>
      <c r="EG16" s="0" t="s">
        <v>44</v>
      </c>
      <c r="EH16" s="0" t="str">
        <f aca="false">IF(AND(ED16="Nein",CD16="Nein"),"Nein","Ja")</f>
        <v>Nein</v>
      </c>
      <c r="EI16" s="3" t="n">
        <f aca="false">ROUND(EE16*CE16,2)</f>
        <v>1</v>
      </c>
      <c r="EJ16" s="0" t="n">
        <v>-1</v>
      </c>
      <c r="EK16" s="0" t="str">
        <f aca="false">BP16</f>
        <v>Nein</v>
      </c>
      <c r="EL16" s="0" t="str">
        <f aca="false">BQ16</f>
        <v>Nein</v>
      </c>
      <c r="EM16" s="3" t="n">
        <f aca="false">BR16</f>
        <v>1</v>
      </c>
    </row>
    <row r="17" customFormat="false" ht="12.75" hidden="false" customHeight="false" outlineLevel="0" collapsed="false">
      <c r="B17" s="0" t="n">
        <v>1</v>
      </c>
      <c r="C17" s="0" t="n">
        <v>720</v>
      </c>
      <c r="D17" s="0" t="s">
        <v>44</v>
      </c>
      <c r="E17" s="0" t="s">
        <v>44</v>
      </c>
      <c r="F17" s="3" t="n">
        <v>1</v>
      </c>
      <c r="G17" s="0" t="n">
        <v>97</v>
      </c>
      <c r="H17" s="0" t="s">
        <v>44</v>
      </c>
      <c r="I17" s="0" t="s">
        <v>44</v>
      </c>
      <c r="J17" s="3" t="n">
        <v>1</v>
      </c>
      <c r="K17" s="0" t="n">
        <v>180</v>
      </c>
      <c r="L17" s="0" t="s">
        <v>44</v>
      </c>
      <c r="M17" s="0" t="s">
        <v>44</v>
      </c>
      <c r="N17" s="3" t="n">
        <v>1</v>
      </c>
      <c r="O17" s="0" t="n">
        <v>82</v>
      </c>
      <c r="P17" s="0" t="s">
        <v>44</v>
      </c>
      <c r="Q17" s="0" t="s">
        <v>44</v>
      </c>
      <c r="R17" s="3" t="n">
        <v>1</v>
      </c>
      <c r="S17" s="0" t="n">
        <v>540</v>
      </c>
      <c r="T17" s="0" t="s">
        <v>44</v>
      </c>
      <c r="U17" s="0" t="s">
        <v>44</v>
      </c>
      <c r="V17" s="3" t="n">
        <v>1</v>
      </c>
      <c r="W17" s="0" t="n">
        <v>102</v>
      </c>
      <c r="X17" s="0" t="s">
        <v>44</v>
      </c>
      <c r="Y17" s="0" t="s">
        <v>44</v>
      </c>
      <c r="Z17" s="3" t="n">
        <v>1</v>
      </c>
      <c r="AA17" s="0" t="n">
        <v>82</v>
      </c>
      <c r="AB17" s="0" t="s">
        <v>44</v>
      </c>
      <c r="AC17" s="0" t="s">
        <v>44</v>
      </c>
      <c r="AD17" s="3" t="n">
        <v>1</v>
      </c>
      <c r="AE17" s="0" t="n">
        <v>82</v>
      </c>
      <c r="AF17" s="4" t="s">
        <v>44</v>
      </c>
      <c r="AG17" s="4" t="s">
        <v>44</v>
      </c>
      <c r="AH17" s="3" t="n">
        <v>1</v>
      </c>
      <c r="AI17" s="0" t="n">
        <v>11</v>
      </c>
      <c r="AJ17" s="0" t="s">
        <v>44</v>
      </c>
      <c r="AK17" s="0" t="s">
        <v>44</v>
      </c>
      <c r="AL17" s="3" t="n">
        <v>1</v>
      </c>
      <c r="AM17" s="0" t="n">
        <v>98</v>
      </c>
      <c r="AN17" s="0" t="s">
        <v>44</v>
      </c>
      <c r="AO17" s="0" t="s">
        <v>44</v>
      </c>
      <c r="AP17" s="3" t="n">
        <v>1</v>
      </c>
      <c r="AQ17" s="0" t="n">
        <v>25</v>
      </c>
      <c r="AR17" s="0" t="s">
        <v>44</v>
      </c>
      <c r="AS17" s="0" t="s">
        <v>44</v>
      </c>
      <c r="AT17" s="3" t="n">
        <v>1</v>
      </c>
      <c r="AU17" s="0" t="n">
        <v>7</v>
      </c>
      <c r="AV17" s="0" t="s">
        <v>44</v>
      </c>
      <c r="AW17" s="0" t="s">
        <v>44</v>
      </c>
      <c r="AX17" s="3" t="n">
        <v>1</v>
      </c>
      <c r="AY17" s="0" t="n">
        <v>2</v>
      </c>
      <c r="AZ17" s="0" t="s">
        <v>44</v>
      </c>
      <c r="BA17" s="0" t="s">
        <v>44</v>
      </c>
      <c r="BB17" s="3" t="n">
        <v>1</v>
      </c>
      <c r="BC17" s="0" t="n">
        <v>5</v>
      </c>
      <c r="BD17" s="0" t="s">
        <v>44</v>
      </c>
      <c r="BE17" s="0" t="s">
        <v>44</v>
      </c>
      <c r="BF17" s="3" t="n">
        <v>1</v>
      </c>
      <c r="BG17" s="0" t="n">
        <v>1008</v>
      </c>
      <c r="BH17" s="0" t="s">
        <v>44</v>
      </c>
      <c r="BI17" s="0" t="s">
        <v>44</v>
      </c>
      <c r="BJ17" s="3" t="n">
        <v>1</v>
      </c>
      <c r="BK17" s="0" t="n">
        <v>10</v>
      </c>
      <c r="BL17" s="0" t="s">
        <v>44</v>
      </c>
      <c r="BM17" s="0" t="s">
        <v>44</v>
      </c>
      <c r="BN17" s="3" t="n">
        <v>1</v>
      </c>
      <c r="BO17" s="0" t="n">
        <v>7</v>
      </c>
      <c r="BP17" s="0" t="s">
        <v>44</v>
      </c>
      <c r="BQ17" s="0" t="s">
        <v>44</v>
      </c>
      <c r="BR17" s="3" t="n">
        <v>1</v>
      </c>
      <c r="CA17" s="3"/>
      <c r="CE17" s="3"/>
      <c r="CI17" s="3"/>
      <c r="CM17" s="3"/>
      <c r="CQ17" s="3"/>
      <c r="CU17" s="3"/>
      <c r="CY17" s="3"/>
      <c r="DC17" s="3"/>
      <c r="DG17" s="3"/>
      <c r="DK17" s="3"/>
      <c r="DO17" s="3"/>
      <c r="DS17" s="3"/>
      <c r="DW17" s="3"/>
      <c r="EA17" s="3"/>
      <c r="EE17" s="3"/>
      <c r="EI17" s="3"/>
      <c r="EM17" s="3"/>
    </row>
    <row r="18" customFormat="false" ht="12.75" hidden="false" customHeight="false" outlineLevel="0" collapsed="false">
      <c r="A18" s="0" t="n">
        <v>3</v>
      </c>
      <c r="B18" s="0" t="n">
        <v>1</v>
      </c>
      <c r="C18" s="5" t="n">
        <v>1320</v>
      </c>
      <c r="D18" s="0" t="s">
        <v>44</v>
      </c>
      <c r="E18" s="0" t="s">
        <v>44</v>
      </c>
      <c r="F18" s="3" t="n">
        <v>1</v>
      </c>
      <c r="G18" s="0" t="n">
        <v>20</v>
      </c>
      <c r="H18" s="0" t="s">
        <v>44</v>
      </c>
      <c r="I18" s="0" t="s">
        <v>44</v>
      </c>
      <c r="J18" s="3" t="n">
        <v>1</v>
      </c>
      <c r="K18" s="0" t="n">
        <v>60</v>
      </c>
      <c r="L18" s="0" t="s">
        <v>44</v>
      </c>
      <c r="M18" s="0" t="s">
        <v>44</v>
      </c>
      <c r="N18" s="3" t="n">
        <v>1</v>
      </c>
      <c r="O18" s="0" t="n">
        <v>20</v>
      </c>
      <c r="P18" s="0" t="s">
        <v>44</v>
      </c>
      <c r="Q18" s="0" t="s">
        <v>44</v>
      </c>
      <c r="R18" s="3" t="n">
        <v>1</v>
      </c>
      <c r="S18" s="0" t="n">
        <v>1260</v>
      </c>
      <c r="T18" s="0" t="s">
        <v>44</v>
      </c>
      <c r="U18" s="0" t="s">
        <v>44</v>
      </c>
      <c r="V18" s="3" t="n">
        <v>1</v>
      </c>
      <c r="W18" s="0" t="n">
        <v>20</v>
      </c>
      <c r="X18" s="0" t="s">
        <v>44</v>
      </c>
      <c r="Y18" s="0" t="s">
        <v>44</v>
      </c>
      <c r="Z18" s="3" t="n">
        <v>1</v>
      </c>
      <c r="AA18" s="0" t="n">
        <v>92</v>
      </c>
      <c r="AB18" s="0" t="s">
        <v>44</v>
      </c>
      <c r="AC18" s="0" t="s">
        <v>44</v>
      </c>
      <c r="AD18" s="3" t="n">
        <v>1</v>
      </c>
      <c r="AE18" s="0" t="n">
        <v>92</v>
      </c>
      <c r="AF18" s="4" t="s">
        <v>44</v>
      </c>
      <c r="AG18" s="4" t="s">
        <v>44</v>
      </c>
      <c r="AH18" s="3" t="n">
        <v>1</v>
      </c>
      <c r="AI18" s="0" t="n">
        <v>2</v>
      </c>
      <c r="AJ18" s="0" t="s">
        <v>44</v>
      </c>
      <c r="AK18" s="0" t="s">
        <v>44</v>
      </c>
      <c r="AL18" s="3" t="n">
        <v>1</v>
      </c>
      <c r="AM18" s="0" t="n">
        <v>21</v>
      </c>
      <c r="AN18" s="0" t="s">
        <v>44</v>
      </c>
      <c r="AO18" s="0" t="s">
        <v>44</v>
      </c>
      <c r="AP18" s="3" t="n">
        <v>1</v>
      </c>
      <c r="AQ18" s="0" t="n">
        <v>5</v>
      </c>
      <c r="AR18" s="0" t="s">
        <v>44</v>
      </c>
      <c r="AS18" s="0" t="s">
        <v>44</v>
      </c>
      <c r="AT18" s="3" t="n">
        <v>1</v>
      </c>
      <c r="AU18" s="0" t="n">
        <v>66</v>
      </c>
      <c r="AV18" s="0" t="s">
        <v>44</v>
      </c>
      <c r="AW18" s="0" t="s">
        <v>44</v>
      </c>
      <c r="AX18" s="3" t="n">
        <v>1</v>
      </c>
      <c r="AY18" s="0" t="n">
        <v>3</v>
      </c>
      <c r="AZ18" s="0" t="s">
        <v>44</v>
      </c>
      <c r="BA18" s="0" t="s">
        <v>44</v>
      </c>
      <c r="BB18" s="3" t="n">
        <v>1</v>
      </c>
      <c r="BC18" s="0" t="n">
        <v>63</v>
      </c>
      <c r="BD18" s="0" t="s">
        <v>44</v>
      </c>
      <c r="BE18" s="0" t="s">
        <v>44</v>
      </c>
      <c r="BF18" s="3" t="n">
        <v>1</v>
      </c>
      <c r="BG18" s="0" t="n">
        <v>1392</v>
      </c>
      <c r="BH18" s="0" t="s">
        <v>44</v>
      </c>
      <c r="BI18" s="0" t="s">
        <v>44</v>
      </c>
      <c r="BJ18" s="3" t="n">
        <v>1</v>
      </c>
      <c r="BK18" s="0" t="n">
        <v>70</v>
      </c>
      <c r="BL18" s="0" t="s">
        <v>44</v>
      </c>
      <c r="BM18" s="0" t="s">
        <v>44</v>
      </c>
      <c r="BN18" s="3" t="n">
        <v>1</v>
      </c>
      <c r="BO18" s="0" t="n">
        <v>9</v>
      </c>
      <c r="BP18" s="0" t="s">
        <v>44</v>
      </c>
      <c r="BQ18" s="0" t="s">
        <v>44</v>
      </c>
      <c r="BR18" s="3" t="n">
        <v>1</v>
      </c>
      <c r="BW18" s="0" t="n">
        <v>1</v>
      </c>
      <c r="BX18" s="0" t="n">
        <v>-3</v>
      </c>
      <c r="BY18" s="0" t="s">
        <v>44</v>
      </c>
      <c r="BZ18" s="0" t="str">
        <f aca="false">IF(AND(E18="Nein",E19="Nein"),"Nein","Ja")</f>
        <v>Nein</v>
      </c>
      <c r="CA18" s="3" t="n">
        <f aca="false">ROUND((F18+F19)/2,2)</f>
        <v>1</v>
      </c>
      <c r="CB18" s="0" t="n">
        <v>-1</v>
      </c>
      <c r="CC18" s="0" t="str">
        <f aca="false">H18</f>
        <v>Nein</v>
      </c>
      <c r="CD18" s="0" t="str">
        <f aca="false">I18</f>
        <v>Nein</v>
      </c>
      <c r="CE18" s="3" t="n">
        <f aca="false">J18</f>
        <v>1</v>
      </c>
      <c r="CF18" s="0" t="n">
        <v>-3</v>
      </c>
      <c r="CG18" s="0" t="s">
        <v>44</v>
      </c>
      <c r="CH18" s="0" t="str">
        <f aca="false">IF(AND(M18="Nein",M19="Nein"),"Nein","Ja")</f>
        <v>Nein</v>
      </c>
      <c r="CI18" s="3" t="n">
        <f aca="false">ROUND((N18+N19)/2,2)</f>
        <v>1</v>
      </c>
      <c r="CJ18" s="0" t="n">
        <v>-1</v>
      </c>
      <c r="CK18" s="0" t="str">
        <f aca="false">P18</f>
        <v>Nein</v>
      </c>
      <c r="CL18" s="0" t="str">
        <f aca="false">Q18</f>
        <v>Nein</v>
      </c>
      <c r="CM18" s="3" t="n">
        <f aca="false">R18</f>
        <v>1</v>
      </c>
      <c r="CN18" s="0" t="n">
        <v>-3</v>
      </c>
      <c r="CO18" s="0" t="s">
        <v>44</v>
      </c>
      <c r="CP18" s="0" t="str">
        <f aca="false">IF(AND(U18="Nein",U19="Nein"),"Nein","Ja")</f>
        <v>Nein</v>
      </c>
      <c r="CQ18" s="3" t="n">
        <f aca="false">ROUND((V18+V19)/2,2)</f>
        <v>1</v>
      </c>
      <c r="CR18" s="0" t="n">
        <v>-1</v>
      </c>
      <c r="CS18" s="0" t="str">
        <f aca="false">X18</f>
        <v>Nein</v>
      </c>
      <c r="CT18" s="0" t="str">
        <f aca="false">Y18</f>
        <v>Nein</v>
      </c>
      <c r="CU18" s="3" t="n">
        <f aca="false">Z18</f>
        <v>1</v>
      </c>
      <c r="CV18" s="0" t="n">
        <v>-1</v>
      </c>
      <c r="CW18" s="0" t="str">
        <f aca="false">AB18</f>
        <v>Nein</v>
      </c>
      <c r="CX18" s="0" t="str">
        <f aca="false">AC18</f>
        <v>Nein</v>
      </c>
      <c r="CY18" s="3" t="n">
        <f aca="false">AD18</f>
        <v>1</v>
      </c>
      <c r="CZ18" s="0" t="n">
        <v>-1</v>
      </c>
      <c r="DA18" s="0" t="str">
        <f aca="false">AF18</f>
        <v>Nein</v>
      </c>
      <c r="DB18" s="0" t="str">
        <f aca="false">AG18</f>
        <v>Nein</v>
      </c>
      <c r="DC18" s="3" t="n">
        <f aca="false">AH18</f>
        <v>1</v>
      </c>
      <c r="DD18" s="0" t="n">
        <v>-1</v>
      </c>
      <c r="DE18" s="0" t="str">
        <f aca="false">AJ18</f>
        <v>Nein</v>
      </c>
      <c r="DF18" s="0" t="str">
        <f aca="false">AK18</f>
        <v>Nein</v>
      </c>
      <c r="DG18" s="3" t="n">
        <f aca="false">AL18</f>
        <v>1</v>
      </c>
      <c r="DH18" s="0" t="n">
        <v>-1</v>
      </c>
      <c r="DI18" s="0" t="str">
        <f aca="false">AN18</f>
        <v>Nein</v>
      </c>
      <c r="DJ18" s="0" t="str">
        <f aca="false">AO18</f>
        <v>Nein</v>
      </c>
      <c r="DK18" s="3" t="n">
        <f aca="false">AP18</f>
        <v>1</v>
      </c>
      <c r="DL18" s="0" t="n">
        <v>-3</v>
      </c>
      <c r="DM18" s="0" t="s">
        <v>44</v>
      </c>
      <c r="DN18" s="0" t="str">
        <f aca="false">IF(AND(CH18="Nein",BZ18="Nein"),"Nein","Ja")</f>
        <v>Nein</v>
      </c>
      <c r="DO18" s="3" t="n">
        <f aca="false">ROUND(CI18*CA18,2)</f>
        <v>1</v>
      </c>
      <c r="DP18" s="0" t="n">
        <v>-1</v>
      </c>
      <c r="DQ18" s="0" t="s">
        <v>44</v>
      </c>
      <c r="DR18" s="0" t="str">
        <f aca="false">IF(AND(BZ18="Nein",CD18="Nein"),"Nein","Ja")</f>
        <v>Nein</v>
      </c>
      <c r="DS18" s="3" t="n">
        <f aca="false">ROUND(CA18*CE18,2)</f>
        <v>1</v>
      </c>
      <c r="DT18" s="0" t="n">
        <v>-1</v>
      </c>
      <c r="DU18" s="0" t="s">
        <v>44</v>
      </c>
      <c r="DV18" s="0" t="str">
        <f aca="false">IF(AND(CH18="Nein",CL18="Nein"),"Nein","Ja")</f>
        <v>Nein</v>
      </c>
      <c r="DW18" s="3" t="n">
        <f aca="false">ROUND(CI18*CM18,2)</f>
        <v>1</v>
      </c>
      <c r="DX18" s="0" t="n">
        <v>-1</v>
      </c>
      <c r="DY18" s="0" t="s">
        <v>44</v>
      </c>
      <c r="DZ18" s="0" t="str">
        <f aca="false">IF(AND(CP18="Nein",CT18="Nein"),"Nein","Ja")</f>
        <v>Nein</v>
      </c>
      <c r="EA18" s="3" t="n">
        <f aca="false">ROUND(CQ18*CU18,2)</f>
        <v>1</v>
      </c>
      <c r="EB18" s="0" t="n">
        <v>-1</v>
      </c>
      <c r="EC18" s="0" t="s">
        <v>44</v>
      </c>
      <c r="ED18" s="0" t="str">
        <f aca="false">IF(AND(CP18="Nein",CH18="Nein"),"Nein","Ja")</f>
        <v>Nein</v>
      </c>
      <c r="EE18" s="3" t="n">
        <f aca="false">ROUND((CQ18+CI18)/2,2)</f>
        <v>1</v>
      </c>
      <c r="EF18" s="0" t="n">
        <v>-1</v>
      </c>
      <c r="EG18" s="0" t="s">
        <v>44</v>
      </c>
      <c r="EH18" s="0" t="str">
        <f aca="false">IF(AND(ED18="Nein",CD18="Nein"),"Nein","Ja")</f>
        <v>Nein</v>
      </c>
      <c r="EI18" s="3" t="n">
        <f aca="false">ROUND(EE18*CE18,2)</f>
        <v>1</v>
      </c>
      <c r="EJ18" s="0" t="n">
        <v>-1</v>
      </c>
      <c r="EK18" s="0" t="str">
        <f aca="false">BP18</f>
        <v>Nein</v>
      </c>
      <c r="EL18" s="0" t="str">
        <f aca="false">BQ18</f>
        <v>Nein</v>
      </c>
      <c r="EM18" s="3" t="n">
        <f aca="false">BR18</f>
        <v>1</v>
      </c>
    </row>
    <row r="19" customFormat="false" ht="12.75" hidden="false" customHeight="false" outlineLevel="0" collapsed="false">
      <c r="B19" s="0" t="n">
        <v>1</v>
      </c>
      <c r="C19" s="0" t="n">
        <v>-3</v>
      </c>
      <c r="D19" s="0" t="s">
        <v>44</v>
      </c>
      <c r="E19" s="0" t="s">
        <v>44</v>
      </c>
      <c r="F19" s="3" t="n">
        <v>1</v>
      </c>
      <c r="G19" s="0" t="n">
        <v>-3</v>
      </c>
      <c r="H19" s="0" t="s">
        <v>44</v>
      </c>
      <c r="I19" s="0" t="s">
        <v>44</v>
      </c>
      <c r="J19" s="3" t="n">
        <v>1</v>
      </c>
      <c r="K19" s="0" t="n">
        <v>-3</v>
      </c>
      <c r="L19" s="0" t="s">
        <v>44</v>
      </c>
      <c r="M19" s="0" t="s">
        <v>44</v>
      </c>
      <c r="N19" s="3" t="n">
        <v>1</v>
      </c>
      <c r="O19" s="0" t="n">
        <v>-3</v>
      </c>
      <c r="P19" s="0" t="s">
        <v>44</v>
      </c>
      <c r="Q19" s="0" t="s">
        <v>44</v>
      </c>
      <c r="R19" s="3" t="n">
        <v>1</v>
      </c>
      <c r="S19" s="0" t="n">
        <v>-3</v>
      </c>
      <c r="T19" s="0" t="s">
        <v>44</v>
      </c>
      <c r="U19" s="0" t="s">
        <v>44</v>
      </c>
      <c r="V19" s="3" t="n">
        <v>1</v>
      </c>
      <c r="W19" s="0" t="n">
        <v>-3</v>
      </c>
      <c r="X19" s="0" t="s">
        <v>44</v>
      </c>
      <c r="Y19" s="0" t="s">
        <v>44</v>
      </c>
      <c r="Z19" s="3" t="n">
        <v>1</v>
      </c>
      <c r="AA19" s="0" t="n">
        <v>-3</v>
      </c>
      <c r="AB19" s="0" t="s">
        <v>44</v>
      </c>
      <c r="AC19" s="0" t="s">
        <v>44</v>
      </c>
      <c r="AD19" s="3" t="n">
        <v>1</v>
      </c>
      <c r="AE19" s="0" t="n">
        <v>-3</v>
      </c>
      <c r="AF19" s="4" t="s">
        <v>44</v>
      </c>
      <c r="AG19" s="4" t="s">
        <v>44</v>
      </c>
      <c r="AH19" s="3" t="n">
        <v>1</v>
      </c>
      <c r="AI19" s="0" t="n">
        <v>-3</v>
      </c>
      <c r="AJ19" s="0" t="s">
        <v>44</v>
      </c>
      <c r="AK19" s="0" t="s">
        <v>44</v>
      </c>
      <c r="AL19" s="3" t="n">
        <v>1</v>
      </c>
      <c r="AM19" s="0" t="n">
        <v>-3</v>
      </c>
      <c r="AN19" s="0" t="s">
        <v>44</v>
      </c>
      <c r="AO19" s="0" t="s">
        <v>44</v>
      </c>
      <c r="AP19" s="3" t="n">
        <v>1</v>
      </c>
      <c r="AQ19" s="0" t="n">
        <v>-3</v>
      </c>
      <c r="AR19" s="0" t="s">
        <v>44</v>
      </c>
      <c r="AS19" s="0" t="s">
        <v>44</v>
      </c>
      <c r="AT19" s="3" t="n">
        <v>1</v>
      </c>
      <c r="AU19" s="0" t="n">
        <v>-3</v>
      </c>
      <c r="AV19" s="0" t="s">
        <v>44</v>
      </c>
      <c r="AW19" s="0" t="s">
        <v>44</v>
      </c>
      <c r="AX19" s="3" t="n">
        <v>1</v>
      </c>
      <c r="AY19" s="0" t="n">
        <v>-3</v>
      </c>
      <c r="AZ19" s="0" t="s">
        <v>44</v>
      </c>
      <c r="BA19" s="0" t="s">
        <v>44</v>
      </c>
      <c r="BB19" s="3" t="n">
        <v>1</v>
      </c>
      <c r="BC19" s="0" t="n">
        <v>-3</v>
      </c>
      <c r="BD19" s="0" t="s">
        <v>44</v>
      </c>
      <c r="BE19" s="0" t="s">
        <v>44</v>
      </c>
      <c r="BF19" s="3" t="n">
        <v>1</v>
      </c>
      <c r="BG19" s="0" t="n">
        <v>-3</v>
      </c>
      <c r="BH19" s="0" t="s">
        <v>44</v>
      </c>
      <c r="BI19" s="0" t="s">
        <v>44</v>
      </c>
      <c r="BJ19" s="3" t="n">
        <v>1</v>
      </c>
      <c r="BK19" s="0" t="n">
        <v>-3</v>
      </c>
      <c r="BL19" s="0" t="s">
        <v>44</v>
      </c>
      <c r="BM19" s="0" t="s">
        <v>44</v>
      </c>
      <c r="BN19" s="3" t="n">
        <v>1</v>
      </c>
      <c r="BO19" s="0" t="n">
        <v>-3</v>
      </c>
      <c r="BP19" s="0" t="s">
        <v>44</v>
      </c>
      <c r="BQ19" s="0" t="s">
        <v>44</v>
      </c>
      <c r="BR19" s="3" t="n">
        <v>1</v>
      </c>
      <c r="CA19" s="3"/>
      <c r="CE19" s="3"/>
      <c r="CI19" s="3"/>
      <c r="CM19" s="3"/>
      <c r="CQ19" s="3"/>
      <c r="CU19" s="3"/>
      <c r="CY19" s="3"/>
      <c r="DC19" s="3"/>
      <c r="DG19" s="3"/>
      <c r="DK19" s="3"/>
      <c r="DO19" s="3"/>
      <c r="DS19" s="3"/>
      <c r="DW19" s="3"/>
      <c r="EA19" s="3"/>
      <c r="EE19" s="3"/>
      <c r="EI19" s="3"/>
      <c r="EM19" s="3"/>
    </row>
    <row r="20" customFormat="false" ht="12.75" hidden="false" customHeight="false" outlineLevel="0" collapsed="false">
      <c r="A20" s="0" t="n">
        <v>4</v>
      </c>
      <c r="B20" s="0" t="n">
        <v>1</v>
      </c>
      <c r="C20" s="0" t="n">
        <v>-3</v>
      </c>
      <c r="D20" s="0" t="s">
        <v>44</v>
      </c>
      <c r="E20" s="0" t="s">
        <v>44</v>
      </c>
      <c r="F20" s="3" t="n">
        <v>1</v>
      </c>
      <c r="G20" s="0" t="n">
        <v>-3</v>
      </c>
      <c r="H20" s="0" t="s">
        <v>44</v>
      </c>
      <c r="I20" s="0" t="s">
        <v>44</v>
      </c>
      <c r="J20" s="3" t="n">
        <v>1</v>
      </c>
      <c r="K20" s="0" t="n">
        <v>-3</v>
      </c>
      <c r="L20" s="0" t="s">
        <v>44</v>
      </c>
      <c r="M20" s="0" t="s">
        <v>44</v>
      </c>
      <c r="N20" s="3" t="n">
        <v>1</v>
      </c>
      <c r="O20" s="0" t="n">
        <v>-3</v>
      </c>
      <c r="P20" s="0" t="s">
        <v>44</v>
      </c>
      <c r="Q20" s="0" t="s">
        <v>44</v>
      </c>
      <c r="R20" s="3" t="n">
        <v>1</v>
      </c>
      <c r="S20" s="0" t="n">
        <v>-3</v>
      </c>
      <c r="T20" s="0" t="s">
        <v>44</v>
      </c>
      <c r="U20" s="0" t="s">
        <v>44</v>
      </c>
      <c r="V20" s="3" t="n">
        <v>1</v>
      </c>
      <c r="W20" s="0" t="n">
        <v>-3</v>
      </c>
      <c r="X20" s="0" t="s">
        <v>44</v>
      </c>
      <c r="Y20" s="0" t="s">
        <v>44</v>
      </c>
      <c r="Z20" s="3" t="n">
        <v>1</v>
      </c>
      <c r="AA20" s="0" t="n">
        <v>-3</v>
      </c>
      <c r="AB20" s="0" t="s">
        <v>44</v>
      </c>
      <c r="AC20" s="0" t="s">
        <v>44</v>
      </c>
      <c r="AD20" s="3" t="n">
        <v>1</v>
      </c>
      <c r="AE20" s="0" t="n">
        <v>-3</v>
      </c>
      <c r="AF20" s="4" t="s">
        <v>44</v>
      </c>
      <c r="AG20" s="4" t="s">
        <v>44</v>
      </c>
      <c r="AH20" s="3" t="n">
        <v>1</v>
      </c>
      <c r="AI20" s="0" t="n">
        <v>-3</v>
      </c>
      <c r="AJ20" s="0" t="s">
        <v>44</v>
      </c>
      <c r="AK20" s="0" t="s">
        <v>44</v>
      </c>
      <c r="AL20" s="3" t="n">
        <v>1</v>
      </c>
      <c r="AM20" s="0" t="n">
        <v>-3</v>
      </c>
      <c r="AN20" s="0" t="s">
        <v>44</v>
      </c>
      <c r="AO20" s="0" t="s">
        <v>44</v>
      </c>
      <c r="AP20" s="3" t="n">
        <v>1</v>
      </c>
      <c r="AQ20" s="0" t="n">
        <v>-3</v>
      </c>
      <c r="AR20" s="0" t="s">
        <v>44</v>
      </c>
      <c r="AS20" s="0" t="s">
        <v>44</v>
      </c>
      <c r="AT20" s="3" t="n">
        <v>1</v>
      </c>
      <c r="AU20" s="0" t="n">
        <v>-3</v>
      </c>
      <c r="AV20" s="0" t="s">
        <v>44</v>
      </c>
      <c r="AW20" s="0" t="s">
        <v>44</v>
      </c>
      <c r="AX20" s="3" t="n">
        <v>1</v>
      </c>
      <c r="AY20" s="0" t="n">
        <v>-3</v>
      </c>
      <c r="AZ20" s="0" t="s">
        <v>44</v>
      </c>
      <c r="BA20" s="0" t="s">
        <v>44</v>
      </c>
      <c r="BB20" s="3" t="n">
        <v>1</v>
      </c>
      <c r="BC20" s="0" t="n">
        <v>-3</v>
      </c>
      <c r="BD20" s="0" t="s">
        <v>44</v>
      </c>
      <c r="BE20" s="0" t="s">
        <v>44</v>
      </c>
      <c r="BF20" s="3" t="n">
        <v>1</v>
      </c>
      <c r="BG20" s="0" t="n">
        <v>-3</v>
      </c>
      <c r="BH20" s="0" t="s">
        <v>44</v>
      </c>
      <c r="BI20" s="0" t="s">
        <v>44</v>
      </c>
      <c r="BJ20" s="3" t="n">
        <v>1</v>
      </c>
      <c r="BK20" s="0" t="n">
        <v>-3</v>
      </c>
      <c r="BL20" s="0" t="s">
        <v>44</v>
      </c>
      <c r="BM20" s="0" t="s">
        <v>44</v>
      </c>
      <c r="BN20" s="3" t="n">
        <v>1</v>
      </c>
      <c r="BO20" s="0" t="n">
        <v>-3</v>
      </c>
      <c r="BP20" s="0" t="s">
        <v>44</v>
      </c>
      <c r="BQ20" s="0" t="s">
        <v>44</v>
      </c>
      <c r="BR20" s="3" t="n">
        <v>1</v>
      </c>
      <c r="BW20" s="0" t="n">
        <v>1</v>
      </c>
      <c r="BX20" s="0" t="n">
        <v>-3</v>
      </c>
      <c r="BY20" s="0" t="s">
        <v>44</v>
      </c>
      <c r="BZ20" s="0" t="str">
        <f aca="false">IF(AND(E20="Nein",E21="Nein"),"Nein","Ja")</f>
        <v>Nein</v>
      </c>
      <c r="CA20" s="3" t="n">
        <f aca="false">ROUND((F20+F21)/2,2)</f>
        <v>1</v>
      </c>
      <c r="CB20" s="0" t="n">
        <v>-1</v>
      </c>
      <c r="CC20" s="0" t="str">
        <f aca="false">H20</f>
        <v>Nein</v>
      </c>
      <c r="CD20" s="0" t="str">
        <f aca="false">I20</f>
        <v>Nein</v>
      </c>
      <c r="CE20" s="3" t="n">
        <f aca="false">J20</f>
        <v>1</v>
      </c>
      <c r="CF20" s="0" t="n">
        <v>-3</v>
      </c>
      <c r="CG20" s="0" t="s">
        <v>44</v>
      </c>
      <c r="CH20" s="0" t="str">
        <f aca="false">IF(AND(M20="Nein",M21="Nein"),"Nein","Ja")</f>
        <v>Nein</v>
      </c>
      <c r="CI20" s="3" t="n">
        <f aca="false">ROUND((N20+N21)/2,2)</f>
        <v>1</v>
      </c>
      <c r="CJ20" s="0" t="n">
        <v>-1</v>
      </c>
      <c r="CK20" s="0" t="str">
        <f aca="false">P20</f>
        <v>Nein</v>
      </c>
      <c r="CL20" s="0" t="str">
        <f aca="false">Q20</f>
        <v>Nein</v>
      </c>
      <c r="CM20" s="3" t="n">
        <f aca="false">R20</f>
        <v>1</v>
      </c>
      <c r="CN20" s="0" t="n">
        <v>-3</v>
      </c>
      <c r="CO20" s="0" t="s">
        <v>44</v>
      </c>
      <c r="CP20" s="0" t="str">
        <f aca="false">IF(AND(U20="Nein",U21="Nein"),"Nein","Ja")</f>
        <v>Nein</v>
      </c>
      <c r="CQ20" s="3" t="n">
        <f aca="false">ROUND((V20+V21)/2,2)</f>
        <v>1</v>
      </c>
      <c r="CR20" s="0" t="n">
        <v>-1</v>
      </c>
      <c r="CS20" s="0" t="str">
        <f aca="false">X20</f>
        <v>Nein</v>
      </c>
      <c r="CT20" s="0" t="str">
        <f aca="false">Y20</f>
        <v>Nein</v>
      </c>
      <c r="CU20" s="3" t="n">
        <f aca="false">Z20</f>
        <v>1</v>
      </c>
      <c r="CV20" s="0" t="n">
        <v>-1</v>
      </c>
      <c r="CW20" s="0" t="str">
        <f aca="false">AB20</f>
        <v>Nein</v>
      </c>
      <c r="CX20" s="0" t="str">
        <f aca="false">AC20</f>
        <v>Nein</v>
      </c>
      <c r="CY20" s="3" t="n">
        <f aca="false">AD20</f>
        <v>1</v>
      </c>
      <c r="CZ20" s="0" t="n">
        <v>-1</v>
      </c>
      <c r="DA20" s="0" t="str">
        <f aca="false">AF20</f>
        <v>Nein</v>
      </c>
      <c r="DB20" s="0" t="str">
        <f aca="false">AG20</f>
        <v>Nein</v>
      </c>
      <c r="DC20" s="3" t="n">
        <f aca="false">AH20</f>
        <v>1</v>
      </c>
      <c r="DD20" s="0" t="n">
        <v>-1</v>
      </c>
      <c r="DE20" s="0" t="str">
        <f aca="false">AJ20</f>
        <v>Nein</v>
      </c>
      <c r="DF20" s="0" t="str">
        <f aca="false">AK20</f>
        <v>Nein</v>
      </c>
      <c r="DG20" s="3" t="n">
        <f aca="false">AL20</f>
        <v>1</v>
      </c>
      <c r="DH20" s="0" t="n">
        <v>-1</v>
      </c>
      <c r="DI20" s="0" t="str">
        <f aca="false">AN20</f>
        <v>Nein</v>
      </c>
      <c r="DJ20" s="0" t="str">
        <f aca="false">AO20</f>
        <v>Nein</v>
      </c>
      <c r="DK20" s="3" t="n">
        <f aca="false">AP20</f>
        <v>1</v>
      </c>
      <c r="DL20" s="0" t="n">
        <v>-3</v>
      </c>
      <c r="DM20" s="0" t="s">
        <v>44</v>
      </c>
      <c r="DN20" s="0" t="str">
        <f aca="false">IF(AND(CH20="Nein",BZ20="Nein"),"Nein","Ja")</f>
        <v>Nein</v>
      </c>
      <c r="DO20" s="3" t="n">
        <f aca="false">ROUND(CI20*CA20,2)</f>
        <v>1</v>
      </c>
      <c r="DP20" s="0" t="n">
        <v>-1</v>
      </c>
      <c r="DQ20" s="0" t="s">
        <v>44</v>
      </c>
      <c r="DR20" s="0" t="str">
        <f aca="false">IF(AND(BZ20="Nein",CD20="Nein"),"Nein","Ja")</f>
        <v>Nein</v>
      </c>
      <c r="DS20" s="3" t="n">
        <f aca="false">ROUND(CA20*CE20,2)</f>
        <v>1</v>
      </c>
      <c r="DT20" s="0" t="n">
        <v>-1</v>
      </c>
      <c r="DU20" s="0" t="s">
        <v>44</v>
      </c>
      <c r="DV20" s="0" t="str">
        <f aca="false">IF(AND(CH20="Nein",CL20="Nein"),"Nein","Ja")</f>
        <v>Nein</v>
      </c>
      <c r="DW20" s="3" t="n">
        <f aca="false">ROUND(CI20*CM20,2)</f>
        <v>1</v>
      </c>
      <c r="DX20" s="0" t="n">
        <v>-1</v>
      </c>
      <c r="DY20" s="0" t="s">
        <v>44</v>
      </c>
      <c r="DZ20" s="0" t="str">
        <f aca="false">IF(AND(CP20="Nein",CT20="Nein"),"Nein","Ja")</f>
        <v>Nein</v>
      </c>
      <c r="EA20" s="3" t="n">
        <f aca="false">ROUND(CQ20*CU20,2)</f>
        <v>1</v>
      </c>
      <c r="EB20" s="0" t="n">
        <v>-1</v>
      </c>
      <c r="EC20" s="0" t="s">
        <v>44</v>
      </c>
      <c r="ED20" s="0" t="str">
        <f aca="false">IF(AND(CP20="Nein",CH20="Nein"),"Nein","Ja")</f>
        <v>Nein</v>
      </c>
      <c r="EE20" s="3" t="n">
        <f aca="false">ROUND((CQ20+CI20)/2,2)</f>
        <v>1</v>
      </c>
      <c r="EF20" s="0" t="n">
        <v>-1</v>
      </c>
      <c r="EG20" s="0" t="s">
        <v>44</v>
      </c>
      <c r="EH20" s="0" t="str">
        <f aca="false">IF(AND(ED20="Nein",CD20="Nein"),"Nein","Ja")</f>
        <v>Nein</v>
      </c>
      <c r="EI20" s="3" t="n">
        <f aca="false">ROUND(EE20*CE20,2)</f>
        <v>1</v>
      </c>
      <c r="EJ20" s="0" t="n">
        <v>-1</v>
      </c>
      <c r="EK20" s="0" t="str">
        <f aca="false">BP20</f>
        <v>Nein</v>
      </c>
      <c r="EL20" s="0" t="str">
        <f aca="false">BQ20</f>
        <v>Nein</v>
      </c>
      <c r="EM20" s="3" t="n">
        <f aca="false">BR20</f>
        <v>1</v>
      </c>
    </row>
    <row r="21" customFormat="false" ht="12.75" hidden="false" customHeight="false" outlineLevel="0" collapsed="false">
      <c r="B21" s="0" t="n">
        <v>1</v>
      </c>
      <c r="C21" s="0" t="n">
        <v>-3</v>
      </c>
      <c r="D21" s="0" t="s">
        <v>44</v>
      </c>
      <c r="E21" s="0" t="s">
        <v>44</v>
      </c>
      <c r="F21" s="3" t="n">
        <v>1</v>
      </c>
      <c r="G21" s="0" t="n">
        <v>-3</v>
      </c>
      <c r="H21" s="0" t="s">
        <v>44</v>
      </c>
      <c r="I21" s="0" t="s">
        <v>44</v>
      </c>
      <c r="J21" s="3" t="n">
        <v>1</v>
      </c>
      <c r="K21" s="0" t="n">
        <v>-3</v>
      </c>
      <c r="L21" s="0" t="s">
        <v>44</v>
      </c>
      <c r="M21" s="0" t="s">
        <v>44</v>
      </c>
      <c r="N21" s="3" t="n">
        <v>1</v>
      </c>
      <c r="O21" s="0" t="n">
        <v>-3</v>
      </c>
      <c r="P21" s="0" t="s">
        <v>44</v>
      </c>
      <c r="Q21" s="0" t="s">
        <v>44</v>
      </c>
      <c r="R21" s="3" t="n">
        <v>1</v>
      </c>
      <c r="S21" s="0" t="n">
        <v>-3</v>
      </c>
      <c r="T21" s="0" t="s">
        <v>44</v>
      </c>
      <c r="U21" s="0" t="s">
        <v>44</v>
      </c>
      <c r="V21" s="3" t="n">
        <v>1</v>
      </c>
      <c r="W21" s="0" t="n">
        <v>-3</v>
      </c>
      <c r="X21" s="0" t="s">
        <v>44</v>
      </c>
      <c r="Y21" s="0" t="s">
        <v>44</v>
      </c>
      <c r="Z21" s="3" t="n">
        <v>1</v>
      </c>
      <c r="AA21" s="0" t="n">
        <v>-3</v>
      </c>
      <c r="AB21" s="0" t="s">
        <v>44</v>
      </c>
      <c r="AC21" s="0" t="s">
        <v>44</v>
      </c>
      <c r="AD21" s="3" t="n">
        <v>1</v>
      </c>
      <c r="AE21" s="0" t="n">
        <v>-3</v>
      </c>
      <c r="AF21" s="4" t="s">
        <v>44</v>
      </c>
      <c r="AG21" s="4" t="s">
        <v>44</v>
      </c>
      <c r="AH21" s="3" t="n">
        <v>1</v>
      </c>
      <c r="AI21" s="0" t="n">
        <v>-3</v>
      </c>
      <c r="AJ21" s="0" t="s">
        <v>44</v>
      </c>
      <c r="AK21" s="0" t="s">
        <v>44</v>
      </c>
      <c r="AL21" s="3" t="n">
        <v>1</v>
      </c>
      <c r="AM21" s="0" t="n">
        <v>-3</v>
      </c>
      <c r="AN21" s="0" t="s">
        <v>44</v>
      </c>
      <c r="AO21" s="0" t="s">
        <v>44</v>
      </c>
      <c r="AP21" s="3" t="n">
        <v>1</v>
      </c>
      <c r="AQ21" s="0" t="n">
        <v>-3</v>
      </c>
      <c r="AR21" s="0" t="s">
        <v>44</v>
      </c>
      <c r="AS21" s="0" t="s">
        <v>44</v>
      </c>
      <c r="AT21" s="3" t="n">
        <v>1</v>
      </c>
      <c r="AU21" s="0" t="n">
        <v>-3</v>
      </c>
      <c r="AV21" s="0" t="s">
        <v>44</v>
      </c>
      <c r="AW21" s="0" t="s">
        <v>44</v>
      </c>
      <c r="AX21" s="3" t="n">
        <v>1</v>
      </c>
      <c r="AY21" s="0" t="n">
        <v>-3</v>
      </c>
      <c r="AZ21" s="0" t="s">
        <v>44</v>
      </c>
      <c r="BA21" s="0" t="s">
        <v>44</v>
      </c>
      <c r="BB21" s="3" t="n">
        <v>1</v>
      </c>
      <c r="BC21" s="0" t="n">
        <v>-3</v>
      </c>
      <c r="BD21" s="0" t="s">
        <v>44</v>
      </c>
      <c r="BE21" s="0" t="s">
        <v>44</v>
      </c>
      <c r="BF21" s="3" t="n">
        <v>1</v>
      </c>
      <c r="BG21" s="0" t="n">
        <v>-3</v>
      </c>
      <c r="BH21" s="0" t="s">
        <v>44</v>
      </c>
      <c r="BI21" s="0" t="s">
        <v>44</v>
      </c>
      <c r="BJ21" s="3" t="n">
        <v>1</v>
      </c>
      <c r="BK21" s="0" t="n">
        <v>-3</v>
      </c>
      <c r="BL21" s="0" t="s">
        <v>44</v>
      </c>
      <c r="BM21" s="0" t="s">
        <v>44</v>
      </c>
      <c r="BN21" s="3" t="n">
        <v>1</v>
      </c>
      <c r="BO21" s="0" t="n">
        <v>-3</v>
      </c>
      <c r="BP21" s="0" t="s">
        <v>44</v>
      </c>
      <c r="BQ21" s="0" t="s">
        <v>44</v>
      </c>
      <c r="BR21" s="3" t="n">
        <v>1</v>
      </c>
      <c r="CA21" s="3"/>
      <c r="CE21" s="3"/>
      <c r="CI21" s="3"/>
      <c r="CM21" s="3"/>
      <c r="CQ21" s="3"/>
      <c r="CU21" s="3"/>
      <c r="CY21" s="3"/>
      <c r="DC21" s="3"/>
      <c r="DG21" s="3"/>
      <c r="DK21" s="3"/>
      <c r="DO21" s="3"/>
      <c r="DS21" s="3"/>
      <c r="DW21" s="3"/>
      <c r="EA21" s="3"/>
      <c r="EE21" s="3"/>
      <c r="EI21" s="3"/>
      <c r="EM21" s="3"/>
    </row>
    <row r="22" customFormat="false" ht="12.75" hidden="false" customHeight="false" outlineLevel="0" collapsed="false">
      <c r="A22" s="0" t="n">
        <v>5</v>
      </c>
      <c r="B22" s="0" t="n">
        <v>1</v>
      </c>
      <c r="C22" s="0" t="n">
        <v>2760</v>
      </c>
      <c r="D22" s="0" t="s">
        <v>44</v>
      </c>
      <c r="E22" s="0" t="s">
        <v>44</v>
      </c>
      <c r="F22" s="3" t="n">
        <v>1</v>
      </c>
      <c r="G22" s="0" t="n">
        <v>-3</v>
      </c>
      <c r="H22" s="0" t="s">
        <v>44</v>
      </c>
      <c r="I22" s="0" t="s">
        <v>44</v>
      </c>
      <c r="J22" s="3" t="n">
        <v>1</v>
      </c>
      <c r="K22" s="0" t="n">
        <v>1020</v>
      </c>
      <c r="L22" s="0" t="s">
        <v>44</v>
      </c>
      <c r="M22" s="0" t="s">
        <v>44</v>
      </c>
      <c r="N22" s="3" t="n">
        <v>1</v>
      </c>
      <c r="O22" s="0" t="n">
        <v>-3</v>
      </c>
      <c r="P22" s="0" t="s">
        <v>44</v>
      </c>
      <c r="Q22" s="0" t="s">
        <v>44</v>
      </c>
      <c r="R22" s="3" t="n">
        <v>1</v>
      </c>
      <c r="S22" s="0" t="n">
        <v>1740</v>
      </c>
      <c r="T22" s="0" t="s">
        <v>44</v>
      </c>
      <c r="U22" s="0" t="s">
        <v>44</v>
      </c>
      <c r="V22" s="3" t="n">
        <v>1</v>
      </c>
      <c r="W22" s="0" t="n">
        <v>-3</v>
      </c>
      <c r="X22" s="0" t="s">
        <v>44</v>
      </c>
      <c r="Y22" s="0" t="s">
        <v>44</v>
      </c>
      <c r="Z22" s="3" t="n">
        <v>1</v>
      </c>
      <c r="AA22" s="0" t="n">
        <v>84</v>
      </c>
      <c r="AB22" s="0" t="s">
        <v>44</v>
      </c>
      <c r="AC22" s="0" t="s">
        <v>44</v>
      </c>
      <c r="AD22" s="3" t="n">
        <v>1</v>
      </c>
      <c r="AE22" s="0" t="n">
        <v>88</v>
      </c>
      <c r="AF22" s="4" t="s">
        <v>44</v>
      </c>
      <c r="AG22" s="4" t="s">
        <v>44</v>
      </c>
      <c r="AH22" s="3" t="n">
        <v>1</v>
      </c>
      <c r="AI22" s="0" t="n">
        <v>-3</v>
      </c>
      <c r="AJ22" s="0" t="s">
        <v>44</v>
      </c>
      <c r="AK22" s="0" t="s">
        <v>44</v>
      </c>
      <c r="AL22" s="3" t="n">
        <v>1</v>
      </c>
      <c r="AM22" s="0" t="n">
        <v>-3</v>
      </c>
      <c r="AN22" s="0" t="s">
        <v>44</v>
      </c>
      <c r="AO22" s="0" t="s">
        <v>44</v>
      </c>
      <c r="AP22" s="3" t="n">
        <v>1</v>
      </c>
      <c r="AQ22" s="0" t="n">
        <v>37</v>
      </c>
      <c r="AR22" s="0" t="s">
        <v>44</v>
      </c>
      <c r="AS22" s="0" t="s">
        <v>44</v>
      </c>
      <c r="AT22" s="3" t="n">
        <v>1</v>
      </c>
      <c r="AU22" s="0" t="n">
        <v>-3</v>
      </c>
      <c r="AV22" s="0" t="s">
        <v>44</v>
      </c>
      <c r="AW22" s="0" t="s">
        <v>44</v>
      </c>
      <c r="AX22" s="3" t="n">
        <v>1</v>
      </c>
      <c r="AY22" s="0" t="n">
        <v>-3</v>
      </c>
      <c r="AZ22" s="0" t="s">
        <v>44</v>
      </c>
      <c r="BA22" s="0" t="s">
        <v>44</v>
      </c>
      <c r="BB22" s="3" t="n">
        <v>1</v>
      </c>
      <c r="BC22" s="0" t="n">
        <v>-3</v>
      </c>
      <c r="BD22" s="0" t="s">
        <v>44</v>
      </c>
      <c r="BE22" s="0" t="s">
        <v>44</v>
      </c>
      <c r="BF22" s="3" t="n">
        <v>1</v>
      </c>
      <c r="BG22" s="0" t="n">
        <v>-3</v>
      </c>
      <c r="BH22" s="0" t="s">
        <v>44</v>
      </c>
      <c r="BI22" s="0" t="s">
        <v>44</v>
      </c>
      <c r="BJ22" s="3" t="n">
        <v>1</v>
      </c>
      <c r="BK22" s="0" t="n">
        <v>-3</v>
      </c>
      <c r="BL22" s="0" t="s">
        <v>44</v>
      </c>
      <c r="BM22" s="0" t="s">
        <v>44</v>
      </c>
      <c r="BN22" s="3" t="n">
        <v>1</v>
      </c>
      <c r="BO22" s="0" t="n">
        <v>-3</v>
      </c>
      <c r="BP22" s="0" t="s">
        <v>44</v>
      </c>
      <c r="BQ22" s="0" t="s">
        <v>44</v>
      </c>
      <c r="BR22" s="3" t="n">
        <v>1</v>
      </c>
      <c r="BU22" s="14"/>
      <c r="BW22" s="0" t="n">
        <v>1</v>
      </c>
      <c r="BX22" s="0" t="n">
        <f aca="false">IF(AND(C22&gt;=0,C23&gt;=0),C22+C23,-1)</f>
        <v>3480</v>
      </c>
      <c r="BY22" s="0" t="s">
        <v>44</v>
      </c>
      <c r="BZ22" s="0" t="str">
        <f aca="false">IF(AND(E22="Nein",E23="Nein"),"Nein","Ja")</f>
        <v>Nein</v>
      </c>
      <c r="CA22" s="3" t="n">
        <f aca="false">ROUND((F22+F23)/2,2)</f>
        <v>1</v>
      </c>
      <c r="CB22" s="0" t="n">
        <v>-1</v>
      </c>
      <c r="CC22" s="0" t="str">
        <f aca="false">H22</f>
        <v>Nein</v>
      </c>
      <c r="CD22" s="0" t="str">
        <f aca="false">I22</f>
        <v>Nein</v>
      </c>
      <c r="CE22" s="3" t="n">
        <f aca="false">J22</f>
        <v>1</v>
      </c>
      <c r="CF22" s="0" t="n">
        <f aca="false">IF(AND(K22&gt;=0,K23&gt;=0),K22+K23,-1)</f>
        <v>1200</v>
      </c>
      <c r="CG22" s="0" t="s">
        <v>44</v>
      </c>
      <c r="CH22" s="0" t="str">
        <f aca="false">IF(AND(M22="Nein",M23="Nein"),"Nein","Ja")</f>
        <v>Nein</v>
      </c>
      <c r="CI22" s="3" t="n">
        <f aca="false">ROUND((N22+N23)/2,2)</f>
        <v>1</v>
      </c>
      <c r="CJ22" s="0" t="n">
        <v>-1</v>
      </c>
      <c r="CK22" s="0" t="str">
        <f aca="false">P22</f>
        <v>Nein</v>
      </c>
      <c r="CL22" s="0" t="str">
        <f aca="false">Q22</f>
        <v>Nein</v>
      </c>
      <c r="CM22" s="3" t="n">
        <f aca="false">R22</f>
        <v>1</v>
      </c>
      <c r="CN22" s="0" t="n">
        <f aca="false">IF(AND(S22&gt;=0,S23&gt;=0),S22+S23,-1)</f>
        <v>2280</v>
      </c>
      <c r="CO22" s="0" t="s">
        <v>44</v>
      </c>
      <c r="CP22" s="0" t="str">
        <f aca="false">IF(AND(U22="Nein",U23="Nein"),"Nein","Ja")</f>
        <v>Nein</v>
      </c>
      <c r="CQ22" s="3" t="n">
        <f aca="false">ROUND((V22+V23)/2,2)</f>
        <v>1</v>
      </c>
      <c r="CR22" s="0" t="n">
        <v>-1</v>
      </c>
      <c r="CS22" s="0" t="str">
        <f aca="false">X22</f>
        <v>Nein</v>
      </c>
      <c r="CT22" s="0" t="str">
        <f aca="false">Y22</f>
        <v>Nein</v>
      </c>
      <c r="CU22" s="3" t="n">
        <f aca="false">Z22</f>
        <v>1</v>
      </c>
      <c r="CV22" s="0" t="n">
        <v>-1</v>
      </c>
      <c r="CW22" s="0" t="str">
        <f aca="false">AB22</f>
        <v>Nein</v>
      </c>
      <c r="CX22" s="0" t="str">
        <f aca="false">AC22</f>
        <v>Nein</v>
      </c>
      <c r="CY22" s="3" t="n">
        <f aca="false">AD22</f>
        <v>1</v>
      </c>
      <c r="CZ22" s="0" t="n">
        <v>-1</v>
      </c>
      <c r="DA22" s="0" t="str">
        <f aca="false">AF22</f>
        <v>Nein</v>
      </c>
      <c r="DB22" s="0" t="str">
        <f aca="false">AG22</f>
        <v>Nein</v>
      </c>
      <c r="DC22" s="3" t="n">
        <f aca="false">AH22</f>
        <v>1</v>
      </c>
      <c r="DD22" s="0" t="n">
        <v>-1</v>
      </c>
      <c r="DE22" s="0" t="str">
        <f aca="false">AJ22</f>
        <v>Nein</v>
      </c>
      <c r="DF22" s="0" t="str">
        <f aca="false">AK22</f>
        <v>Nein</v>
      </c>
      <c r="DG22" s="3" t="n">
        <f aca="false">AL22</f>
        <v>1</v>
      </c>
      <c r="DH22" s="0" t="n">
        <v>-1</v>
      </c>
      <c r="DI22" s="0" t="str">
        <f aca="false">AN22</f>
        <v>Nein</v>
      </c>
      <c r="DJ22" s="0" t="str">
        <f aca="false">AO22</f>
        <v>Nein</v>
      </c>
      <c r="DK22" s="3" t="n">
        <f aca="false">AP22</f>
        <v>1</v>
      </c>
      <c r="DL22" s="0" t="n">
        <f aca="false">IF(CF22=0,0,IF(OR(BX22&gt;=0,CF22&gt;=0),ROUND(CF22/BX22*100,0),-1))</f>
        <v>34</v>
      </c>
      <c r="DM22" s="0" t="s">
        <v>44</v>
      </c>
      <c r="DN22" s="0" t="str">
        <f aca="false">IF(AND(CH22="Nein",BZ22="Nein"),"Nein","Ja")</f>
        <v>Nein</v>
      </c>
      <c r="DO22" s="3" t="n">
        <f aca="false">ROUND(CI22*CA22,2)</f>
        <v>1</v>
      </c>
      <c r="DP22" s="0" t="n">
        <v>-1</v>
      </c>
      <c r="DQ22" s="0" t="s">
        <v>44</v>
      </c>
      <c r="DR22" s="0" t="str">
        <f aca="false">IF(AND(BZ22="Nein",CD22="Nein"),"Nein","Ja")</f>
        <v>Nein</v>
      </c>
      <c r="DS22" s="3" t="n">
        <f aca="false">ROUND(CA22*CE22,2)</f>
        <v>1</v>
      </c>
      <c r="DT22" s="0" t="n">
        <v>-1</v>
      </c>
      <c r="DU22" s="0" t="s">
        <v>44</v>
      </c>
      <c r="DV22" s="0" t="str">
        <f aca="false">IF(AND(CH22="Nein",CL22="Nein"),"Nein","Ja")</f>
        <v>Nein</v>
      </c>
      <c r="DW22" s="3" t="n">
        <f aca="false">ROUND(CI22*CM22,2)</f>
        <v>1</v>
      </c>
      <c r="DX22" s="0" t="n">
        <v>-1</v>
      </c>
      <c r="DY22" s="0" t="s">
        <v>44</v>
      </c>
      <c r="DZ22" s="0" t="str">
        <f aca="false">IF(AND(CP22="Nein",CT22="Nein"),"Nein","Ja")</f>
        <v>Nein</v>
      </c>
      <c r="EA22" s="3" t="n">
        <f aca="false">ROUND(CQ22*CU22,2)</f>
        <v>1</v>
      </c>
      <c r="EB22" s="0" t="n">
        <v>-1</v>
      </c>
      <c r="EC22" s="0" t="s">
        <v>44</v>
      </c>
      <c r="ED22" s="0" t="str">
        <f aca="false">IF(AND(CP22="Nein",CH22="Nein"),"Nein","Ja")</f>
        <v>Nein</v>
      </c>
      <c r="EE22" s="3" t="n">
        <f aca="false">ROUND((CQ22+CI22)/2,2)</f>
        <v>1</v>
      </c>
      <c r="EF22" s="0" t="n">
        <v>-1</v>
      </c>
      <c r="EG22" s="0" t="s">
        <v>44</v>
      </c>
      <c r="EH22" s="0" t="str">
        <f aca="false">IF(AND(ED22="Nein",CD22="Nein"),"Nein","Ja")</f>
        <v>Nein</v>
      </c>
      <c r="EI22" s="3" t="n">
        <f aca="false">ROUND(EE22*CE22,2)</f>
        <v>1</v>
      </c>
      <c r="EJ22" s="0" t="n">
        <v>-1</v>
      </c>
      <c r="EK22" s="0" t="str">
        <f aca="false">BP22</f>
        <v>Nein</v>
      </c>
      <c r="EL22" s="0" t="str">
        <f aca="false">BQ22</f>
        <v>Nein</v>
      </c>
      <c r="EM22" s="3" t="n">
        <f aca="false">BR22</f>
        <v>1</v>
      </c>
    </row>
    <row r="23" customFormat="false" ht="12.75" hidden="false" customHeight="false" outlineLevel="0" collapsed="false">
      <c r="B23" s="0" t="n">
        <v>1</v>
      </c>
      <c r="C23" s="0" t="n">
        <v>720</v>
      </c>
      <c r="D23" s="0" t="s">
        <v>44</v>
      </c>
      <c r="E23" s="0" t="s">
        <v>44</v>
      </c>
      <c r="F23" s="3" t="n">
        <v>1</v>
      </c>
      <c r="G23" s="0" t="n">
        <v>97</v>
      </c>
      <c r="H23" s="0" t="s">
        <v>44</v>
      </c>
      <c r="I23" s="0" t="s">
        <v>44</v>
      </c>
      <c r="J23" s="3" t="n">
        <v>1</v>
      </c>
      <c r="K23" s="0" t="n">
        <v>180</v>
      </c>
      <c r="L23" s="0" t="s">
        <v>44</v>
      </c>
      <c r="M23" s="0" t="s">
        <v>44</v>
      </c>
      <c r="N23" s="3" t="n">
        <v>1</v>
      </c>
      <c r="O23" s="0" t="n">
        <v>82</v>
      </c>
      <c r="P23" s="0" t="s">
        <v>44</v>
      </c>
      <c r="Q23" s="0" t="s">
        <v>44</v>
      </c>
      <c r="R23" s="3" t="n">
        <v>1</v>
      </c>
      <c r="S23" s="0" t="n">
        <v>540</v>
      </c>
      <c r="T23" s="0" t="s">
        <v>44</v>
      </c>
      <c r="U23" s="0" t="s">
        <v>44</v>
      </c>
      <c r="V23" s="3" t="n">
        <v>1</v>
      </c>
      <c r="W23" s="0" t="n">
        <v>102</v>
      </c>
      <c r="X23" s="0" t="s">
        <v>44</v>
      </c>
      <c r="Y23" s="0" t="s">
        <v>44</v>
      </c>
      <c r="Z23" s="3" t="n">
        <v>1</v>
      </c>
      <c r="AA23" s="0" t="n">
        <v>82</v>
      </c>
      <c r="AB23" s="0" t="s">
        <v>44</v>
      </c>
      <c r="AC23" s="0" t="s">
        <v>44</v>
      </c>
      <c r="AD23" s="3" t="n">
        <v>1</v>
      </c>
      <c r="AE23" s="0" t="n">
        <v>82</v>
      </c>
      <c r="AF23" s="4" t="s">
        <v>44</v>
      </c>
      <c r="AG23" s="4" t="s">
        <v>44</v>
      </c>
      <c r="AH23" s="3" t="n">
        <v>1</v>
      </c>
      <c r="AI23" s="0" t="n">
        <v>11</v>
      </c>
      <c r="AJ23" s="0" t="s">
        <v>44</v>
      </c>
      <c r="AK23" s="0" t="s">
        <v>44</v>
      </c>
      <c r="AL23" s="3" t="n">
        <v>1</v>
      </c>
      <c r="AM23" s="0" t="n">
        <v>98</v>
      </c>
      <c r="AN23" s="0" t="s">
        <v>44</v>
      </c>
      <c r="AO23" s="0" t="s">
        <v>44</v>
      </c>
      <c r="AP23" s="3" t="n">
        <v>1</v>
      </c>
      <c r="AQ23" s="0" t="n">
        <v>25</v>
      </c>
      <c r="AR23" s="0" t="s">
        <v>44</v>
      </c>
      <c r="AS23" s="0" t="s">
        <v>44</v>
      </c>
      <c r="AT23" s="3" t="n">
        <v>1</v>
      </c>
      <c r="AU23" s="0" t="n">
        <v>7</v>
      </c>
      <c r="AV23" s="0" t="s">
        <v>44</v>
      </c>
      <c r="AW23" s="0" t="s">
        <v>44</v>
      </c>
      <c r="AX23" s="3" t="n">
        <v>1</v>
      </c>
      <c r="AY23" s="0" t="n">
        <v>2</v>
      </c>
      <c r="AZ23" s="0" t="s">
        <v>44</v>
      </c>
      <c r="BA23" s="0" t="s">
        <v>44</v>
      </c>
      <c r="BB23" s="3" t="n">
        <v>1</v>
      </c>
      <c r="BC23" s="0" t="n">
        <v>5</v>
      </c>
      <c r="BD23" s="0" t="s">
        <v>44</v>
      </c>
      <c r="BE23" s="0" t="s">
        <v>44</v>
      </c>
      <c r="BF23" s="3" t="n">
        <v>1</v>
      </c>
      <c r="BG23" s="0" t="n">
        <v>1008</v>
      </c>
      <c r="BH23" s="0" t="s">
        <v>44</v>
      </c>
      <c r="BI23" s="0" t="s">
        <v>44</v>
      </c>
      <c r="BJ23" s="3" t="n">
        <v>1</v>
      </c>
      <c r="BK23" s="0" t="n">
        <v>10</v>
      </c>
      <c r="BL23" s="0" t="s">
        <v>44</v>
      </c>
      <c r="BM23" s="0" t="s">
        <v>44</v>
      </c>
      <c r="BN23" s="3" t="n">
        <v>1</v>
      </c>
      <c r="BO23" s="0" t="n">
        <v>7</v>
      </c>
      <c r="BP23" s="0" t="s">
        <v>44</v>
      </c>
      <c r="BQ23" s="0" t="s">
        <v>44</v>
      </c>
      <c r="BR23" s="3" t="n">
        <v>1</v>
      </c>
      <c r="CA23" s="3"/>
      <c r="CE23" s="3"/>
      <c r="CI23" s="3"/>
      <c r="CM23" s="3"/>
      <c r="CQ23" s="3"/>
      <c r="CU23" s="3"/>
      <c r="CY23" s="3"/>
      <c r="DC23" s="3"/>
      <c r="DG23" s="3"/>
      <c r="DK23" s="3"/>
      <c r="DO23" s="3"/>
      <c r="DS23" s="3"/>
      <c r="DW23" s="3"/>
      <c r="EA23" s="3"/>
      <c r="EE23" s="3"/>
      <c r="EI23" s="3"/>
      <c r="EM23" s="3"/>
    </row>
    <row r="24" customFormat="false" ht="12.75" hidden="false" customHeight="false" outlineLevel="0" collapsed="false">
      <c r="A24" s="0" t="n">
        <v>6</v>
      </c>
      <c r="B24" s="0" t="n">
        <v>1</v>
      </c>
      <c r="C24" s="0" t="n">
        <v>1320</v>
      </c>
      <c r="D24" s="0" t="s">
        <v>44</v>
      </c>
      <c r="E24" s="0" t="s">
        <v>44</v>
      </c>
      <c r="F24" s="3" t="n">
        <v>1</v>
      </c>
      <c r="G24" s="0" t="n">
        <v>20</v>
      </c>
      <c r="H24" s="0" t="s">
        <v>44</v>
      </c>
      <c r="I24" s="0" t="s">
        <v>44</v>
      </c>
      <c r="J24" s="3" t="n">
        <v>1</v>
      </c>
      <c r="K24" s="0" t="n">
        <v>60</v>
      </c>
      <c r="L24" s="0" t="s">
        <v>44</v>
      </c>
      <c r="M24" s="0" t="s">
        <v>44</v>
      </c>
      <c r="N24" s="3" t="n">
        <v>1</v>
      </c>
      <c r="O24" s="0" t="n">
        <v>20</v>
      </c>
      <c r="P24" s="0" t="s">
        <v>44</v>
      </c>
      <c r="Q24" s="0" t="s">
        <v>44</v>
      </c>
      <c r="R24" s="3" t="n">
        <v>1</v>
      </c>
      <c r="S24" s="0" t="n">
        <v>1260</v>
      </c>
      <c r="T24" s="0" t="s">
        <v>44</v>
      </c>
      <c r="U24" s="0" t="s">
        <v>44</v>
      </c>
      <c r="V24" s="3" t="n">
        <v>1</v>
      </c>
      <c r="W24" s="0" t="n">
        <v>20</v>
      </c>
      <c r="X24" s="0" t="s">
        <v>44</v>
      </c>
      <c r="Y24" s="0" t="s">
        <v>44</v>
      </c>
      <c r="Z24" s="3" t="n">
        <v>1</v>
      </c>
      <c r="AA24" s="0" t="n">
        <v>92</v>
      </c>
      <c r="AB24" s="0" t="s">
        <v>44</v>
      </c>
      <c r="AC24" s="0" t="s">
        <v>44</v>
      </c>
      <c r="AD24" s="3" t="n">
        <v>1</v>
      </c>
      <c r="AE24" s="0" t="n">
        <v>92</v>
      </c>
      <c r="AF24" s="4" t="s">
        <v>44</v>
      </c>
      <c r="AG24" s="4" t="s">
        <v>44</v>
      </c>
      <c r="AH24" s="3" t="n">
        <v>1</v>
      </c>
      <c r="AI24" s="0" t="n">
        <v>2</v>
      </c>
      <c r="AJ24" s="0" t="s">
        <v>44</v>
      </c>
      <c r="AK24" s="0" t="s">
        <v>44</v>
      </c>
      <c r="AL24" s="3" t="n">
        <v>1</v>
      </c>
      <c r="AM24" s="0" t="n">
        <v>21</v>
      </c>
      <c r="AN24" s="0" t="s">
        <v>44</v>
      </c>
      <c r="AO24" s="0" t="s">
        <v>44</v>
      </c>
      <c r="AP24" s="3" t="n">
        <v>1</v>
      </c>
      <c r="AQ24" s="0" t="n">
        <v>5</v>
      </c>
      <c r="AR24" s="0" t="s">
        <v>44</v>
      </c>
      <c r="AS24" s="0" t="s">
        <v>44</v>
      </c>
      <c r="AT24" s="3" t="n">
        <v>1</v>
      </c>
      <c r="AU24" s="0" t="n">
        <v>66</v>
      </c>
      <c r="AV24" s="0" t="s">
        <v>44</v>
      </c>
      <c r="AW24" s="0" t="s">
        <v>44</v>
      </c>
      <c r="AX24" s="3" t="n">
        <v>1</v>
      </c>
      <c r="AY24" s="0" t="n">
        <v>3</v>
      </c>
      <c r="AZ24" s="0" t="s">
        <v>44</v>
      </c>
      <c r="BA24" s="0" t="s">
        <v>44</v>
      </c>
      <c r="BB24" s="3" t="n">
        <v>1</v>
      </c>
      <c r="BC24" s="0" t="n">
        <v>63</v>
      </c>
      <c r="BD24" s="0" t="s">
        <v>44</v>
      </c>
      <c r="BE24" s="0" t="s">
        <v>44</v>
      </c>
      <c r="BF24" s="3" t="n">
        <v>1</v>
      </c>
      <c r="BG24" s="0" t="n">
        <v>1392</v>
      </c>
      <c r="BH24" s="0" t="s">
        <v>44</v>
      </c>
      <c r="BI24" s="0" t="s">
        <v>44</v>
      </c>
      <c r="BJ24" s="3" t="n">
        <v>1</v>
      </c>
      <c r="BK24" s="0" t="n">
        <v>70</v>
      </c>
      <c r="BL24" s="0" t="s">
        <v>44</v>
      </c>
      <c r="BM24" s="0" t="s">
        <v>44</v>
      </c>
      <c r="BN24" s="3" t="n">
        <v>1</v>
      </c>
      <c r="BO24" s="0" t="n">
        <v>9</v>
      </c>
      <c r="BP24" s="0" t="s">
        <v>44</v>
      </c>
      <c r="BQ24" s="0" t="s">
        <v>44</v>
      </c>
      <c r="BR24" s="3" t="n">
        <v>1</v>
      </c>
      <c r="BW24" s="0" t="n">
        <v>1</v>
      </c>
      <c r="BX24" s="0" t="n">
        <f aca="false">IF(AND(C24&gt;=0,C25&gt;=0),C24+C25,-1)</f>
        <v>2040</v>
      </c>
      <c r="BY24" s="0" t="s">
        <v>44</v>
      </c>
      <c r="BZ24" s="0" t="str">
        <f aca="false">IF(AND(E24="Nein",E25="Nein"),"Nein","Ja")</f>
        <v>Nein</v>
      </c>
      <c r="CA24" s="3" t="n">
        <f aca="false">ROUND((F24+F25)/2,2)</f>
        <v>1</v>
      </c>
      <c r="CB24" s="0" t="n">
        <v>-1</v>
      </c>
      <c r="CC24" s="0" t="str">
        <f aca="false">H24</f>
        <v>Nein</v>
      </c>
      <c r="CD24" s="0" t="str">
        <f aca="false">I24</f>
        <v>Nein</v>
      </c>
      <c r="CE24" s="3" t="n">
        <f aca="false">J24</f>
        <v>1</v>
      </c>
      <c r="CF24" s="0" t="n">
        <f aca="false">IF(AND(K24&gt;=0,K25&gt;=0),K24+K25,-1)</f>
        <v>240</v>
      </c>
      <c r="CG24" s="0" t="s">
        <v>44</v>
      </c>
      <c r="CH24" s="0" t="str">
        <f aca="false">IF(AND(M24="Nein",M25="Nein"),"Nein","Ja")</f>
        <v>Nein</v>
      </c>
      <c r="CI24" s="3" t="n">
        <f aca="false">ROUND((N24+N25)/2,2)</f>
        <v>1</v>
      </c>
      <c r="CJ24" s="0" t="n">
        <v>-1</v>
      </c>
      <c r="CK24" s="0" t="str">
        <f aca="false">P24</f>
        <v>Nein</v>
      </c>
      <c r="CL24" s="0" t="str">
        <f aca="false">Q24</f>
        <v>Nein</v>
      </c>
      <c r="CM24" s="3" t="n">
        <f aca="false">R24</f>
        <v>1</v>
      </c>
      <c r="CN24" s="0" t="n">
        <f aca="false">IF(AND(S24&gt;=0,S25&gt;=0),S24+S25,-1)</f>
        <v>1800</v>
      </c>
      <c r="CO24" s="0" t="s">
        <v>44</v>
      </c>
      <c r="CP24" s="0" t="str">
        <f aca="false">IF(AND(U24="Nein",U25="Nein"),"Nein","Ja")</f>
        <v>Nein</v>
      </c>
      <c r="CQ24" s="3" t="n">
        <f aca="false">ROUND((V24+V25)/2,2)</f>
        <v>1</v>
      </c>
      <c r="CR24" s="0" t="n">
        <v>-1</v>
      </c>
      <c r="CS24" s="0" t="str">
        <f aca="false">X24</f>
        <v>Nein</v>
      </c>
      <c r="CT24" s="0" t="str">
        <f aca="false">Y24</f>
        <v>Nein</v>
      </c>
      <c r="CU24" s="3" t="n">
        <f aca="false">Z24</f>
        <v>1</v>
      </c>
      <c r="CV24" s="0" t="n">
        <v>-1</v>
      </c>
      <c r="CW24" s="0" t="str">
        <f aca="false">AB24</f>
        <v>Nein</v>
      </c>
      <c r="CX24" s="0" t="str">
        <f aca="false">AC24</f>
        <v>Nein</v>
      </c>
      <c r="CY24" s="3" t="n">
        <f aca="false">AD24</f>
        <v>1</v>
      </c>
      <c r="CZ24" s="0" t="n">
        <v>-1</v>
      </c>
      <c r="DA24" s="0" t="str">
        <f aca="false">AF24</f>
        <v>Nein</v>
      </c>
      <c r="DB24" s="0" t="str">
        <f aca="false">AG24</f>
        <v>Nein</v>
      </c>
      <c r="DC24" s="3" t="n">
        <f aca="false">AH24</f>
        <v>1</v>
      </c>
      <c r="DD24" s="0" t="n">
        <v>-1</v>
      </c>
      <c r="DE24" s="0" t="str">
        <f aca="false">AJ24</f>
        <v>Nein</v>
      </c>
      <c r="DF24" s="0" t="str">
        <f aca="false">AK24</f>
        <v>Nein</v>
      </c>
      <c r="DG24" s="3" t="n">
        <f aca="false">AL24</f>
        <v>1</v>
      </c>
      <c r="DH24" s="0" t="n">
        <v>-1</v>
      </c>
      <c r="DI24" s="0" t="str">
        <f aca="false">AN24</f>
        <v>Nein</v>
      </c>
      <c r="DJ24" s="0" t="str">
        <f aca="false">AO24</f>
        <v>Nein</v>
      </c>
      <c r="DK24" s="3" t="n">
        <f aca="false">AP24</f>
        <v>1</v>
      </c>
      <c r="DL24" s="0" t="n">
        <f aca="false">IF(CF24=0,0,IF(OR(BX24&gt;=0,CF24&gt;=0),ROUND(CF24/BX24*100,0),-1))</f>
        <v>12</v>
      </c>
      <c r="DM24" s="0" t="s">
        <v>44</v>
      </c>
      <c r="DN24" s="0" t="str">
        <f aca="false">IF(AND(CH24="Nein",BZ24="Nein"),"Nein","Ja")</f>
        <v>Nein</v>
      </c>
      <c r="DO24" s="3" t="n">
        <f aca="false">ROUND(CI24*CA24,2)</f>
        <v>1</v>
      </c>
      <c r="DP24" s="0" t="n">
        <v>-1</v>
      </c>
      <c r="DQ24" s="0" t="s">
        <v>44</v>
      </c>
      <c r="DR24" s="0" t="str">
        <f aca="false">IF(AND(BZ24="Nein",CD24="Nein"),"Nein","Ja")</f>
        <v>Nein</v>
      </c>
      <c r="DS24" s="3" t="n">
        <f aca="false">ROUND(CA24*CE24,2)</f>
        <v>1</v>
      </c>
      <c r="DT24" s="0" t="n">
        <v>-1</v>
      </c>
      <c r="DU24" s="0" t="s">
        <v>44</v>
      </c>
      <c r="DV24" s="0" t="str">
        <f aca="false">IF(AND(CH24="Nein",CL24="Nein"),"Nein","Ja")</f>
        <v>Nein</v>
      </c>
      <c r="DW24" s="3" t="n">
        <f aca="false">ROUND(CI24*CM24,2)</f>
        <v>1</v>
      </c>
      <c r="DX24" s="0" t="n">
        <v>-1</v>
      </c>
      <c r="DY24" s="0" t="s">
        <v>44</v>
      </c>
      <c r="DZ24" s="0" t="str">
        <f aca="false">IF(AND(CP24="Nein",CT24="Nein"),"Nein","Ja")</f>
        <v>Nein</v>
      </c>
      <c r="EA24" s="3" t="n">
        <f aca="false">ROUND(CQ24*CU24,2)</f>
        <v>1</v>
      </c>
      <c r="EB24" s="0" t="n">
        <v>-1</v>
      </c>
      <c r="EC24" s="0" t="s">
        <v>44</v>
      </c>
      <c r="ED24" s="0" t="str">
        <f aca="false">IF(AND(CP24="Nein",CH24="Nein"),"Nein","Ja")</f>
        <v>Nein</v>
      </c>
      <c r="EE24" s="3" t="n">
        <f aca="false">ROUND((CQ24+CI24)/2,2)</f>
        <v>1</v>
      </c>
      <c r="EF24" s="0" t="n">
        <v>-1</v>
      </c>
      <c r="EG24" s="0" t="s">
        <v>44</v>
      </c>
      <c r="EH24" s="0" t="str">
        <f aca="false">IF(AND(ED24="Nein",CD24="Nein"),"Nein","Ja")</f>
        <v>Nein</v>
      </c>
      <c r="EI24" s="3" t="n">
        <f aca="false">ROUND(EE24*CE24,2)</f>
        <v>1</v>
      </c>
      <c r="EJ24" s="0" t="n">
        <v>-1</v>
      </c>
      <c r="EK24" s="0" t="str">
        <f aca="false">BP24</f>
        <v>Nein</v>
      </c>
      <c r="EL24" s="0" t="str">
        <f aca="false">BQ24</f>
        <v>Nein</v>
      </c>
      <c r="EM24" s="3" t="n">
        <f aca="false">BR24</f>
        <v>1</v>
      </c>
    </row>
    <row r="25" customFormat="false" ht="12.75" hidden="false" customHeight="false" outlineLevel="0" collapsed="false">
      <c r="B25" s="0" t="n">
        <v>1</v>
      </c>
      <c r="C25" s="0" t="n">
        <v>720</v>
      </c>
      <c r="D25" s="0" t="s">
        <v>44</v>
      </c>
      <c r="E25" s="0" t="s">
        <v>44</v>
      </c>
      <c r="F25" s="3" t="n">
        <v>1</v>
      </c>
      <c r="G25" s="0" t="n">
        <v>-3</v>
      </c>
      <c r="H25" s="0" t="s">
        <v>44</v>
      </c>
      <c r="I25" s="0" t="s">
        <v>44</v>
      </c>
      <c r="J25" s="3" t="n">
        <v>1</v>
      </c>
      <c r="K25" s="0" t="n">
        <v>180</v>
      </c>
      <c r="L25" s="0" t="s">
        <v>44</v>
      </c>
      <c r="M25" s="0" t="s">
        <v>44</v>
      </c>
      <c r="N25" s="3" t="n">
        <v>1</v>
      </c>
      <c r="O25" s="0" t="n">
        <v>-3</v>
      </c>
      <c r="P25" s="0" t="s">
        <v>44</v>
      </c>
      <c r="Q25" s="0" t="s">
        <v>44</v>
      </c>
      <c r="R25" s="3" t="n">
        <v>1</v>
      </c>
      <c r="S25" s="0" t="n">
        <v>540</v>
      </c>
      <c r="T25" s="0" t="s">
        <v>44</v>
      </c>
      <c r="U25" s="0" t="s">
        <v>44</v>
      </c>
      <c r="V25" s="3" t="n">
        <v>1</v>
      </c>
      <c r="W25" s="0" t="n">
        <v>-3</v>
      </c>
      <c r="X25" s="0" t="s">
        <v>44</v>
      </c>
      <c r="Y25" s="0" t="s">
        <v>44</v>
      </c>
      <c r="Z25" s="3" t="n">
        <v>1</v>
      </c>
      <c r="AA25" s="0" t="n">
        <v>82</v>
      </c>
      <c r="AB25" s="0" t="s">
        <v>44</v>
      </c>
      <c r="AC25" s="0" t="s">
        <v>44</v>
      </c>
      <c r="AD25" s="3" t="n">
        <v>1</v>
      </c>
      <c r="AE25" s="0" t="n">
        <v>82</v>
      </c>
      <c r="AF25" s="4" t="s">
        <v>44</v>
      </c>
      <c r="AG25" s="4" t="s">
        <v>44</v>
      </c>
      <c r="AH25" s="3" t="n">
        <v>1</v>
      </c>
      <c r="AI25" s="0" t="n">
        <v>-3</v>
      </c>
      <c r="AJ25" s="0" t="s">
        <v>44</v>
      </c>
      <c r="AK25" s="0" t="s">
        <v>44</v>
      </c>
      <c r="AL25" s="3" t="n">
        <v>1</v>
      </c>
      <c r="AM25" s="0" t="n">
        <v>-3</v>
      </c>
      <c r="AN25" s="0" t="s">
        <v>44</v>
      </c>
      <c r="AO25" s="0" t="s">
        <v>44</v>
      </c>
      <c r="AP25" s="3" t="n">
        <v>1</v>
      </c>
      <c r="AQ25" s="0" t="n">
        <v>25</v>
      </c>
      <c r="AR25" s="0" t="s">
        <v>44</v>
      </c>
      <c r="AS25" s="0" t="s">
        <v>44</v>
      </c>
      <c r="AT25" s="3" t="n">
        <v>1</v>
      </c>
      <c r="AU25" s="0" t="n">
        <v>-3</v>
      </c>
      <c r="AV25" s="0" t="s">
        <v>44</v>
      </c>
      <c r="AW25" s="0" t="s">
        <v>44</v>
      </c>
      <c r="AX25" s="3" t="n">
        <v>1</v>
      </c>
      <c r="AY25" s="0" t="n">
        <v>-3</v>
      </c>
      <c r="AZ25" s="0" t="s">
        <v>44</v>
      </c>
      <c r="BA25" s="0" t="s">
        <v>44</v>
      </c>
      <c r="BB25" s="3" t="n">
        <v>1</v>
      </c>
      <c r="BC25" s="0" t="n">
        <v>-3</v>
      </c>
      <c r="BD25" s="0" t="s">
        <v>44</v>
      </c>
      <c r="BE25" s="0" t="s">
        <v>44</v>
      </c>
      <c r="BF25" s="3" t="n">
        <v>1</v>
      </c>
      <c r="BG25" s="0" t="n">
        <v>-3</v>
      </c>
      <c r="BH25" s="0" t="s">
        <v>44</v>
      </c>
      <c r="BI25" s="0" t="s">
        <v>44</v>
      </c>
      <c r="BJ25" s="3" t="n">
        <v>1</v>
      </c>
      <c r="BK25" s="0" t="n">
        <v>-3</v>
      </c>
      <c r="BL25" s="0" t="s">
        <v>44</v>
      </c>
      <c r="BM25" s="0" t="s">
        <v>44</v>
      </c>
      <c r="BN25" s="3" t="n">
        <v>1</v>
      </c>
      <c r="BO25" s="0" t="n">
        <v>-3</v>
      </c>
      <c r="BP25" s="0" t="s">
        <v>44</v>
      </c>
      <c r="BQ25" s="0" t="s">
        <v>44</v>
      </c>
      <c r="BR25" s="3" t="n">
        <v>1</v>
      </c>
      <c r="CA25" s="3"/>
      <c r="CE25" s="3"/>
      <c r="CI25" s="3"/>
      <c r="CM25" s="3"/>
      <c r="CQ25" s="3"/>
      <c r="CU25" s="3"/>
      <c r="CY25" s="3"/>
      <c r="DC25" s="3"/>
      <c r="DG25" s="3"/>
      <c r="DK25" s="3"/>
      <c r="DO25" s="3"/>
      <c r="DS25" s="3"/>
      <c r="DW25" s="3"/>
      <c r="EA25" s="3"/>
      <c r="EE25" s="3"/>
      <c r="EI25" s="3"/>
      <c r="EM25" s="3"/>
    </row>
    <row r="26" customFormat="false" ht="12.75" hidden="false" customHeight="false" outlineLevel="0" collapsed="false">
      <c r="A26" s="0" t="n">
        <v>7</v>
      </c>
      <c r="B26" s="0" t="n">
        <v>1</v>
      </c>
      <c r="C26" s="0" t="n">
        <v>2700</v>
      </c>
      <c r="D26" s="0" t="s">
        <v>44</v>
      </c>
      <c r="E26" s="0" t="s">
        <v>44</v>
      </c>
      <c r="F26" s="3" t="n">
        <v>1</v>
      </c>
      <c r="G26" s="0" t="n">
        <v>96</v>
      </c>
      <c r="H26" s="0" t="s">
        <v>44</v>
      </c>
      <c r="I26" s="0" t="s">
        <v>44</v>
      </c>
      <c r="J26" s="3" t="n">
        <v>1</v>
      </c>
      <c r="K26" s="0" t="n">
        <v>1260</v>
      </c>
      <c r="L26" s="0" t="s">
        <v>44</v>
      </c>
      <c r="M26" s="0" t="s">
        <v>44</v>
      </c>
      <c r="N26" s="3" t="n">
        <v>1</v>
      </c>
      <c r="O26" s="0" t="n">
        <v>83</v>
      </c>
      <c r="P26" s="0" t="s">
        <v>44</v>
      </c>
      <c r="Q26" s="0" t="s">
        <v>44</v>
      </c>
      <c r="R26" s="3" t="n">
        <v>1</v>
      </c>
      <c r="S26" s="0" t="n">
        <v>1440</v>
      </c>
      <c r="T26" s="0" t="s">
        <v>44</v>
      </c>
      <c r="U26" s="0" t="s">
        <v>44</v>
      </c>
      <c r="V26" s="3" t="n">
        <v>1</v>
      </c>
      <c r="W26" s="0" t="n">
        <v>108</v>
      </c>
      <c r="X26" s="0" t="s">
        <v>44</v>
      </c>
      <c r="Y26" s="0" t="s">
        <v>44</v>
      </c>
      <c r="Z26" s="3" t="n">
        <v>1</v>
      </c>
      <c r="AA26" s="0" t="n">
        <v>81</v>
      </c>
      <c r="AB26" s="0" t="s">
        <v>44</v>
      </c>
      <c r="AC26" s="0" t="s">
        <v>44</v>
      </c>
      <c r="AD26" s="3" t="n">
        <v>1</v>
      </c>
      <c r="AE26" s="0" t="n">
        <v>84</v>
      </c>
      <c r="AF26" s="4" t="s">
        <v>44</v>
      </c>
      <c r="AG26" s="4" t="s">
        <v>44</v>
      </c>
      <c r="AH26" s="3" t="n">
        <v>1</v>
      </c>
      <c r="AI26" s="0" t="n">
        <v>12</v>
      </c>
      <c r="AJ26" s="0" t="s">
        <v>44</v>
      </c>
      <c r="AK26" s="0" t="s">
        <v>44</v>
      </c>
      <c r="AL26" s="3" t="n">
        <v>1</v>
      </c>
      <c r="AM26" s="0" t="n">
        <v>101</v>
      </c>
      <c r="AN26" s="0" t="s">
        <v>44</v>
      </c>
      <c r="AO26" s="0" t="s">
        <v>44</v>
      </c>
      <c r="AP26" s="3" t="n">
        <v>1</v>
      </c>
      <c r="AQ26" s="0" t="n">
        <v>47</v>
      </c>
      <c r="AR26" s="0" t="s">
        <v>44</v>
      </c>
      <c r="AS26" s="0" t="s">
        <v>44</v>
      </c>
      <c r="AT26" s="3" t="n">
        <v>1</v>
      </c>
      <c r="AU26" s="0" t="n">
        <v>21</v>
      </c>
      <c r="AV26" s="0" t="s">
        <v>44</v>
      </c>
      <c r="AW26" s="0" t="s">
        <v>44</v>
      </c>
      <c r="AX26" s="3" t="n">
        <v>1</v>
      </c>
      <c r="AY26" s="0" t="n">
        <v>12</v>
      </c>
      <c r="AZ26" s="0" t="s">
        <v>44</v>
      </c>
      <c r="BA26" s="0" t="s">
        <v>44</v>
      </c>
      <c r="BB26" s="3" t="n">
        <v>1</v>
      </c>
      <c r="BC26" s="0" t="n">
        <v>9</v>
      </c>
      <c r="BD26" s="0" t="s">
        <v>44</v>
      </c>
      <c r="BE26" s="0" t="s">
        <v>44</v>
      </c>
      <c r="BF26" s="3" t="n">
        <v>1</v>
      </c>
      <c r="BG26" s="0" t="n">
        <v>4842</v>
      </c>
      <c r="BH26" s="0" t="s">
        <v>44</v>
      </c>
      <c r="BI26" s="0" t="s">
        <v>44</v>
      </c>
      <c r="BJ26" s="3" t="n">
        <v>1</v>
      </c>
      <c r="BK26" s="0" t="n">
        <v>50</v>
      </c>
      <c r="BL26" s="0" t="s">
        <v>44</v>
      </c>
      <c r="BM26" s="0" t="s">
        <v>44</v>
      </c>
      <c r="BN26" s="3" t="n">
        <v>1</v>
      </c>
      <c r="BO26" s="0" t="n">
        <v>-1</v>
      </c>
      <c r="BP26" s="0" t="s">
        <v>44</v>
      </c>
      <c r="BQ26" s="0" t="s">
        <v>44</v>
      </c>
      <c r="BR26" s="3" t="n">
        <v>1</v>
      </c>
      <c r="BW26" s="0" t="n">
        <v>1</v>
      </c>
      <c r="BX26" s="0" t="n">
        <f aca="false">IF(AND(C26&gt;=0,C27&gt;=0),C26+C27,-1)</f>
        <v>3420</v>
      </c>
      <c r="BY26" s="0" t="s">
        <v>44</v>
      </c>
      <c r="BZ26" s="0" t="str">
        <f aca="false">IF(AND(E26="Nein",E27="Nein"),"Nein","Ja")</f>
        <v>Nein</v>
      </c>
      <c r="CA26" s="3" t="n">
        <f aca="false">ROUND((F26+F27)/2,2)</f>
        <v>1</v>
      </c>
      <c r="CB26" s="0" t="n">
        <v>-1</v>
      </c>
      <c r="CC26" s="0" t="str">
        <f aca="false">H26</f>
        <v>Nein</v>
      </c>
      <c r="CD26" s="0" t="str">
        <f aca="false">I26</f>
        <v>Nein</v>
      </c>
      <c r="CE26" s="3" t="n">
        <f aca="false">J26</f>
        <v>1</v>
      </c>
      <c r="CF26" s="0" t="n">
        <f aca="false">IF(AND(K26&gt;=0,K27&gt;=0),K26+K27,-1)</f>
        <v>1440</v>
      </c>
      <c r="CG26" s="0" t="s">
        <v>44</v>
      </c>
      <c r="CH26" s="0" t="str">
        <f aca="false">IF(AND(M26="Nein",M27="Nein"),"Nein","Ja")</f>
        <v>Nein</v>
      </c>
      <c r="CI26" s="3" t="n">
        <f aca="false">ROUND((N26+N27)/2,2)</f>
        <v>1</v>
      </c>
      <c r="CJ26" s="0" t="n">
        <v>-1</v>
      </c>
      <c r="CK26" s="0" t="str">
        <f aca="false">P26</f>
        <v>Nein</v>
      </c>
      <c r="CL26" s="0" t="str">
        <f aca="false">Q26</f>
        <v>Nein</v>
      </c>
      <c r="CM26" s="3" t="n">
        <f aca="false">R26</f>
        <v>1</v>
      </c>
      <c r="CN26" s="0" t="n">
        <f aca="false">IF(AND(S26&gt;=0,S27&gt;=0),S26+S27,-1)</f>
        <v>1980</v>
      </c>
      <c r="CO26" s="0" t="s">
        <v>44</v>
      </c>
      <c r="CP26" s="0" t="str">
        <f aca="false">IF(AND(U26="Nein",U27="Nein"),"Nein","Ja")</f>
        <v>Nein</v>
      </c>
      <c r="CQ26" s="3" t="n">
        <f aca="false">ROUND((V26+V27)/2,2)</f>
        <v>1</v>
      </c>
      <c r="CR26" s="0" t="n">
        <v>-1</v>
      </c>
      <c r="CS26" s="0" t="str">
        <f aca="false">X26</f>
        <v>Nein</v>
      </c>
      <c r="CT26" s="0" t="str">
        <f aca="false">Y26</f>
        <v>Nein</v>
      </c>
      <c r="CU26" s="3" t="n">
        <f aca="false">Z26</f>
        <v>1</v>
      </c>
      <c r="CV26" s="0" t="n">
        <v>-1</v>
      </c>
      <c r="CW26" s="0" t="str">
        <f aca="false">AB26</f>
        <v>Nein</v>
      </c>
      <c r="CX26" s="0" t="str">
        <f aca="false">AC26</f>
        <v>Nein</v>
      </c>
      <c r="CY26" s="3" t="n">
        <f aca="false">AD26</f>
        <v>1</v>
      </c>
      <c r="CZ26" s="0" t="n">
        <v>-1</v>
      </c>
      <c r="DA26" s="0" t="str">
        <f aca="false">AF26</f>
        <v>Nein</v>
      </c>
      <c r="DB26" s="0" t="str">
        <f aca="false">AG26</f>
        <v>Nein</v>
      </c>
      <c r="DC26" s="3" t="n">
        <f aca="false">AH26</f>
        <v>1</v>
      </c>
      <c r="DD26" s="0" t="n">
        <v>-1</v>
      </c>
      <c r="DE26" s="0" t="str">
        <f aca="false">AJ26</f>
        <v>Nein</v>
      </c>
      <c r="DF26" s="0" t="str">
        <f aca="false">AK26</f>
        <v>Nein</v>
      </c>
      <c r="DG26" s="3" t="n">
        <f aca="false">AL26</f>
        <v>1</v>
      </c>
      <c r="DH26" s="0" t="n">
        <v>-1</v>
      </c>
      <c r="DI26" s="0" t="str">
        <f aca="false">AN26</f>
        <v>Nein</v>
      </c>
      <c r="DJ26" s="0" t="str">
        <f aca="false">AO26</f>
        <v>Nein</v>
      </c>
      <c r="DK26" s="3" t="n">
        <f aca="false">AP26</f>
        <v>1</v>
      </c>
      <c r="DL26" s="0" t="n">
        <f aca="false">IF(CF26=0,0,IF(OR(BX26&gt;=0,CF26&gt;=0),ROUND(CF26/BX26*100,0),-1))</f>
        <v>42</v>
      </c>
      <c r="DM26" s="0" t="s">
        <v>44</v>
      </c>
      <c r="DN26" s="0" t="str">
        <f aca="false">IF(AND(CH26="Nein",BZ26="Nein"),"Nein","Ja")</f>
        <v>Nein</v>
      </c>
      <c r="DO26" s="3" t="n">
        <f aca="false">ROUND(CI26*CA26,2)</f>
        <v>1</v>
      </c>
      <c r="DP26" s="0" t="n">
        <v>-1</v>
      </c>
      <c r="DQ26" s="0" t="s">
        <v>44</v>
      </c>
      <c r="DR26" s="0" t="str">
        <f aca="false">IF(AND(BZ26="Nein",CD26="Nein"),"Nein","Ja")</f>
        <v>Nein</v>
      </c>
      <c r="DS26" s="3" t="n">
        <f aca="false">ROUND(CA26*CE26,2)</f>
        <v>1</v>
      </c>
      <c r="DT26" s="0" t="n">
        <v>-1</v>
      </c>
      <c r="DU26" s="0" t="s">
        <v>44</v>
      </c>
      <c r="DV26" s="0" t="str">
        <f aca="false">IF(AND(CH26="Nein",CL26="Nein"),"Nein","Ja")</f>
        <v>Nein</v>
      </c>
      <c r="DW26" s="3" t="n">
        <f aca="false">ROUND(CI26*CM26,2)</f>
        <v>1</v>
      </c>
      <c r="DX26" s="0" t="n">
        <v>-1</v>
      </c>
      <c r="DY26" s="0" t="s">
        <v>44</v>
      </c>
      <c r="DZ26" s="0" t="str">
        <f aca="false">IF(AND(CP26="Nein",CT26="Nein"),"Nein","Ja")</f>
        <v>Nein</v>
      </c>
      <c r="EA26" s="3" t="n">
        <f aca="false">ROUND(CQ26*CU26,2)</f>
        <v>1</v>
      </c>
      <c r="EB26" s="0" t="n">
        <v>-1</v>
      </c>
      <c r="EC26" s="0" t="s">
        <v>44</v>
      </c>
      <c r="ED26" s="0" t="str">
        <f aca="false">IF(AND(CP26="Nein",CH26="Nein"),"Nein","Ja")</f>
        <v>Nein</v>
      </c>
      <c r="EE26" s="3" t="n">
        <f aca="false">ROUND((CQ26+CI26)/2,2)</f>
        <v>1</v>
      </c>
      <c r="EF26" s="0" t="n">
        <v>-1</v>
      </c>
      <c r="EG26" s="0" t="s">
        <v>44</v>
      </c>
      <c r="EH26" s="0" t="str">
        <f aca="false">IF(AND(ED26="Nein",CD26="Nein"),"Nein","Ja")</f>
        <v>Nein</v>
      </c>
      <c r="EI26" s="3" t="n">
        <f aca="false">ROUND(EE26*CE26,2)</f>
        <v>1</v>
      </c>
      <c r="EJ26" s="0" t="n">
        <v>-1</v>
      </c>
      <c r="EK26" s="0" t="str">
        <f aca="false">BP26</f>
        <v>Nein</v>
      </c>
      <c r="EL26" s="0" t="str">
        <f aca="false">BQ26</f>
        <v>Nein</v>
      </c>
      <c r="EM26" s="3" t="n">
        <f aca="false">BR26</f>
        <v>1</v>
      </c>
    </row>
    <row r="27" customFormat="false" ht="12.75" hidden="false" customHeight="false" outlineLevel="0" collapsed="false">
      <c r="B27" s="0" t="n">
        <v>1</v>
      </c>
      <c r="C27" s="0" t="n">
        <v>720</v>
      </c>
      <c r="D27" s="0" t="s">
        <v>44</v>
      </c>
      <c r="E27" s="0" t="s">
        <v>44</v>
      </c>
      <c r="F27" s="3" t="n">
        <v>1</v>
      </c>
      <c r="G27" s="0" t="n">
        <v>97</v>
      </c>
      <c r="H27" s="0" t="s">
        <v>44</v>
      </c>
      <c r="I27" s="0" t="s">
        <v>44</v>
      </c>
      <c r="J27" s="3" t="n">
        <v>1</v>
      </c>
      <c r="K27" s="0" t="n">
        <v>180</v>
      </c>
      <c r="L27" s="0" t="s">
        <v>44</v>
      </c>
      <c r="M27" s="0" t="s">
        <v>44</v>
      </c>
      <c r="N27" s="3" t="n">
        <v>1</v>
      </c>
      <c r="O27" s="0" t="n">
        <v>82</v>
      </c>
      <c r="P27" s="0" t="s">
        <v>44</v>
      </c>
      <c r="Q27" s="0" t="s">
        <v>44</v>
      </c>
      <c r="R27" s="3" t="n">
        <v>1</v>
      </c>
      <c r="S27" s="0" t="n">
        <v>540</v>
      </c>
      <c r="T27" s="0" t="s">
        <v>44</v>
      </c>
      <c r="U27" s="0" t="s">
        <v>44</v>
      </c>
      <c r="V27" s="3" t="n">
        <v>1</v>
      </c>
      <c r="W27" s="0" t="n">
        <v>102</v>
      </c>
      <c r="X27" s="0" t="s">
        <v>44</v>
      </c>
      <c r="Y27" s="0" t="s">
        <v>44</v>
      </c>
      <c r="Z27" s="3" t="n">
        <v>1</v>
      </c>
      <c r="AA27" s="0" t="n">
        <v>82</v>
      </c>
      <c r="AB27" s="0" t="s">
        <v>44</v>
      </c>
      <c r="AC27" s="0" t="s">
        <v>44</v>
      </c>
      <c r="AD27" s="3" t="n">
        <v>1</v>
      </c>
      <c r="AE27" s="0" t="n">
        <v>82</v>
      </c>
      <c r="AF27" s="4" t="s">
        <v>44</v>
      </c>
      <c r="AG27" s="4" t="s">
        <v>44</v>
      </c>
      <c r="AH27" s="3" t="n">
        <v>1</v>
      </c>
      <c r="AI27" s="0" t="n">
        <v>11</v>
      </c>
      <c r="AJ27" s="0" t="s">
        <v>44</v>
      </c>
      <c r="AK27" s="0" t="s">
        <v>44</v>
      </c>
      <c r="AL27" s="3" t="n">
        <v>1</v>
      </c>
      <c r="AM27" s="0" t="n">
        <v>98</v>
      </c>
      <c r="AN27" s="0" t="s">
        <v>44</v>
      </c>
      <c r="AO27" s="0" t="s">
        <v>44</v>
      </c>
      <c r="AP27" s="3" t="n">
        <v>1</v>
      </c>
      <c r="AQ27" s="0" t="n">
        <v>25</v>
      </c>
      <c r="AR27" s="0" t="s">
        <v>44</v>
      </c>
      <c r="AS27" s="0" t="s">
        <v>44</v>
      </c>
      <c r="AT27" s="3" t="n">
        <v>1</v>
      </c>
      <c r="AU27" s="0" t="n">
        <v>7</v>
      </c>
      <c r="AV27" s="0" t="s">
        <v>44</v>
      </c>
      <c r="AW27" s="0" t="s">
        <v>44</v>
      </c>
      <c r="AX27" s="3" t="n">
        <v>1</v>
      </c>
      <c r="AY27" s="0" t="n">
        <v>2</v>
      </c>
      <c r="AZ27" s="0" t="s">
        <v>44</v>
      </c>
      <c r="BA27" s="0" t="s">
        <v>44</v>
      </c>
      <c r="BB27" s="3" t="n">
        <v>1</v>
      </c>
      <c r="BC27" s="0" t="n">
        <v>5</v>
      </c>
      <c r="BD27" s="0" t="s">
        <v>44</v>
      </c>
      <c r="BE27" s="0" t="s">
        <v>44</v>
      </c>
      <c r="BF27" s="3" t="n">
        <v>1</v>
      </c>
      <c r="BG27" s="0" t="n">
        <v>1008</v>
      </c>
      <c r="BH27" s="0" t="s">
        <v>44</v>
      </c>
      <c r="BI27" s="0" t="s">
        <v>44</v>
      </c>
      <c r="BJ27" s="3" t="n">
        <v>1</v>
      </c>
      <c r="BK27" s="0" t="n">
        <v>10</v>
      </c>
      <c r="BL27" s="0" t="s">
        <v>44</v>
      </c>
      <c r="BM27" s="0" t="s">
        <v>44</v>
      </c>
      <c r="BN27" s="3" t="n">
        <v>1</v>
      </c>
      <c r="BO27" s="0" t="n">
        <v>7</v>
      </c>
      <c r="BP27" s="0" t="s">
        <v>44</v>
      </c>
      <c r="BQ27" s="0" t="s">
        <v>44</v>
      </c>
      <c r="BR27" s="3" t="n">
        <v>1</v>
      </c>
      <c r="CA27" s="3"/>
      <c r="CE27" s="3"/>
      <c r="CI27" s="3"/>
      <c r="CM27" s="3"/>
      <c r="CQ27" s="3"/>
      <c r="CU27" s="3"/>
      <c r="CY27" s="3"/>
      <c r="DC27" s="3"/>
      <c r="DG27" s="3"/>
      <c r="DK27" s="3"/>
      <c r="DO27" s="3"/>
      <c r="DS27" s="3"/>
      <c r="DW27" s="3"/>
      <c r="EA27" s="3"/>
      <c r="EE27" s="3"/>
      <c r="EI27" s="3"/>
      <c r="EM27" s="3"/>
    </row>
    <row r="28" customFormat="false" ht="12.75" hidden="false" customHeight="false" outlineLevel="0" collapsed="false">
      <c r="A28" s="0" t="n">
        <v>8</v>
      </c>
      <c r="B28" s="0" t="n">
        <v>1</v>
      </c>
      <c r="C28" s="0" t="n">
        <v>2460</v>
      </c>
      <c r="D28" s="0" t="s">
        <v>44</v>
      </c>
      <c r="E28" s="0" t="s">
        <v>45</v>
      </c>
      <c r="F28" s="3" t="n">
        <v>0.97</v>
      </c>
      <c r="G28" s="0" t="n">
        <v>102</v>
      </c>
      <c r="H28" s="0" t="s">
        <v>44</v>
      </c>
      <c r="I28" s="0" t="s">
        <v>45</v>
      </c>
      <c r="J28" s="3" t="n">
        <v>0.94</v>
      </c>
      <c r="K28" s="0" t="n">
        <v>480</v>
      </c>
      <c r="L28" s="0" t="s">
        <v>44</v>
      </c>
      <c r="M28" s="0" t="s">
        <v>45</v>
      </c>
      <c r="N28" s="3" t="n">
        <v>0.97</v>
      </c>
      <c r="O28" s="0" t="n">
        <v>83</v>
      </c>
      <c r="P28" s="0" t="s">
        <v>44</v>
      </c>
      <c r="Q28" s="0" t="s">
        <v>45</v>
      </c>
      <c r="R28" s="3" t="n">
        <v>0.94</v>
      </c>
      <c r="S28" s="0" t="n">
        <v>1980</v>
      </c>
      <c r="T28" s="0" t="s">
        <v>44</v>
      </c>
      <c r="U28" s="0" t="s">
        <v>45</v>
      </c>
      <c r="V28" s="3" t="n">
        <v>0.97</v>
      </c>
      <c r="W28" s="0" t="n">
        <v>107</v>
      </c>
      <c r="X28" s="0" t="s">
        <v>44</v>
      </c>
      <c r="Y28" s="0" t="s">
        <v>45</v>
      </c>
      <c r="Z28" s="3" t="n">
        <v>0.94</v>
      </c>
      <c r="AA28" s="0" t="n">
        <v>81</v>
      </c>
      <c r="AB28" s="0" t="s">
        <v>44</v>
      </c>
      <c r="AC28" s="0" t="s">
        <v>44</v>
      </c>
      <c r="AD28" s="3" t="n">
        <v>1</v>
      </c>
      <c r="AE28" s="0" t="n">
        <v>83</v>
      </c>
      <c r="AF28" s="4" t="s">
        <v>44</v>
      </c>
      <c r="AG28" s="4" t="s">
        <v>44</v>
      </c>
      <c r="AH28" s="3" t="n">
        <v>1</v>
      </c>
      <c r="AI28" s="0" t="n">
        <v>11</v>
      </c>
      <c r="AJ28" s="0" t="s">
        <v>44</v>
      </c>
      <c r="AK28" s="0" t="s">
        <v>45</v>
      </c>
      <c r="AL28" s="3" t="n">
        <v>0.94</v>
      </c>
      <c r="AM28" s="0" t="n">
        <v>103</v>
      </c>
      <c r="AN28" s="0" t="s">
        <v>44</v>
      </c>
      <c r="AO28" s="0" t="s">
        <v>45</v>
      </c>
      <c r="AP28" s="3" t="n">
        <v>0.93</v>
      </c>
      <c r="AQ28" s="0" t="n">
        <v>20</v>
      </c>
      <c r="AR28" s="0" t="s">
        <v>44</v>
      </c>
      <c r="AS28" s="0" t="s">
        <v>45</v>
      </c>
      <c r="AT28" s="3" t="n">
        <v>0.94</v>
      </c>
      <c r="AU28" s="0" t="n">
        <v>24</v>
      </c>
      <c r="AV28" s="0" t="s">
        <v>44</v>
      </c>
      <c r="AW28" s="0" t="s">
        <v>45</v>
      </c>
      <c r="AX28" s="3" t="n">
        <v>0.9</v>
      </c>
      <c r="AY28" s="0" t="n">
        <v>6</v>
      </c>
      <c r="AZ28" s="0" t="s">
        <v>44</v>
      </c>
      <c r="BA28" s="0" t="s">
        <v>45</v>
      </c>
      <c r="BB28" s="3" t="n">
        <v>0.9</v>
      </c>
      <c r="BC28" s="0" t="n">
        <v>18</v>
      </c>
      <c r="BD28" s="0" t="s">
        <v>44</v>
      </c>
      <c r="BE28" s="0" t="s">
        <v>45</v>
      </c>
      <c r="BF28" s="3" t="n">
        <v>0.9</v>
      </c>
      <c r="BG28" s="0" t="n">
        <v>3266</v>
      </c>
      <c r="BH28" s="0" t="s">
        <v>44</v>
      </c>
      <c r="BI28" s="0" t="s">
        <v>45</v>
      </c>
      <c r="BJ28" s="3" t="n">
        <v>0.97</v>
      </c>
      <c r="BK28" s="0" t="n">
        <v>32</v>
      </c>
      <c r="BL28" s="0" t="s">
        <v>44</v>
      </c>
      <c r="BM28" s="0" t="s">
        <v>45</v>
      </c>
      <c r="BN28" s="3" t="n">
        <v>0.91</v>
      </c>
      <c r="BO28" s="0" t="n">
        <v>6</v>
      </c>
      <c r="BP28" s="0" t="s">
        <v>44</v>
      </c>
      <c r="BQ28" s="0" t="s">
        <v>44</v>
      </c>
      <c r="BR28" s="3" t="n">
        <v>0.96</v>
      </c>
      <c r="BT28" s="0" t="s">
        <v>19</v>
      </c>
      <c r="BW28" s="0" t="n">
        <v>1</v>
      </c>
      <c r="BX28" s="0" t="n">
        <f aca="false">IF(AND(C28&gt;=0,C29&gt;=0),C28+C29,-1)</f>
        <v>3180</v>
      </c>
      <c r="BY28" s="0" t="s">
        <v>44</v>
      </c>
      <c r="BZ28" s="0" t="str">
        <f aca="false">IF(AND(E28="Nein",E29="Nein"),"Nein","Ja")</f>
        <v>Ja</v>
      </c>
      <c r="CA28" s="3" t="n">
        <f aca="false">ROUND((F28+F29)/2,2)</f>
        <v>0.93</v>
      </c>
      <c r="CB28" s="0" t="n">
        <v>-1</v>
      </c>
      <c r="CC28" s="0" t="str">
        <f aca="false">H28</f>
        <v>Nein</v>
      </c>
      <c r="CD28" s="0" t="s">
        <v>44</v>
      </c>
      <c r="CE28" s="3" t="n">
        <v>1</v>
      </c>
      <c r="CF28" s="0" t="n">
        <f aca="false">IF(AND(K28&gt;=0,K29&gt;=0),K28+K29,-1)</f>
        <v>660</v>
      </c>
      <c r="CG28" s="0" t="s">
        <v>44</v>
      </c>
      <c r="CH28" s="0" t="str">
        <f aca="false">IF(AND(M28="Nein",M29="Nein"),"Nein","Ja")</f>
        <v>Ja</v>
      </c>
      <c r="CI28" s="3" t="n">
        <f aca="false">ROUND((N28+N29)/2,2)</f>
        <v>0.93</v>
      </c>
      <c r="CJ28" s="0" t="n">
        <v>-1</v>
      </c>
      <c r="CK28" s="0" t="str">
        <f aca="false">P28</f>
        <v>Nein</v>
      </c>
      <c r="CL28" s="0" t="s">
        <v>44</v>
      </c>
      <c r="CM28" s="3" t="n">
        <v>1</v>
      </c>
      <c r="CN28" s="0" t="n">
        <f aca="false">IF(AND(S28&gt;=0,S29&gt;=0),S28+S29,-1)</f>
        <v>2520</v>
      </c>
      <c r="CO28" s="0" t="s">
        <v>44</v>
      </c>
      <c r="CP28" s="0" t="str">
        <f aca="false">IF(AND(U28="Nein",U29="Nein"),"Nein","Ja")</f>
        <v>Ja</v>
      </c>
      <c r="CQ28" s="3" t="n">
        <f aca="false">ROUND((V28+V29)/2,2)</f>
        <v>0.93</v>
      </c>
      <c r="CR28" s="0" t="n">
        <v>-1</v>
      </c>
      <c r="CS28" s="0" t="str">
        <f aca="false">X28</f>
        <v>Nein</v>
      </c>
      <c r="CT28" s="0" t="s">
        <v>44</v>
      </c>
      <c r="CU28" s="3" t="n">
        <v>1</v>
      </c>
      <c r="CV28" s="0" t="n">
        <v>-1</v>
      </c>
      <c r="CW28" s="0" t="str">
        <f aca="false">AB28</f>
        <v>Nein</v>
      </c>
      <c r="CX28" s="0" t="str">
        <f aca="false">AC28</f>
        <v>Nein</v>
      </c>
      <c r="CY28" s="3" t="n">
        <f aca="false">AD28</f>
        <v>1</v>
      </c>
      <c r="CZ28" s="0" t="n">
        <v>-1</v>
      </c>
      <c r="DA28" s="0" t="str">
        <f aca="false">AF28</f>
        <v>Nein</v>
      </c>
      <c r="DB28" s="0" t="str">
        <f aca="false">AG28</f>
        <v>Nein</v>
      </c>
      <c r="DC28" s="3" t="n">
        <f aca="false">AH28</f>
        <v>1</v>
      </c>
      <c r="DD28" s="0" t="n">
        <v>-1</v>
      </c>
      <c r="DE28" s="0" t="str">
        <f aca="false">AJ28</f>
        <v>Nein</v>
      </c>
      <c r="DF28" s="0" t="s">
        <v>44</v>
      </c>
      <c r="DG28" s="3" t="n">
        <v>1</v>
      </c>
      <c r="DH28" s="0" t="n">
        <v>-1</v>
      </c>
      <c r="DI28" s="0" t="str">
        <f aca="false">AN28</f>
        <v>Nein</v>
      </c>
      <c r="DJ28" s="0" t="s">
        <v>44</v>
      </c>
      <c r="DK28" s="3" t="n">
        <v>1</v>
      </c>
      <c r="DL28" s="0" t="n">
        <f aca="false">IF(CF28=0,0,IF(OR(BX28&gt;=0,CF28&gt;=0),ROUND(CF28/BX28*100,0),-1))</f>
        <v>21</v>
      </c>
      <c r="DM28" s="0" t="s">
        <v>44</v>
      </c>
      <c r="DN28" s="0" t="str">
        <f aca="false">IF(AND(CH28="Nein",BZ28="Nein"),"Nein","Ja")</f>
        <v>Ja</v>
      </c>
      <c r="DO28" s="3" t="n">
        <f aca="false">ROUND(CI28*CA28,2)</f>
        <v>0.86</v>
      </c>
      <c r="DP28" s="0" t="n">
        <v>-1</v>
      </c>
      <c r="DQ28" s="0" t="s">
        <v>44</v>
      </c>
      <c r="DR28" s="0" t="s">
        <v>44</v>
      </c>
      <c r="DS28" s="3" t="n">
        <v>1</v>
      </c>
      <c r="DT28" s="0" t="n">
        <v>-1</v>
      </c>
      <c r="DU28" s="0" t="s">
        <v>44</v>
      </c>
      <c r="DV28" s="0" t="s">
        <v>44</v>
      </c>
      <c r="DW28" s="3" t="n">
        <v>1</v>
      </c>
      <c r="DX28" s="0" t="n">
        <v>-1</v>
      </c>
      <c r="DY28" s="0" t="s">
        <v>44</v>
      </c>
      <c r="DZ28" s="0" t="s">
        <v>44</v>
      </c>
      <c r="EA28" s="3" t="n">
        <v>1</v>
      </c>
      <c r="EB28" s="0" t="n">
        <v>-1</v>
      </c>
      <c r="EC28" s="0" t="s">
        <v>44</v>
      </c>
      <c r="ED28" s="0" t="s">
        <v>44</v>
      </c>
      <c r="EE28" s="3" t="n">
        <v>1</v>
      </c>
      <c r="EF28" s="0" t="n">
        <v>-1</v>
      </c>
      <c r="EG28" s="0" t="s">
        <v>44</v>
      </c>
      <c r="EH28" s="0" t="s">
        <v>44</v>
      </c>
      <c r="EI28" s="3" t="n">
        <v>1</v>
      </c>
      <c r="EJ28" s="0" t="n">
        <v>-1</v>
      </c>
      <c r="EK28" s="0" t="str">
        <f aca="false">BP28</f>
        <v>Nein</v>
      </c>
      <c r="EL28" s="0" t="s">
        <v>44</v>
      </c>
      <c r="EM28" s="3" t="n">
        <v>1</v>
      </c>
    </row>
    <row r="29" customFormat="false" ht="12.75" hidden="false" customHeight="false" outlineLevel="0" collapsed="false">
      <c r="B29" s="0" t="n">
        <v>1</v>
      </c>
      <c r="C29" s="0" t="n">
        <v>720</v>
      </c>
      <c r="D29" s="0" t="s">
        <v>44</v>
      </c>
      <c r="E29" s="0" t="s">
        <v>45</v>
      </c>
      <c r="F29" s="3" t="n">
        <v>0.88</v>
      </c>
      <c r="G29" s="0" t="n">
        <v>97</v>
      </c>
      <c r="H29" s="0" t="s">
        <v>44</v>
      </c>
      <c r="I29" s="0" t="s">
        <v>44</v>
      </c>
      <c r="J29" s="3" t="n">
        <v>1</v>
      </c>
      <c r="K29" s="0" t="n">
        <v>180</v>
      </c>
      <c r="L29" s="0" t="s">
        <v>44</v>
      </c>
      <c r="M29" s="0" t="s">
        <v>45</v>
      </c>
      <c r="N29" s="3" t="n">
        <v>0.88</v>
      </c>
      <c r="O29" s="0" t="n">
        <v>82</v>
      </c>
      <c r="P29" s="0" t="s">
        <v>44</v>
      </c>
      <c r="Q29" s="0" t="s">
        <v>44</v>
      </c>
      <c r="R29" s="3" t="n">
        <v>1</v>
      </c>
      <c r="S29" s="0" t="n">
        <v>540</v>
      </c>
      <c r="T29" s="0" t="s">
        <v>44</v>
      </c>
      <c r="U29" s="0" t="s">
        <v>45</v>
      </c>
      <c r="V29" s="3" t="n">
        <v>0.88</v>
      </c>
      <c r="W29" s="0" t="n">
        <v>102</v>
      </c>
      <c r="X29" s="0" t="s">
        <v>44</v>
      </c>
      <c r="Y29" s="0" t="s">
        <v>44</v>
      </c>
      <c r="Z29" s="3" t="n">
        <v>1</v>
      </c>
      <c r="AA29" s="0" t="n">
        <v>82</v>
      </c>
      <c r="AB29" s="0" t="s">
        <v>44</v>
      </c>
      <c r="AC29" s="0" t="s">
        <v>44</v>
      </c>
      <c r="AD29" s="3" t="n">
        <v>1</v>
      </c>
      <c r="AE29" s="0" t="n">
        <v>82</v>
      </c>
      <c r="AF29" s="4" t="s">
        <v>44</v>
      </c>
      <c r="AG29" s="4" t="s">
        <v>44</v>
      </c>
      <c r="AH29" s="3" t="n">
        <v>1</v>
      </c>
      <c r="AI29" s="0" t="n">
        <v>11</v>
      </c>
      <c r="AJ29" s="0" t="s">
        <v>44</v>
      </c>
      <c r="AK29" s="0" t="s">
        <v>44</v>
      </c>
      <c r="AL29" s="3" t="n">
        <v>1</v>
      </c>
      <c r="AM29" s="0" t="n">
        <v>98</v>
      </c>
      <c r="AN29" s="0" t="s">
        <v>44</v>
      </c>
      <c r="AO29" s="0" t="s">
        <v>44</v>
      </c>
      <c r="AP29" s="3" t="n">
        <v>1</v>
      </c>
      <c r="AQ29" s="0" t="n">
        <v>25</v>
      </c>
      <c r="AR29" s="0" t="s">
        <v>44</v>
      </c>
      <c r="AS29" s="0" t="s">
        <v>44</v>
      </c>
      <c r="AT29" s="3" t="n">
        <v>1</v>
      </c>
      <c r="AU29" s="0" t="n">
        <v>7</v>
      </c>
      <c r="AV29" s="0" t="s">
        <v>44</v>
      </c>
      <c r="AW29" s="0" t="s">
        <v>44</v>
      </c>
      <c r="AX29" s="3" t="n">
        <v>1</v>
      </c>
      <c r="AY29" s="0" t="n">
        <v>2</v>
      </c>
      <c r="AZ29" s="0" t="s">
        <v>44</v>
      </c>
      <c r="BA29" s="0" t="s">
        <v>44</v>
      </c>
      <c r="BB29" s="3" t="n">
        <v>1</v>
      </c>
      <c r="BC29" s="0" t="n">
        <v>5</v>
      </c>
      <c r="BD29" s="0" t="s">
        <v>44</v>
      </c>
      <c r="BE29" s="0" t="s">
        <v>44</v>
      </c>
      <c r="BF29" s="3" t="n">
        <v>1</v>
      </c>
      <c r="BG29" s="0" t="n">
        <v>1008</v>
      </c>
      <c r="BH29" s="0" t="s">
        <v>44</v>
      </c>
      <c r="BI29" s="0" t="s">
        <v>44</v>
      </c>
      <c r="BJ29" s="3" t="n">
        <v>1</v>
      </c>
      <c r="BK29" s="0" t="n">
        <v>10</v>
      </c>
      <c r="BL29" s="0" t="s">
        <v>44</v>
      </c>
      <c r="BM29" s="0" t="s">
        <v>44</v>
      </c>
      <c r="BN29" s="3" t="n">
        <v>1</v>
      </c>
      <c r="BO29" s="0" t="n">
        <v>7</v>
      </c>
      <c r="BP29" s="0" t="s">
        <v>44</v>
      </c>
      <c r="BQ29" s="0" t="s">
        <v>44</v>
      </c>
      <c r="BR29" s="3" t="n">
        <v>1</v>
      </c>
      <c r="CA29" s="3"/>
      <c r="CE29" s="3"/>
      <c r="CI29" s="3"/>
      <c r="CM29" s="3"/>
      <c r="CQ29" s="3"/>
      <c r="CU29" s="3"/>
      <c r="CY29" s="3"/>
      <c r="DC29" s="3"/>
      <c r="DG29" s="3"/>
      <c r="DK29" s="3"/>
      <c r="DO29" s="3"/>
      <c r="DS29" s="3"/>
      <c r="DW29" s="3"/>
      <c r="EA29" s="3"/>
      <c r="EE29" s="3"/>
      <c r="EI29" s="3"/>
      <c r="EM29" s="3"/>
    </row>
    <row r="30" customFormat="false" ht="12.75" hidden="false" customHeight="false" outlineLevel="0" collapsed="false">
      <c r="A30" s="0" t="n">
        <v>9</v>
      </c>
      <c r="B30" s="0" t="n">
        <v>1</v>
      </c>
      <c r="C30" s="0" t="n">
        <v>2520</v>
      </c>
      <c r="D30" s="0" t="s">
        <v>44</v>
      </c>
      <c r="E30" s="0" t="s">
        <v>44</v>
      </c>
      <c r="F30" s="3" t="n">
        <v>1</v>
      </c>
      <c r="G30" s="0" t="n">
        <v>107</v>
      </c>
      <c r="H30" s="0" t="s">
        <v>44</v>
      </c>
      <c r="I30" s="0" t="s">
        <v>44</v>
      </c>
      <c r="J30" s="3" t="n">
        <v>1</v>
      </c>
      <c r="K30" s="0" t="n">
        <v>360</v>
      </c>
      <c r="L30" s="0" t="s">
        <v>44</v>
      </c>
      <c r="M30" s="0" t="s">
        <v>44</v>
      </c>
      <c r="N30" s="3" t="n">
        <v>1</v>
      </c>
      <c r="O30" s="0" t="n">
        <v>84</v>
      </c>
      <c r="P30" s="0" t="s">
        <v>44</v>
      </c>
      <c r="Q30" s="0" t="s">
        <v>44</v>
      </c>
      <c r="R30" s="3" t="n">
        <v>1</v>
      </c>
      <c r="S30" s="0" t="n">
        <v>2160</v>
      </c>
      <c r="T30" s="0" t="s">
        <v>44</v>
      </c>
      <c r="U30" s="0" t="s">
        <v>44</v>
      </c>
      <c r="V30" s="3" t="n">
        <v>1</v>
      </c>
      <c r="W30" s="0" t="n">
        <v>111</v>
      </c>
      <c r="X30" s="0" t="s">
        <v>44</v>
      </c>
      <c r="Y30" s="0" t="s">
        <v>44</v>
      </c>
      <c r="Z30" s="3" t="n">
        <v>1</v>
      </c>
      <c r="AA30" s="0" t="n">
        <v>-3</v>
      </c>
      <c r="AB30" s="0" t="s">
        <v>44</v>
      </c>
      <c r="AC30" s="0" t="s">
        <v>44</v>
      </c>
      <c r="AD30" s="3" t="n">
        <v>1</v>
      </c>
      <c r="AE30" s="0" t="n">
        <v>-3</v>
      </c>
      <c r="AF30" s="4" t="s">
        <v>44</v>
      </c>
      <c r="AG30" s="4" t="s">
        <v>44</v>
      </c>
      <c r="AH30" s="3" t="n">
        <v>1</v>
      </c>
      <c r="AI30" s="0" t="n">
        <v>14</v>
      </c>
      <c r="AJ30" s="0" t="s">
        <v>44</v>
      </c>
      <c r="AK30" s="0" t="s">
        <v>44</v>
      </c>
      <c r="AL30" s="3" t="n">
        <v>1</v>
      </c>
      <c r="AM30" s="0" t="n">
        <v>106</v>
      </c>
      <c r="AN30" s="0" t="s">
        <v>44</v>
      </c>
      <c r="AO30" s="0" t="s">
        <v>44</v>
      </c>
      <c r="AP30" s="3" t="n">
        <v>1</v>
      </c>
      <c r="AQ30" s="0" t="n">
        <v>14</v>
      </c>
      <c r="AR30" s="0" t="s">
        <v>44</v>
      </c>
      <c r="AS30" s="0" t="s">
        <v>44</v>
      </c>
      <c r="AT30" s="3" t="n">
        <v>1</v>
      </c>
      <c r="AU30" s="0" t="n">
        <v>24</v>
      </c>
      <c r="AV30" s="0" t="s">
        <v>44</v>
      </c>
      <c r="AW30" s="0" t="s">
        <v>44</v>
      </c>
      <c r="AX30" s="3" t="n">
        <v>1</v>
      </c>
      <c r="AY30" s="0" t="n">
        <v>4</v>
      </c>
      <c r="AZ30" s="0" t="s">
        <v>44</v>
      </c>
      <c r="BA30" s="0" t="s">
        <v>44</v>
      </c>
      <c r="BB30" s="3" t="n">
        <v>1</v>
      </c>
      <c r="BC30" s="0" t="n">
        <v>19</v>
      </c>
      <c r="BD30" s="0" t="s">
        <v>44</v>
      </c>
      <c r="BE30" s="0" t="s">
        <v>44</v>
      </c>
      <c r="BF30" s="3" t="n">
        <v>1</v>
      </c>
      <c r="BG30" s="0" t="n">
        <v>3146</v>
      </c>
      <c r="BH30" s="0" t="s">
        <v>44</v>
      </c>
      <c r="BI30" s="0" t="s">
        <v>44</v>
      </c>
      <c r="BJ30" s="3" t="n">
        <v>1</v>
      </c>
      <c r="BK30" s="0" t="n">
        <v>29</v>
      </c>
      <c r="BL30" s="0" t="s">
        <v>44</v>
      </c>
      <c r="BM30" s="0" t="s">
        <v>44</v>
      </c>
      <c r="BN30" s="3" t="n">
        <v>1</v>
      </c>
      <c r="BO30" s="0" t="n">
        <v>9</v>
      </c>
      <c r="BP30" s="0" t="s">
        <v>44</v>
      </c>
      <c r="BQ30" s="0" t="s">
        <v>44</v>
      </c>
      <c r="BR30" s="3" t="n">
        <v>1</v>
      </c>
      <c r="BW30" s="0" t="n">
        <v>1</v>
      </c>
      <c r="BX30" s="0" t="n">
        <f aca="false">IF(AND(C30&gt;=0,C31&gt;=0),C30+C31,-1)</f>
        <v>3240</v>
      </c>
      <c r="BY30" s="0" t="s">
        <v>44</v>
      </c>
      <c r="BZ30" s="0" t="str">
        <f aca="false">IF(AND(E30="Nein",E31="Nein"),"Nein","Ja")</f>
        <v>Nein</v>
      </c>
      <c r="CA30" s="3" t="n">
        <f aca="false">ROUND((F30+F31)/2,2)</f>
        <v>1</v>
      </c>
      <c r="CB30" s="0" t="n">
        <v>-1</v>
      </c>
      <c r="CC30" s="0" t="str">
        <f aca="false">H30</f>
        <v>Nein</v>
      </c>
      <c r="CD30" s="0" t="str">
        <f aca="false">I30</f>
        <v>Nein</v>
      </c>
      <c r="CE30" s="3" t="n">
        <f aca="false">J30</f>
        <v>1</v>
      </c>
      <c r="CF30" s="0" t="n">
        <f aca="false">IF(AND(K30&gt;=0,K31&gt;=0),K30+K31,-1)</f>
        <v>540</v>
      </c>
      <c r="CG30" s="0" t="s">
        <v>44</v>
      </c>
      <c r="CH30" s="0" t="str">
        <f aca="false">IF(AND(M30="Nein",M31="Nein"),"Nein","Ja")</f>
        <v>Nein</v>
      </c>
      <c r="CI30" s="3" t="n">
        <f aca="false">ROUND((N30+N31)/2,2)</f>
        <v>1</v>
      </c>
      <c r="CJ30" s="0" t="n">
        <v>-1</v>
      </c>
      <c r="CK30" s="0" t="str">
        <f aca="false">P30</f>
        <v>Nein</v>
      </c>
      <c r="CL30" s="0" t="str">
        <f aca="false">Q30</f>
        <v>Nein</v>
      </c>
      <c r="CM30" s="3" t="n">
        <f aca="false">R30</f>
        <v>1</v>
      </c>
      <c r="CN30" s="0" t="n">
        <f aca="false">IF(AND(S30&gt;=0,S31&gt;=0),S30+S31,-1)</f>
        <v>2700</v>
      </c>
      <c r="CO30" s="0" t="s">
        <v>44</v>
      </c>
      <c r="CP30" s="0" t="str">
        <f aca="false">IF(AND(U30="Nein",U31="Nein"),"Nein","Ja")</f>
        <v>Nein</v>
      </c>
      <c r="CQ30" s="3" t="n">
        <f aca="false">ROUND((V30+V31)/2,2)</f>
        <v>1</v>
      </c>
      <c r="CR30" s="0" t="n">
        <v>-1</v>
      </c>
      <c r="CS30" s="0" t="str">
        <f aca="false">X30</f>
        <v>Nein</v>
      </c>
      <c r="CT30" s="0" t="str">
        <f aca="false">Y30</f>
        <v>Nein</v>
      </c>
      <c r="CU30" s="3" t="n">
        <f aca="false">Z30</f>
        <v>1</v>
      </c>
      <c r="CV30" s="0" t="n">
        <v>-1</v>
      </c>
      <c r="CW30" s="0" t="str">
        <f aca="false">AB30</f>
        <v>Nein</v>
      </c>
      <c r="CX30" s="0" t="str">
        <f aca="false">AC30</f>
        <v>Nein</v>
      </c>
      <c r="CY30" s="3" t="n">
        <f aca="false">AD30</f>
        <v>1</v>
      </c>
      <c r="CZ30" s="0" t="n">
        <v>-1</v>
      </c>
      <c r="DA30" s="0" t="str">
        <f aca="false">AF30</f>
        <v>Nein</v>
      </c>
      <c r="DB30" s="0" t="str">
        <f aca="false">AG30</f>
        <v>Nein</v>
      </c>
      <c r="DC30" s="3" t="n">
        <f aca="false">AH30</f>
        <v>1</v>
      </c>
      <c r="DD30" s="0" t="n">
        <v>-1</v>
      </c>
      <c r="DE30" s="0" t="str">
        <f aca="false">AJ30</f>
        <v>Nein</v>
      </c>
      <c r="DF30" s="0" t="str">
        <f aca="false">AK30</f>
        <v>Nein</v>
      </c>
      <c r="DG30" s="3" t="n">
        <f aca="false">AL30</f>
        <v>1</v>
      </c>
      <c r="DH30" s="0" t="n">
        <v>-1</v>
      </c>
      <c r="DI30" s="0" t="str">
        <f aca="false">AN30</f>
        <v>Nein</v>
      </c>
      <c r="DJ30" s="0" t="str">
        <f aca="false">AO30</f>
        <v>Nein</v>
      </c>
      <c r="DK30" s="3" t="n">
        <f aca="false">AP30</f>
        <v>1</v>
      </c>
      <c r="DL30" s="0" t="n">
        <f aca="false">IF(CF30=0,0,IF(OR(BX30&gt;=0,CF30&gt;=0),ROUND(CF30/BX30*100,0),-1))</f>
        <v>17</v>
      </c>
      <c r="DM30" s="0" t="s">
        <v>44</v>
      </c>
      <c r="DN30" s="0" t="str">
        <f aca="false">IF(AND(CH30="Nein",BZ30="Nein"),"Nein","Ja")</f>
        <v>Nein</v>
      </c>
      <c r="DO30" s="3" t="n">
        <f aca="false">ROUND(CI30*CA30,2)</f>
        <v>1</v>
      </c>
      <c r="DP30" s="0" t="n">
        <v>-1</v>
      </c>
      <c r="DQ30" s="0" t="s">
        <v>44</v>
      </c>
      <c r="DR30" s="0" t="str">
        <f aca="false">IF(AND(BZ30="Nein",CD30="Nein"),"Nein","Ja")</f>
        <v>Nein</v>
      </c>
      <c r="DS30" s="3" t="n">
        <f aca="false">ROUND(CA30*CE30,2)</f>
        <v>1</v>
      </c>
      <c r="DT30" s="0" t="n">
        <v>-1</v>
      </c>
      <c r="DU30" s="0" t="s">
        <v>44</v>
      </c>
      <c r="DV30" s="0" t="str">
        <f aca="false">IF(AND(CH30="Nein",CL30="Nein"),"Nein","Ja")</f>
        <v>Nein</v>
      </c>
      <c r="DW30" s="3" t="n">
        <f aca="false">ROUND(CI30*CM30,2)</f>
        <v>1</v>
      </c>
      <c r="DX30" s="0" t="n">
        <v>-1</v>
      </c>
      <c r="DY30" s="0" t="s">
        <v>44</v>
      </c>
      <c r="DZ30" s="0" t="str">
        <f aca="false">IF(AND(CP30="Nein",CT30="Nein"),"Nein","Ja")</f>
        <v>Nein</v>
      </c>
      <c r="EA30" s="3" t="n">
        <f aca="false">ROUND(CQ30*CU30,2)</f>
        <v>1</v>
      </c>
      <c r="EB30" s="0" t="n">
        <v>-1</v>
      </c>
      <c r="EC30" s="0" t="s">
        <v>44</v>
      </c>
      <c r="ED30" s="0" t="str">
        <f aca="false">IF(AND(CP30="Nein",CH30="Nein"),"Nein","Ja")</f>
        <v>Nein</v>
      </c>
      <c r="EE30" s="3" t="n">
        <f aca="false">ROUND((CQ30+CI30)/2,2)</f>
        <v>1</v>
      </c>
      <c r="EF30" s="0" t="n">
        <v>-1</v>
      </c>
      <c r="EG30" s="0" t="s">
        <v>44</v>
      </c>
      <c r="EH30" s="0" t="str">
        <f aca="false">IF(AND(ED30="Nein",CD30="Nein"),"Nein","Ja")</f>
        <v>Nein</v>
      </c>
      <c r="EI30" s="3" t="n">
        <f aca="false">ROUND(EE30*CE30,2)</f>
        <v>1</v>
      </c>
      <c r="EJ30" s="0" t="n">
        <v>-1</v>
      </c>
      <c r="EK30" s="0" t="str">
        <f aca="false">BP30</f>
        <v>Nein</v>
      </c>
      <c r="EL30" s="0" t="str">
        <f aca="false">BQ30</f>
        <v>Nein</v>
      </c>
      <c r="EM30" s="3" t="n">
        <f aca="false">BR30</f>
        <v>1</v>
      </c>
    </row>
    <row r="31" customFormat="false" ht="12.75" hidden="false" customHeight="false" outlineLevel="0" collapsed="false">
      <c r="B31" s="0" t="n">
        <v>1</v>
      </c>
      <c r="C31" s="0" t="n">
        <v>720</v>
      </c>
      <c r="D31" s="0" t="s">
        <v>44</v>
      </c>
      <c r="E31" s="0" t="s">
        <v>44</v>
      </c>
      <c r="F31" s="3" t="n">
        <v>1</v>
      </c>
      <c r="G31" s="0" t="n">
        <v>97</v>
      </c>
      <c r="H31" s="0" t="s">
        <v>44</v>
      </c>
      <c r="I31" s="0" t="s">
        <v>44</v>
      </c>
      <c r="J31" s="3" t="n">
        <v>1</v>
      </c>
      <c r="K31" s="0" t="n">
        <v>180</v>
      </c>
      <c r="L31" s="0" t="s">
        <v>44</v>
      </c>
      <c r="M31" s="0" t="s">
        <v>44</v>
      </c>
      <c r="N31" s="3" t="n">
        <v>1</v>
      </c>
      <c r="O31" s="0" t="n">
        <v>82</v>
      </c>
      <c r="P31" s="0" t="s">
        <v>44</v>
      </c>
      <c r="Q31" s="0" t="s">
        <v>44</v>
      </c>
      <c r="R31" s="3" t="n">
        <v>1</v>
      </c>
      <c r="S31" s="0" t="n">
        <v>540</v>
      </c>
      <c r="T31" s="0" t="s">
        <v>44</v>
      </c>
      <c r="U31" s="0" t="s">
        <v>44</v>
      </c>
      <c r="V31" s="3" t="n">
        <v>1</v>
      </c>
      <c r="W31" s="0" t="n">
        <v>102</v>
      </c>
      <c r="X31" s="0" t="s">
        <v>44</v>
      </c>
      <c r="Y31" s="0" t="s">
        <v>44</v>
      </c>
      <c r="Z31" s="3" t="n">
        <v>1</v>
      </c>
      <c r="AA31" s="0" t="n">
        <v>82</v>
      </c>
      <c r="AB31" s="0" t="s">
        <v>44</v>
      </c>
      <c r="AC31" s="0" t="s">
        <v>44</v>
      </c>
      <c r="AD31" s="3" t="n">
        <v>1</v>
      </c>
      <c r="AE31" s="0" t="n">
        <v>82</v>
      </c>
      <c r="AF31" s="4" t="s">
        <v>44</v>
      </c>
      <c r="AG31" s="4" t="s">
        <v>44</v>
      </c>
      <c r="AH31" s="3" t="n">
        <v>1</v>
      </c>
      <c r="AI31" s="0" t="n">
        <v>11</v>
      </c>
      <c r="AJ31" s="0" t="s">
        <v>44</v>
      </c>
      <c r="AK31" s="0" t="s">
        <v>44</v>
      </c>
      <c r="AL31" s="3" t="n">
        <v>1</v>
      </c>
      <c r="AM31" s="0" t="n">
        <v>98</v>
      </c>
      <c r="AN31" s="0" t="s">
        <v>44</v>
      </c>
      <c r="AO31" s="0" t="s">
        <v>44</v>
      </c>
      <c r="AP31" s="3" t="n">
        <v>1</v>
      </c>
      <c r="AQ31" s="0" t="n">
        <v>25</v>
      </c>
      <c r="AR31" s="0" t="s">
        <v>44</v>
      </c>
      <c r="AS31" s="0" t="s">
        <v>44</v>
      </c>
      <c r="AT31" s="3" t="n">
        <v>1</v>
      </c>
      <c r="AU31" s="0" t="n">
        <v>7</v>
      </c>
      <c r="AV31" s="0" t="s">
        <v>44</v>
      </c>
      <c r="AW31" s="0" t="s">
        <v>44</v>
      </c>
      <c r="AX31" s="3" t="n">
        <v>1</v>
      </c>
      <c r="AY31" s="0" t="n">
        <v>2</v>
      </c>
      <c r="AZ31" s="0" t="s">
        <v>44</v>
      </c>
      <c r="BA31" s="0" t="s">
        <v>44</v>
      </c>
      <c r="BB31" s="3" t="n">
        <v>1</v>
      </c>
      <c r="BC31" s="0" t="n">
        <v>5</v>
      </c>
      <c r="BD31" s="0" t="s">
        <v>44</v>
      </c>
      <c r="BE31" s="0" t="s">
        <v>44</v>
      </c>
      <c r="BF31" s="3" t="n">
        <v>1</v>
      </c>
      <c r="BG31" s="0" t="n">
        <v>1008</v>
      </c>
      <c r="BH31" s="0" t="s">
        <v>44</v>
      </c>
      <c r="BI31" s="0" t="s">
        <v>44</v>
      </c>
      <c r="BJ31" s="3" t="n">
        <v>1</v>
      </c>
      <c r="BK31" s="0" t="n">
        <v>10</v>
      </c>
      <c r="BL31" s="0" t="s">
        <v>44</v>
      </c>
      <c r="BM31" s="0" t="s">
        <v>44</v>
      </c>
      <c r="BN31" s="3" t="n">
        <v>1</v>
      </c>
      <c r="BO31" s="0" t="n">
        <v>7</v>
      </c>
      <c r="BP31" s="0" t="s">
        <v>44</v>
      </c>
      <c r="BQ31" s="0" t="s">
        <v>44</v>
      </c>
      <c r="BR31" s="3" t="n">
        <v>1</v>
      </c>
      <c r="CA31" s="3"/>
      <c r="CE31" s="3"/>
      <c r="CI31" s="3"/>
      <c r="CM31" s="3"/>
      <c r="CQ31" s="3"/>
      <c r="CU31" s="3"/>
      <c r="CY31" s="3"/>
      <c r="DC31" s="3"/>
      <c r="DG31" s="3"/>
      <c r="DK31" s="3"/>
      <c r="DO31" s="3"/>
      <c r="DS31" s="3"/>
      <c r="DW31" s="3"/>
      <c r="EA31" s="3"/>
      <c r="EE31" s="3"/>
      <c r="EI31" s="3"/>
      <c r="EM31" s="3"/>
    </row>
    <row r="32" customFormat="false" ht="12.75" hidden="false" customHeight="false" outlineLevel="0" collapsed="false">
      <c r="A32" s="0" t="n">
        <v>10</v>
      </c>
      <c r="B32" s="0" t="n">
        <v>1</v>
      </c>
      <c r="C32" s="0" t="n">
        <v>2520</v>
      </c>
      <c r="D32" s="0" t="s">
        <v>44</v>
      </c>
      <c r="E32" s="0" t="s">
        <v>44</v>
      </c>
      <c r="F32" s="3" t="n">
        <v>1</v>
      </c>
      <c r="G32" s="0" t="n">
        <v>103</v>
      </c>
      <c r="H32" s="0" t="s">
        <v>44</v>
      </c>
      <c r="I32" s="0" t="s">
        <v>44</v>
      </c>
      <c r="J32" s="3" t="n">
        <v>1</v>
      </c>
      <c r="K32" s="0" t="n">
        <v>900</v>
      </c>
      <c r="L32" s="0" t="s">
        <v>44</v>
      </c>
      <c r="M32" s="0" t="s">
        <v>44</v>
      </c>
      <c r="N32" s="3" t="n">
        <v>1</v>
      </c>
      <c r="O32" s="0" t="n">
        <v>85</v>
      </c>
      <c r="P32" s="0" t="s">
        <v>44</v>
      </c>
      <c r="Q32" s="0" t="s">
        <v>44</v>
      </c>
      <c r="R32" s="3" t="n">
        <v>1</v>
      </c>
      <c r="S32" s="0" t="n">
        <v>1620</v>
      </c>
      <c r="T32" s="0" t="s">
        <v>44</v>
      </c>
      <c r="U32" s="0" t="s">
        <v>44</v>
      </c>
      <c r="V32" s="3" t="n">
        <v>1</v>
      </c>
      <c r="W32" s="0" t="n">
        <v>114</v>
      </c>
      <c r="X32" s="0" t="s">
        <v>44</v>
      </c>
      <c r="Y32" s="0" t="s">
        <v>44</v>
      </c>
      <c r="Z32" s="3" t="n">
        <v>1</v>
      </c>
      <c r="AA32" s="0" t="n">
        <v>82</v>
      </c>
      <c r="AB32" s="0" t="s">
        <v>44</v>
      </c>
      <c r="AC32" s="0" t="s">
        <v>44</v>
      </c>
      <c r="AD32" s="3" t="n">
        <v>1</v>
      </c>
      <c r="AE32" s="0" t="n">
        <v>88</v>
      </c>
      <c r="AF32" s="4" t="s">
        <v>44</v>
      </c>
      <c r="AG32" s="4" t="s">
        <v>44</v>
      </c>
      <c r="AH32" s="3" t="n">
        <v>1</v>
      </c>
      <c r="AI32" s="0" t="n">
        <v>-3</v>
      </c>
      <c r="AJ32" s="0" t="s">
        <v>44</v>
      </c>
      <c r="AK32" s="0" t="s">
        <v>44</v>
      </c>
      <c r="AL32" s="3" t="n">
        <v>1</v>
      </c>
      <c r="AM32" s="0" t="n">
        <v>103</v>
      </c>
      <c r="AN32" s="0" t="s">
        <v>44</v>
      </c>
      <c r="AO32" s="0" t="s">
        <v>44</v>
      </c>
      <c r="AP32" s="3" t="n">
        <v>1</v>
      </c>
      <c r="AQ32" s="0" t="n">
        <v>36</v>
      </c>
      <c r="AR32" s="0" t="s">
        <v>44</v>
      </c>
      <c r="AS32" s="0" t="s">
        <v>44</v>
      </c>
      <c r="AT32" s="3" t="n">
        <v>1</v>
      </c>
      <c r="AU32" s="0" t="n">
        <v>24</v>
      </c>
      <c r="AV32" s="0" t="s">
        <v>44</v>
      </c>
      <c r="AW32" s="0" t="s">
        <v>44</v>
      </c>
      <c r="AX32" s="3" t="n">
        <v>1</v>
      </c>
      <c r="AY32" s="0" t="n">
        <v>11</v>
      </c>
      <c r="AZ32" s="0" t="s">
        <v>44</v>
      </c>
      <c r="BA32" s="0" t="s">
        <v>44</v>
      </c>
      <c r="BB32" s="3" t="n">
        <v>1</v>
      </c>
      <c r="BC32" s="0" t="n">
        <v>14</v>
      </c>
      <c r="BD32" s="0" t="s">
        <v>44</v>
      </c>
      <c r="BE32" s="0" t="s">
        <v>44</v>
      </c>
      <c r="BF32" s="3" t="n">
        <v>1</v>
      </c>
      <c r="BG32" s="0" t="n">
        <v>4122</v>
      </c>
      <c r="BH32" s="0" t="s">
        <v>44</v>
      </c>
      <c r="BI32" s="0" t="s">
        <v>44</v>
      </c>
      <c r="BJ32" s="3" t="n">
        <v>1</v>
      </c>
      <c r="BK32" s="0" t="n">
        <v>40</v>
      </c>
      <c r="BL32" s="0" t="s">
        <v>44</v>
      </c>
      <c r="BM32" s="0" t="s">
        <v>44</v>
      </c>
      <c r="BN32" s="3" t="n">
        <v>1</v>
      </c>
      <c r="BO32" s="0" t="n">
        <v>19</v>
      </c>
      <c r="BP32" s="0" t="s">
        <v>44</v>
      </c>
      <c r="BQ32" s="0" t="s">
        <v>44</v>
      </c>
      <c r="BR32" s="3" t="n">
        <v>1</v>
      </c>
      <c r="BW32" s="0" t="n">
        <v>1</v>
      </c>
      <c r="BX32" s="0" t="n">
        <f aca="false">IF(AND(C32&gt;=0,C33&gt;=0),C32+C33,-1)</f>
        <v>3240</v>
      </c>
      <c r="BY32" s="0" t="s">
        <v>44</v>
      </c>
      <c r="BZ32" s="0" t="str">
        <f aca="false">IF(AND(E32="Nein",E33="Nein"),"Nein","Ja")</f>
        <v>Nein</v>
      </c>
      <c r="CA32" s="3" t="n">
        <f aca="false">ROUND((F32+F33)/2,2)</f>
        <v>1</v>
      </c>
      <c r="CB32" s="0" t="n">
        <v>-1</v>
      </c>
      <c r="CC32" s="0" t="str">
        <f aca="false">H32</f>
        <v>Nein</v>
      </c>
      <c r="CD32" s="0" t="str">
        <f aca="false">I32</f>
        <v>Nein</v>
      </c>
      <c r="CE32" s="3" t="n">
        <f aca="false">J32</f>
        <v>1</v>
      </c>
      <c r="CF32" s="0" t="n">
        <f aca="false">IF(AND(K32&gt;=0,K33&gt;=0),K32+K33,-1)</f>
        <v>1080</v>
      </c>
      <c r="CG32" s="0" t="s">
        <v>44</v>
      </c>
      <c r="CH32" s="0" t="str">
        <f aca="false">IF(AND(M32="Nein",M33="Nein"),"Nein","Ja")</f>
        <v>Nein</v>
      </c>
      <c r="CI32" s="3" t="n">
        <f aca="false">ROUND((N32+N33)/2,2)</f>
        <v>1</v>
      </c>
      <c r="CJ32" s="0" t="n">
        <v>-1</v>
      </c>
      <c r="CK32" s="0" t="str">
        <f aca="false">P32</f>
        <v>Nein</v>
      </c>
      <c r="CL32" s="0" t="str">
        <f aca="false">Q32</f>
        <v>Nein</v>
      </c>
      <c r="CM32" s="3" t="n">
        <f aca="false">R32</f>
        <v>1</v>
      </c>
      <c r="CN32" s="0" t="n">
        <f aca="false">IF(AND(S32&gt;=0,S33&gt;=0),S32+S33,-1)</f>
        <v>2160</v>
      </c>
      <c r="CO32" s="0" t="s">
        <v>44</v>
      </c>
      <c r="CP32" s="0" t="str">
        <f aca="false">IF(AND(U32="Nein",U33="Nein"),"Nein","Ja")</f>
        <v>Nein</v>
      </c>
      <c r="CQ32" s="3" t="n">
        <f aca="false">ROUND((V32+V33)/2,2)</f>
        <v>1</v>
      </c>
      <c r="CR32" s="0" t="n">
        <v>-1</v>
      </c>
      <c r="CS32" s="0" t="str">
        <f aca="false">X32</f>
        <v>Nein</v>
      </c>
      <c r="CT32" s="0" t="str">
        <f aca="false">Y32</f>
        <v>Nein</v>
      </c>
      <c r="CU32" s="3" t="n">
        <f aca="false">Z32</f>
        <v>1</v>
      </c>
      <c r="CV32" s="0" t="n">
        <v>-1</v>
      </c>
      <c r="CW32" s="0" t="str">
        <f aca="false">AB32</f>
        <v>Nein</v>
      </c>
      <c r="CX32" s="0" t="str">
        <f aca="false">AC32</f>
        <v>Nein</v>
      </c>
      <c r="CY32" s="3" t="n">
        <f aca="false">AD32</f>
        <v>1</v>
      </c>
      <c r="CZ32" s="0" t="n">
        <v>-1</v>
      </c>
      <c r="DA32" s="0" t="str">
        <f aca="false">AF32</f>
        <v>Nein</v>
      </c>
      <c r="DB32" s="0" t="str">
        <f aca="false">AG32</f>
        <v>Nein</v>
      </c>
      <c r="DC32" s="3" t="n">
        <f aca="false">AH32</f>
        <v>1</v>
      </c>
      <c r="DD32" s="0" t="n">
        <v>-1</v>
      </c>
      <c r="DE32" s="0" t="str">
        <f aca="false">AJ32</f>
        <v>Nein</v>
      </c>
      <c r="DF32" s="0" t="str">
        <f aca="false">AK32</f>
        <v>Nein</v>
      </c>
      <c r="DG32" s="3" t="n">
        <f aca="false">AL32</f>
        <v>1</v>
      </c>
      <c r="DH32" s="0" t="n">
        <v>-1</v>
      </c>
      <c r="DI32" s="0" t="str">
        <f aca="false">AN32</f>
        <v>Nein</v>
      </c>
      <c r="DJ32" s="0" t="str">
        <f aca="false">AO32</f>
        <v>Nein</v>
      </c>
      <c r="DK32" s="3" t="n">
        <f aca="false">AP32</f>
        <v>1</v>
      </c>
      <c r="DL32" s="0" t="n">
        <f aca="false">IF(CF32=0,0,IF(OR(BX32&gt;=0,CF32&gt;=0),ROUND(CF32/BX32*100,0),-1))</f>
        <v>33</v>
      </c>
      <c r="DM32" s="0" t="s">
        <v>44</v>
      </c>
      <c r="DN32" s="0" t="str">
        <f aca="false">IF(AND(CH32="Nein",BZ32="Nein"),"Nein","Ja")</f>
        <v>Nein</v>
      </c>
      <c r="DO32" s="3" t="n">
        <f aca="false">ROUND(CI32*CA32,2)</f>
        <v>1</v>
      </c>
      <c r="DP32" s="0" t="n">
        <v>-1</v>
      </c>
      <c r="DQ32" s="0" t="s">
        <v>44</v>
      </c>
      <c r="DR32" s="0" t="str">
        <f aca="false">IF(AND(BZ32="Nein",CD32="Nein"),"Nein","Ja")</f>
        <v>Nein</v>
      </c>
      <c r="DS32" s="3" t="n">
        <f aca="false">ROUND(CA32*CE32,2)</f>
        <v>1</v>
      </c>
      <c r="DT32" s="0" t="n">
        <v>-1</v>
      </c>
      <c r="DU32" s="0" t="s">
        <v>44</v>
      </c>
      <c r="DV32" s="0" t="str">
        <f aca="false">IF(AND(CH32="Nein",CL32="Nein"),"Nein","Ja")</f>
        <v>Nein</v>
      </c>
      <c r="DW32" s="3" t="n">
        <f aca="false">ROUND(CI32*CM32,2)</f>
        <v>1</v>
      </c>
      <c r="DX32" s="0" t="n">
        <v>-1</v>
      </c>
      <c r="DY32" s="0" t="s">
        <v>44</v>
      </c>
      <c r="DZ32" s="0" t="str">
        <f aca="false">IF(AND(CP32="Nein",CT32="Nein"),"Nein","Ja")</f>
        <v>Nein</v>
      </c>
      <c r="EA32" s="3" t="n">
        <f aca="false">ROUND(CQ32*CU32,2)</f>
        <v>1</v>
      </c>
      <c r="EB32" s="0" t="n">
        <v>-1</v>
      </c>
      <c r="EC32" s="0" t="s">
        <v>44</v>
      </c>
      <c r="ED32" s="0" t="str">
        <f aca="false">IF(AND(CP32="Nein",CH32="Nein"),"Nein","Ja")</f>
        <v>Nein</v>
      </c>
      <c r="EE32" s="3" t="n">
        <f aca="false">ROUND((CQ32+CI32)/2,2)</f>
        <v>1</v>
      </c>
      <c r="EF32" s="0" t="n">
        <v>-1</v>
      </c>
      <c r="EG32" s="0" t="s">
        <v>44</v>
      </c>
      <c r="EH32" s="0" t="str">
        <f aca="false">IF(AND(ED32="Nein",CD32="Nein"),"Nein","Ja")</f>
        <v>Nein</v>
      </c>
      <c r="EI32" s="3" t="n">
        <f aca="false">ROUND(EE32*CE32,2)</f>
        <v>1</v>
      </c>
      <c r="EJ32" s="0" t="n">
        <v>-1</v>
      </c>
      <c r="EK32" s="0" t="str">
        <f aca="false">BP32</f>
        <v>Nein</v>
      </c>
      <c r="EL32" s="0" t="str">
        <f aca="false">BQ32</f>
        <v>Nein</v>
      </c>
      <c r="EM32" s="3" t="n">
        <f aca="false">BR32</f>
        <v>1</v>
      </c>
    </row>
    <row r="33" customFormat="false" ht="12.75" hidden="false" customHeight="false" outlineLevel="0" collapsed="false">
      <c r="B33" s="0" t="n">
        <v>1</v>
      </c>
      <c r="C33" s="0" t="n">
        <v>720</v>
      </c>
      <c r="D33" s="0" t="s">
        <v>44</v>
      </c>
      <c r="E33" s="0" t="s">
        <v>44</v>
      </c>
      <c r="F33" s="3" t="n">
        <v>1</v>
      </c>
      <c r="G33" s="0" t="n">
        <v>97</v>
      </c>
      <c r="H33" s="0" t="s">
        <v>44</v>
      </c>
      <c r="I33" s="0" t="s">
        <v>44</v>
      </c>
      <c r="J33" s="3" t="n">
        <v>1</v>
      </c>
      <c r="K33" s="0" t="n">
        <v>180</v>
      </c>
      <c r="L33" s="0" t="s">
        <v>44</v>
      </c>
      <c r="M33" s="0" t="s">
        <v>44</v>
      </c>
      <c r="N33" s="3" t="n">
        <v>1</v>
      </c>
      <c r="O33" s="0" t="n">
        <v>82</v>
      </c>
      <c r="P33" s="0" t="s">
        <v>44</v>
      </c>
      <c r="Q33" s="0" t="s">
        <v>44</v>
      </c>
      <c r="R33" s="3" t="n">
        <v>1</v>
      </c>
      <c r="S33" s="0" t="n">
        <v>540</v>
      </c>
      <c r="T33" s="0" t="s">
        <v>44</v>
      </c>
      <c r="U33" s="0" t="s">
        <v>44</v>
      </c>
      <c r="V33" s="3" t="n">
        <v>1</v>
      </c>
      <c r="W33" s="0" t="n">
        <v>102</v>
      </c>
      <c r="X33" s="0" t="s">
        <v>44</v>
      </c>
      <c r="Y33" s="0" t="s">
        <v>44</v>
      </c>
      <c r="Z33" s="3" t="n">
        <v>1</v>
      </c>
      <c r="AA33" s="0" t="n">
        <v>82</v>
      </c>
      <c r="AB33" s="0" t="s">
        <v>44</v>
      </c>
      <c r="AC33" s="0" t="s">
        <v>44</v>
      </c>
      <c r="AD33" s="3" t="n">
        <v>1</v>
      </c>
      <c r="AE33" s="0" t="n">
        <v>82</v>
      </c>
      <c r="AF33" s="4" t="s">
        <v>44</v>
      </c>
      <c r="AG33" s="4" t="s">
        <v>44</v>
      </c>
      <c r="AH33" s="3" t="n">
        <v>1</v>
      </c>
      <c r="AI33" s="0" t="n">
        <v>11</v>
      </c>
      <c r="AJ33" s="0" t="s">
        <v>44</v>
      </c>
      <c r="AK33" s="0" t="s">
        <v>44</v>
      </c>
      <c r="AL33" s="3" t="n">
        <v>1</v>
      </c>
      <c r="AM33" s="0" t="n">
        <v>98</v>
      </c>
      <c r="AN33" s="0" t="s">
        <v>44</v>
      </c>
      <c r="AO33" s="0" t="s">
        <v>44</v>
      </c>
      <c r="AP33" s="3" t="n">
        <v>1</v>
      </c>
      <c r="AQ33" s="0" t="n">
        <v>25</v>
      </c>
      <c r="AR33" s="0" t="s">
        <v>44</v>
      </c>
      <c r="AS33" s="0" t="s">
        <v>44</v>
      </c>
      <c r="AT33" s="3" t="n">
        <v>1</v>
      </c>
      <c r="AU33" s="0" t="n">
        <v>7</v>
      </c>
      <c r="AV33" s="0" t="s">
        <v>44</v>
      </c>
      <c r="AW33" s="0" t="s">
        <v>44</v>
      </c>
      <c r="AX33" s="3" t="n">
        <v>1</v>
      </c>
      <c r="AY33" s="0" t="n">
        <v>2</v>
      </c>
      <c r="AZ33" s="0" t="s">
        <v>44</v>
      </c>
      <c r="BA33" s="0" t="s">
        <v>44</v>
      </c>
      <c r="BB33" s="3" t="n">
        <v>1</v>
      </c>
      <c r="BC33" s="0" t="n">
        <v>5</v>
      </c>
      <c r="BD33" s="0" t="s">
        <v>44</v>
      </c>
      <c r="BE33" s="0" t="s">
        <v>44</v>
      </c>
      <c r="BF33" s="3" t="n">
        <v>1</v>
      </c>
      <c r="BG33" s="0" t="n">
        <v>1008</v>
      </c>
      <c r="BH33" s="0" t="s">
        <v>44</v>
      </c>
      <c r="BI33" s="0" t="s">
        <v>44</v>
      </c>
      <c r="BJ33" s="3" t="n">
        <v>1</v>
      </c>
      <c r="BK33" s="0" t="n">
        <v>10</v>
      </c>
      <c r="BL33" s="0" t="s">
        <v>44</v>
      </c>
      <c r="BM33" s="0" t="s">
        <v>44</v>
      </c>
      <c r="BN33" s="3" t="n">
        <v>1</v>
      </c>
      <c r="BO33" s="0" t="n">
        <v>7</v>
      </c>
      <c r="BP33" s="0" t="s">
        <v>44</v>
      </c>
      <c r="BQ33" s="0" t="s">
        <v>44</v>
      </c>
      <c r="BR33" s="3" t="n">
        <v>1</v>
      </c>
      <c r="CA33" s="3"/>
      <c r="CE33" s="3"/>
      <c r="CI33" s="3"/>
      <c r="CM33" s="3"/>
      <c r="CQ33" s="3"/>
      <c r="CU33" s="3"/>
      <c r="CY33" s="3"/>
      <c r="DC33" s="3"/>
      <c r="DG33" s="3"/>
      <c r="DK33" s="3"/>
      <c r="DO33" s="3"/>
      <c r="DS33" s="3"/>
      <c r="DW33" s="3"/>
      <c r="EA33" s="3"/>
      <c r="EE33" s="3"/>
      <c r="EI33" s="3"/>
      <c r="EM33" s="3"/>
    </row>
    <row r="34" customFormat="false" ht="12.75" hidden="false" customHeight="false" outlineLevel="0" collapsed="false">
      <c r="A34" s="0" t="n">
        <v>11</v>
      </c>
      <c r="B34" s="0" t="n">
        <v>1</v>
      </c>
      <c r="C34" s="0" t="n">
        <v>1320</v>
      </c>
      <c r="D34" s="0" t="s">
        <v>44</v>
      </c>
      <c r="E34" s="0" t="s">
        <v>44</v>
      </c>
      <c r="F34" s="3" t="n">
        <v>1</v>
      </c>
      <c r="G34" s="0" t="n">
        <v>20</v>
      </c>
      <c r="H34" s="0" t="s">
        <v>44</v>
      </c>
      <c r="I34" s="0" t="s">
        <v>44</v>
      </c>
      <c r="J34" s="3" t="n">
        <v>1</v>
      </c>
      <c r="K34" s="0" t="n">
        <v>60</v>
      </c>
      <c r="L34" s="0" t="s">
        <v>44</v>
      </c>
      <c r="M34" s="0" t="s">
        <v>44</v>
      </c>
      <c r="N34" s="3" t="n">
        <v>1</v>
      </c>
      <c r="O34" s="0" t="n">
        <v>20</v>
      </c>
      <c r="P34" s="0" t="s">
        <v>44</v>
      </c>
      <c r="Q34" s="0" t="s">
        <v>44</v>
      </c>
      <c r="R34" s="3" t="n">
        <v>1</v>
      </c>
      <c r="S34" s="0" t="n">
        <v>1260</v>
      </c>
      <c r="T34" s="0" t="s">
        <v>44</v>
      </c>
      <c r="U34" s="0" t="s">
        <v>44</v>
      </c>
      <c r="V34" s="3" t="n">
        <v>1</v>
      </c>
      <c r="W34" s="0" t="n">
        <v>20</v>
      </c>
      <c r="X34" s="0" t="s">
        <v>44</v>
      </c>
      <c r="Y34" s="0" t="s">
        <v>44</v>
      </c>
      <c r="Z34" s="3" t="n">
        <v>1</v>
      </c>
      <c r="AA34" s="0" t="n">
        <v>92</v>
      </c>
      <c r="AB34" s="0" t="s">
        <v>44</v>
      </c>
      <c r="AC34" s="0" t="s">
        <v>44</v>
      </c>
      <c r="AD34" s="3" t="n">
        <v>1</v>
      </c>
      <c r="AE34" s="0" t="n">
        <v>92</v>
      </c>
      <c r="AF34" s="4" t="s">
        <v>44</v>
      </c>
      <c r="AG34" s="4" t="s">
        <v>44</v>
      </c>
      <c r="AH34" s="3" t="n">
        <v>1</v>
      </c>
      <c r="AI34" s="0" t="n">
        <v>2</v>
      </c>
      <c r="AJ34" s="0" t="s">
        <v>44</v>
      </c>
      <c r="AK34" s="0" t="s">
        <v>44</v>
      </c>
      <c r="AL34" s="3" t="n">
        <v>1</v>
      </c>
      <c r="AM34" s="0" t="n">
        <v>21</v>
      </c>
      <c r="AN34" s="0" t="s">
        <v>44</v>
      </c>
      <c r="AO34" s="0" t="s">
        <v>44</v>
      </c>
      <c r="AP34" s="3" t="n">
        <v>1</v>
      </c>
      <c r="AQ34" s="0" t="n">
        <v>5</v>
      </c>
      <c r="AR34" s="0" t="s">
        <v>44</v>
      </c>
      <c r="AS34" s="0" t="s">
        <v>44</v>
      </c>
      <c r="AT34" s="3" t="n">
        <v>1</v>
      </c>
      <c r="AU34" s="0" t="n">
        <v>66</v>
      </c>
      <c r="AV34" s="0" t="s">
        <v>44</v>
      </c>
      <c r="AW34" s="0" t="s">
        <v>44</v>
      </c>
      <c r="AX34" s="3" t="n">
        <v>1</v>
      </c>
      <c r="AY34" s="0" t="n">
        <v>3</v>
      </c>
      <c r="AZ34" s="0" t="s">
        <v>44</v>
      </c>
      <c r="BA34" s="0" t="s">
        <v>44</v>
      </c>
      <c r="BB34" s="3" t="n">
        <v>1</v>
      </c>
      <c r="BC34" s="0" t="n">
        <v>63</v>
      </c>
      <c r="BD34" s="0" t="s">
        <v>44</v>
      </c>
      <c r="BE34" s="0" t="s">
        <v>44</v>
      </c>
      <c r="BF34" s="3" t="n">
        <v>1</v>
      </c>
      <c r="BG34" s="0" t="n">
        <v>1392</v>
      </c>
      <c r="BH34" s="0" t="s">
        <v>44</v>
      </c>
      <c r="BI34" s="0" t="s">
        <v>44</v>
      </c>
      <c r="BJ34" s="3" t="n">
        <v>1</v>
      </c>
      <c r="BK34" s="0" t="n">
        <v>70</v>
      </c>
      <c r="BL34" s="0" t="s">
        <v>44</v>
      </c>
      <c r="BM34" s="0" t="s">
        <v>44</v>
      </c>
      <c r="BN34" s="3" t="n">
        <v>1</v>
      </c>
      <c r="BO34" s="0" t="n">
        <v>9</v>
      </c>
      <c r="BP34" s="0" t="s">
        <v>44</v>
      </c>
      <c r="BQ34" s="0" t="s">
        <v>44</v>
      </c>
      <c r="BR34" s="3" t="n">
        <v>1</v>
      </c>
      <c r="BW34" s="0" t="n">
        <v>1</v>
      </c>
      <c r="BX34" s="0" t="n">
        <f aca="false">IF(AND(C34&gt;=0,C35&gt;=0),C34+C35,-1)</f>
        <v>2040</v>
      </c>
      <c r="BY34" s="0" t="s">
        <v>44</v>
      </c>
      <c r="BZ34" s="0" t="str">
        <f aca="false">IF(AND(E34="Nein",E35="Nein"),"Nein","Ja")</f>
        <v>Nein</v>
      </c>
      <c r="CA34" s="3" t="n">
        <f aca="false">ROUND((F34+F35)/2,2)</f>
        <v>1</v>
      </c>
      <c r="CB34" s="0" t="n">
        <v>-1</v>
      </c>
      <c r="CC34" s="0" t="str">
        <f aca="false">H34</f>
        <v>Nein</v>
      </c>
      <c r="CD34" s="0" t="str">
        <f aca="false">I34</f>
        <v>Nein</v>
      </c>
      <c r="CE34" s="3" t="n">
        <f aca="false">J34</f>
        <v>1</v>
      </c>
      <c r="CF34" s="0" t="n">
        <f aca="false">IF(AND(K34&gt;=0,K35&gt;=0),K34+K35,-1)</f>
        <v>240</v>
      </c>
      <c r="CG34" s="0" t="s">
        <v>44</v>
      </c>
      <c r="CH34" s="0" t="str">
        <f aca="false">IF(AND(M34="Nein",M35="Nein"),"Nein","Ja")</f>
        <v>Nein</v>
      </c>
      <c r="CI34" s="3" t="n">
        <f aca="false">ROUND((N34+N35)/2,2)</f>
        <v>1</v>
      </c>
      <c r="CJ34" s="0" t="n">
        <v>-1</v>
      </c>
      <c r="CK34" s="0" t="str">
        <f aca="false">P34</f>
        <v>Nein</v>
      </c>
      <c r="CL34" s="0" t="str">
        <f aca="false">Q34</f>
        <v>Nein</v>
      </c>
      <c r="CM34" s="3" t="n">
        <f aca="false">R34</f>
        <v>1</v>
      </c>
      <c r="CN34" s="0" t="n">
        <f aca="false">IF(AND(S34&gt;=0,S35&gt;=0),S34+S35,-1)</f>
        <v>1800</v>
      </c>
      <c r="CO34" s="0" t="s">
        <v>44</v>
      </c>
      <c r="CP34" s="0" t="str">
        <f aca="false">IF(AND(U34="Nein",U35="Nein"),"Nein","Ja")</f>
        <v>Nein</v>
      </c>
      <c r="CQ34" s="3" t="n">
        <f aca="false">ROUND((V34+V35)/2,2)</f>
        <v>1</v>
      </c>
      <c r="CR34" s="0" t="n">
        <v>-1</v>
      </c>
      <c r="CS34" s="0" t="str">
        <f aca="false">X34</f>
        <v>Nein</v>
      </c>
      <c r="CT34" s="0" t="str">
        <f aca="false">Y34</f>
        <v>Nein</v>
      </c>
      <c r="CU34" s="3" t="n">
        <f aca="false">Z34</f>
        <v>1</v>
      </c>
      <c r="CV34" s="0" t="n">
        <v>-1</v>
      </c>
      <c r="CW34" s="0" t="str">
        <f aca="false">AB34</f>
        <v>Nein</v>
      </c>
      <c r="CX34" s="0" t="str">
        <f aca="false">AC34</f>
        <v>Nein</v>
      </c>
      <c r="CY34" s="3" t="n">
        <f aca="false">AD34</f>
        <v>1</v>
      </c>
      <c r="CZ34" s="0" t="n">
        <v>-1</v>
      </c>
      <c r="DA34" s="0" t="str">
        <f aca="false">AF34</f>
        <v>Nein</v>
      </c>
      <c r="DB34" s="0" t="str">
        <f aca="false">AG34</f>
        <v>Nein</v>
      </c>
      <c r="DC34" s="3" t="n">
        <f aca="false">AH34</f>
        <v>1</v>
      </c>
      <c r="DD34" s="0" t="n">
        <v>-1</v>
      </c>
      <c r="DE34" s="0" t="str">
        <f aca="false">AJ34</f>
        <v>Nein</v>
      </c>
      <c r="DF34" s="0" t="str">
        <f aca="false">AK34</f>
        <v>Nein</v>
      </c>
      <c r="DG34" s="3" t="n">
        <f aca="false">AL34</f>
        <v>1</v>
      </c>
      <c r="DH34" s="0" t="n">
        <v>-1</v>
      </c>
      <c r="DI34" s="0" t="str">
        <f aca="false">AN34</f>
        <v>Nein</v>
      </c>
      <c r="DJ34" s="0" t="str">
        <f aca="false">AO34</f>
        <v>Nein</v>
      </c>
      <c r="DK34" s="3" t="n">
        <f aca="false">AP34</f>
        <v>1</v>
      </c>
      <c r="DL34" s="0" t="n">
        <f aca="false">IF(CF34=0,0,IF(OR(BX34&gt;=0,CF34&gt;=0),ROUND(CF34/BX34*100,0),-1))</f>
        <v>12</v>
      </c>
      <c r="DM34" s="0" t="s">
        <v>44</v>
      </c>
      <c r="DN34" s="0" t="str">
        <f aca="false">IF(AND(CH34="Nein",BZ34="Nein"),"Nein","Ja")</f>
        <v>Nein</v>
      </c>
      <c r="DO34" s="3" t="n">
        <f aca="false">ROUND(CI34*CA34,2)</f>
        <v>1</v>
      </c>
      <c r="DP34" s="0" t="n">
        <v>-1</v>
      </c>
      <c r="DQ34" s="0" t="s">
        <v>44</v>
      </c>
      <c r="DR34" s="0" t="str">
        <f aca="false">IF(AND(BZ34="Nein",CD34="Nein"),"Nein","Ja")</f>
        <v>Nein</v>
      </c>
      <c r="DS34" s="3" t="n">
        <f aca="false">ROUND(CA34*CE34,2)</f>
        <v>1</v>
      </c>
      <c r="DT34" s="0" t="n">
        <v>-1</v>
      </c>
      <c r="DU34" s="0" t="s">
        <v>44</v>
      </c>
      <c r="DV34" s="0" t="str">
        <f aca="false">IF(AND(CH34="Nein",CL34="Nein"),"Nein","Ja")</f>
        <v>Nein</v>
      </c>
      <c r="DW34" s="3" t="n">
        <f aca="false">ROUND(CI34*CM34,2)</f>
        <v>1</v>
      </c>
      <c r="DX34" s="0" t="n">
        <v>-1</v>
      </c>
      <c r="DY34" s="0" t="s">
        <v>44</v>
      </c>
      <c r="DZ34" s="0" t="str">
        <f aca="false">IF(AND(CP34="Nein",CT34="Nein"),"Nein","Ja")</f>
        <v>Nein</v>
      </c>
      <c r="EA34" s="3" t="n">
        <f aca="false">ROUND(CQ34*CU34,2)</f>
        <v>1</v>
      </c>
      <c r="EB34" s="0" t="n">
        <v>-1</v>
      </c>
      <c r="EC34" s="0" t="s">
        <v>44</v>
      </c>
      <c r="ED34" s="0" t="str">
        <f aca="false">IF(AND(CP34="Nein",CH34="Nein"),"Nein","Ja")</f>
        <v>Nein</v>
      </c>
      <c r="EE34" s="3" t="n">
        <f aca="false">ROUND((CQ34+CI34)/2,2)</f>
        <v>1</v>
      </c>
      <c r="EF34" s="0" t="n">
        <v>-1</v>
      </c>
      <c r="EG34" s="0" t="s">
        <v>44</v>
      </c>
      <c r="EH34" s="0" t="str">
        <f aca="false">IF(AND(ED34="Nein",CD34="Nein"),"Nein","Ja")</f>
        <v>Nein</v>
      </c>
      <c r="EI34" s="3" t="n">
        <f aca="false">ROUND(EE34*CE34,2)</f>
        <v>1</v>
      </c>
      <c r="EJ34" s="0" t="n">
        <v>-1</v>
      </c>
      <c r="EK34" s="0" t="str">
        <f aca="false">BP34</f>
        <v>Nein</v>
      </c>
      <c r="EL34" s="0" t="str">
        <f aca="false">BQ34</f>
        <v>Nein</v>
      </c>
      <c r="EM34" s="3" t="n">
        <f aca="false">BR34</f>
        <v>1</v>
      </c>
    </row>
    <row r="35" customFormat="false" ht="12.75" hidden="false" customHeight="false" outlineLevel="0" collapsed="false">
      <c r="B35" s="0" t="n">
        <v>1</v>
      </c>
      <c r="C35" s="0" t="n">
        <v>720</v>
      </c>
      <c r="D35" s="0" t="s">
        <v>44</v>
      </c>
      <c r="E35" s="0" t="s">
        <v>44</v>
      </c>
      <c r="F35" s="3" t="n">
        <v>1</v>
      </c>
      <c r="G35" s="0" t="n">
        <v>97</v>
      </c>
      <c r="H35" s="0" t="s">
        <v>44</v>
      </c>
      <c r="I35" s="0" t="s">
        <v>44</v>
      </c>
      <c r="J35" s="3" t="n">
        <v>1</v>
      </c>
      <c r="K35" s="0" t="n">
        <v>180</v>
      </c>
      <c r="L35" s="0" t="s">
        <v>44</v>
      </c>
      <c r="M35" s="0" t="s">
        <v>44</v>
      </c>
      <c r="N35" s="3" t="n">
        <v>1</v>
      </c>
      <c r="O35" s="0" t="n">
        <v>82</v>
      </c>
      <c r="P35" s="0" t="s">
        <v>44</v>
      </c>
      <c r="Q35" s="0" t="s">
        <v>44</v>
      </c>
      <c r="R35" s="3" t="n">
        <v>1</v>
      </c>
      <c r="S35" s="0" t="n">
        <v>540</v>
      </c>
      <c r="T35" s="0" t="s">
        <v>44</v>
      </c>
      <c r="U35" s="0" t="s">
        <v>44</v>
      </c>
      <c r="V35" s="3" t="n">
        <v>1</v>
      </c>
      <c r="W35" s="0" t="n">
        <v>102</v>
      </c>
      <c r="X35" s="0" t="s">
        <v>44</v>
      </c>
      <c r="Y35" s="0" t="s">
        <v>44</v>
      </c>
      <c r="Z35" s="3" t="n">
        <v>1</v>
      </c>
      <c r="AA35" s="0" t="n">
        <v>-3</v>
      </c>
      <c r="AB35" s="0" t="s">
        <v>44</v>
      </c>
      <c r="AC35" s="0" t="s">
        <v>44</v>
      </c>
      <c r="AD35" s="3" t="n">
        <v>1</v>
      </c>
      <c r="AE35" s="0" t="n">
        <v>-3</v>
      </c>
      <c r="AF35" s="4" t="s">
        <v>44</v>
      </c>
      <c r="AG35" s="4" t="s">
        <v>44</v>
      </c>
      <c r="AH35" s="3" t="n">
        <v>1</v>
      </c>
      <c r="AI35" s="0" t="n">
        <v>-3</v>
      </c>
      <c r="AJ35" s="0" t="s">
        <v>44</v>
      </c>
      <c r="AK35" s="0" t="s">
        <v>44</v>
      </c>
      <c r="AL35" s="3" t="n">
        <v>1</v>
      </c>
      <c r="AM35" s="0" t="n">
        <v>98</v>
      </c>
      <c r="AN35" s="0" t="s">
        <v>44</v>
      </c>
      <c r="AO35" s="0" t="s">
        <v>44</v>
      </c>
      <c r="AP35" s="3" t="n">
        <v>1</v>
      </c>
      <c r="AQ35" s="0" t="n">
        <v>25</v>
      </c>
      <c r="AR35" s="0" t="s">
        <v>44</v>
      </c>
      <c r="AS35" s="0" t="s">
        <v>44</v>
      </c>
      <c r="AT35" s="3" t="n">
        <v>1</v>
      </c>
      <c r="AU35" s="0" t="n">
        <v>7</v>
      </c>
      <c r="AV35" s="0" t="s">
        <v>44</v>
      </c>
      <c r="AW35" s="0" t="s">
        <v>44</v>
      </c>
      <c r="AX35" s="3" t="n">
        <v>1</v>
      </c>
      <c r="AY35" s="0" t="n">
        <v>2</v>
      </c>
      <c r="AZ35" s="0" t="s">
        <v>44</v>
      </c>
      <c r="BA35" s="0" t="s">
        <v>44</v>
      </c>
      <c r="BB35" s="3" t="n">
        <v>1</v>
      </c>
      <c r="BC35" s="0" t="n">
        <v>5</v>
      </c>
      <c r="BD35" s="0" t="s">
        <v>44</v>
      </c>
      <c r="BE35" s="0" t="s">
        <v>44</v>
      </c>
      <c r="BF35" s="3" t="n">
        <v>1</v>
      </c>
      <c r="BG35" s="0" t="n">
        <v>1008</v>
      </c>
      <c r="BH35" s="0" t="s">
        <v>44</v>
      </c>
      <c r="BI35" s="0" t="s">
        <v>44</v>
      </c>
      <c r="BJ35" s="3" t="n">
        <v>1</v>
      </c>
      <c r="BK35" s="0" t="n">
        <v>10</v>
      </c>
      <c r="BL35" s="0" t="s">
        <v>44</v>
      </c>
      <c r="BM35" s="0" t="s">
        <v>44</v>
      </c>
      <c r="BN35" s="3" t="n">
        <v>1</v>
      </c>
      <c r="BO35" s="0" t="n">
        <v>7</v>
      </c>
      <c r="BP35" s="0" t="s">
        <v>44</v>
      </c>
      <c r="BQ35" s="0" t="s">
        <v>44</v>
      </c>
      <c r="BR35" s="3" t="n">
        <v>1</v>
      </c>
      <c r="CA35" s="3"/>
      <c r="CE35" s="3"/>
      <c r="CI35" s="3"/>
      <c r="CM35" s="3"/>
      <c r="CQ35" s="3"/>
      <c r="CU35" s="3"/>
      <c r="CY35" s="3"/>
      <c r="DC35" s="3"/>
      <c r="DG35" s="3"/>
      <c r="DK35" s="3"/>
      <c r="DO35" s="3"/>
      <c r="DS35" s="3"/>
      <c r="DW35" s="3"/>
      <c r="EA35" s="3"/>
      <c r="EE35" s="3"/>
      <c r="EI35" s="3"/>
      <c r="EM35" s="3"/>
    </row>
    <row r="36" customFormat="false" ht="12.75" hidden="false" customHeight="false" outlineLevel="0" collapsed="false">
      <c r="A36" s="0" t="n">
        <v>12</v>
      </c>
      <c r="B36" s="0" t="n">
        <v>1</v>
      </c>
      <c r="C36" s="0" t="n">
        <v>2520</v>
      </c>
      <c r="D36" s="0" t="s">
        <v>44</v>
      </c>
      <c r="E36" s="0" t="s">
        <v>44</v>
      </c>
      <c r="F36" s="3" t="n">
        <v>1</v>
      </c>
      <c r="G36" s="0" t="n">
        <v>109</v>
      </c>
      <c r="H36" s="0" t="s">
        <v>44</v>
      </c>
      <c r="I36" s="0" t="s">
        <v>44</v>
      </c>
      <c r="J36" s="3" t="n">
        <v>1</v>
      </c>
      <c r="K36" s="0" t="n">
        <v>0</v>
      </c>
      <c r="L36" s="0" t="s">
        <v>44</v>
      </c>
      <c r="M36" s="0" t="s">
        <v>44</v>
      </c>
      <c r="N36" s="3" t="n">
        <v>1</v>
      </c>
      <c r="O36" s="0" t="n">
        <v>-1</v>
      </c>
      <c r="P36" s="0" t="s">
        <v>44</v>
      </c>
      <c r="Q36" s="0" t="s">
        <v>44</v>
      </c>
      <c r="R36" s="3" t="n">
        <v>1</v>
      </c>
      <c r="S36" s="0" t="n">
        <v>2520</v>
      </c>
      <c r="T36" s="0" t="s">
        <v>44</v>
      </c>
      <c r="U36" s="0" t="s">
        <v>44</v>
      </c>
      <c r="V36" s="3" t="n">
        <v>1</v>
      </c>
      <c r="W36" s="0" t="n">
        <v>109</v>
      </c>
      <c r="X36" s="0" t="s">
        <v>44</v>
      </c>
      <c r="Y36" s="0" t="s">
        <v>44</v>
      </c>
      <c r="Z36" s="3" t="n">
        <v>1</v>
      </c>
      <c r="AA36" s="0" t="n">
        <v>83</v>
      </c>
      <c r="AB36" s="0" t="s">
        <v>44</v>
      </c>
      <c r="AC36" s="0" t="s">
        <v>44</v>
      </c>
      <c r="AD36" s="3" t="n">
        <v>1</v>
      </c>
      <c r="AE36" s="0" t="n">
        <v>85</v>
      </c>
      <c r="AF36" s="4" t="s">
        <v>44</v>
      </c>
      <c r="AG36" s="4" t="s">
        <v>44</v>
      </c>
      <c r="AH36" s="3" t="n">
        <v>1</v>
      </c>
      <c r="AI36" s="0" t="n">
        <v>15</v>
      </c>
      <c r="AJ36" s="0" t="s">
        <v>44</v>
      </c>
      <c r="AK36" s="0" t="s">
        <v>44</v>
      </c>
      <c r="AL36" s="3" t="n">
        <v>1</v>
      </c>
      <c r="AM36" s="0" t="n">
        <v>103</v>
      </c>
      <c r="AN36" s="0" t="s">
        <v>44</v>
      </c>
      <c r="AO36" s="0" t="s">
        <v>44</v>
      </c>
      <c r="AP36" s="3" t="n">
        <v>1</v>
      </c>
      <c r="AQ36" s="0" t="n">
        <v>0</v>
      </c>
      <c r="AR36" s="0" t="s">
        <v>44</v>
      </c>
      <c r="AS36" s="0" t="s">
        <v>44</v>
      </c>
      <c r="AT36" s="3" t="n">
        <v>1</v>
      </c>
      <c r="AU36" s="0" t="n">
        <v>23</v>
      </c>
      <c r="AV36" s="0" t="s">
        <v>44</v>
      </c>
      <c r="AW36" s="0" t="s">
        <v>44</v>
      </c>
      <c r="AX36" s="3" t="n">
        <v>1</v>
      </c>
      <c r="AY36" s="0" t="n">
        <v>-1</v>
      </c>
      <c r="AZ36" s="0" t="s">
        <v>44</v>
      </c>
      <c r="BA36" s="0" t="s">
        <v>44</v>
      </c>
      <c r="BB36" s="3" t="n">
        <v>1</v>
      </c>
      <c r="BC36" s="0" t="n">
        <v>23</v>
      </c>
      <c r="BD36" s="0" t="s">
        <v>44</v>
      </c>
      <c r="BE36" s="0" t="s">
        <v>44</v>
      </c>
      <c r="BF36" s="3" t="n">
        <v>1</v>
      </c>
      <c r="BG36" s="0" t="n">
        <v>2520</v>
      </c>
      <c r="BH36" s="0" t="s">
        <v>44</v>
      </c>
      <c r="BI36" s="0" t="s">
        <v>44</v>
      </c>
      <c r="BJ36" s="3" t="n">
        <v>1</v>
      </c>
      <c r="BK36" s="0" t="n">
        <v>23</v>
      </c>
      <c r="BL36" s="0" t="s">
        <v>44</v>
      </c>
      <c r="BM36" s="0" t="s">
        <v>44</v>
      </c>
      <c r="BN36" s="3" t="n">
        <v>1</v>
      </c>
      <c r="BO36" s="0" t="n">
        <v>13</v>
      </c>
      <c r="BP36" s="0" t="s">
        <v>44</v>
      </c>
      <c r="BQ36" s="0" t="s">
        <v>44</v>
      </c>
      <c r="BR36" s="3" t="n">
        <v>1</v>
      </c>
      <c r="BW36" s="0" t="n">
        <v>1</v>
      </c>
      <c r="BX36" s="0" t="n">
        <f aca="false">IF(AND(C36&gt;=0,C37&gt;=0),C36+C37,-1)</f>
        <v>3240</v>
      </c>
      <c r="BY36" s="0" t="s">
        <v>44</v>
      </c>
      <c r="BZ36" s="0" t="str">
        <f aca="false">IF(AND(E36="Nein",E37="Nein"),"Nein","Ja")</f>
        <v>Nein</v>
      </c>
      <c r="CA36" s="3" t="n">
        <f aca="false">ROUND((F36+F37)/2,2)</f>
        <v>1</v>
      </c>
      <c r="CB36" s="0" t="n">
        <v>-1</v>
      </c>
      <c r="CC36" s="0" t="str">
        <f aca="false">H36</f>
        <v>Nein</v>
      </c>
      <c r="CD36" s="0" t="str">
        <f aca="false">I36</f>
        <v>Nein</v>
      </c>
      <c r="CE36" s="3" t="n">
        <f aca="false">J36</f>
        <v>1</v>
      </c>
      <c r="CF36" s="0" t="n">
        <f aca="false">IF(AND(K36&gt;=0,K37&gt;=0),K36+K37,-1)</f>
        <v>180</v>
      </c>
      <c r="CG36" s="0" t="s">
        <v>44</v>
      </c>
      <c r="CH36" s="0" t="str">
        <f aca="false">IF(AND(M36="Nein",M37="Nein"),"Nein","Ja")</f>
        <v>Nein</v>
      </c>
      <c r="CI36" s="3" t="n">
        <f aca="false">ROUND((N36+N37)/2,2)</f>
        <v>1</v>
      </c>
      <c r="CJ36" s="0" t="n">
        <v>-1</v>
      </c>
      <c r="CK36" s="0" t="str">
        <f aca="false">P36</f>
        <v>Nein</v>
      </c>
      <c r="CL36" s="0" t="str">
        <f aca="false">Q36</f>
        <v>Nein</v>
      </c>
      <c r="CM36" s="3" t="n">
        <f aca="false">R36</f>
        <v>1</v>
      </c>
      <c r="CN36" s="0" t="n">
        <f aca="false">IF(AND(S36&gt;=0,S37&gt;=0),S36+S37,-1)</f>
        <v>3060</v>
      </c>
      <c r="CO36" s="0" t="s">
        <v>44</v>
      </c>
      <c r="CP36" s="0" t="str">
        <f aca="false">IF(AND(U36="Nein",U37="Nein"),"Nein","Ja")</f>
        <v>Nein</v>
      </c>
      <c r="CQ36" s="3" t="n">
        <f aca="false">ROUND((V36+V37)/2,2)</f>
        <v>1</v>
      </c>
      <c r="CR36" s="0" t="n">
        <v>-1</v>
      </c>
      <c r="CS36" s="0" t="str">
        <f aca="false">X36</f>
        <v>Nein</v>
      </c>
      <c r="CT36" s="0" t="str">
        <f aca="false">Y36</f>
        <v>Nein</v>
      </c>
      <c r="CU36" s="3" t="n">
        <f aca="false">Z36</f>
        <v>1</v>
      </c>
      <c r="CV36" s="0" t="n">
        <v>-1</v>
      </c>
      <c r="CW36" s="0" t="str">
        <f aca="false">AB36</f>
        <v>Nein</v>
      </c>
      <c r="CX36" s="0" t="str">
        <f aca="false">AC36</f>
        <v>Nein</v>
      </c>
      <c r="CY36" s="3" t="n">
        <f aca="false">AD36</f>
        <v>1</v>
      </c>
      <c r="CZ36" s="0" t="n">
        <v>-1</v>
      </c>
      <c r="DA36" s="0" t="str">
        <f aca="false">AF36</f>
        <v>Nein</v>
      </c>
      <c r="DB36" s="0" t="str">
        <f aca="false">AG36</f>
        <v>Nein</v>
      </c>
      <c r="DC36" s="3" t="n">
        <f aca="false">AH36</f>
        <v>1</v>
      </c>
      <c r="DD36" s="0" t="n">
        <v>-1</v>
      </c>
      <c r="DE36" s="0" t="str">
        <f aca="false">AJ36</f>
        <v>Nein</v>
      </c>
      <c r="DF36" s="0" t="str">
        <f aca="false">AK36</f>
        <v>Nein</v>
      </c>
      <c r="DG36" s="3" t="n">
        <f aca="false">AL36</f>
        <v>1</v>
      </c>
      <c r="DH36" s="0" t="n">
        <v>-1</v>
      </c>
      <c r="DI36" s="0" t="str">
        <f aca="false">AN36</f>
        <v>Nein</v>
      </c>
      <c r="DJ36" s="0" t="str">
        <f aca="false">AO36</f>
        <v>Nein</v>
      </c>
      <c r="DK36" s="3" t="n">
        <f aca="false">AP36</f>
        <v>1</v>
      </c>
      <c r="DL36" s="0" t="n">
        <f aca="false">IF(CF36=0,0,IF(OR(BX36&gt;=0,CF36&gt;=0),ROUND(CF36/BX36*100,0),-1))</f>
        <v>6</v>
      </c>
      <c r="DM36" s="0" t="s">
        <v>44</v>
      </c>
      <c r="DN36" s="0" t="str">
        <f aca="false">IF(AND(CH36="Nein",BZ36="Nein"),"Nein","Ja")</f>
        <v>Nein</v>
      </c>
      <c r="DO36" s="3" t="n">
        <f aca="false">ROUND(CI36*CA36,2)</f>
        <v>1</v>
      </c>
      <c r="DP36" s="0" t="n">
        <v>-1</v>
      </c>
      <c r="DQ36" s="0" t="s">
        <v>44</v>
      </c>
      <c r="DR36" s="0" t="str">
        <f aca="false">IF(AND(BZ36="Nein",CD36="Nein"),"Nein","Ja")</f>
        <v>Nein</v>
      </c>
      <c r="DS36" s="3" t="n">
        <f aca="false">ROUND(CA36*CE36,2)</f>
        <v>1</v>
      </c>
      <c r="DT36" s="0" t="n">
        <v>-1</v>
      </c>
      <c r="DU36" s="0" t="s">
        <v>44</v>
      </c>
      <c r="DV36" s="0" t="str">
        <f aca="false">IF(AND(CH36="Nein",CL36="Nein"),"Nein","Ja")</f>
        <v>Nein</v>
      </c>
      <c r="DW36" s="3" t="n">
        <f aca="false">ROUND(CI36*CM36,2)</f>
        <v>1</v>
      </c>
      <c r="DX36" s="0" t="n">
        <v>-1</v>
      </c>
      <c r="DY36" s="0" t="s">
        <v>44</v>
      </c>
      <c r="DZ36" s="0" t="str">
        <f aca="false">IF(AND(CP36="Nein",CT36="Nein"),"Nein","Ja")</f>
        <v>Nein</v>
      </c>
      <c r="EA36" s="3" t="n">
        <f aca="false">ROUND(CQ36*CU36,2)</f>
        <v>1</v>
      </c>
      <c r="EB36" s="0" t="n">
        <v>-1</v>
      </c>
      <c r="EC36" s="0" t="s">
        <v>44</v>
      </c>
      <c r="ED36" s="0" t="str">
        <f aca="false">IF(AND(CP36="Nein",CH36="Nein"),"Nein","Ja")</f>
        <v>Nein</v>
      </c>
      <c r="EE36" s="3" t="n">
        <f aca="false">ROUND((CQ36+CI36)/2,2)</f>
        <v>1</v>
      </c>
      <c r="EF36" s="0" t="n">
        <v>-1</v>
      </c>
      <c r="EG36" s="0" t="s">
        <v>44</v>
      </c>
      <c r="EH36" s="0" t="str">
        <f aca="false">IF(AND(ED36="Nein",CD36="Nein"),"Nein","Ja")</f>
        <v>Nein</v>
      </c>
      <c r="EI36" s="3" t="n">
        <f aca="false">ROUND(EE36*CE36,2)</f>
        <v>1</v>
      </c>
      <c r="EJ36" s="0" t="n">
        <v>-1</v>
      </c>
      <c r="EK36" s="0" t="str">
        <f aca="false">BP36</f>
        <v>Nein</v>
      </c>
      <c r="EL36" s="0" t="str">
        <f aca="false">BQ36</f>
        <v>Nein</v>
      </c>
      <c r="EM36" s="3" t="n">
        <f aca="false">BR36</f>
        <v>1</v>
      </c>
    </row>
    <row r="37" customFormat="false" ht="12.75" hidden="false" customHeight="false" outlineLevel="0" collapsed="false">
      <c r="B37" s="0" t="n">
        <v>1</v>
      </c>
      <c r="C37" s="0" t="n">
        <v>720</v>
      </c>
      <c r="D37" s="0" t="s">
        <v>44</v>
      </c>
      <c r="E37" s="0" t="s">
        <v>44</v>
      </c>
      <c r="F37" s="3" t="n">
        <v>1</v>
      </c>
      <c r="G37" s="0" t="n">
        <v>97</v>
      </c>
      <c r="H37" s="0" t="s">
        <v>44</v>
      </c>
      <c r="I37" s="0" t="s">
        <v>44</v>
      </c>
      <c r="J37" s="3" t="n">
        <v>1</v>
      </c>
      <c r="K37" s="0" t="n">
        <v>180</v>
      </c>
      <c r="L37" s="0" t="s">
        <v>44</v>
      </c>
      <c r="M37" s="0" t="s">
        <v>44</v>
      </c>
      <c r="N37" s="3" t="n">
        <v>1</v>
      </c>
      <c r="O37" s="0" t="n">
        <v>82</v>
      </c>
      <c r="P37" s="0" t="s">
        <v>44</v>
      </c>
      <c r="Q37" s="0" t="s">
        <v>44</v>
      </c>
      <c r="R37" s="3" t="n">
        <v>1</v>
      </c>
      <c r="S37" s="0" t="n">
        <v>540</v>
      </c>
      <c r="T37" s="0" t="s">
        <v>44</v>
      </c>
      <c r="U37" s="0" t="s">
        <v>44</v>
      </c>
      <c r="V37" s="3" t="n">
        <v>1</v>
      </c>
      <c r="W37" s="0" t="n">
        <v>102</v>
      </c>
      <c r="X37" s="0" t="s">
        <v>44</v>
      </c>
      <c r="Y37" s="0" t="s">
        <v>44</v>
      </c>
      <c r="Z37" s="3" t="n">
        <v>1</v>
      </c>
      <c r="AA37" s="0" t="n">
        <v>82</v>
      </c>
      <c r="AB37" s="0" t="s">
        <v>44</v>
      </c>
      <c r="AC37" s="0" t="s">
        <v>44</v>
      </c>
      <c r="AD37" s="3" t="n">
        <v>1</v>
      </c>
      <c r="AE37" s="0" t="n">
        <v>82</v>
      </c>
      <c r="AF37" s="4" t="s">
        <v>44</v>
      </c>
      <c r="AG37" s="4" t="s">
        <v>44</v>
      </c>
      <c r="AH37" s="3" t="n">
        <v>1</v>
      </c>
      <c r="AI37" s="0" t="n">
        <v>11</v>
      </c>
      <c r="AJ37" s="0" t="s">
        <v>44</v>
      </c>
      <c r="AK37" s="0" t="s">
        <v>44</v>
      </c>
      <c r="AL37" s="3" t="n">
        <v>1</v>
      </c>
      <c r="AM37" s="0" t="n">
        <v>98</v>
      </c>
      <c r="AN37" s="0" t="s">
        <v>44</v>
      </c>
      <c r="AO37" s="0" t="s">
        <v>44</v>
      </c>
      <c r="AP37" s="3" t="n">
        <v>1</v>
      </c>
      <c r="AQ37" s="0" t="n">
        <v>25</v>
      </c>
      <c r="AR37" s="0" t="s">
        <v>44</v>
      </c>
      <c r="AS37" s="0" t="s">
        <v>44</v>
      </c>
      <c r="AT37" s="3" t="n">
        <v>1</v>
      </c>
      <c r="AU37" s="0" t="n">
        <v>7</v>
      </c>
      <c r="AV37" s="0" t="s">
        <v>44</v>
      </c>
      <c r="AW37" s="0" t="s">
        <v>44</v>
      </c>
      <c r="AX37" s="3" t="n">
        <v>1</v>
      </c>
      <c r="AY37" s="0" t="n">
        <v>2</v>
      </c>
      <c r="AZ37" s="0" t="s">
        <v>44</v>
      </c>
      <c r="BA37" s="0" t="s">
        <v>44</v>
      </c>
      <c r="BB37" s="3" t="n">
        <v>1</v>
      </c>
      <c r="BC37" s="0" t="n">
        <v>5</v>
      </c>
      <c r="BD37" s="0" t="s">
        <v>44</v>
      </c>
      <c r="BE37" s="0" t="s">
        <v>44</v>
      </c>
      <c r="BF37" s="3" t="n">
        <v>1</v>
      </c>
      <c r="BG37" s="0" t="n">
        <v>1008</v>
      </c>
      <c r="BH37" s="0" t="s">
        <v>44</v>
      </c>
      <c r="BI37" s="0" t="s">
        <v>44</v>
      </c>
      <c r="BJ37" s="3" t="n">
        <v>1</v>
      </c>
      <c r="BK37" s="0" t="n">
        <v>10</v>
      </c>
      <c r="BL37" s="0" t="s">
        <v>44</v>
      </c>
      <c r="BM37" s="0" t="s">
        <v>44</v>
      </c>
      <c r="BN37" s="3" t="n">
        <v>1</v>
      </c>
      <c r="BO37" s="0" t="n">
        <v>7</v>
      </c>
      <c r="BP37" s="0" t="s">
        <v>44</v>
      </c>
      <c r="BQ37" s="0" t="s">
        <v>44</v>
      </c>
      <c r="BR37" s="3" t="n">
        <v>1</v>
      </c>
      <c r="CA37" s="3"/>
      <c r="CE37" s="3"/>
      <c r="CI37" s="3"/>
      <c r="CM37" s="3"/>
      <c r="CQ37" s="3"/>
      <c r="CU37" s="3"/>
      <c r="CY37" s="3"/>
      <c r="DC37" s="3"/>
      <c r="DG37" s="3"/>
      <c r="DK37" s="3"/>
      <c r="DO37" s="3"/>
      <c r="DS37" s="3"/>
      <c r="DW37" s="3"/>
      <c r="EA37" s="3"/>
      <c r="EE37" s="3"/>
      <c r="EI37" s="3"/>
      <c r="EM37" s="3"/>
    </row>
    <row r="38" customFormat="false" ht="12.75" hidden="false" customHeight="false" outlineLevel="0" collapsed="false">
      <c r="A38" s="0" t="n">
        <v>13</v>
      </c>
      <c r="B38" s="0" t="n">
        <v>1</v>
      </c>
      <c r="C38" s="0" t="n">
        <v>1320</v>
      </c>
      <c r="D38" s="0" t="s">
        <v>44</v>
      </c>
      <c r="E38" s="0" t="s">
        <v>44</v>
      </c>
      <c r="F38" s="3" t="n">
        <v>1</v>
      </c>
      <c r="G38" s="0" t="n">
        <v>20</v>
      </c>
      <c r="H38" s="0" t="s">
        <v>44</v>
      </c>
      <c r="I38" s="0" t="s">
        <v>44</v>
      </c>
      <c r="J38" s="3" t="n">
        <v>1</v>
      </c>
      <c r="K38" s="0" t="n">
        <v>60</v>
      </c>
      <c r="L38" s="0" t="s">
        <v>44</v>
      </c>
      <c r="M38" s="0" t="s">
        <v>44</v>
      </c>
      <c r="N38" s="3" t="n">
        <v>1</v>
      </c>
      <c r="O38" s="0" t="n">
        <v>20</v>
      </c>
      <c r="P38" s="0" t="s">
        <v>44</v>
      </c>
      <c r="Q38" s="0" t="s">
        <v>44</v>
      </c>
      <c r="R38" s="3" t="n">
        <v>1</v>
      </c>
      <c r="S38" s="0" t="n">
        <v>1260</v>
      </c>
      <c r="T38" s="0" t="s">
        <v>44</v>
      </c>
      <c r="U38" s="0" t="s">
        <v>44</v>
      </c>
      <c r="V38" s="3" t="n">
        <v>1</v>
      </c>
      <c r="W38" s="0" t="n">
        <v>20</v>
      </c>
      <c r="X38" s="0" t="s">
        <v>44</v>
      </c>
      <c r="Y38" s="0" t="s">
        <v>44</v>
      </c>
      <c r="Z38" s="3" t="n">
        <v>1</v>
      </c>
      <c r="AA38" s="0" t="n">
        <v>92</v>
      </c>
      <c r="AB38" s="0" t="s">
        <v>44</v>
      </c>
      <c r="AC38" s="0" t="s">
        <v>44</v>
      </c>
      <c r="AD38" s="3" t="n">
        <v>1</v>
      </c>
      <c r="AE38" s="0" t="n">
        <v>92</v>
      </c>
      <c r="AF38" s="4" t="s">
        <v>44</v>
      </c>
      <c r="AG38" s="4" t="s">
        <v>44</v>
      </c>
      <c r="AH38" s="3" t="n">
        <v>1</v>
      </c>
      <c r="AI38" s="0" t="n">
        <v>2</v>
      </c>
      <c r="AJ38" s="0" t="s">
        <v>44</v>
      </c>
      <c r="AK38" s="0" t="s">
        <v>44</v>
      </c>
      <c r="AL38" s="3" t="n">
        <v>1</v>
      </c>
      <c r="AM38" s="0" t="n">
        <v>21</v>
      </c>
      <c r="AN38" s="0" t="s">
        <v>44</v>
      </c>
      <c r="AO38" s="0" t="s">
        <v>44</v>
      </c>
      <c r="AP38" s="3" t="n">
        <v>1</v>
      </c>
      <c r="AQ38" s="0" t="n">
        <v>5</v>
      </c>
      <c r="AR38" s="0" t="s">
        <v>44</v>
      </c>
      <c r="AS38" s="0" t="s">
        <v>44</v>
      </c>
      <c r="AT38" s="3" t="n">
        <v>1</v>
      </c>
      <c r="AU38" s="0" t="n">
        <v>66</v>
      </c>
      <c r="AV38" s="0" t="s">
        <v>44</v>
      </c>
      <c r="AW38" s="0" t="s">
        <v>44</v>
      </c>
      <c r="AX38" s="3" t="n">
        <v>1</v>
      </c>
      <c r="AY38" s="0" t="n">
        <v>3</v>
      </c>
      <c r="AZ38" s="0" t="s">
        <v>44</v>
      </c>
      <c r="BA38" s="0" t="s">
        <v>44</v>
      </c>
      <c r="BB38" s="3" t="n">
        <v>1</v>
      </c>
      <c r="BC38" s="0" t="n">
        <v>63</v>
      </c>
      <c r="BD38" s="0" t="s">
        <v>44</v>
      </c>
      <c r="BE38" s="0" t="s">
        <v>44</v>
      </c>
      <c r="BF38" s="3" t="n">
        <v>1</v>
      </c>
      <c r="BG38" s="0" t="n">
        <v>1392</v>
      </c>
      <c r="BH38" s="0" t="s">
        <v>44</v>
      </c>
      <c r="BI38" s="0" t="s">
        <v>44</v>
      </c>
      <c r="BJ38" s="3" t="n">
        <v>1</v>
      </c>
      <c r="BK38" s="0" t="n">
        <v>70</v>
      </c>
      <c r="BL38" s="0" t="s">
        <v>44</v>
      </c>
      <c r="BM38" s="0" t="s">
        <v>44</v>
      </c>
      <c r="BN38" s="3" t="n">
        <v>1</v>
      </c>
      <c r="BO38" s="0" t="n">
        <v>9</v>
      </c>
      <c r="BP38" s="0" t="s">
        <v>44</v>
      </c>
      <c r="BQ38" s="0" t="s">
        <v>44</v>
      </c>
      <c r="BR38" s="3" t="n">
        <v>1</v>
      </c>
      <c r="BW38" s="0" t="n">
        <v>1</v>
      </c>
      <c r="BX38" s="0" t="n">
        <f aca="false">IF(AND(C38&gt;=0,C39&gt;=0),C38+C39,-1)</f>
        <v>2040</v>
      </c>
      <c r="BY38" s="0" t="s">
        <v>44</v>
      </c>
      <c r="BZ38" s="0" t="str">
        <f aca="false">IF(AND(E38="Nein",E39="Nein"),"Nein","Ja")</f>
        <v>Nein</v>
      </c>
      <c r="CA38" s="3" t="n">
        <f aca="false">ROUND((F38+F39)/2,2)</f>
        <v>1</v>
      </c>
      <c r="CB38" s="0" t="n">
        <v>-1</v>
      </c>
      <c r="CC38" s="0" t="str">
        <f aca="false">H38</f>
        <v>Nein</v>
      </c>
      <c r="CD38" s="0" t="str">
        <f aca="false">I38</f>
        <v>Nein</v>
      </c>
      <c r="CE38" s="3" t="n">
        <f aca="false">J38</f>
        <v>1</v>
      </c>
      <c r="CF38" s="0" t="n">
        <f aca="false">IF(AND(K38&gt;=0,K39&gt;=0),K38+K39,-1)</f>
        <v>60</v>
      </c>
      <c r="CG38" s="0" t="s">
        <v>44</v>
      </c>
      <c r="CH38" s="0" t="str">
        <f aca="false">IF(AND(M38="Nein",M39="Nein"),"Nein","Ja")</f>
        <v>Nein</v>
      </c>
      <c r="CI38" s="3" t="n">
        <f aca="false">ROUND((N38+N39)/2,2)</f>
        <v>1</v>
      </c>
      <c r="CJ38" s="0" t="n">
        <v>-1</v>
      </c>
      <c r="CK38" s="0" t="str">
        <f aca="false">P38</f>
        <v>Nein</v>
      </c>
      <c r="CL38" s="0" t="str">
        <f aca="false">Q38</f>
        <v>Nein</v>
      </c>
      <c r="CM38" s="3" t="n">
        <f aca="false">R38</f>
        <v>1</v>
      </c>
      <c r="CN38" s="0" t="n">
        <f aca="false">IF(AND(S38&gt;=0,S39&gt;=0),S38+S39,-1)</f>
        <v>1980</v>
      </c>
      <c r="CO38" s="0" t="s">
        <v>44</v>
      </c>
      <c r="CP38" s="0" t="str">
        <f aca="false">IF(AND(U38="Nein",U39="Nein"),"Nein","Ja")</f>
        <v>Nein</v>
      </c>
      <c r="CQ38" s="3" t="n">
        <f aca="false">ROUND((V38+V39)/2,2)</f>
        <v>1</v>
      </c>
      <c r="CR38" s="0" t="n">
        <v>-1</v>
      </c>
      <c r="CS38" s="0" t="str">
        <f aca="false">X38</f>
        <v>Nein</v>
      </c>
      <c r="CT38" s="0" t="str">
        <f aca="false">Y38</f>
        <v>Nein</v>
      </c>
      <c r="CU38" s="3" t="n">
        <f aca="false">Z38</f>
        <v>1</v>
      </c>
      <c r="CV38" s="0" t="n">
        <v>-1</v>
      </c>
      <c r="CW38" s="0" t="str">
        <f aca="false">AB38</f>
        <v>Nein</v>
      </c>
      <c r="CX38" s="0" t="str">
        <f aca="false">AC38</f>
        <v>Nein</v>
      </c>
      <c r="CY38" s="3" t="n">
        <f aca="false">AD38</f>
        <v>1</v>
      </c>
      <c r="CZ38" s="0" t="n">
        <v>-1</v>
      </c>
      <c r="DA38" s="0" t="str">
        <f aca="false">AF38</f>
        <v>Nein</v>
      </c>
      <c r="DB38" s="0" t="str">
        <f aca="false">AG38</f>
        <v>Nein</v>
      </c>
      <c r="DC38" s="3" t="n">
        <f aca="false">AH38</f>
        <v>1</v>
      </c>
      <c r="DD38" s="0" t="n">
        <v>-1</v>
      </c>
      <c r="DE38" s="0" t="str">
        <f aca="false">AJ38</f>
        <v>Nein</v>
      </c>
      <c r="DF38" s="0" t="str">
        <f aca="false">AK38</f>
        <v>Nein</v>
      </c>
      <c r="DG38" s="3" t="n">
        <f aca="false">AL38</f>
        <v>1</v>
      </c>
      <c r="DH38" s="0" t="n">
        <v>-1</v>
      </c>
      <c r="DI38" s="0" t="str">
        <f aca="false">AN38</f>
        <v>Nein</v>
      </c>
      <c r="DJ38" s="0" t="str">
        <f aca="false">AO38</f>
        <v>Nein</v>
      </c>
      <c r="DK38" s="3" t="n">
        <f aca="false">AP38</f>
        <v>1</v>
      </c>
      <c r="DL38" s="0" t="n">
        <f aca="false">IF(CF38=0,0,IF(OR(BX38&gt;=0,CF38&gt;=0),ROUND(CF38/BX38*100,0),-1))</f>
        <v>3</v>
      </c>
      <c r="DM38" s="0" t="s">
        <v>44</v>
      </c>
      <c r="DN38" s="0" t="str">
        <f aca="false">IF(AND(CH38="Nein",BZ38="Nein"),"Nein","Ja")</f>
        <v>Nein</v>
      </c>
      <c r="DO38" s="3" t="n">
        <f aca="false">ROUND(CI38*CA38,2)</f>
        <v>1</v>
      </c>
      <c r="DP38" s="0" t="n">
        <v>-1</v>
      </c>
      <c r="DQ38" s="0" t="s">
        <v>44</v>
      </c>
      <c r="DR38" s="0" t="str">
        <f aca="false">IF(AND(BZ38="Nein",CD38="Nein"),"Nein","Ja")</f>
        <v>Nein</v>
      </c>
      <c r="DS38" s="3" t="n">
        <f aca="false">ROUND(CA38*CE38,2)</f>
        <v>1</v>
      </c>
      <c r="DT38" s="0" t="n">
        <v>-1</v>
      </c>
      <c r="DU38" s="0" t="s">
        <v>44</v>
      </c>
      <c r="DV38" s="0" t="str">
        <f aca="false">IF(AND(CH38="Nein",CL38="Nein"),"Nein","Ja")</f>
        <v>Nein</v>
      </c>
      <c r="DW38" s="3" t="n">
        <f aca="false">ROUND(CI38*CM38,2)</f>
        <v>1</v>
      </c>
      <c r="DX38" s="0" t="n">
        <v>-1</v>
      </c>
      <c r="DY38" s="0" t="s">
        <v>44</v>
      </c>
      <c r="DZ38" s="0" t="str">
        <f aca="false">IF(AND(CP38="Nein",CT38="Nein"),"Nein","Ja")</f>
        <v>Nein</v>
      </c>
      <c r="EA38" s="3" t="n">
        <f aca="false">ROUND(CQ38*CU38,2)</f>
        <v>1</v>
      </c>
      <c r="EB38" s="0" t="n">
        <v>-1</v>
      </c>
      <c r="EC38" s="0" t="s">
        <v>44</v>
      </c>
      <c r="ED38" s="0" t="str">
        <f aca="false">IF(AND(CP38="Nein",CH38="Nein"),"Nein","Ja")</f>
        <v>Nein</v>
      </c>
      <c r="EE38" s="3" t="n">
        <f aca="false">ROUND((CQ38+CI38)/2,2)</f>
        <v>1</v>
      </c>
      <c r="EF38" s="0" t="n">
        <v>-1</v>
      </c>
      <c r="EG38" s="0" t="s">
        <v>44</v>
      </c>
      <c r="EH38" s="0" t="str">
        <f aca="false">IF(AND(ED38="Nein",CD38="Nein"),"Nein","Ja")</f>
        <v>Nein</v>
      </c>
      <c r="EI38" s="3" t="n">
        <f aca="false">ROUND(EE38*CE38,2)</f>
        <v>1</v>
      </c>
      <c r="EJ38" s="0" t="n">
        <v>-1</v>
      </c>
      <c r="EK38" s="0" t="str">
        <f aca="false">BP38</f>
        <v>Nein</v>
      </c>
      <c r="EL38" s="0" t="str">
        <f aca="false">BQ38</f>
        <v>Nein</v>
      </c>
      <c r="EM38" s="3" t="n">
        <f aca="false">BR38</f>
        <v>1</v>
      </c>
    </row>
    <row r="39" customFormat="false" ht="12.75" hidden="false" customHeight="false" outlineLevel="0" collapsed="false">
      <c r="B39" s="0" t="n">
        <v>1</v>
      </c>
      <c r="C39" s="0" t="n">
        <v>720</v>
      </c>
      <c r="D39" s="0" t="s">
        <v>44</v>
      </c>
      <c r="E39" s="0" t="s">
        <v>44</v>
      </c>
      <c r="F39" s="3" t="n">
        <v>1</v>
      </c>
      <c r="G39" s="0" t="n">
        <v>97</v>
      </c>
      <c r="H39" s="0" t="s">
        <v>44</v>
      </c>
      <c r="I39" s="0" t="s">
        <v>44</v>
      </c>
      <c r="J39" s="3" t="n">
        <v>1</v>
      </c>
      <c r="K39" s="0" t="n">
        <v>0</v>
      </c>
      <c r="L39" s="0" t="s">
        <v>44</v>
      </c>
      <c r="M39" s="0" t="s">
        <v>44</v>
      </c>
      <c r="N39" s="3" t="n">
        <v>1</v>
      </c>
      <c r="O39" s="0" t="n">
        <v>-1</v>
      </c>
      <c r="P39" s="0" t="s">
        <v>44</v>
      </c>
      <c r="Q39" s="0" t="s">
        <v>44</v>
      </c>
      <c r="R39" s="3" t="n">
        <v>1</v>
      </c>
      <c r="S39" s="0" t="n">
        <v>720</v>
      </c>
      <c r="T39" s="0" t="s">
        <v>44</v>
      </c>
      <c r="U39" s="0" t="s">
        <v>44</v>
      </c>
      <c r="V39" s="3" t="n">
        <v>1</v>
      </c>
      <c r="W39" s="0" t="n">
        <v>97</v>
      </c>
      <c r="X39" s="0" t="s">
        <v>44</v>
      </c>
      <c r="Y39" s="0" t="s">
        <v>44</v>
      </c>
      <c r="Z39" s="3" t="n">
        <v>1</v>
      </c>
      <c r="AA39" s="0" t="n">
        <v>82</v>
      </c>
      <c r="AB39" s="0" t="s">
        <v>44</v>
      </c>
      <c r="AC39" s="0" t="s">
        <v>44</v>
      </c>
      <c r="AD39" s="3" t="n">
        <v>1</v>
      </c>
      <c r="AE39" s="0" t="n">
        <v>82</v>
      </c>
      <c r="AF39" s="4" t="s">
        <v>44</v>
      </c>
      <c r="AG39" s="4" t="s">
        <v>44</v>
      </c>
      <c r="AH39" s="3" t="n">
        <v>1</v>
      </c>
      <c r="AI39" s="0" t="n">
        <v>11</v>
      </c>
      <c r="AJ39" s="0" t="s">
        <v>44</v>
      </c>
      <c r="AK39" s="0" t="s">
        <v>44</v>
      </c>
      <c r="AL39" s="3" t="n">
        <v>1</v>
      </c>
      <c r="AM39" s="0" t="n">
        <v>98</v>
      </c>
      <c r="AN39" s="0" t="s">
        <v>44</v>
      </c>
      <c r="AO39" s="0" t="s">
        <v>44</v>
      </c>
      <c r="AP39" s="3" t="n">
        <v>1</v>
      </c>
      <c r="AQ39" s="0" t="n">
        <v>0</v>
      </c>
      <c r="AR39" s="0" t="s">
        <v>44</v>
      </c>
      <c r="AS39" s="0" t="s">
        <v>44</v>
      </c>
      <c r="AT39" s="3" t="n">
        <v>1</v>
      </c>
      <c r="AU39" s="0" t="n">
        <v>7</v>
      </c>
      <c r="AV39" s="0" t="s">
        <v>44</v>
      </c>
      <c r="AW39" s="0" t="s">
        <v>44</v>
      </c>
      <c r="AX39" s="3" t="n">
        <v>1</v>
      </c>
      <c r="AY39" s="0" t="n">
        <v>-1</v>
      </c>
      <c r="AZ39" s="0" t="s">
        <v>44</v>
      </c>
      <c r="BA39" s="0" t="s">
        <v>44</v>
      </c>
      <c r="BB39" s="3" t="n">
        <v>1</v>
      </c>
      <c r="BC39" s="0" t="n">
        <v>7</v>
      </c>
      <c r="BD39" s="0" t="s">
        <v>44</v>
      </c>
      <c r="BE39" s="0" t="s">
        <v>44</v>
      </c>
      <c r="BF39" s="3" t="n">
        <v>1</v>
      </c>
      <c r="BG39" s="0" t="n">
        <v>1008</v>
      </c>
      <c r="BH39" s="0" t="s">
        <v>44</v>
      </c>
      <c r="BI39" s="0" t="s">
        <v>44</v>
      </c>
      <c r="BJ39" s="3" t="n">
        <v>1</v>
      </c>
      <c r="BK39" s="0" t="n">
        <v>10</v>
      </c>
      <c r="BL39" s="0" t="s">
        <v>44</v>
      </c>
      <c r="BM39" s="0" t="s">
        <v>44</v>
      </c>
      <c r="BN39" s="3" t="n">
        <v>1</v>
      </c>
      <c r="BO39" s="0" t="n">
        <v>7</v>
      </c>
      <c r="BP39" s="0" t="s">
        <v>44</v>
      </c>
      <c r="BQ39" s="0" t="s">
        <v>44</v>
      </c>
      <c r="BR39" s="3" t="n">
        <v>1</v>
      </c>
      <c r="CA39" s="3"/>
      <c r="CE39" s="3"/>
      <c r="CI39" s="3"/>
      <c r="CM39" s="3"/>
      <c r="CQ39" s="3"/>
      <c r="CU39" s="3"/>
      <c r="CY39" s="3"/>
      <c r="DC39" s="3"/>
      <c r="DG39" s="3"/>
      <c r="DK39" s="3"/>
      <c r="DO39" s="3"/>
      <c r="DS39" s="3"/>
      <c r="DW39" s="3"/>
      <c r="EA39" s="3"/>
      <c r="EE39" s="3"/>
      <c r="EI39" s="3"/>
      <c r="EM39" s="3"/>
    </row>
    <row r="40" customFormat="false" ht="12.75" hidden="false" customHeight="false" outlineLevel="0" collapsed="false">
      <c r="A40" s="0" t="n">
        <v>14</v>
      </c>
      <c r="B40" s="0" t="n">
        <v>1</v>
      </c>
      <c r="C40" s="0" t="n">
        <v>0</v>
      </c>
      <c r="D40" s="0" t="s">
        <v>44</v>
      </c>
      <c r="E40" s="0" t="s">
        <v>44</v>
      </c>
      <c r="F40" s="3" t="n">
        <v>1</v>
      </c>
      <c r="G40" s="0" t="n">
        <v>-1</v>
      </c>
      <c r="H40" s="0" t="s">
        <v>44</v>
      </c>
      <c r="I40" s="0" t="s">
        <v>44</v>
      </c>
      <c r="J40" s="3" t="n">
        <v>1</v>
      </c>
      <c r="K40" s="0" t="n">
        <v>0</v>
      </c>
      <c r="L40" s="0" t="s">
        <v>44</v>
      </c>
      <c r="M40" s="0" t="s">
        <v>44</v>
      </c>
      <c r="N40" s="3" t="n">
        <v>1</v>
      </c>
      <c r="O40" s="0" t="n">
        <v>-1</v>
      </c>
      <c r="P40" s="0" t="s">
        <v>44</v>
      </c>
      <c r="Q40" s="0" t="s">
        <v>44</v>
      </c>
      <c r="R40" s="3" t="n">
        <v>1</v>
      </c>
      <c r="S40" s="0" t="n">
        <v>0</v>
      </c>
      <c r="T40" s="0" t="s">
        <v>44</v>
      </c>
      <c r="U40" s="0" t="s">
        <v>44</v>
      </c>
      <c r="V40" s="3" t="n">
        <v>1</v>
      </c>
      <c r="W40" s="0" t="n">
        <v>-1</v>
      </c>
      <c r="X40" s="0" t="s">
        <v>44</v>
      </c>
      <c r="Y40" s="0" t="s">
        <v>44</v>
      </c>
      <c r="Z40" s="3" t="n">
        <v>1</v>
      </c>
      <c r="AA40" s="0" t="n">
        <v>83</v>
      </c>
      <c r="AB40" s="0" t="s">
        <v>44</v>
      </c>
      <c r="AC40" s="0" t="s">
        <v>44</v>
      </c>
      <c r="AD40" s="3" t="n">
        <v>1</v>
      </c>
      <c r="AE40" s="0" t="n">
        <v>85</v>
      </c>
      <c r="AF40" s="4" t="s">
        <v>44</v>
      </c>
      <c r="AG40" s="4" t="s">
        <v>44</v>
      </c>
      <c r="AH40" s="3" t="n">
        <v>1</v>
      </c>
      <c r="AI40" s="0" t="n">
        <v>0</v>
      </c>
      <c r="AJ40" s="0" t="s">
        <v>44</v>
      </c>
      <c r="AK40" s="0" t="s">
        <v>44</v>
      </c>
      <c r="AL40" s="3" t="n">
        <v>1</v>
      </c>
      <c r="AM40" s="0" t="n">
        <v>-1</v>
      </c>
      <c r="AN40" s="0" t="s">
        <v>44</v>
      </c>
      <c r="AO40" s="0" t="s">
        <v>44</v>
      </c>
      <c r="AP40" s="3" t="n">
        <v>1</v>
      </c>
      <c r="AQ40" s="0" t="n">
        <v>0</v>
      </c>
      <c r="AR40" s="0" t="s">
        <v>44</v>
      </c>
      <c r="AS40" s="0" t="s">
        <v>44</v>
      </c>
      <c r="AT40" s="3" t="n">
        <v>1</v>
      </c>
      <c r="AU40" s="0" t="n">
        <v>-1</v>
      </c>
      <c r="AV40" s="0" t="s">
        <v>44</v>
      </c>
      <c r="AW40" s="0" t="s">
        <v>44</v>
      </c>
      <c r="AX40" s="3" t="n">
        <v>1</v>
      </c>
      <c r="AY40" s="0" t="n">
        <v>-1</v>
      </c>
      <c r="AZ40" s="0" t="s">
        <v>44</v>
      </c>
      <c r="BA40" s="0" t="s">
        <v>44</v>
      </c>
      <c r="BB40" s="3" t="n">
        <v>1</v>
      </c>
      <c r="BC40" s="0" t="n">
        <v>-1</v>
      </c>
      <c r="BD40" s="0" t="s">
        <v>44</v>
      </c>
      <c r="BE40" s="0" t="s">
        <v>44</v>
      </c>
      <c r="BF40" s="3" t="n">
        <v>1</v>
      </c>
      <c r="BG40" s="0" t="n">
        <v>0</v>
      </c>
      <c r="BH40" s="0" t="s">
        <v>44</v>
      </c>
      <c r="BI40" s="0" t="s">
        <v>44</v>
      </c>
      <c r="BJ40" s="3" t="n">
        <v>1</v>
      </c>
      <c r="BK40" s="0" t="n">
        <v>-1</v>
      </c>
      <c r="BL40" s="0" t="s">
        <v>44</v>
      </c>
      <c r="BM40" s="0" t="s">
        <v>44</v>
      </c>
      <c r="BN40" s="3" t="n">
        <v>1</v>
      </c>
      <c r="BO40" s="0" t="n">
        <v>-1</v>
      </c>
      <c r="BP40" s="0" t="s">
        <v>44</v>
      </c>
      <c r="BQ40" s="0" t="s">
        <v>44</v>
      </c>
      <c r="BR40" s="3" t="n">
        <v>1</v>
      </c>
      <c r="BW40" s="0" t="n">
        <v>1</v>
      </c>
      <c r="BX40" s="0" t="n">
        <f aca="false">IF(AND(C40&gt;=0,C41&gt;=0),C40+C41,-1)</f>
        <v>720</v>
      </c>
      <c r="BY40" s="0" t="s">
        <v>44</v>
      </c>
      <c r="BZ40" s="0" t="str">
        <f aca="false">IF(AND(E40="Nein",E41="Nein"),"Nein","Ja")</f>
        <v>Nein</v>
      </c>
      <c r="CA40" s="3" t="n">
        <f aca="false">ROUND((F40+F41)/2,2)</f>
        <v>1</v>
      </c>
      <c r="CB40" s="0" t="n">
        <v>-1</v>
      </c>
      <c r="CC40" s="0" t="str">
        <f aca="false">H40</f>
        <v>Nein</v>
      </c>
      <c r="CD40" s="0" t="str">
        <f aca="false">I40</f>
        <v>Nein</v>
      </c>
      <c r="CE40" s="3" t="n">
        <f aca="false">J40</f>
        <v>1</v>
      </c>
      <c r="CF40" s="0" t="n">
        <f aca="false">IF(AND(K40&gt;=0,K41&gt;=0),K40+K41,-1)</f>
        <v>180</v>
      </c>
      <c r="CG40" s="0" t="s">
        <v>44</v>
      </c>
      <c r="CH40" s="0" t="str">
        <f aca="false">IF(AND(M40="Nein",M41="Nein"),"Nein","Ja")</f>
        <v>Nein</v>
      </c>
      <c r="CI40" s="3" t="n">
        <f aca="false">ROUND((N40+N41)/2,2)</f>
        <v>1</v>
      </c>
      <c r="CJ40" s="0" t="n">
        <v>-1</v>
      </c>
      <c r="CK40" s="0" t="str">
        <f aca="false">P40</f>
        <v>Nein</v>
      </c>
      <c r="CL40" s="0" t="str">
        <f aca="false">Q40</f>
        <v>Nein</v>
      </c>
      <c r="CM40" s="3" t="n">
        <f aca="false">R40</f>
        <v>1</v>
      </c>
      <c r="CN40" s="0" t="n">
        <f aca="false">IF(AND(S40&gt;=0,S41&gt;=0),S40+S41,-1)</f>
        <v>540</v>
      </c>
      <c r="CO40" s="0" t="s">
        <v>44</v>
      </c>
      <c r="CP40" s="0" t="str">
        <f aca="false">IF(AND(U40="Nein",U41="Nein"),"Nein","Ja")</f>
        <v>Nein</v>
      </c>
      <c r="CQ40" s="3" t="n">
        <f aca="false">ROUND((V40+V41)/2,2)</f>
        <v>1</v>
      </c>
      <c r="CR40" s="0" t="n">
        <v>-1</v>
      </c>
      <c r="CS40" s="0" t="str">
        <f aca="false">X40</f>
        <v>Nein</v>
      </c>
      <c r="CT40" s="0" t="str">
        <f aca="false">Y40</f>
        <v>Nein</v>
      </c>
      <c r="CU40" s="3" t="n">
        <f aca="false">Z40</f>
        <v>1</v>
      </c>
      <c r="CV40" s="0" t="n">
        <v>-1</v>
      </c>
      <c r="CW40" s="0" t="str">
        <f aca="false">AB40</f>
        <v>Nein</v>
      </c>
      <c r="CX40" s="0" t="str">
        <f aca="false">AC40</f>
        <v>Nein</v>
      </c>
      <c r="CY40" s="3" t="n">
        <f aca="false">AD40</f>
        <v>1</v>
      </c>
      <c r="CZ40" s="0" t="n">
        <v>-1</v>
      </c>
      <c r="DA40" s="0" t="str">
        <f aca="false">AF40</f>
        <v>Nein</v>
      </c>
      <c r="DB40" s="0" t="str">
        <f aca="false">AG40</f>
        <v>Nein</v>
      </c>
      <c r="DC40" s="3" t="n">
        <f aca="false">AH40</f>
        <v>1</v>
      </c>
      <c r="DD40" s="0" t="n">
        <v>-1</v>
      </c>
      <c r="DE40" s="0" t="str">
        <f aca="false">AJ40</f>
        <v>Nein</v>
      </c>
      <c r="DF40" s="0" t="str">
        <f aca="false">AK40</f>
        <v>Nein</v>
      </c>
      <c r="DG40" s="3" t="n">
        <f aca="false">AL40</f>
        <v>1</v>
      </c>
      <c r="DH40" s="0" t="n">
        <v>-1</v>
      </c>
      <c r="DI40" s="0" t="str">
        <f aca="false">AN40</f>
        <v>Nein</v>
      </c>
      <c r="DJ40" s="0" t="str">
        <f aca="false">AO40</f>
        <v>Nein</v>
      </c>
      <c r="DK40" s="3" t="n">
        <f aca="false">AP40</f>
        <v>1</v>
      </c>
      <c r="DL40" s="0" t="n">
        <f aca="false">IF(CF40=0,0,IF(OR(BX40&gt;=0,CF40&gt;=0),ROUND(CF40/BX40*100,0),-1))</f>
        <v>25</v>
      </c>
      <c r="DM40" s="0" t="s">
        <v>44</v>
      </c>
      <c r="DN40" s="0" t="str">
        <f aca="false">IF(AND(CH40="Nein",BZ40="Nein"),"Nein","Ja")</f>
        <v>Nein</v>
      </c>
      <c r="DO40" s="3" t="n">
        <f aca="false">ROUND(CI40*CA40,2)</f>
        <v>1</v>
      </c>
      <c r="DP40" s="0" t="n">
        <v>-1</v>
      </c>
      <c r="DQ40" s="0" t="s">
        <v>44</v>
      </c>
      <c r="DR40" s="0" t="str">
        <f aca="false">IF(AND(BZ40="Nein",CD40="Nein"),"Nein","Ja")</f>
        <v>Nein</v>
      </c>
      <c r="DS40" s="3" t="n">
        <f aca="false">ROUND(CA40*CE40,2)</f>
        <v>1</v>
      </c>
      <c r="DT40" s="0" t="n">
        <v>-1</v>
      </c>
      <c r="DU40" s="0" t="s">
        <v>44</v>
      </c>
      <c r="DV40" s="0" t="str">
        <f aca="false">IF(AND(CH40="Nein",CL40="Nein"),"Nein","Ja")</f>
        <v>Nein</v>
      </c>
      <c r="DW40" s="3" t="n">
        <f aca="false">ROUND(CI40*CM40,2)</f>
        <v>1</v>
      </c>
      <c r="DX40" s="0" t="n">
        <v>-1</v>
      </c>
      <c r="DY40" s="0" t="s">
        <v>44</v>
      </c>
      <c r="DZ40" s="0" t="str">
        <f aca="false">IF(AND(CP40="Nein",CT40="Nein"),"Nein","Ja")</f>
        <v>Nein</v>
      </c>
      <c r="EA40" s="3" t="n">
        <f aca="false">ROUND(CQ40*CU40,2)</f>
        <v>1</v>
      </c>
      <c r="EB40" s="0" t="n">
        <v>-1</v>
      </c>
      <c r="EC40" s="0" t="s">
        <v>44</v>
      </c>
      <c r="ED40" s="0" t="str">
        <f aca="false">IF(AND(CP40="Nein",CH40="Nein"),"Nein","Ja")</f>
        <v>Nein</v>
      </c>
      <c r="EE40" s="3" t="n">
        <f aca="false">ROUND((CQ40+CI40)/2,2)</f>
        <v>1</v>
      </c>
      <c r="EF40" s="0" t="n">
        <v>-1</v>
      </c>
      <c r="EG40" s="0" t="s">
        <v>44</v>
      </c>
      <c r="EH40" s="0" t="str">
        <f aca="false">IF(AND(ED40="Nein",CD40="Nein"),"Nein","Ja")</f>
        <v>Nein</v>
      </c>
      <c r="EI40" s="3" t="n">
        <f aca="false">ROUND(EE40*CE40,2)</f>
        <v>1</v>
      </c>
      <c r="EJ40" s="0" t="n">
        <v>-1</v>
      </c>
      <c r="EK40" s="0" t="str">
        <f aca="false">BP40</f>
        <v>Nein</v>
      </c>
      <c r="EL40" s="0" t="str">
        <f aca="false">BQ40</f>
        <v>Nein</v>
      </c>
      <c r="EM40" s="3" t="n">
        <f aca="false">BR40</f>
        <v>1</v>
      </c>
    </row>
    <row r="41" customFormat="false" ht="12.75" hidden="false" customHeight="false" outlineLevel="0" collapsed="false">
      <c r="B41" s="0" t="n">
        <v>1</v>
      </c>
      <c r="C41" s="0" t="n">
        <v>720</v>
      </c>
      <c r="D41" s="0" t="s">
        <v>44</v>
      </c>
      <c r="E41" s="0" t="s">
        <v>44</v>
      </c>
      <c r="F41" s="3" t="n">
        <v>1</v>
      </c>
      <c r="G41" s="0" t="n">
        <v>97</v>
      </c>
      <c r="H41" s="0" t="s">
        <v>44</v>
      </c>
      <c r="I41" s="0" t="s">
        <v>44</v>
      </c>
      <c r="J41" s="3" t="n">
        <v>1</v>
      </c>
      <c r="K41" s="0" t="n">
        <v>180</v>
      </c>
      <c r="L41" s="0" t="s">
        <v>44</v>
      </c>
      <c r="M41" s="0" t="s">
        <v>44</v>
      </c>
      <c r="N41" s="3" t="n">
        <v>1</v>
      </c>
      <c r="O41" s="0" t="n">
        <v>82</v>
      </c>
      <c r="P41" s="0" t="s">
        <v>44</v>
      </c>
      <c r="Q41" s="0" t="s">
        <v>44</v>
      </c>
      <c r="R41" s="3" t="n">
        <v>1</v>
      </c>
      <c r="S41" s="0" t="n">
        <v>540</v>
      </c>
      <c r="T41" s="0" t="s">
        <v>44</v>
      </c>
      <c r="U41" s="0" t="s">
        <v>44</v>
      </c>
      <c r="V41" s="3" t="n">
        <v>1</v>
      </c>
      <c r="W41" s="0" t="n">
        <v>102</v>
      </c>
      <c r="X41" s="0" t="s">
        <v>44</v>
      </c>
      <c r="Y41" s="0" t="s">
        <v>44</v>
      </c>
      <c r="Z41" s="3" t="n">
        <v>1</v>
      </c>
      <c r="AA41" s="0" t="n">
        <v>82</v>
      </c>
      <c r="AB41" s="0" t="s">
        <v>44</v>
      </c>
      <c r="AC41" s="0" t="s">
        <v>44</v>
      </c>
      <c r="AD41" s="3" t="n">
        <v>1</v>
      </c>
      <c r="AE41" s="0" t="n">
        <v>82</v>
      </c>
      <c r="AF41" s="4" t="s">
        <v>44</v>
      </c>
      <c r="AG41" s="4" t="s">
        <v>44</v>
      </c>
      <c r="AH41" s="3" t="n">
        <v>1</v>
      </c>
      <c r="AI41" s="0" t="n">
        <v>11</v>
      </c>
      <c r="AJ41" s="0" t="s">
        <v>44</v>
      </c>
      <c r="AK41" s="0" t="s">
        <v>44</v>
      </c>
      <c r="AL41" s="3" t="n">
        <v>1</v>
      </c>
      <c r="AM41" s="0" t="n">
        <v>98</v>
      </c>
      <c r="AN41" s="0" t="s">
        <v>44</v>
      </c>
      <c r="AO41" s="0" t="s">
        <v>44</v>
      </c>
      <c r="AP41" s="3" t="n">
        <v>1</v>
      </c>
      <c r="AQ41" s="0" t="n">
        <v>25</v>
      </c>
      <c r="AR41" s="0" t="s">
        <v>44</v>
      </c>
      <c r="AS41" s="0" t="s">
        <v>44</v>
      </c>
      <c r="AT41" s="3" t="n">
        <v>1</v>
      </c>
      <c r="AU41" s="0" t="n">
        <v>7</v>
      </c>
      <c r="AV41" s="0" t="s">
        <v>44</v>
      </c>
      <c r="AW41" s="0" t="s">
        <v>44</v>
      </c>
      <c r="AX41" s="3" t="n">
        <v>1</v>
      </c>
      <c r="AY41" s="0" t="n">
        <v>2</v>
      </c>
      <c r="AZ41" s="0" t="s">
        <v>44</v>
      </c>
      <c r="BA41" s="0" t="s">
        <v>44</v>
      </c>
      <c r="BB41" s="3" t="n">
        <v>1</v>
      </c>
      <c r="BC41" s="0" t="n">
        <v>5</v>
      </c>
      <c r="BD41" s="0" t="s">
        <v>44</v>
      </c>
      <c r="BE41" s="0" t="s">
        <v>44</v>
      </c>
      <c r="BF41" s="3" t="n">
        <v>1</v>
      </c>
      <c r="BG41" s="0" t="n">
        <v>1008</v>
      </c>
      <c r="BH41" s="0" t="s">
        <v>44</v>
      </c>
      <c r="BI41" s="0" t="s">
        <v>44</v>
      </c>
      <c r="BJ41" s="3" t="n">
        <v>1</v>
      </c>
      <c r="BK41" s="0" t="n">
        <v>10</v>
      </c>
      <c r="BL41" s="0" t="s">
        <v>44</v>
      </c>
      <c r="BM41" s="0" t="s">
        <v>44</v>
      </c>
      <c r="BN41" s="3" t="n">
        <v>1</v>
      </c>
      <c r="BO41" s="0" t="n">
        <v>7</v>
      </c>
      <c r="BP41" s="0" t="s">
        <v>44</v>
      </c>
      <c r="BQ41" s="0" t="s">
        <v>44</v>
      </c>
      <c r="BR41" s="3" t="n">
        <v>1</v>
      </c>
      <c r="CA41" s="3"/>
      <c r="CE41" s="3"/>
      <c r="CI41" s="3"/>
      <c r="CM41" s="3"/>
      <c r="CQ41" s="3"/>
      <c r="CU41" s="3"/>
      <c r="CY41" s="3"/>
      <c r="DC41" s="3"/>
      <c r="DG41" s="3"/>
      <c r="DK41" s="3"/>
      <c r="DO41" s="3"/>
      <c r="DS41" s="3"/>
      <c r="DW41" s="3"/>
      <c r="EA41" s="3"/>
      <c r="EE41" s="3"/>
      <c r="EI41" s="3"/>
      <c r="EM41" s="3"/>
    </row>
    <row r="42" customFormat="false" ht="12.75" hidden="false" customHeight="false" outlineLevel="0" collapsed="false">
      <c r="A42" s="0" t="n">
        <v>15</v>
      </c>
      <c r="B42" s="0" t="n">
        <v>1</v>
      </c>
      <c r="C42" s="0" t="n">
        <v>1320</v>
      </c>
      <c r="D42" s="0" t="s">
        <v>44</v>
      </c>
      <c r="E42" s="0" t="s">
        <v>44</v>
      </c>
      <c r="F42" s="3" t="n">
        <v>1</v>
      </c>
      <c r="G42" s="0" t="n">
        <v>20</v>
      </c>
      <c r="H42" s="0" t="s">
        <v>44</v>
      </c>
      <c r="I42" s="0" t="s">
        <v>44</v>
      </c>
      <c r="J42" s="3" t="n">
        <v>1</v>
      </c>
      <c r="K42" s="0" t="n">
        <v>60</v>
      </c>
      <c r="L42" s="0" t="s">
        <v>44</v>
      </c>
      <c r="M42" s="0" t="s">
        <v>44</v>
      </c>
      <c r="N42" s="3" t="n">
        <v>1</v>
      </c>
      <c r="O42" s="0" t="n">
        <v>20</v>
      </c>
      <c r="P42" s="0" t="s">
        <v>44</v>
      </c>
      <c r="Q42" s="0" t="s">
        <v>44</v>
      </c>
      <c r="R42" s="3" t="n">
        <v>1</v>
      </c>
      <c r="S42" s="0" t="n">
        <v>1260</v>
      </c>
      <c r="T42" s="0" t="s">
        <v>44</v>
      </c>
      <c r="U42" s="0" t="s">
        <v>44</v>
      </c>
      <c r="V42" s="3" t="n">
        <v>1</v>
      </c>
      <c r="W42" s="0" t="n">
        <v>20</v>
      </c>
      <c r="X42" s="0" t="s">
        <v>44</v>
      </c>
      <c r="Y42" s="0" t="s">
        <v>44</v>
      </c>
      <c r="Z42" s="3" t="n">
        <v>1</v>
      </c>
      <c r="AA42" s="0" t="n">
        <v>92</v>
      </c>
      <c r="AB42" s="0" t="s">
        <v>44</v>
      </c>
      <c r="AC42" s="0" t="s">
        <v>44</v>
      </c>
      <c r="AD42" s="3" t="n">
        <v>1</v>
      </c>
      <c r="AE42" s="0" t="n">
        <v>92</v>
      </c>
      <c r="AF42" s="4" t="s">
        <v>44</v>
      </c>
      <c r="AG42" s="4" t="s">
        <v>44</v>
      </c>
      <c r="AH42" s="3" t="n">
        <v>1</v>
      </c>
      <c r="AI42" s="0" t="n">
        <v>2</v>
      </c>
      <c r="AJ42" s="0" t="s">
        <v>44</v>
      </c>
      <c r="AK42" s="0" t="s">
        <v>44</v>
      </c>
      <c r="AL42" s="3" t="n">
        <v>1</v>
      </c>
      <c r="AM42" s="0" t="n">
        <v>21</v>
      </c>
      <c r="AN42" s="0" t="s">
        <v>44</v>
      </c>
      <c r="AO42" s="0" t="s">
        <v>44</v>
      </c>
      <c r="AP42" s="3" t="n">
        <v>1</v>
      </c>
      <c r="AQ42" s="0" t="n">
        <v>5</v>
      </c>
      <c r="AR42" s="0" t="s">
        <v>44</v>
      </c>
      <c r="AS42" s="0" t="s">
        <v>44</v>
      </c>
      <c r="AT42" s="3" t="n">
        <v>1</v>
      </c>
      <c r="AU42" s="0" t="n">
        <v>66</v>
      </c>
      <c r="AV42" s="0" t="s">
        <v>44</v>
      </c>
      <c r="AW42" s="0" t="s">
        <v>44</v>
      </c>
      <c r="AX42" s="3" t="n">
        <v>1</v>
      </c>
      <c r="AY42" s="0" t="n">
        <v>3</v>
      </c>
      <c r="AZ42" s="0" t="s">
        <v>44</v>
      </c>
      <c r="BA42" s="0" t="s">
        <v>44</v>
      </c>
      <c r="BB42" s="3" t="n">
        <v>1</v>
      </c>
      <c r="BC42" s="0" t="n">
        <v>63</v>
      </c>
      <c r="BD42" s="0" t="s">
        <v>44</v>
      </c>
      <c r="BE42" s="0" t="s">
        <v>44</v>
      </c>
      <c r="BF42" s="3" t="n">
        <v>1</v>
      </c>
      <c r="BG42" s="0" t="n">
        <v>1392</v>
      </c>
      <c r="BH42" s="0" t="s">
        <v>44</v>
      </c>
      <c r="BI42" s="0" t="s">
        <v>44</v>
      </c>
      <c r="BJ42" s="3" t="n">
        <v>1</v>
      </c>
      <c r="BK42" s="0" t="n">
        <v>70</v>
      </c>
      <c r="BL42" s="0" t="s">
        <v>44</v>
      </c>
      <c r="BM42" s="0" t="s">
        <v>44</v>
      </c>
      <c r="BN42" s="3" t="n">
        <v>1</v>
      </c>
      <c r="BO42" s="0" t="n">
        <v>9</v>
      </c>
      <c r="BP42" s="0" t="s">
        <v>44</v>
      </c>
      <c r="BQ42" s="0" t="s">
        <v>44</v>
      </c>
      <c r="BR42" s="3" t="n">
        <v>1</v>
      </c>
      <c r="BW42" s="0" t="n">
        <v>1</v>
      </c>
      <c r="BX42" s="0" t="n">
        <f aca="false">IF(AND(C42&gt;=0,C43&gt;=0),C42+C43,-1)</f>
        <v>1320</v>
      </c>
      <c r="BY42" s="0" t="s">
        <v>44</v>
      </c>
      <c r="BZ42" s="0" t="str">
        <f aca="false">IF(AND(E42="Nein",E43="Nein"),"Nein","Ja")</f>
        <v>Nein</v>
      </c>
      <c r="CA42" s="3" t="n">
        <f aca="false">ROUND((F42+F43)/2,2)</f>
        <v>1</v>
      </c>
      <c r="CB42" s="0" t="n">
        <v>-1</v>
      </c>
      <c r="CC42" s="0" t="str">
        <f aca="false">H42</f>
        <v>Nein</v>
      </c>
      <c r="CD42" s="0" t="str">
        <f aca="false">I42</f>
        <v>Nein</v>
      </c>
      <c r="CE42" s="3" t="n">
        <f aca="false">J42</f>
        <v>1</v>
      </c>
      <c r="CF42" s="0" t="n">
        <f aca="false">IF(AND(K42&gt;=0,K43&gt;=0),K42+K43,-1)</f>
        <v>60</v>
      </c>
      <c r="CG42" s="0" t="s">
        <v>44</v>
      </c>
      <c r="CH42" s="0" t="str">
        <f aca="false">IF(AND(M42="Nein",M43="Nein"),"Nein","Ja")</f>
        <v>Nein</v>
      </c>
      <c r="CI42" s="3" t="n">
        <f aca="false">ROUND((N42+N43)/2,2)</f>
        <v>1</v>
      </c>
      <c r="CJ42" s="0" t="n">
        <v>-1</v>
      </c>
      <c r="CK42" s="0" t="str">
        <f aca="false">P42</f>
        <v>Nein</v>
      </c>
      <c r="CL42" s="0" t="str">
        <f aca="false">Q42</f>
        <v>Nein</v>
      </c>
      <c r="CM42" s="3" t="n">
        <f aca="false">R42</f>
        <v>1</v>
      </c>
      <c r="CN42" s="0" t="n">
        <f aca="false">IF(AND(S42&gt;=0,S43&gt;=0),S42+S43,-1)</f>
        <v>1260</v>
      </c>
      <c r="CO42" s="0" t="s">
        <v>44</v>
      </c>
      <c r="CP42" s="0" t="str">
        <f aca="false">IF(AND(U42="Nein",U43="Nein"),"Nein","Ja")</f>
        <v>Nein</v>
      </c>
      <c r="CQ42" s="3" t="n">
        <f aca="false">ROUND((V42+V43)/2,2)</f>
        <v>1</v>
      </c>
      <c r="CR42" s="0" t="n">
        <v>-1</v>
      </c>
      <c r="CS42" s="0" t="str">
        <f aca="false">X42</f>
        <v>Nein</v>
      </c>
      <c r="CT42" s="0" t="str">
        <f aca="false">Y42</f>
        <v>Nein</v>
      </c>
      <c r="CU42" s="3" t="n">
        <f aca="false">Z42</f>
        <v>1</v>
      </c>
      <c r="CV42" s="0" t="n">
        <v>-1</v>
      </c>
      <c r="CW42" s="0" t="str">
        <f aca="false">AB42</f>
        <v>Nein</v>
      </c>
      <c r="CX42" s="0" t="str">
        <f aca="false">AC42</f>
        <v>Nein</v>
      </c>
      <c r="CY42" s="3" t="n">
        <f aca="false">AD42</f>
        <v>1</v>
      </c>
      <c r="CZ42" s="0" t="n">
        <v>-1</v>
      </c>
      <c r="DA42" s="0" t="str">
        <f aca="false">AF42</f>
        <v>Nein</v>
      </c>
      <c r="DB42" s="0" t="str">
        <f aca="false">AG42</f>
        <v>Nein</v>
      </c>
      <c r="DC42" s="3" t="n">
        <f aca="false">AH42</f>
        <v>1</v>
      </c>
      <c r="DD42" s="0" t="n">
        <v>-1</v>
      </c>
      <c r="DE42" s="0" t="str">
        <f aca="false">AJ42</f>
        <v>Nein</v>
      </c>
      <c r="DF42" s="0" t="str">
        <f aca="false">AK42</f>
        <v>Nein</v>
      </c>
      <c r="DG42" s="3" t="n">
        <f aca="false">AL42</f>
        <v>1</v>
      </c>
      <c r="DH42" s="0" t="n">
        <v>-1</v>
      </c>
      <c r="DI42" s="0" t="str">
        <f aca="false">AN42</f>
        <v>Nein</v>
      </c>
      <c r="DJ42" s="0" t="str">
        <f aca="false">AO42</f>
        <v>Nein</v>
      </c>
      <c r="DK42" s="3" t="n">
        <f aca="false">AP42</f>
        <v>1</v>
      </c>
      <c r="DL42" s="0" t="n">
        <f aca="false">IF(CF42=0,0,IF(OR(BX42&gt;=0,CF42&gt;=0),ROUND(CF42/BX42*100,0),-1))</f>
        <v>5</v>
      </c>
      <c r="DM42" s="0" t="s">
        <v>44</v>
      </c>
      <c r="DN42" s="0" t="str">
        <f aca="false">IF(AND(CH42="Nein",BZ42="Nein"),"Nein","Ja")</f>
        <v>Nein</v>
      </c>
      <c r="DO42" s="3" t="n">
        <f aca="false">ROUND(CI42*CA42,2)</f>
        <v>1</v>
      </c>
      <c r="DP42" s="0" t="n">
        <v>-1</v>
      </c>
      <c r="DQ42" s="0" t="s">
        <v>44</v>
      </c>
      <c r="DR42" s="0" t="str">
        <f aca="false">IF(AND(BZ42="Nein",CD42="Nein"),"Nein","Ja")</f>
        <v>Nein</v>
      </c>
      <c r="DS42" s="3" t="n">
        <f aca="false">ROUND(CA42*CE42,2)</f>
        <v>1</v>
      </c>
      <c r="DT42" s="0" t="n">
        <v>-1</v>
      </c>
      <c r="DU42" s="0" t="s">
        <v>44</v>
      </c>
      <c r="DV42" s="0" t="str">
        <f aca="false">IF(AND(CH42="Nein",CL42="Nein"),"Nein","Ja")</f>
        <v>Nein</v>
      </c>
      <c r="DW42" s="3" t="n">
        <f aca="false">ROUND(CI42*CM42,2)</f>
        <v>1</v>
      </c>
      <c r="DX42" s="0" t="n">
        <v>-1</v>
      </c>
      <c r="DY42" s="0" t="s">
        <v>44</v>
      </c>
      <c r="DZ42" s="0" t="str">
        <f aca="false">IF(AND(CP42="Nein",CT42="Nein"),"Nein","Ja")</f>
        <v>Nein</v>
      </c>
      <c r="EA42" s="3" t="n">
        <f aca="false">ROUND(CQ42*CU42,2)</f>
        <v>1</v>
      </c>
      <c r="EB42" s="0" t="n">
        <v>-1</v>
      </c>
      <c r="EC42" s="0" t="s">
        <v>44</v>
      </c>
      <c r="ED42" s="0" t="str">
        <f aca="false">IF(AND(CP42="Nein",CH42="Nein"),"Nein","Ja")</f>
        <v>Nein</v>
      </c>
      <c r="EE42" s="3" t="n">
        <f aca="false">ROUND((CQ42+CI42)/2,2)</f>
        <v>1</v>
      </c>
      <c r="EF42" s="0" t="n">
        <v>-1</v>
      </c>
      <c r="EG42" s="0" t="s">
        <v>44</v>
      </c>
      <c r="EH42" s="0" t="str">
        <f aca="false">IF(AND(ED42="Nein",CD42="Nein"),"Nein","Ja")</f>
        <v>Nein</v>
      </c>
      <c r="EI42" s="3" t="n">
        <f aca="false">ROUND(EE42*CE42,2)</f>
        <v>1</v>
      </c>
      <c r="EJ42" s="0" t="n">
        <v>-1</v>
      </c>
      <c r="EK42" s="0" t="str">
        <f aca="false">BP42</f>
        <v>Nein</v>
      </c>
      <c r="EL42" s="0" t="str">
        <f aca="false">BQ42</f>
        <v>Nein</v>
      </c>
      <c r="EM42" s="3" t="n">
        <f aca="false">BR42</f>
        <v>1</v>
      </c>
    </row>
    <row r="43" customFormat="false" ht="12.75" hidden="false" customHeight="false" outlineLevel="0" collapsed="false">
      <c r="B43" s="0" t="n">
        <v>1</v>
      </c>
      <c r="C43" s="0" t="n">
        <v>0</v>
      </c>
      <c r="D43" s="0" t="s">
        <v>44</v>
      </c>
      <c r="E43" s="0" t="s">
        <v>44</v>
      </c>
      <c r="F43" s="3" t="n">
        <v>1</v>
      </c>
      <c r="G43" s="0" t="n">
        <v>-1</v>
      </c>
      <c r="H43" s="0" t="s">
        <v>44</v>
      </c>
      <c r="I43" s="0" t="s">
        <v>44</v>
      </c>
      <c r="J43" s="3" t="n">
        <v>1</v>
      </c>
      <c r="K43" s="0" t="n">
        <v>0</v>
      </c>
      <c r="L43" s="0" t="s">
        <v>44</v>
      </c>
      <c r="M43" s="0" t="s">
        <v>44</v>
      </c>
      <c r="N43" s="3" t="n">
        <v>1</v>
      </c>
      <c r="O43" s="0" t="n">
        <v>-1</v>
      </c>
      <c r="P43" s="0" t="s">
        <v>44</v>
      </c>
      <c r="Q43" s="0" t="s">
        <v>44</v>
      </c>
      <c r="R43" s="3" t="n">
        <v>1</v>
      </c>
      <c r="S43" s="0" t="n">
        <v>0</v>
      </c>
      <c r="T43" s="0" t="s">
        <v>44</v>
      </c>
      <c r="U43" s="0" t="s">
        <v>44</v>
      </c>
      <c r="V43" s="3" t="n">
        <v>1</v>
      </c>
      <c r="W43" s="0" t="n">
        <v>-1</v>
      </c>
      <c r="X43" s="0" t="s">
        <v>44</v>
      </c>
      <c r="Y43" s="0" t="s">
        <v>44</v>
      </c>
      <c r="Z43" s="3" t="n">
        <v>1</v>
      </c>
      <c r="AA43" s="0" t="n">
        <v>83</v>
      </c>
      <c r="AB43" s="0" t="s">
        <v>44</v>
      </c>
      <c r="AC43" s="0" t="s">
        <v>44</v>
      </c>
      <c r="AD43" s="3" t="n">
        <v>1</v>
      </c>
      <c r="AE43" s="0" t="n">
        <v>85</v>
      </c>
      <c r="AF43" s="4" t="s">
        <v>44</v>
      </c>
      <c r="AG43" s="4" t="s">
        <v>44</v>
      </c>
      <c r="AH43" s="3" t="n">
        <v>1</v>
      </c>
      <c r="AI43" s="0" t="n">
        <v>0</v>
      </c>
      <c r="AJ43" s="0" t="s">
        <v>44</v>
      </c>
      <c r="AK43" s="0" t="s">
        <v>44</v>
      </c>
      <c r="AL43" s="3" t="n">
        <v>1</v>
      </c>
      <c r="AM43" s="0" t="n">
        <v>-1</v>
      </c>
      <c r="AN43" s="0" t="s">
        <v>44</v>
      </c>
      <c r="AO43" s="0" t="s">
        <v>44</v>
      </c>
      <c r="AP43" s="3" t="n">
        <v>1</v>
      </c>
      <c r="AQ43" s="0" t="n">
        <v>0</v>
      </c>
      <c r="AR43" s="0" t="s">
        <v>44</v>
      </c>
      <c r="AS43" s="0" t="s">
        <v>44</v>
      </c>
      <c r="AT43" s="3" t="n">
        <v>1</v>
      </c>
      <c r="AU43" s="0" t="n">
        <v>-1</v>
      </c>
      <c r="AV43" s="0" t="s">
        <v>44</v>
      </c>
      <c r="AW43" s="0" t="s">
        <v>44</v>
      </c>
      <c r="AX43" s="3" t="n">
        <v>1</v>
      </c>
      <c r="AY43" s="0" t="n">
        <v>-1</v>
      </c>
      <c r="AZ43" s="0" t="s">
        <v>44</v>
      </c>
      <c r="BA43" s="0" t="s">
        <v>44</v>
      </c>
      <c r="BB43" s="3" t="n">
        <v>1</v>
      </c>
      <c r="BC43" s="0" t="n">
        <v>-1</v>
      </c>
      <c r="BD43" s="0" t="s">
        <v>44</v>
      </c>
      <c r="BE43" s="0" t="s">
        <v>44</v>
      </c>
      <c r="BF43" s="3" t="n">
        <v>1</v>
      </c>
      <c r="BG43" s="0" t="n">
        <v>0</v>
      </c>
      <c r="BH43" s="0" t="s">
        <v>44</v>
      </c>
      <c r="BI43" s="0" t="s">
        <v>44</v>
      </c>
      <c r="BJ43" s="3" t="n">
        <v>1</v>
      </c>
      <c r="BK43" s="0" t="n">
        <v>-1</v>
      </c>
      <c r="BL43" s="0" t="s">
        <v>44</v>
      </c>
      <c r="BM43" s="0" t="s">
        <v>44</v>
      </c>
      <c r="BN43" s="3" t="n">
        <v>1</v>
      </c>
      <c r="BO43" s="0" t="n">
        <v>-1</v>
      </c>
      <c r="BP43" s="0" t="s">
        <v>44</v>
      </c>
      <c r="BQ43" s="0" t="s">
        <v>44</v>
      </c>
      <c r="BR43" s="3" t="n">
        <v>1</v>
      </c>
      <c r="CA43" s="3"/>
      <c r="CE43" s="3"/>
      <c r="CI43" s="3"/>
      <c r="CM43" s="3"/>
      <c r="CQ43" s="3"/>
      <c r="CU43" s="3"/>
      <c r="CY43" s="3"/>
      <c r="DC43" s="3"/>
      <c r="DG43" s="3"/>
      <c r="DK43" s="3"/>
      <c r="DO43" s="3"/>
      <c r="DS43" s="3"/>
      <c r="DW43" s="3"/>
      <c r="EA43" s="3"/>
      <c r="EE43" s="3"/>
      <c r="EI43" s="3"/>
      <c r="EM43" s="3"/>
    </row>
    <row r="45" customFormat="false" ht="12.75" hidden="false" customHeight="false" outlineLevel="0" collapsed="false">
      <c r="B45" s="1" t="s">
        <v>114</v>
      </c>
    </row>
    <row r="46" customFormat="false" ht="12.75" hidden="false" customHeight="false" outlineLevel="0" collapsed="false">
      <c r="B46" s="1"/>
      <c r="C46" s="5" t="s">
        <v>110</v>
      </c>
    </row>
    <row r="47" customFormat="false" ht="12.75" hidden="false" customHeight="false" outlineLevel="0" collapsed="false">
      <c r="B47" s="1"/>
      <c r="C47" s="5" t="s">
        <v>115</v>
      </c>
    </row>
    <row r="48" customFormat="false" ht="12.75" hidden="false" customHeight="false" outlineLevel="0" collapsed="false">
      <c r="A48" s="0" t="s">
        <v>116</v>
      </c>
      <c r="B48" s="0" t="n">
        <v>1</v>
      </c>
      <c r="C48" s="0" t="n">
        <v>1320</v>
      </c>
      <c r="D48" s="0" t="s">
        <v>44</v>
      </c>
      <c r="E48" s="0" t="s">
        <v>44</v>
      </c>
      <c r="F48" s="3" t="n">
        <v>1</v>
      </c>
      <c r="G48" s="0" t="n">
        <v>20</v>
      </c>
      <c r="H48" s="0" t="s">
        <v>44</v>
      </c>
      <c r="I48" s="0" t="s">
        <v>44</v>
      </c>
      <c r="J48" s="3" t="n">
        <v>1</v>
      </c>
      <c r="K48" s="0" t="n">
        <v>60</v>
      </c>
      <c r="L48" s="0" t="s">
        <v>44</v>
      </c>
      <c r="M48" s="0" t="s">
        <v>44</v>
      </c>
      <c r="N48" s="3" t="n">
        <v>1</v>
      </c>
      <c r="O48" s="0" t="n">
        <v>20</v>
      </c>
      <c r="P48" s="0" t="s">
        <v>44</v>
      </c>
      <c r="Q48" s="0" t="s">
        <v>44</v>
      </c>
      <c r="R48" s="3" t="n">
        <v>1</v>
      </c>
      <c r="S48" s="0" t="n">
        <v>1260</v>
      </c>
      <c r="T48" s="0" t="s">
        <v>44</v>
      </c>
      <c r="U48" s="0" t="s">
        <v>44</v>
      </c>
      <c r="V48" s="3" t="n">
        <v>1</v>
      </c>
      <c r="W48" s="0" t="n">
        <v>20</v>
      </c>
      <c r="X48" s="0" t="s">
        <v>44</v>
      </c>
      <c r="Y48" s="0" t="s">
        <v>44</v>
      </c>
      <c r="Z48" s="3" t="n">
        <v>1</v>
      </c>
      <c r="AA48" s="0" t="n">
        <v>92</v>
      </c>
      <c r="AB48" s="0" t="s">
        <v>44</v>
      </c>
      <c r="AC48" s="0" t="s">
        <v>44</v>
      </c>
      <c r="AD48" s="3" t="n">
        <v>1</v>
      </c>
      <c r="AE48" s="0" t="n">
        <v>92</v>
      </c>
      <c r="AF48" s="4" t="s">
        <v>44</v>
      </c>
      <c r="AG48" s="4" t="s">
        <v>44</v>
      </c>
      <c r="AH48" s="3" t="n">
        <v>1</v>
      </c>
      <c r="AI48" s="0" t="n">
        <v>2</v>
      </c>
      <c r="AJ48" s="0" t="s">
        <v>44</v>
      </c>
      <c r="AK48" s="0" t="s">
        <v>44</v>
      </c>
      <c r="AL48" s="3" t="n">
        <v>1</v>
      </c>
      <c r="AM48" s="0" t="n">
        <v>21</v>
      </c>
      <c r="AN48" s="0" t="s">
        <v>44</v>
      </c>
      <c r="AO48" s="0" t="s">
        <v>44</v>
      </c>
      <c r="AP48" s="3" t="n">
        <v>1</v>
      </c>
      <c r="AQ48" s="0" t="n">
        <v>5</v>
      </c>
      <c r="AR48" s="0" t="s">
        <v>44</v>
      </c>
      <c r="AS48" s="0" t="s">
        <v>44</v>
      </c>
      <c r="AT48" s="3" t="n">
        <v>1</v>
      </c>
      <c r="AU48" s="0" t="n">
        <v>66</v>
      </c>
      <c r="AV48" s="0" t="s">
        <v>44</v>
      </c>
      <c r="AW48" s="0" t="s">
        <v>44</v>
      </c>
      <c r="AX48" s="3" t="n">
        <v>1</v>
      </c>
      <c r="AY48" s="0" t="n">
        <v>3</v>
      </c>
      <c r="AZ48" s="0" t="s">
        <v>44</v>
      </c>
      <c r="BA48" s="0" t="s">
        <v>44</v>
      </c>
      <c r="BB48" s="3" t="n">
        <v>1</v>
      </c>
      <c r="BC48" s="0" t="n">
        <v>63</v>
      </c>
      <c r="BD48" s="0" t="s">
        <v>44</v>
      </c>
      <c r="BE48" s="0" t="s">
        <v>44</v>
      </c>
      <c r="BF48" s="3" t="n">
        <v>1</v>
      </c>
      <c r="BG48" s="0" t="n">
        <v>1392</v>
      </c>
      <c r="BH48" s="0" t="s">
        <v>44</v>
      </c>
      <c r="BI48" s="0" t="s">
        <v>44</v>
      </c>
      <c r="BJ48" s="3" t="n">
        <v>1</v>
      </c>
      <c r="BK48" s="0" t="n">
        <v>70</v>
      </c>
      <c r="BL48" s="0" t="s">
        <v>44</v>
      </c>
      <c r="BM48" s="0" t="s">
        <v>44</v>
      </c>
      <c r="BN48" s="3" t="n">
        <v>1</v>
      </c>
      <c r="BO48" s="0" t="n">
        <v>9</v>
      </c>
      <c r="BP48" s="0" t="s">
        <v>44</v>
      </c>
      <c r="BQ48" s="0" t="s">
        <v>44</v>
      </c>
      <c r="BR48" s="3" t="n">
        <v>1</v>
      </c>
      <c r="BW48" s="0" t="n">
        <v>1</v>
      </c>
      <c r="BX48" s="0" t="n">
        <f aca="false">IF(AND(C48&gt;=0,C49&gt;=0),C48-C49,-1)</f>
        <v>600</v>
      </c>
      <c r="BY48" s="0" t="s">
        <v>44</v>
      </c>
      <c r="BZ48" s="0" t="str">
        <f aca="false">IF(AND(E48="Nein",E49="Nein"),"Nein","Ja")</f>
        <v>Nein</v>
      </c>
      <c r="CA48" s="3" t="n">
        <f aca="false">ROUND((F48+F49)/2,2)</f>
        <v>1</v>
      </c>
      <c r="CB48" s="0" t="n">
        <v>-1</v>
      </c>
      <c r="CC48" s="0" t="str">
        <f aca="false">H48</f>
        <v>Nein</v>
      </c>
      <c r="CD48" s="0" t="str">
        <f aca="false">I48</f>
        <v>Nein</v>
      </c>
      <c r="CE48" s="3" t="n">
        <f aca="false">J48</f>
        <v>1</v>
      </c>
      <c r="CF48" s="0" t="n">
        <f aca="false">IF(AND(K48&gt;=0,K49&gt;=0),K48-K49,-1)</f>
        <v>0</v>
      </c>
      <c r="CG48" s="0" t="s">
        <v>44</v>
      </c>
      <c r="CH48" s="0" t="str">
        <f aca="false">IF(AND(M48="Nein",M49="Nein"),"Nein","Ja")</f>
        <v>Nein</v>
      </c>
      <c r="CI48" s="3" t="n">
        <f aca="false">ROUND((N48+N49)/2,2)</f>
        <v>1</v>
      </c>
      <c r="CJ48" s="0" t="n">
        <v>-1</v>
      </c>
      <c r="CK48" s="0" t="str">
        <f aca="false">P48</f>
        <v>Nein</v>
      </c>
      <c r="CL48" s="0" t="str">
        <f aca="false">Q48</f>
        <v>Nein</v>
      </c>
      <c r="CM48" s="3" t="n">
        <f aca="false">R48</f>
        <v>1</v>
      </c>
      <c r="CN48" s="0" t="n">
        <f aca="false">IF(AND(S48&gt;=0,S49&gt;=0),S48-S49,-1)</f>
        <v>600</v>
      </c>
      <c r="CO48" s="0" t="s">
        <v>44</v>
      </c>
      <c r="CP48" s="0" t="str">
        <f aca="false">IF(AND(U48="Nein",U49="Nein"),"Nein","Ja")</f>
        <v>Nein</v>
      </c>
      <c r="CQ48" s="3" t="n">
        <f aca="false">ROUND((V48+V49)/2,2)</f>
        <v>1</v>
      </c>
      <c r="CR48" s="0" t="n">
        <v>-1</v>
      </c>
      <c r="CS48" s="0" t="str">
        <f aca="false">X48</f>
        <v>Nein</v>
      </c>
      <c r="CT48" s="0" t="str">
        <f aca="false">Y48</f>
        <v>Nein</v>
      </c>
      <c r="CU48" s="3" t="n">
        <f aca="false">Z48</f>
        <v>1</v>
      </c>
      <c r="CV48" s="0" t="n">
        <v>-1</v>
      </c>
      <c r="CW48" s="0" t="str">
        <f aca="false">AB48</f>
        <v>Nein</v>
      </c>
      <c r="CX48" s="0" t="str">
        <f aca="false">AC48</f>
        <v>Nein</v>
      </c>
      <c r="CY48" s="3" t="n">
        <f aca="false">AD48</f>
        <v>1</v>
      </c>
      <c r="CZ48" s="0" t="n">
        <v>-1</v>
      </c>
      <c r="DA48" s="0" t="str">
        <f aca="false">AF48</f>
        <v>Nein</v>
      </c>
      <c r="DB48" s="0" t="str">
        <f aca="false">AG48</f>
        <v>Nein</v>
      </c>
      <c r="DC48" s="3" t="n">
        <f aca="false">AH48</f>
        <v>1</v>
      </c>
      <c r="DD48" s="0" t="n">
        <v>-1</v>
      </c>
      <c r="DE48" s="0" t="str">
        <f aca="false">AJ48</f>
        <v>Nein</v>
      </c>
      <c r="DF48" s="0" t="str">
        <f aca="false">AK48</f>
        <v>Nein</v>
      </c>
      <c r="DG48" s="3" t="n">
        <f aca="false">AL48</f>
        <v>1</v>
      </c>
      <c r="DH48" s="0" t="n">
        <v>-1</v>
      </c>
      <c r="DI48" s="0" t="str">
        <f aca="false">AN48</f>
        <v>Nein</v>
      </c>
      <c r="DJ48" s="0" t="str">
        <f aca="false">AO48</f>
        <v>Nein</v>
      </c>
      <c r="DK48" s="3" t="n">
        <f aca="false">AP48</f>
        <v>1</v>
      </c>
      <c r="DL48" s="0" t="n">
        <f aca="false">IF(CF48=0,0,IF(OR(BX48&gt;=0,CF48&gt;=0),ROUND(CF48/BX48*100,0),-1))</f>
        <v>0</v>
      </c>
      <c r="DM48" s="0" t="s">
        <v>44</v>
      </c>
      <c r="DN48" s="0" t="str">
        <f aca="false">IF(AND(CH48="Nein",BZ48="Nein"),"Nein","Ja")</f>
        <v>Nein</v>
      </c>
      <c r="DO48" s="3" t="n">
        <f aca="false">ROUND(CI48*CA48,2)</f>
        <v>1</v>
      </c>
      <c r="DP48" s="0" t="n">
        <v>-1</v>
      </c>
      <c r="DQ48" s="0" t="s">
        <v>44</v>
      </c>
      <c r="DR48" s="0" t="str">
        <f aca="false">IF(AND(BZ48="Nein",CD48="Nein"),"Nein","Ja")</f>
        <v>Nein</v>
      </c>
      <c r="DS48" s="3" t="n">
        <f aca="false">ROUND(CA48*CE48,2)</f>
        <v>1</v>
      </c>
      <c r="DT48" s="0" t="n">
        <v>-1</v>
      </c>
      <c r="DU48" s="0" t="s">
        <v>44</v>
      </c>
      <c r="DV48" s="0" t="str">
        <f aca="false">IF(AND(CH48="Nein",CL48="Nein"),"Nein","Ja")</f>
        <v>Nein</v>
      </c>
      <c r="DW48" s="3" t="n">
        <f aca="false">ROUND(CI48*CM48,2)</f>
        <v>1</v>
      </c>
      <c r="DX48" s="0" t="n">
        <v>-1</v>
      </c>
      <c r="DY48" s="0" t="s">
        <v>44</v>
      </c>
      <c r="DZ48" s="0" t="str">
        <f aca="false">IF(AND(CP48="Nein",CT48="Nein"),"Nein","Ja")</f>
        <v>Nein</v>
      </c>
      <c r="EA48" s="3" t="n">
        <f aca="false">ROUND(CQ48*CU48,2)</f>
        <v>1</v>
      </c>
      <c r="EB48" s="0" t="n">
        <v>-1</v>
      </c>
      <c r="EC48" s="0" t="s">
        <v>44</v>
      </c>
      <c r="ED48" s="0" t="str">
        <f aca="false">IF(AND(CP48="Nein",CH48="Nein"),"Nein","Ja")</f>
        <v>Nein</v>
      </c>
      <c r="EE48" s="3" t="n">
        <f aca="false">ROUND((CQ48+CI48)/2,2)</f>
        <v>1</v>
      </c>
      <c r="EF48" s="0" t="n">
        <v>-1</v>
      </c>
      <c r="EG48" s="0" t="s">
        <v>44</v>
      </c>
      <c r="EH48" s="0" t="str">
        <f aca="false">IF(AND(ED48="Nein",CD48="Nein"),"Nein","Ja")</f>
        <v>Nein</v>
      </c>
      <c r="EI48" s="3" t="n">
        <f aca="false">ROUND(EE48*CE48,2)</f>
        <v>1</v>
      </c>
      <c r="EJ48" s="0" t="n">
        <v>-1</v>
      </c>
      <c r="EK48" s="0" t="str">
        <f aca="false">BP48</f>
        <v>Nein</v>
      </c>
      <c r="EL48" s="0" t="str">
        <f aca="false">BQ48</f>
        <v>Nein</v>
      </c>
      <c r="EM48" s="3" t="n">
        <f aca="false">BR48</f>
        <v>1</v>
      </c>
    </row>
    <row r="49" customFormat="false" ht="12.75" hidden="false" customHeight="false" outlineLevel="0" collapsed="false">
      <c r="A49" s="0" t="s">
        <v>113</v>
      </c>
      <c r="B49" s="0" t="n">
        <v>1</v>
      </c>
      <c r="C49" s="0" t="n">
        <v>720</v>
      </c>
      <c r="D49" s="0" t="s">
        <v>44</v>
      </c>
      <c r="E49" s="0" t="s">
        <v>44</v>
      </c>
      <c r="F49" s="3" t="n">
        <v>1</v>
      </c>
      <c r="G49" s="0" t="n">
        <v>97</v>
      </c>
      <c r="H49" s="0" t="s">
        <v>44</v>
      </c>
      <c r="I49" s="0" t="s">
        <v>44</v>
      </c>
      <c r="J49" s="3" t="n">
        <v>1</v>
      </c>
      <c r="K49" s="0" t="n">
        <v>60</v>
      </c>
      <c r="L49" s="0" t="s">
        <v>44</v>
      </c>
      <c r="M49" s="0" t="s">
        <v>44</v>
      </c>
      <c r="N49" s="3" t="n">
        <v>1</v>
      </c>
      <c r="O49" s="0" t="n">
        <v>82</v>
      </c>
      <c r="P49" s="0" t="s">
        <v>44</v>
      </c>
      <c r="Q49" s="0" t="s">
        <v>44</v>
      </c>
      <c r="R49" s="3" t="n">
        <v>1</v>
      </c>
      <c r="S49" s="0" t="n">
        <v>660</v>
      </c>
      <c r="T49" s="0" t="s">
        <v>44</v>
      </c>
      <c r="U49" s="0" t="s">
        <v>44</v>
      </c>
      <c r="V49" s="3" t="n">
        <v>1</v>
      </c>
      <c r="W49" s="0" t="n">
        <v>102</v>
      </c>
      <c r="X49" s="0" t="s">
        <v>44</v>
      </c>
      <c r="Y49" s="0" t="s">
        <v>44</v>
      </c>
      <c r="Z49" s="3" t="n">
        <v>1</v>
      </c>
      <c r="AA49" s="0" t="n">
        <v>82</v>
      </c>
      <c r="AB49" s="0" t="s">
        <v>44</v>
      </c>
      <c r="AC49" s="0" t="s">
        <v>44</v>
      </c>
      <c r="AD49" s="3" t="n">
        <v>1</v>
      </c>
      <c r="AE49" s="0" t="n">
        <v>82</v>
      </c>
      <c r="AF49" s="4" t="s">
        <v>44</v>
      </c>
      <c r="AG49" s="4" t="s">
        <v>44</v>
      </c>
      <c r="AH49" s="3" t="n">
        <v>1</v>
      </c>
      <c r="AI49" s="0" t="n">
        <v>11</v>
      </c>
      <c r="AJ49" s="0" t="s">
        <v>44</v>
      </c>
      <c r="AK49" s="0" t="s">
        <v>44</v>
      </c>
      <c r="AL49" s="3" t="n">
        <v>1</v>
      </c>
      <c r="AM49" s="0" t="n">
        <v>98</v>
      </c>
      <c r="AN49" s="0" t="s">
        <v>44</v>
      </c>
      <c r="AO49" s="0" t="s">
        <v>44</v>
      </c>
      <c r="AP49" s="3" t="n">
        <v>1</v>
      </c>
      <c r="AQ49" s="0" t="n">
        <v>8</v>
      </c>
      <c r="AR49" s="0" t="s">
        <v>44</v>
      </c>
      <c r="AS49" s="0" t="s">
        <v>44</v>
      </c>
      <c r="AT49" s="3" t="n">
        <v>1</v>
      </c>
      <c r="AU49" s="0" t="n">
        <v>7</v>
      </c>
      <c r="AV49" s="0" t="s">
        <v>44</v>
      </c>
      <c r="AW49" s="0" t="s">
        <v>44</v>
      </c>
      <c r="AX49" s="3" t="n">
        <v>1</v>
      </c>
      <c r="AY49" s="0" t="n">
        <v>1</v>
      </c>
      <c r="AZ49" s="0" t="s">
        <v>44</v>
      </c>
      <c r="BA49" s="0" t="s">
        <v>44</v>
      </c>
      <c r="BB49" s="3" t="n">
        <v>1</v>
      </c>
      <c r="BC49" s="0" t="n">
        <v>6</v>
      </c>
      <c r="BD49" s="0" t="s">
        <v>44</v>
      </c>
      <c r="BE49" s="0" t="s">
        <v>44</v>
      </c>
      <c r="BF49" s="3" t="n">
        <v>1</v>
      </c>
      <c r="BG49" s="0" t="n">
        <v>1008</v>
      </c>
      <c r="BH49" s="0" t="s">
        <v>44</v>
      </c>
      <c r="BI49" s="0" t="s">
        <v>44</v>
      </c>
      <c r="BJ49" s="3" t="n">
        <v>1</v>
      </c>
      <c r="BK49" s="0" t="n">
        <v>10</v>
      </c>
      <c r="BL49" s="0" t="s">
        <v>44</v>
      </c>
      <c r="BM49" s="0" t="s">
        <v>44</v>
      </c>
      <c r="BN49" s="3" t="n">
        <v>1</v>
      </c>
      <c r="BO49" s="0" t="n">
        <v>7</v>
      </c>
      <c r="BP49" s="0" t="s">
        <v>44</v>
      </c>
      <c r="BQ49" s="0" t="s">
        <v>44</v>
      </c>
      <c r="BR49" s="3" t="n">
        <v>1</v>
      </c>
      <c r="CA49" s="3"/>
      <c r="CE49" s="3"/>
      <c r="CI49" s="3"/>
      <c r="CM49" s="3"/>
      <c r="CQ49" s="3"/>
      <c r="CU49" s="3"/>
      <c r="CY49" s="3"/>
      <c r="DC49" s="3"/>
      <c r="DG49" s="3"/>
      <c r="DK49" s="3"/>
      <c r="DO49" s="3"/>
      <c r="DS49" s="3"/>
      <c r="DW49" s="3"/>
      <c r="EA49" s="3"/>
      <c r="EE49" s="3"/>
      <c r="EI49" s="3"/>
      <c r="EM49" s="3"/>
    </row>
    <row r="50" customFormat="false" ht="12.75" hidden="false" customHeight="false" outlineLevel="0" collapsed="false">
      <c r="A50" s="0" t="n">
        <v>17</v>
      </c>
      <c r="B50" s="0" t="n">
        <v>1</v>
      </c>
      <c r="C50" s="0" t="n">
        <v>-3</v>
      </c>
      <c r="D50" s="0" t="s">
        <v>44</v>
      </c>
      <c r="E50" s="0" t="s">
        <v>44</v>
      </c>
      <c r="F50" s="3" t="n">
        <v>1</v>
      </c>
      <c r="G50" s="0" t="n">
        <v>-3</v>
      </c>
      <c r="H50" s="0" t="s">
        <v>44</v>
      </c>
      <c r="I50" s="0" t="s">
        <v>44</v>
      </c>
      <c r="J50" s="3" t="n">
        <v>1</v>
      </c>
      <c r="K50" s="0" t="n">
        <v>-3</v>
      </c>
      <c r="L50" s="0" t="s">
        <v>44</v>
      </c>
      <c r="M50" s="0" t="s">
        <v>44</v>
      </c>
      <c r="N50" s="3" t="n">
        <v>1</v>
      </c>
      <c r="O50" s="0" t="n">
        <v>-3</v>
      </c>
      <c r="P50" s="0" t="s">
        <v>44</v>
      </c>
      <c r="Q50" s="0" t="s">
        <v>44</v>
      </c>
      <c r="R50" s="3" t="n">
        <v>1</v>
      </c>
      <c r="S50" s="0" t="n">
        <v>-3</v>
      </c>
      <c r="T50" s="0" t="s">
        <v>44</v>
      </c>
      <c r="U50" s="0" t="s">
        <v>44</v>
      </c>
      <c r="V50" s="3" t="n">
        <v>1</v>
      </c>
      <c r="W50" s="0" t="n">
        <v>-3</v>
      </c>
      <c r="X50" s="0" t="s">
        <v>44</v>
      </c>
      <c r="Y50" s="0" t="s">
        <v>44</v>
      </c>
      <c r="Z50" s="3" t="n">
        <v>1</v>
      </c>
      <c r="AA50" s="0" t="n">
        <v>-3</v>
      </c>
      <c r="AB50" s="0" t="s">
        <v>44</v>
      </c>
      <c r="AC50" s="0" t="s">
        <v>44</v>
      </c>
      <c r="AD50" s="3" t="n">
        <v>1</v>
      </c>
      <c r="AE50" s="0" t="n">
        <v>-3</v>
      </c>
      <c r="AF50" s="4" t="s">
        <v>44</v>
      </c>
      <c r="AG50" s="4" t="s">
        <v>44</v>
      </c>
      <c r="AH50" s="3" t="n">
        <v>1</v>
      </c>
      <c r="AI50" s="0" t="n">
        <v>-3</v>
      </c>
      <c r="AJ50" s="0" t="s">
        <v>44</v>
      </c>
      <c r="AK50" s="0" t="s">
        <v>44</v>
      </c>
      <c r="AL50" s="3" t="n">
        <v>1</v>
      </c>
      <c r="AM50" s="0" t="n">
        <v>-3</v>
      </c>
      <c r="AN50" s="0" t="s">
        <v>44</v>
      </c>
      <c r="AO50" s="0" t="s">
        <v>44</v>
      </c>
      <c r="AP50" s="3" t="n">
        <v>1</v>
      </c>
      <c r="AQ50" s="0" t="n">
        <v>-3</v>
      </c>
      <c r="AR50" s="0" t="s">
        <v>44</v>
      </c>
      <c r="AS50" s="0" t="s">
        <v>44</v>
      </c>
      <c r="AT50" s="3" t="n">
        <v>1</v>
      </c>
      <c r="AU50" s="0" t="n">
        <v>-3</v>
      </c>
      <c r="AV50" s="0" t="s">
        <v>44</v>
      </c>
      <c r="AW50" s="0" t="s">
        <v>44</v>
      </c>
      <c r="AX50" s="3" t="n">
        <v>1</v>
      </c>
      <c r="AY50" s="0" t="n">
        <v>-3</v>
      </c>
      <c r="AZ50" s="0" t="s">
        <v>44</v>
      </c>
      <c r="BA50" s="0" t="s">
        <v>44</v>
      </c>
      <c r="BB50" s="3" t="n">
        <v>1</v>
      </c>
      <c r="BC50" s="0" t="n">
        <v>-3</v>
      </c>
      <c r="BD50" s="0" t="s">
        <v>44</v>
      </c>
      <c r="BE50" s="0" t="s">
        <v>44</v>
      </c>
      <c r="BF50" s="3" t="n">
        <v>1</v>
      </c>
      <c r="BG50" s="0" t="n">
        <v>-3</v>
      </c>
      <c r="BH50" s="0" t="s">
        <v>44</v>
      </c>
      <c r="BI50" s="0" t="s">
        <v>44</v>
      </c>
      <c r="BJ50" s="3" t="n">
        <v>1</v>
      </c>
      <c r="BK50" s="0" t="n">
        <v>-3</v>
      </c>
      <c r="BL50" s="0" t="s">
        <v>44</v>
      </c>
      <c r="BM50" s="0" t="s">
        <v>44</v>
      </c>
      <c r="BN50" s="3" t="n">
        <v>1</v>
      </c>
      <c r="BO50" s="0" t="n">
        <v>-3</v>
      </c>
      <c r="BP50" s="0" t="s">
        <v>44</v>
      </c>
      <c r="BQ50" s="0" t="s">
        <v>44</v>
      </c>
      <c r="BR50" s="3" t="n">
        <v>1</v>
      </c>
      <c r="BW50" s="0" t="n">
        <v>1</v>
      </c>
      <c r="BX50" s="0" t="n">
        <v>-3</v>
      </c>
      <c r="BY50" s="0" t="s">
        <v>44</v>
      </c>
      <c r="BZ50" s="0" t="str">
        <f aca="false">IF(AND(E50="Nein",E51="Nein"),"Nein","Ja")</f>
        <v>Nein</v>
      </c>
      <c r="CA50" s="3" t="n">
        <f aca="false">ROUND((F50+F51)/2,2)</f>
        <v>1</v>
      </c>
      <c r="CB50" s="0" t="n">
        <v>-1</v>
      </c>
      <c r="CC50" s="0" t="str">
        <f aca="false">H50</f>
        <v>Nein</v>
      </c>
      <c r="CD50" s="0" t="str">
        <f aca="false">I50</f>
        <v>Nein</v>
      </c>
      <c r="CE50" s="3" t="n">
        <f aca="false">J50</f>
        <v>1</v>
      </c>
      <c r="CF50" s="0" t="n">
        <v>-3</v>
      </c>
      <c r="CG50" s="0" t="s">
        <v>44</v>
      </c>
      <c r="CH50" s="0" t="str">
        <f aca="false">IF(AND(M50="Nein",M51="Nein"),"Nein","Ja")</f>
        <v>Nein</v>
      </c>
      <c r="CI50" s="3" t="n">
        <f aca="false">ROUND((N50+N51)/2,2)</f>
        <v>1</v>
      </c>
      <c r="CJ50" s="0" t="n">
        <v>-1</v>
      </c>
      <c r="CK50" s="0" t="str">
        <f aca="false">P50</f>
        <v>Nein</v>
      </c>
      <c r="CL50" s="0" t="str">
        <f aca="false">Q50</f>
        <v>Nein</v>
      </c>
      <c r="CM50" s="3" t="n">
        <f aca="false">R50</f>
        <v>1</v>
      </c>
      <c r="CN50" s="0" t="n">
        <v>-3</v>
      </c>
      <c r="CO50" s="0" t="s">
        <v>44</v>
      </c>
      <c r="CP50" s="0" t="str">
        <f aca="false">IF(AND(U50="Nein",U51="Nein"),"Nein","Ja")</f>
        <v>Nein</v>
      </c>
      <c r="CQ50" s="3" t="n">
        <f aca="false">ROUND((V50+V51)/2,2)</f>
        <v>1</v>
      </c>
      <c r="CR50" s="0" t="n">
        <v>-1</v>
      </c>
      <c r="CS50" s="0" t="str">
        <f aca="false">X50</f>
        <v>Nein</v>
      </c>
      <c r="CT50" s="0" t="str">
        <f aca="false">Y50</f>
        <v>Nein</v>
      </c>
      <c r="CU50" s="3" t="n">
        <f aca="false">Z50</f>
        <v>1</v>
      </c>
      <c r="CV50" s="0" t="n">
        <v>-1</v>
      </c>
      <c r="CW50" s="0" t="str">
        <f aca="false">AB50</f>
        <v>Nein</v>
      </c>
      <c r="CX50" s="0" t="str">
        <f aca="false">AC50</f>
        <v>Nein</v>
      </c>
      <c r="CY50" s="3" t="n">
        <f aca="false">AD50</f>
        <v>1</v>
      </c>
      <c r="CZ50" s="0" t="n">
        <v>-1</v>
      </c>
      <c r="DA50" s="0" t="str">
        <f aca="false">AF50</f>
        <v>Nein</v>
      </c>
      <c r="DB50" s="0" t="str">
        <f aca="false">AG50</f>
        <v>Nein</v>
      </c>
      <c r="DC50" s="3" t="n">
        <f aca="false">AH50</f>
        <v>1</v>
      </c>
      <c r="DD50" s="0" t="n">
        <v>-1</v>
      </c>
      <c r="DE50" s="0" t="str">
        <f aca="false">AJ50</f>
        <v>Nein</v>
      </c>
      <c r="DF50" s="0" t="str">
        <f aca="false">AK50</f>
        <v>Nein</v>
      </c>
      <c r="DG50" s="3" t="n">
        <f aca="false">AL50</f>
        <v>1</v>
      </c>
      <c r="DH50" s="0" t="n">
        <v>-1</v>
      </c>
      <c r="DI50" s="0" t="str">
        <f aca="false">AN50</f>
        <v>Nein</v>
      </c>
      <c r="DJ50" s="0" t="str">
        <f aca="false">AO50</f>
        <v>Nein</v>
      </c>
      <c r="DK50" s="3" t="n">
        <f aca="false">AP50</f>
        <v>1</v>
      </c>
      <c r="DL50" s="0" t="n">
        <v>-3</v>
      </c>
      <c r="DM50" s="0" t="s">
        <v>44</v>
      </c>
      <c r="DN50" s="0" t="str">
        <f aca="false">IF(AND(CH50="Nein",BZ50="Nein"),"Nein","Ja")</f>
        <v>Nein</v>
      </c>
      <c r="DO50" s="3" t="n">
        <f aca="false">ROUND(CI50*CA50,2)</f>
        <v>1</v>
      </c>
      <c r="DP50" s="0" t="n">
        <v>-1</v>
      </c>
      <c r="DQ50" s="0" t="s">
        <v>44</v>
      </c>
      <c r="DR50" s="0" t="str">
        <f aca="false">IF(AND(BZ50="Nein",CD50="Nein"),"Nein","Ja")</f>
        <v>Nein</v>
      </c>
      <c r="DS50" s="3" t="n">
        <f aca="false">ROUND(CA50*CE50,2)</f>
        <v>1</v>
      </c>
      <c r="DT50" s="0" t="n">
        <v>-1</v>
      </c>
      <c r="DU50" s="0" t="s">
        <v>44</v>
      </c>
      <c r="DV50" s="0" t="str">
        <f aca="false">IF(AND(CH50="Nein",CL50="Nein"),"Nein","Ja")</f>
        <v>Nein</v>
      </c>
      <c r="DW50" s="3" t="n">
        <f aca="false">ROUND(CI50*CM50,2)</f>
        <v>1</v>
      </c>
      <c r="DX50" s="0" t="n">
        <v>-1</v>
      </c>
      <c r="DY50" s="0" t="s">
        <v>44</v>
      </c>
      <c r="DZ50" s="0" t="str">
        <f aca="false">IF(AND(CP50="Nein",CT50="Nein"),"Nein","Ja")</f>
        <v>Nein</v>
      </c>
      <c r="EA50" s="3" t="n">
        <f aca="false">ROUND(CQ50*CU50,2)</f>
        <v>1</v>
      </c>
      <c r="EB50" s="0" t="n">
        <v>-1</v>
      </c>
      <c r="EC50" s="0" t="s">
        <v>44</v>
      </c>
      <c r="ED50" s="0" t="str">
        <f aca="false">IF(AND(CP50="Nein",CH50="Nein"),"Nein","Ja")</f>
        <v>Nein</v>
      </c>
      <c r="EE50" s="3" t="n">
        <f aca="false">ROUND((CQ50+CI50)/2,2)</f>
        <v>1</v>
      </c>
      <c r="EF50" s="0" t="n">
        <v>-1</v>
      </c>
      <c r="EG50" s="0" t="s">
        <v>44</v>
      </c>
      <c r="EH50" s="0" t="str">
        <f aca="false">IF(AND(ED50="Nein",CD50="Nein"),"Nein","Ja")</f>
        <v>Nein</v>
      </c>
      <c r="EI50" s="3" t="n">
        <f aca="false">ROUND(EE50*CE50,2)</f>
        <v>1</v>
      </c>
      <c r="EJ50" s="0" t="n">
        <v>-1</v>
      </c>
      <c r="EK50" s="0" t="str">
        <f aca="false">BP50</f>
        <v>Nein</v>
      </c>
      <c r="EL50" s="0" t="str">
        <f aca="false">BQ50</f>
        <v>Nein</v>
      </c>
      <c r="EM50" s="3" t="n">
        <f aca="false">BR50</f>
        <v>1</v>
      </c>
    </row>
    <row r="51" customFormat="false" ht="12.75" hidden="false" customHeight="false" outlineLevel="0" collapsed="false">
      <c r="B51" s="0" t="n">
        <v>1</v>
      </c>
      <c r="C51" s="0" t="n">
        <v>720</v>
      </c>
      <c r="D51" s="0" t="s">
        <v>44</v>
      </c>
      <c r="E51" s="0" t="s">
        <v>44</v>
      </c>
      <c r="F51" s="3" t="n">
        <v>1</v>
      </c>
      <c r="G51" s="0" t="n">
        <v>97</v>
      </c>
      <c r="H51" s="0" t="s">
        <v>44</v>
      </c>
      <c r="I51" s="0" t="s">
        <v>44</v>
      </c>
      <c r="J51" s="3" t="n">
        <v>1</v>
      </c>
      <c r="K51" s="0" t="n">
        <v>180</v>
      </c>
      <c r="L51" s="0" t="s">
        <v>44</v>
      </c>
      <c r="M51" s="0" t="s">
        <v>44</v>
      </c>
      <c r="N51" s="3" t="n">
        <v>1</v>
      </c>
      <c r="O51" s="0" t="n">
        <v>82</v>
      </c>
      <c r="P51" s="0" t="s">
        <v>44</v>
      </c>
      <c r="Q51" s="0" t="s">
        <v>44</v>
      </c>
      <c r="R51" s="3" t="n">
        <v>1</v>
      </c>
      <c r="S51" s="0" t="n">
        <v>540</v>
      </c>
      <c r="T51" s="0" t="s">
        <v>44</v>
      </c>
      <c r="U51" s="0" t="s">
        <v>44</v>
      </c>
      <c r="V51" s="3" t="n">
        <v>1</v>
      </c>
      <c r="W51" s="0" t="n">
        <v>102</v>
      </c>
      <c r="X51" s="0" t="s">
        <v>44</v>
      </c>
      <c r="Y51" s="0" t="s">
        <v>44</v>
      </c>
      <c r="Z51" s="3" t="n">
        <v>1</v>
      </c>
      <c r="AA51" s="0" t="n">
        <v>82</v>
      </c>
      <c r="AB51" s="0" t="s">
        <v>44</v>
      </c>
      <c r="AC51" s="0" t="s">
        <v>44</v>
      </c>
      <c r="AD51" s="3" t="n">
        <v>1</v>
      </c>
      <c r="AE51" s="0" t="n">
        <v>82</v>
      </c>
      <c r="AF51" s="4" t="s">
        <v>44</v>
      </c>
      <c r="AG51" s="4" t="s">
        <v>44</v>
      </c>
      <c r="AH51" s="3" t="n">
        <v>1</v>
      </c>
      <c r="AI51" s="0" t="n">
        <v>11</v>
      </c>
      <c r="AJ51" s="0" t="s">
        <v>44</v>
      </c>
      <c r="AK51" s="0" t="s">
        <v>44</v>
      </c>
      <c r="AL51" s="3" t="n">
        <v>1</v>
      </c>
      <c r="AM51" s="0" t="n">
        <v>98</v>
      </c>
      <c r="AN51" s="0" t="s">
        <v>44</v>
      </c>
      <c r="AO51" s="0" t="s">
        <v>44</v>
      </c>
      <c r="AP51" s="3" t="n">
        <v>1</v>
      </c>
      <c r="AQ51" s="0" t="n">
        <v>25</v>
      </c>
      <c r="AR51" s="0" t="s">
        <v>44</v>
      </c>
      <c r="AS51" s="0" t="s">
        <v>44</v>
      </c>
      <c r="AT51" s="3" t="n">
        <v>1</v>
      </c>
      <c r="AU51" s="0" t="n">
        <v>7</v>
      </c>
      <c r="AV51" s="0" t="s">
        <v>44</v>
      </c>
      <c r="AW51" s="0" t="s">
        <v>44</v>
      </c>
      <c r="AX51" s="3" t="n">
        <v>1</v>
      </c>
      <c r="AY51" s="0" t="n">
        <v>2</v>
      </c>
      <c r="AZ51" s="0" t="s">
        <v>44</v>
      </c>
      <c r="BA51" s="0" t="s">
        <v>44</v>
      </c>
      <c r="BB51" s="3" t="n">
        <v>1</v>
      </c>
      <c r="BC51" s="0" t="n">
        <v>5</v>
      </c>
      <c r="BD51" s="0" t="s">
        <v>44</v>
      </c>
      <c r="BE51" s="0" t="s">
        <v>44</v>
      </c>
      <c r="BF51" s="3" t="n">
        <v>1</v>
      </c>
      <c r="BG51" s="0" t="n">
        <v>1008</v>
      </c>
      <c r="BH51" s="0" t="s">
        <v>44</v>
      </c>
      <c r="BI51" s="0" t="s">
        <v>44</v>
      </c>
      <c r="BJ51" s="3" t="n">
        <v>1</v>
      </c>
      <c r="BK51" s="0" t="n">
        <v>10</v>
      </c>
      <c r="BL51" s="0" t="s">
        <v>44</v>
      </c>
      <c r="BM51" s="0" t="s">
        <v>44</v>
      </c>
      <c r="BN51" s="3" t="n">
        <v>1</v>
      </c>
      <c r="BO51" s="0" t="n">
        <v>7</v>
      </c>
      <c r="BP51" s="0" t="s">
        <v>44</v>
      </c>
      <c r="BQ51" s="0" t="s">
        <v>44</v>
      </c>
      <c r="BR51" s="3" t="n">
        <v>1</v>
      </c>
      <c r="CA51" s="3"/>
      <c r="CE51" s="3"/>
      <c r="CI51" s="3"/>
      <c r="CM51" s="3"/>
      <c r="CQ51" s="3"/>
      <c r="CU51" s="3"/>
      <c r="CY51" s="3"/>
      <c r="DC51" s="3"/>
      <c r="DG51" s="3"/>
      <c r="DK51" s="3"/>
      <c r="DO51" s="3"/>
      <c r="DS51" s="3"/>
      <c r="DW51" s="3"/>
      <c r="EA51" s="3"/>
      <c r="EE51" s="3"/>
      <c r="EI51" s="3"/>
      <c r="EM51" s="3"/>
    </row>
    <row r="52" customFormat="false" ht="12.75" hidden="false" customHeight="false" outlineLevel="0" collapsed="false">
      <c r="A52" s="0" t="n">
        <v>18</v>
      </c>
      <c r="B52" s="0" t="n">
        <v>1</v>
      </c>
      <c r="C52" s="0" t="n">
        <v>1320</v>
      </c>
      <c r="D52" s="0" t="s">
        <v>44</v>
      </c>
      <c r="E52" s="0" t="s">
        <v>44</v>
      </c>
      <c r="F52" s="3" t="n">
        <v>1</v>
      </c>
      <c r="G52" s="0" t="n">
        <v>20</v>
      </c>
      <c r="H52" s="0" t="s">
        <v>44</v>
      </c>
      <c r="I52" s="0" t="s">
        <v>44</v>
      </c>
      <c r="J52" s="3" t="n">
        <v>1</v>
      </c>
      <c r="K52" s="0" t="n">
        <v>60</v>
      </c>
      <c r="L52" s="0" t="s">
        <v>44</v>
      </c>
      <c r="M52" s="0" t="s">
        <v>44</v>
      </c>
      <c r="N52" s="3" t="n">
        <v>1</v>
      </c>
      <c r="O52" s="0" t="n">
        <v>20</v>
      </c>
      <c r="P52" s="0" t="s">
        <v>44</v>
      </c>
      <c r="Q52" s="0" t="s">
        <v>44</v>
      </c>
      <c r="R52" s="3" t="n">
        <v>1</v>
      </c>
      <c r="S52" s="0" t="n">
        <v>1260</v>
      </c>
      <c r="T52" s="0" t="s">
        <v>44</v>
      </c>
      <c r="U52" s="0" t="s">
        <v>44</v>
      </c>
      <c r="V52" s="3" t="n">
        <v>1</v>
      </c>
      <c r="W52" s="0" t="n">
        <v>20</v>
      </c>
      <c r="X52" s="0" t="s">
        <v>44</v>
      </c>
      <c r="Y52" s="0" t="s">
        <v>44</v>
      </c>
      <c r="Z52" s="3" t="n">
        <v>1</v>
      </c>
      <c r="AA52" s="0" t="n">
        <v>92</v>
      </c>
      <c r="AB52" s="0" t="s">
        <v>44</v>
      </c>
      <c r="AC52" s="0" t="s">
        <v>44</v>
      </c>
      <c r="AD52" s="3" t="n">
        <v>1</v>
      </c>
      <c r="AE52" s="0" t="n">
        <v>92</v>
      </c>
      <c r="AF52" s="4" t="s">
        <v>44</v>
      </c>
      <c r="AG52" s="4" t="s">
        <v>44</v>
      </c>
      <c r="AH52" s="3" t="n">
        <v>1</v>
      </c>
      <c r="AI52" s="0" t="n">
        <v>2</v>
      </c>
      <c r="AJ52" s="0" t="s">
        <v>44</v>
      </c>
      <c r="AK52" s="0" t="s">
        <v>44</v>
      </c>
      <c r="AL52" s="3" t="n">
        <v>1</v>
      </c>
      <c r="AM52" s="0" t="n">
        <v>21</v>
      </c>
      <c r="AN52" s="0" t="s">
        <v>44</v>
      </c>
      <c r="AO52" s="0" t="s">
        <v>44</v>
      </c>
      <c r="AP52" s="3" t="n">
        <v>1</v>
      </c>
      <c r="AQ52" s="0" t="n">
        <v>5</v>
      </c>
      <c r="AR52" s="0" t="s">
        <v>44</v>
      </c>
      <c r="AS52" s="0" t="s">
        <v>44</v>
      </c>
      <c r="AT52" s="3" t="n">
        <v>1</v>
      </c>
      <c r="AU52" s="0" t="n">
        <v>66</v>
      </c>
      <c r="AV52" s="0" t="s">
        <v>44</v>
      </c>
      <c r="AW52" s="0" t="s">
        <v>44</v>
      </c>
      <c r="AX52" s="3" t="n">
        <v>1</v>
      </c>
      <c r="AY52" s="0" t="n">
        <v>3</v>
      </c>
      <c r="AZ52" s="0" t="s">
        <v>44</v>
      </c>
      <c r="BA52" s="0" t="s">
        <v>44</v>
      </c>
      <c r="BB52" s="3" t="n">
        <v>1</v>
      </c>
      <c r="BC52" s="0" t="n">
        <v>63</v>
      </c>
      <c r="BD52" s="0" t="s">
        <v>44</v>
      </c>
      <c r="BE52" s="0" t="s">
        <v>44</v>
      </c>
      <c r="BF52" s="3" t="n">
        <v>1</v>
      </c>
      <c r="BG52" s="0" t="n">
        <v>1392</v>
      </c>
      <c r="BH52" s="0" t="s">
        <v>44</v>
      </c>
      <c r="BI52" s="0" t="s">
        <v>44</v>
      </c>
      <c r="BJ52" s="3" t="n">
        <v>1</v>
      </c>
      <c r="BK52" s="0" t="n">
        <v>70</v>
      </c>
      <c r="BL52" s="0" t="s">
        <v>44</v>
      </c>
      <c r="BM52" s="0" t="s">
        <v>44</v>
      </c>
      <c r="BN52" s="3" t="n">
        <v>1</v>
      </c>
      <c r="BO52" s="0" t="n">
        <v>9</v>
      </c>
      <c r="BP52" s="0" t="s">
        <v>44</v>
      </c>
      <c r="BQ52" s="0" t="s">
        <v>44</v>
      </c>
      <c r="BR52" s="3" t="n">
        <v>1</v>
      </c>
      <c r="BW52" s="0" t="n">
        <v>1</v>
      </c>
      <c r="BX52" s="0" t="n">
        <v>-3</v>
      </c>
      <c r="BY52" s="0" t="s">
        <v>44</v>
      </c>
      <c r="BZ52" s="0" t="str">
        <f aca="false">IF(AND(E52="Nein",E53="Nein"),"Nein","Ja")</f>
        <v>Nein</v>
      </c>
      <c r="CA52" s="3" t="n">
        <f aca="false">ROUND((F52+F53)/2,2)</f>
        <v>1</v>
      </c>
      <c r="CB52" s="0" t="n">
        <v>-1</v>
      </c>
      <c r="CC52" s="0" t="str">
        <f aca="false">H52</f>
        <v>Nein</v>
      </c>
      <c r="CD52" s="0" t="str">
        <f aca="false">I52</f>
        <v>Nein</v>
      </c>
      <c r="CE52" s="3" t="n">
        <f aca="false">J52</f>
        <v>1</v>
      </c>
      <c r="CF52" s="0" t="n">
        <v>-3</v>
      </c>
      <c r="CG52" s="0" t="s">
        <v>44</v>
      </c>
      <c r="CH52" s="0" t="str">
        <f aca="false">IF(AND(M52="Nein",M53="Nein"),"Nein","Ja")</f>
        <v>Nein</v>
      </c>
      <c r="CI52" s="3" t="n">
        <f aca="false">ROUND((N52+N53)/2,2)</f>
        <v>1</v>
      </c>
      <c r="CJ52" s="0" t="n">
        <v>-1</v>
      </c>
      <c r="CK52" s="0" t="str">
        <f aca="false">P52</f>
        <v>Nein</v>
      </c>
      <c r="CL52" s="0" t="str">
        <f aca="false">Q52</f>
        <v>Nein</v>
      </c>
      <c r="CM52" s="3" t="n">
        <f aca="false">R52</f>
        <v>1</v>
      </c>
      <c r="CN52" s="0" t="n">
        <v>-3</v>
      </c>
      <c r="CO52" s="0" t="s">
        <v>44</v>
      </c>
      <c r="CP52" s="0" t="str">
        <f aca="false">IF(AND(U52="Nein",U53="Nein"),"Nein","Ja")</f>
        <v>Nein</v>
      </c>
      <c r="CQ52" s="3" t="n">
        <f aca="false">ROUND((V52+V53)/2,2)</f>
        <v>1</v>
      </c>
      <c r="CR52" s="0" t="n">
        <v>-1</v>
      </c>
      <c r="CS52" s="0" t="str">
        <f aca="false">X52</f>
        <v>Nein</v>
      </c>
      <c r="CT52" s="0" t="str">
        <f aca="false">Y52</f>
        <v>Nein</v>
      </c>
      <c r="CU52" s="3" t="n">
        <f aca="false">Z52</f>
        <v>1</v>
      </c>
      <c r="CV52" s="0" t="n">
        <v>-1</v>
      </c>
      <c r="CW52" s="0" t="str">
        <f aca="false">AB52</f>
        <v>Nein</v>
      </c>
      <c r="CX52" s="0" t="str">
        <f aca="false">AC52</f>
        <v>Nein</v>
      </c>
      <c r="CY52" s="3" t="n">
        <f aca="false">AD52</f>
        <v>1</v>
      </c>
      <c r="CZ52" s="0" t="n">
        <v>-1</v>
      </c>
      <c r="DA52" s="0" t="str">
        <f aca="false">AF52</f>
        <v>Nein</v>
      </c>
      <c r="DB52" s="0" t="str">
        <f aca="false">AG52</f>
        <v>Nein</v>
      </c>
      <c r="DC52" s="3" t="n">
        <f aca="false">AH52</f>
        <v>1</v>
      </c>
      <c r="DD52" s="0" t="n">
        <v>-1</v>
      </c>
      <c r="DE52" s="0" t="str">
        <f aca="false">AJ52</f>
        <v>Nein</v>
      </c>
      <c r="DF52" s="0" t="str">
        <f aca="false">AK52</f>
        <v>Nein</v>
      </c>
      <c r="DG52" s="3" t="n">
        <f aca="false">AL52</f>
        <v>1</v>
      </c>
      <c r="DH52" s="0" t="n">
        <v>-1</v>
      </c>
      <c r="DI52" s="0" t="str">
        <f aca="false">AN52</f>
        <v>Nein</v>
      </c>
      <c r="DJ52" s="0" t="str">
        <f aca="false">AO52</f>
        <v>Nein</v>
      </c>
      <c r="DK52" s="3" t="n">
        <f aca="false">AP52</f>
        <v>1</v>
      </c>
      <c r="DL52" s="0" t="n">
        <v>-3</v>
      </c>
      <c r="DM52" s="0" t="s">
        <v>44</v>
      </c>
      <c r="DN52" s="0" t="str">
        <f aca="false">IF(AND(CH52="Nein",BZ52="Nein"),"Nein","Ja")</f>
        <v>Nein</v>
      </c>
      <c r="DO52" s="3" t="n">
        <f aca="false">ROUND(CI52*CA52,2)</f>
        <v>1</v>
      </c>
      <c r="DP52" s="0" t="n">
        <v>-1</v>
      </c>
      <c r="DQ52" s="0" t="s">
        <v>44</v>
      </c>
      <c r="DR52" s="0" t="str">
        <f aca="false">IF(AND(BZ52="Nein",CD52="Nein"),"Nein","Ja")</f>
        <v>Nein</v>
      </c>
      <c r="DS52" s="3" t="n">
        <f aca="false">ROUND(CA52*CE52,2)</f>
        <v>1</v>
      </c>
      <c r="DT52" s="0" t="n">
        <v>-1</v>
      </c>
      <c r="DU52" s="0" t="s">
        <v>44</v>
      </c>
      <c r="DV52" s="0" t="str">
        <f aca="false">IF(AND(CH52="Nein",CL52="Nein"),"Nein","Ja")</f>
        <v>Nein</v>
      </c>
      <c r="DW52" s="3" t="n">
        <f aca="false">ROUND(CI52*CM52,2)</f>
        <v>1</v>
      </c>
      <c r="DX52" s="0" t="n">
        <v>-1</v>
      </c>
      <c r="DY52" s="0" t="s">
        <v>44</v>
      </c>
      <c r="DZ52" s="0" t="str">
        <f aca="false">IF(AND(CP52="Nein",CT52="Nein"),"Nein","Ja")</f>
        <v>Nein</v>
      </c>
      <c r="EA52" s="3" t="n">
        <f aca="false">ROUND(CQ52*CU52,2)</f>
        <v>1</v>
      </c>
      <c r="EB52" s="0" t="n">
        <v>-1</v>
      </c>
      <c r="EC52" s="0" t="s">
        <v>44</v>
      </c>
      <c r="ED52" s="0" t="str">
        <f aca="false">IF(AND(CP52="Nein",CH52="Nein"),"Nein","Ja")</f>
        <v>Nein</v>
      </c>
      <c r="EE52" s="3" t="n">
        <f aca="false">ROUND((CQ52+CI52)/2,2)</f>
        <v>1</v>
      </c>
      <c r="EF52" s="0" t="n">
        <v>-1</v>
      </c>
      <c r="EG52" s="0" t="s">
        <v>44</v>
      </c>
      <c r="EH52" s="0" t="str">
        <f aca="false">IF(AND(ED52="Nein",CD52="Nein"),"Nein","Ja")</f>
        <v>Nein</v>
      </c>
      <c r="EI52" s="3" t="n">
        <f aca="false">ROUND(EE52*CE52,2)</f>
        <v>1</v>
      </c>
      <c r="EJ52" s="0" t="n">
        <v>-1</v>
      </c>
      <c r="EK52" s="0" t="str">
        <f aca="false">BP52</f>
        <v>Nein</v>
      </c>
      <c r="EL52" s="0" t="str">
        <f aca="false">BQ52</f>
        <v>Nein</v>
      </c>
      <c r="EM52" s="3" t="n">
        <f aca="false">BR52</f>
        <v>1</v>
      </c>
    </row>
    <row r="53" customFormat="false" ht="12.75" hidden="false" customHeight="false" outlineLevel="0" collapsed="false">
      <c r="B53" s="0" t="n">
        <v>1</v>
      </c>
      <c r="C53" s="0" t="n">
        <v>-3</v>
      </c>
      <c r="D53" s="0" t="s">
        <v>44</v>
      </c>
      <c r="E53" s="0" t="s">
        <v>44</v>
      </c>
      <c r="F53" s="3" t="n">
        <v>1</v>
      </c>
      <c r="G53" s="0" t="n">
        <v>-3</v>
      </c>
      <c r="H53" s="0" t="s">
        <v>44</v>
      </c>
      <c r="I53" s="0" t="s">
        <v>44</v>
      </c>
      <c r="J53" s="3" t="n">
        <v>1</v>
      </c>
      <c r="K53" s="0" t="n">
        <v>-3</v>
      </c>
      <c r="L53" s="0" t="s">
        <v>44</v>
      </c>
      <c r="M53" s="0" t="s">
        <v>44</v>
      </c>
      <c r="N53" s="3" t="n">
        <v>1</v>
      </c>
      <c r="O53" s="0" t="n">
        <v>-3</v>
      </c>
      <c r="P53" s="0" t="s">
        <v>44</v>
      </c>
      <c r="Q53" s="0" t="s">
        <v>44</v>
      </c>
      <c r="R53" s="3" t="n">
        <v>1</v>
      </c>
      <c r="S53" s="0" t="n">
        <v>-3</v>
      </c>
      <c r="T53" s="0" t="s">
        <v>44</v>
      </c>
      <c r="U53" s="0" t="s">
        <v>44</v>
      </c>
      <c r="V53" s="3" t="n">
        <v>1</v>
      </c>
      <c r="W53" s="0" t="n">
        <v>-3</v>
      </c>
      <c r="X53" s="0" t="s">
        <v>44</v>
      </c>
      <c r="Y53" s="0" t="s">
        <v>44</v>
      </c>
      <c r="Z53" s="3" t="n">
        <v>1</v>
      </c>
      <c r="AA53" s="0" t="n">
        <v>-3</v>
      </c>
      <c r="AB53" s="0" t="s">
        <v>44</v>
      </c>
      <c r="AC53" s="0" t="s">
        <v>44</v>
      </c>
      <c r="AD53" s="3" t="n">
        <v>1</v>
      </c>
      <c r="AE53" s="0" t="n">
        <v>-3</v>
      </c>
      <c r="AF53" s="4" t="s">
        <v>44</v>
      </c>
      <c r="AG53" s="4" t="s">
        <v>44</v>
      </c>
      <c r="AH53" s="3" t="n">
        <v>1</v>
      </c>
      <c r="AI53" s="0" t="n">
        <v>-3</v>
      </c>
      <c r="AJ53" s="0" t="s">
        <v>44</v>
      </c>
      <c r="AK53" s="0" t="s">
        <v>44</v>
      </c>
      <c r="AL53" s="3" t="n">
        <v>1</v>
      </c>
      <c r="AM53" s="0" t="n">
        <v>-3</v>
      </c>
      <c r="AN53" s="0" t="s">
        <v>44</v>
      </c>
      <c r="AO53" s="0" t="s">
        <v>44</v>
      </c>
      <c r="AP53" s="3" t="n">
        <v>1</v>
      </c>
      <c r="AQ53" s="0" t="n">
        <v>-3</v>
      </c>
      <c r="AR53" s="0" t="s">
        <v>44</v>
      </c>
      <c r="AS53" s="0" t="s">
        <v>44</v>
      </c>
      <c r="AT53" s="3" t="n">
        <v>1</v>
      </c>
      <c r="AU53" s="0" t="n">
        <v>-3</v>
      </c>
      <c r="AV53" s="0" t="s">
        <v>44</v>
      </c>
      <c r="AW53" s="0" t="s">
        <v>44</v>
      </c>
      <c r="AX53" s="3" t="n">
        <v>1</v>
      </c>
      <c r="AY53" s="0" t="n">
        <v>-3</v>
      </c>
      <c r="AZ53" s="0" t="s">
        <v>44</v>
      </c>
      <c r="BA53" s="0" t="s">
        <v>44</v>
      </c>
      <c r="BB53" s="3" t="n">
        <v>1</v>
      </c>
      <c r="BC53" s="0" t="n">
        <v>-3</v>
      </c>
      <c r="BD53" s="0" t="s">
        <v>44</v>
      </c>
      <c r="BE53" s="0" t="s">
        <v>44</v>
      </c>
      <c r="BF53" s="3" t="n">
        <v>1</v>
      </c>
      <c r="BG53" s="0" t="n">
        <v>-3</v>
      </c>
      <c r="BH53" s="0" t="s">
        <v>44</v>
      </c>
      <c r="BI53" s="0" t="s">
        <v>44</v>
      </c>
      <c r="BJ53" s="3" t="n">
        <v>1</v>
      </c>
      <c r="BK53" s="0" t="n">
        <v>-3</v>
      </c>
      <c r="BL53" s="0" t="s">
        <v>44</v>
      </c>
      <c r="BM53" s="0" t="s">
        <v>44</v>
      </c>
      <c r="BN53" s="3" t="n">
        <v>1</v>
      </c>
      <c r="BO53" s="0" t="n">
        <v>-3</v>
      </c>
      <c r="BP53" s="0" t="s">
        <v>44</v>
      </c>
      <c r="BQ53" s="0" t="s">
        <v>44</v>
      </c>
      <c r="BR53" s="3" t="n">
        <v>1</v>
      </c>
      <c r="CA53" s="3"/>
      <c r="CE53" s="3"/>
      <c r="CI53" s="3"/>
      <c r="CM53" s="3"/>
      <c r="CQ53" s="3"/>
      <c r="CU53" s="3"/>
      <c r="CY53" s="3"/>
      <c r="DC53" s="3"/>
      <c r="DG53" s="3"/>
      <c r="DK53" s="3"/>
      <c r="DO53" s="3"/>
      <c r="DS53" s="3"/>
      <c r="DW53" s="3"/>
      <c r="EA53" s="3"/>
      <c r="EE53" s="3"/>
      <c r="EI53" s="3"/>
      <c r="EM53" s="3"/>
    </row>
    <row r="54" customFormat="false" ht="12.75" hidden="false" customHeight="false" outlineLevel="0" collapsed="false">
      <c r="A54" s="0" t="n">
        <v>19</v>
      </c>
      <c r="B54" s="0" t="n">
        <v>1</v>
      </c>
      <c r="C54" s="0" t="n">
        <v>-3</v>
      </c>
      <c r="D54" s="0" t="s">
        <v>44</v>
      </c>
      <c r="E54" s="0" t="s">
        <v>44</v>
      </c>
      <c r="F54" s="3" t="n">
        <v>1</v>
      </c>
      <c r="G54" s="0" t="n">
        <v>-3</v>
      </c>
      <c r="H54" s="0" t="s">
        <v>44</v>
      </c>
      <c r="I54" s="0" t="s">
        <v>44</v>
      </c>
      <c r="J54" s="3" t="n">
        <v>1</v>
      </c>
      <c r="K54" s="0" t="n">
        <v>-3</v>
      </c>
      <c r="L54" s="0" t="s">
        <v>44</v>
      </c>
      <c r="M54" s="0" t="s">
        <v>44</v>
      </c>
      <c r="N54" s="3" t="n">
        <v>1</v>
      </c>
      <c r="O54" s="0" t="n">
        <v>-3</v>
      </c>
      <c r="P54" s="0" t="s">
        <v>44</v>
      </c>
      <c r="Q54" s="0" t="s">
        <v>44</v>
      </c>
      <c r="R54" s="3" t="n">
        <v>1</v>
      </c>
      <c r="S54" s="0" t="n">
        <v>-3</v>
      </c>
      <c r="T54" s="0" t="s">
        <v>44</v>
      </c>
      <c r="U54" s="0" t="s">
        <v>44</v>
      </c>
      <c r="V54" s="3" t="n">
        <v>1</v>
      </c>
      <c r="W54" s="0" t="n">
        <v>-3</v>
      </c>
      <c r="X54" s="0" t="s">
        <v>44</v>
      </c>
      <c r="Y54" s="0" t="s">
        <v>44</v>
      </c>
      <c r="Z54" s="3" t="n">
        <v>1</v>
      </c>
      <c r="AA54" s="0" t="n">
        <v>-3</v>
      </c>
      <c r="AB54" s="0" t="s">
        <v>44</v>
      </c>
      <c r="AC54" s="0" t="s">
        <v>44</v>
      </c>
      <c r="AD54" s="3" t="n">
        <v>1</v>
      </c>
      <c r="AE54" s="0" t="n">
        <v>-3</v>
      </c>
      <c r="AF54" s="4" t="s">
        <v>44</v>
      </c>
      <c r="AG54" s="4" t="s">
        <v>44</v>
      </c>
      <c r="AH54" s="3" t="n">
        <v>1</v>
      </c>
      <c r="AI54" s="0" t="n">
        <v>-3</v>
      </c>
      <c r="AJ54" s="0" t="s">
        <v>44</v>
      </c>
      <c r="AK54" s="0" t="s">
        <v>44</v>
      </c>
      <c r="AL54" s="3" t="n">
        <v>1</v>
      </c>
      <c r="AM54" s="0" t="n">
        <v>-3</v>
      </c>
      <c r="AN54" s="0" t="s">
        <v>44</v>
      </c>
      <c r="AO54" s="0" t="s">
        <v>44</v>
      </c>
      <c r="AP54" s="3" t="n">
        <v>1</v>
      </c>
      <c r="AQ54" s="0" t="n">
        <v>-3</v>
      </c>
      <c r="AR54" s="0" t="s">
        <v>44</v>
      </c>
      <c r="AS54" s="0" t="s">
        <v>44</v>
      </c>
      <c r="AT54" s="3" t="n">
        <v>1</v>
      </c>
      <c r="AU54" s="0" t="n">
        <v>-3</v>
      </c>
      <c r="AV54" s="0" t="s">
        <v>44</v>
      </c>
      <c r="AW54" s="0" t="s">
        <v>44</v>
      </c>
      <c r="AX54" s="3" t="n">
        <v>1</v>
      </c>
      <c r="AY54" s="0" t="n">
        <v>-3</v>
      </c>
      <c r="AZ54" s="0" t="s">
        <v>44</v>
      </c>
      <c r="BA54" s="0" t="s">
        <v>44</v>
      </c>
      <c r="BB54" s="3" t="n">
        <v>1</v>
      </c>
      <c r="BC54" s="0" t="n">
        <v>-3</v>
      </c>
      <c r="BD54" s="0" t="s">
        <v>44</v>
      </c>
      <c r="BE54" s="0" t="s">
        <v>44</v>
      </c>
      <c r="BF54" s="3" t="n">
        <v>1</v>
      </c>
      <c r="BG54" s="0" t="n">
        <v>-3</v>
      </c>
      <c r="BH54" s="0" t="s">
        <v>44</v>
      </c>
      <c r="BI54" s="0" t="s">
        <v>44</v>
      </c>
      <c r="BJ54" s="3" t="n">
        <v>1</v>
      </c>
      <c r="BK54" s="0" t="n">
        <v>-3</v>
      </c>
      <c r="BL54" s="0" t="s">
        <v>44</v>
      </c>
      <c r="BM54" s="0" t="s">
        <v>44</v>
      </c>
      <c r="BN54" s="3" t="n">
        <v>1</v>
      </c>
      <c r="BO54" s="0" t="n">
        <v>-3</v>
      </c>
      <c r="BP54" s="0" t="s">
        <v>44</v>
      </c>
      <c r="BQ54" s="0" t="s">
        <v>44</v>
      </c>
      <c r="BR54" s="3" t="n">
        <v>1</v>
      </c>
      <c r="BW54" s="0" t="n">
        <v>1</v>
      </c>
      <c r="BX54" s="0" t="n">
        <v>-3</v>
      </c>
      <c r="BY54" s="0" t="s">
        <v>44</v>
      </c>
      <c r="BZ54" s="0" t="str">
        <f aca="false">IF(AND(E54="Nein",E55="Nein"),"Nein","Ja")</f>
        <v>Nein</v>
      </c>
      <c r="CA54" s="3" t="n">
        <f aca="false">ROUND((F54+F55)/2,2)</f>
        <v>1</v>
      </c>
      <c r="CB54" s="0" t="n">
        <v>-1</v>
      </c>
      <c r="CC54" s="0" t="str">
        <f aca="false">H54</f>
        <v>Nein</v>
      </c>
      <c r="CD54" s="0" t="str">
        <f aca="false">I54</f>
        <v>Nein</v>
      </c>
      <c r="CE54" s="3" t="n">
        <f aca="false">J54</f>
        <v>1</v>
      </c>
      <c r="CF54" s="0" t="n">
        <v>-3</v>
      </c>
      <c r="CG54" s="0" t="s">
        <v>44</v>
      </c>
      <c r="CH54" s="0" t="str">
        <f aca="false">IF(AND(M54="Nein",M55="Nein"),"Nein","Ja")</f>
        <v>Nein</v>
      </c>
      <c r="CI54" s="3" t="n">
        <f aca="false">ROUND((N54+N55)/2,2)</f>
        <v>1</v>
      </c>
      <c r="CJ54" s="0" t="n">
        <v>-1</v>
      </c>
      <c r="CK54" s="0" t="str">
        <f aca="false">P54</f>
        <v>Nein</v>
      </c>
      <c r="CL54" s="0" t="str">
        <f aca="false">Q54</f>
        <v>Nein</v>
      </c>
      <c r="CM54" s="3" t="n">
        <f aca="false">R54</f>
        <v>1</v>
      </c>
      <c r="CN54" s="0" t="n">
        <v>-3</v>
      </c>
      <c r="CO54" s="0" t="s">
        <v>44</v>
      </c>
      <c r="CP54" s="0" t="str">
        <f aca="false">IF(AND(U54="Nein",U55="Nein"),"Nein","Ja")</f>
        <v>Nein</v>
      </c>
      <c r="CQ54" s="3" t="n">
        <f aca="false">ROUND((V54+V55)/2,2)</f>
        <v>1</v>
      </c>
      <c r="CR54" s="0" t="n">
        <v>-1</v>
      </c>
      <c r="CS54" s="0" t="str">
        <f aca="false">X54</f>
        <v>Nein</v>
      </c>
      <c r="CT54" s="0" t="str">
        <f aca="false">Y54</f>
        <v>Nein</v>
      </c>
      <c r="CU54" s="3" t="n">
        <f aca="false">Z54</f>
        <v>1</v>
      </c>
      <c r="CV54" s="0" t="n">
        <v>-1</v>
      </c>
      <c r="CW54" s="0" t="str">
        <f aca="false">AB54</f>
        <v>Nein</v>
      </c>
      <c r="CX54" s="0" t="str">
        <f aca="false">AC54</f>
        <v>Nein</v>
      </c>
      <c r="CY54" s="3" t="n">
        <f aca="false">AD54</f>
        <v>1</v>
      </c>
      <c r="CZ54" s="0" t="n">
        <v>-1</v>
      </c>
      <c r="DA54" s="0" t="str">
        <f aca="false">AF54</f>
        <v>Nein</v>
      </c>
      <c r="DB54" s="0" t="str">
        <f aca="false">AG54</f>
        <v>Nein</v>
      </c>
      <c r="DC54" s="3" t="n">
        <f aca="false">AH54</f>
        <v>1</v>
      </c>
      <c r="DD54" s="0" t="n">
        <v>-1</v>
      </c>
      <c r="DE54" s="0" t="str">
        <f aca="false">AJ54</f>
        <v>Nein</v>
      </c>
      <c r="DF54" s="0" t="str">
        <f aca="false">AK54</f>
        <v>Nein</v>
      </c>
      <c r="DG54" s="3" t="n">
        <f aca="false">AL54</f>
        <v>1</v>
      </c>
      <c r="DH54" s="0" t="n">
        <v>-1</v>
      </c>
      <c r="DI54" s="0" t="str">
        <f aca="false">AN54</f>
        <v>Nein</v>
      </c>
      <c r="DJ54" s="0" t="str">
        <f aca="false">AO54</f>
        <v>Nein</v>
      </c>
      <c r="DK54" s="3" t="n">
        <f aca="false">AP54</f>
        <v>1</v>
      </c>
      <c r="DL54" s="0" t="n">
        <v>-3</v>
      </c>
      <c r="DM54" s="0" t="s">
        <v>44</v>
      </c>
      <c r="DN54" s="0" t="str">
        <f aca="false">IF(AND(CH54="Nein",BZ54="Nein"),"Nein","Ja")</f>
        <v>Nein</v>
      </c>
      <c r="DO54" s="3" t="n">
        <f aca="false">ROUND(CI54*CA54,2)</f>
        <v>1</v>
      </c>
      <c r="DP54" s="0" t="n">
        <v>-1</v>
      </c>
      <c r="DQ54" s="0" t="s">
        <v>44</v>
      </c>
      <c r="DR54" s="0" t="str">
        <f aca="false">IF(AND(BZ54="Nein",CD54="Nein"),"Nein","Ja")</f>
        <v>Nein</v>
      </c>
      <c r="DS54" s="3" t="n">
        <f aca="false">ROUND(CA54*CE54,2)</f>
        <v>1</v>
      </c>
      <c r="DT54" s="0" t="n">
        <v>-1</v>
      </c>
      <c r="DU54" s="0" t="s">
        <v>44</v>
      </c>
      <c r="DV54" s="0" t="str">
        <f aca="false">IF(AND(CH54="Nein",CL54="Nein"),"Nein","Ja")</f>
        <v>Nein</v>
      </c>
      <c r="DW54" s="3" t="n">
        <f aca="false">ROUND(CI54*CM54,2)</f>
        <v>1</v>
      </c>
      <c r="DX54" s="0" t="n">
        <v>-1</v>
      </c>
      <c r="DY54" s="0" t="s">
        <v>44</v>
      </c>
      <c r="DZ54" s="0" t="str">
        <f aca="false">IF(AND(CP54="Nein",CT54="Nein"),"Nein","Ja")</f>
        <v>Nein</v>
      </c>
      <c r="EA54" s="3" t="n">
        <f aca="false">ROUND(CQ54*CU54,2)</f>
        <v>1</v>
      </c>
      <c r="EB54" s="0" t="n">
        <v>-1</v>
      </c>
      <c r="EC54" s="0" t="s">
        <v>44</v>
      </c>
      <c r="ED54" s="0" t="str">
        <f aca="false">IF(AND(CP54="Nein",CH54="Nein"),"Nein","Ja")</f>
        <v>Nein</v>
      </c>
      <c r="EE54" s="3" t="n">
        <f aca="false">ROUND((CQ54+CI54)/2,2)</f>
        <v>1</v>
      </c>
      <c r="EF54" s="0" t="n">
        <v>-1</v>
      </c>
      <c r="EG54" s="0" t="s">
        <v>44</v>
      </c>
      <c r="EH54" s="0" t="str">
        <f aca="false">IF(AND(ED54="Nein",CD54="Nein"),"Nein","Ja")</f>
        <v>Nein</v>
      </c>
      <c r="EI54" s="3" t="n">
        <f aca="false">ROUND(EE54*CE54,2)</f>
        <v>1</v>
      </c>
      <c r="EJ54" s="0" t="n">
        <v>-1</v>
      </c>
      <c r="EK54" s="0" t="str">
        <f aca="false">BP54</f>
        <v>Nein</v>
      </c>
      <c r="EL54" s="0" t="str">
        <f aca="false">BQ54</f>
        <v>Nein</v>
      </c>
      <c r="EM54" s="3" t="n">
        <f aca="false">BR54</f>
        <v>1</v>
      </c>
    </row>
    <row r="55" customFormat="false" ht="12.75" hidden="false" customHeight="false" outlineLevel="0" collapsed="false">
      <c r="B55" s="0" t="n">
        <v>1</v>
      </c>
      <c r="C55" s="0" t="n">
        <v>-3</v>
      </c>
      <c r="D55" s="0" t="s">
        <v>44</v>
      </c>
      <c r="E55" s="0" t="s">
        <v>44</v>
      </c>
      <c r="F55" s="3" t="n">
        <v>1</v>
      </c>
      <c r="G55" s="0" t="n">
        <v>-3</v>
      </c>
      <c r="H55" s="0" t="s">
        <v>44</v>
      </c>
      <c r="I55" s="0" t="s">
        <v>44</v>
      </c>
      <c r="J55" s="3" t="n">
        <v>1</v>
      </c>
      <c r="K55" s="0" t="n">
        <v>-3</v>
      </c>
      <c r="L55" s="0" t="s">
        <v>44</v>
      </c>
      <c r="M55" s="0" t="s">
        <v>44</v>
      </c>
      <c r="N55" s="3" t="n">
        <v>1</v>
      </c>
      <c r="O55" s="0" t="n">
        <v>-3</v>
      </c>
      <c r="P55" s="0" t="s">
        <v>44</v>
      </c>
      <c r="Q55" s="0" t="s">
        <v>44</v>
      </c>
      <c r="R55" s="3" t="n">
        <v>1</v>
      </c>
      <c r="S55" s="0" t="n">
        <v>-3</v>
      </c>
      <c r="T55" s="0" t="s">
        <v>44</v>
      </c>
      <c r="U55" s="0" t="s">
        <v>44</v>
      </c>
      <c r="V55" s="3" t="n">
        <v>1</v>
      </c>
      <c r="W55" s="0" t="n">
        <v>-3</v>
      </c>
      <c r="X55" s="0" t="s">
        <v>44</v>
      </c>
      <c r="Y55" s="0" t="s">
        <v>44</v>
      </c>
      <c r="Z55" s="3" t="n">
        <v>1</v>
      </c>
      <c r="AA55" s="0" t="n">
        <v>-3</v>
      </c>
      <c r="AB55" s="0" t="s">
        <v>44</v>
      </c>
      <c r="AC55" s="0" t="s">
        <v>44</v>
      </c>
      <c r="AD55" s="3" t="n">
        <v>1</v>
      </c>
      <c r="AE55" s="0" t="n">
        <v>-3</v>
      </c>
      <c r="AF55" s="4" t="s">
        <v>44</v>
      </c>
      <c r="AG55" s="4" t="s">
        <v>44</v>
      </c>
      <c r="AH55" s="3" t="n">
        <v>1</v>
      </c>
      <c r="AI55" s="0" t="n">
        <v>-3</v>
      </c>
      <c r="AJ55" s="0" t="s">
        <v>44</v>
      </c>
      <c r="AK55" s="0" t="s">
        <v>44</v>
      </c>
      <c r="AL55" s="3" t="n">
        <v>1</v>
      </c>
      <c r="AM55" s="0" t="n">
        <v>-3</v>
      </c>
      <c r="AN55" s="0" t="s">
        <v>44</v>
      </c>
      <c r="AO55" s="0" t="s">
        <v>44</v>
      </c>
      <c r="AP55" s="3" t="n">
        <v>1</v>
      </c>
      <c r="AQ55" s="0" t="n">
        <v>-3</v>
      </c>
      <c r="AR55" s="0" t="s">
        <v>44</v>
      </c>
      <c r="AS55" s="0" t="s">
        <v>44</v>
      </c>
      <c r="AT55" s="3" t="n">
        <v>1</v>
      </c>
      <c r="AU55" s="0" t="n">
        <v>-3</v>
      </c>
      <c r="AV55" s="0" t="s">
        <v>44</v>
      </c>
      <c r="AW55" s="0" t="s">
        <v>44</v>
      </c>
      <c r="AX55" s="3" t="n">
        <v>1</v>
      </c>
      <c r="AY55" s="0" t="n">
        <v>-3</v>
      </c>
      <c r="AZ55" s="0" t="s">
        <v>44</v>
      </c>
      <c r="BA55" s="0" t="s">
        <v>44</v>
      </c>
      <c r="BB55" s="3" t="n">
        <v>1</v>
      </c>
      <c r="BC55" s="0" t="n">
        <v>-3</v>
      </c>
      <c r="BD55" s="0" t="s">
        <v>44</v>
      </c>
      <c r="BE55" s="0" t="s">
        <v>44</v>
      </c>
      <c r="BF55" s="3" t="n">
        <v>1</v>
      </c>
      <c r="BG55" s="0" t="n">
        <v>-3</v>
      </c>
      <c r="BH55" s="0" t="s">
        <v>44</v>
      </c>
      <c r="BI55" s="0" t="s">
        <v>44</v>
      </c>
      <c r="BJ55" s="3" t="n">
        <v>1</v>
      </c>
      <c r="BK55" s="0" t="n">
        <v>-3</v>
      </c>
      <c r="BL55" s="0" t="s">
        <v>44</v>
      </c>
      <c r="BM55" s="0" t="s">
        <v>44</v>
      </c>
      <c r="BN55" s="3" t="n">
        <v>1</v>
      </c>
      <c r="BO55" s="0" t="n">
        <v>-3</v>
      </c>
      <c r="BP55" s="0" t="s">
        <v>44</v>
      </c>
      <c r="BQ55" s="0" t="s">
        <v>44</v>
      </c>
      <c r="BR55" s="3" t="n">
        <v>1</v>
      </c>
      <c r="CA55" s="3"/>
      <c r="CE55" s="3"/>
      <c r="CI55" s="3"/>
      <c r="CM55" s="3"/>
      <c r="CQ55" s="3"/>
      <c r="CU55" s="3"/>
      <c r="CY55" s="3"/>
      <c r="DC55" s="3"/>
      <c r="DG55" s="3"/>
      <c r="DK55" s="3"/>
      <c r="DO55" s="3"/>
      <c r="DS55" s="3"/>
      <c r="DW55" s="3"/>
      <c r="EA55" s="3"/>
      <c r="EE55" s="3"/>
      <c r="EI55" s="3"/>
      <c r="EM55" s="3"/>
    </row>
    <row r="56" customFormat="false" ht="12.75" hidden="false" customHeight="false" outlineLevel="0" collapsed="false">
      <c r="A56" s="0" t="n">
        <v>20</v>
      </c>
      <c r="B56" s="0" t="n">
        <v>1</v>
      </c>
      <c r="C56" s="0" t="n">
        <v>2760</v>
      </c>
      <c r="D56" s="0" t="s">
        <v>44</v>
      </c>
      <c r="E56" s="0" t="s">
        <v>44</v>
      </c>
      <c r="F56" s="3" t="n">
        <v>1</v>
      </c>
      <c r="G56" s="0" t="n">
        <v>-3</v>
      </c>
      <c r="H56" s="0" t="s">
        <v>44</v>
      </c>
      <c r="I56" s="0" t="s">
        <v>44</v>
      </c>
      <c r="J56" s="3" t="n">
        <v>1</v>
      </c>
      <c r="K56" s="0" t="n">
        <v>1020</v>
      </c>
      <c r="L56" s="0" t="s">
        <v>44</v>
      </c>
      <c r="M56" s="0" t="s">
        <v>44</v>
      </c>
      <c r="N56" s="3" t="n">
        <v>1</v>
      </c>
      <c r="O56" s="0" t="n">
        <v>-3</v>
      </c>
      <c r="P56" s="0" t="s">
        <v>44</v>
      </c>
      <c r="Q56" s="0" t="s">
        <v>44</v>
      </c>
      <c r="R56" s="3" t="n">
        <v>1</v>
      </c>
      <c r="S56" s="0" t="n">
        <v>1740</v>
      </c>
      <c r="T56" s="0" t="s">
        <v>44</v>
      </c>
      <c r="U56" s="0" t="s">
        <v>44</v>
      </c>
      <c r="V56" s="3" t="n">
        <v>1</v>
      </c>
      <c r="W56" s="0" t="n">
        <v>-3</v>
      </c>
      <c r="X56" s="0" t="s">
        <v>44</v>
      </c>
      <c r="Y56" s="0" t="s">
        <v>44</v>
      </c>
      <c r="Z56" s="3" t="n">
        <v>1</v>
      </c>
      <c r="AA56" s="0" t="n">
        <v>84</v>
      </c>
      <c r="AB56" s="0" t="s">
        <v>44</v>
      </c>
      <c r="AC56" s="0" t="s">
        <v>44</v>
      </c>
      <c r="AD56" s="3" t="n">
        <v>1</v>
      </c>
      <c r="AE56" s="0" t="n">
        <v>88</v>
      </c>
      <c r="AF56" s="4" t="s">
        <v>44</v>
      </c>
      <c r="AG56" s="4" t="s">
        <v>44</v>
      </c>
      <c r="AH56" s="3" t="n">
        <v>1</v>
      </c>
      <c r="AI56" s="0" t="n">
        <v>-3</v>
      </c>
      <c r="AJ56" s="0" t="s">
        <v>44</v>
      </c>
      <c r="AK56" s="0" t="s">
        <v>44</v>
      </c>
      <c r="AL56" s="3" t="n">
        <v>1</v>
      </c>
      <c r="AM56" s="0" t="n">
        <v>-3</v>
      </c>
      <c r="AN56" s="0" t="s">
        <v>44</v>
      </c>
      <c r="AO56" s="0" t="s">
        <v>44</v>
      </c>
      <c r="AP56" s="3" t="n">
        <v>1</v>
      </c>
      <c r="AQ56" s="0" t="n">
        <v>37</v>
      </c>
      <c r="AR56" s="0" t="s">
        <v>44</v>
      </c>
      <c r="AS56" s="0" t="s">
        <v>44</v>
      </c>
      <c r="AT56" s="3" t="n">
        <v>1</v>
      </c>
      <c r="AU56" s="0" t="n">
        <v>-3</v>
      </c>
      <c r="AV56" s="0" t="s">
        <v>44</v>
      </c>
      <c r="AW56" s="0" t="s">
        <v>44</v>
      </c>
      <c r="AX56" s="3" t="n">
        <v>1</v>
      </c>
      <c r="AY56" s="0" t="n">
        <v>-3</v>
      </c>
      <c r="AZ56" s="0" t="s">
        <v>44</v>
      </c>
      <c r="BA56" s="0" t="s">
        <v>44</v>
      </c>
      <c r="BB56" s="3" t="n">
        <v>1</v>
      </c>
      <c r="BC56" s="0" t="n">
        <v>-3</v>
      </c>
      <c r="BD56" s="0" t="s">
        <v>44</v>
      </c>
      <c r="BE56" s="0" t="s">
        <v>44</v>
      </c>
      <c r="BF56" s="3" t="n">
        <v>1</v>
      </c>
      <c r="BG56" s="0" t="n">
        <v>-3</v>
      </c>
      <c r="BH56" s="0" t="s">
        <v>44</v>
      </c>
      <c r="BI56" s="0" t="s">
        <v>44</v>
      </c>
      <c r="BJ56" s="3" t="n">
        <v>1</v>
      </c>
      <c r="BK56" s="0" t="n">
        <v>-3</v>
      </c>
      <c r="BL56" s="0" t="s">
        <v>44</v>
      </c>
      <c r="BM56" s="0" t="s">
        <v>44</v>
      </c>
      <c r="BN56" s="3" t="n">
        <v>1</v>
      </c>
      <c r="BO56" s="0" t="n">
        <v>-3</v>
      </c>
      <c r="BP56" s="0" t="s">
        <v>44</v>
      </c>
      <c r="BQ56" s="0" t="s">
        <v>44</v>
      </c>
      <c r="BR56" s="3" t="n">
        <v>1</v>
      </c>
      <c r="BU56" s="14"/>
      <c r="BW56" s="0" t="n">
        <v>1</v>
      </c>
      <c r="BX56" s="0" t="n">
        <f aca="false">IF(AND(C56&gt;=0,C57&gt;=0),C56-C57,-1)</f>
        <v>2040</v>
      </c>
      <c r="BY56" s="0" t="s">
        <v>44</v>
      </c>
      <c r="BZ56" s="0" t="str">
        <f aca="false">IF(AND(E56="Nein",E57="Nein"),"Nein","Ja")</f>
        <v>Nein</v>
      </c>
      <c r="CA56" s="3" t="n">
        <f aca="false">ROUND((F56+F57)/2,2)</f>
        <v>1</v>
      </c>
      <c r="CB56" s="0" t="n">
        <v>-1</v>
      </c>
      <c r="CC56" s="0" t="str">
        <f aca="false">H56</f>
        <v>Nein</v>
      </c>
      <c r="CD56" s="0" t="str">
        <f aca="false">I56</f>
        <v>Nein</v>
      </c>
      <c r="CE56" s="3" t="n">
        <f aca="false">J56</f>
        <v>1</v>
      </c>
      <c r="CF56" s="0" t="n">
        <f aca="false">IF(AND(K56&gt;=0,K57&gt;=0),K56-K57,-1)</f>
        <v>840</v>
      </c>
      <c r="CG56" s="0" t="s">
        <v>44</v>
      </c>
      <c r="CH56" s="0" t="str">
        <f aca="false">IF(AND(M56="Nein",M57="Nein"),"Nein","Ja")</f>
        <v>Nein</v>
      </c>
      <c r="CI56" s="3" t="n">
        <f aca="false">ROUND((N56+N57)/2,2)</f>
        <v>1</v>
      </c>
      <c r="CJ56" s="0" t="n">
        <v>-1</v>
      </c>
      <c r="CK56" s="0" t="str">
        <f aca="false">P56</f>
        <v>Nein</v>
      </c>
      <c r="CL56" s="0" t="str">
        <f aca="false">Q56</f>
        <v>Nein</v>
      </c>
      <c r="CM56" s="3" t="n">
        <f aca="false">R56</f>
        <v>1</v>
      </c>
      <c r="CN56" s="0" t="n">
        <f aca="false">IF(AND(S56&gt;=0,S57&gt;=0),S56-S57,-1)</f>
        <v>1200</v>
      </c>
      <c r="CO56" s="0" t="s">
        <v>44</v>
      </c>
      <c r="CP56" s="0" t="str">
        <f aca="false">IF(AND(U56="Nein",U57="Nein"),"Nein","Ja")</f>
        <v>Nein</v>
      </c>
      <c r="CQ56" s="3" t="n">
        <f aca="false">ROUND((V56+V57)/2,2)</f>
        <v>1</v>
      </c>
      <c r="CR56" s="0" t="n">
        <v>-1</v>
      </c>
      <c r="CS56" s="0" t="str">
        <f aca="false">X56</f>
        <v>Nein</v>
      </c>
      <c r="CT56" s="0" t="str">
        <f aca="false">Y56</f>
        <v>Nein</v>
      </c>
      <c r="CU56" s="3" t="n">
        <f aca="false">Z56</f>
        <v>1</v>
      </c>
      <c r="CV56" s="0" t="n">
        <v>-1</v>
      </c>
      <c r="CW56" s="0" t="str">
        <f aca="false">AB56</f>
        <v>Nein</v>
      </c>
      <c r="CX56" s="0" t="str">
        <f aca="false">AC56</f>
        <v>Nein</v>
      </c>
      <c r="CY56" s="3" t="n">
        <f aca="false">AD56</f>
        <v>1</v>
      </c>
      <c r="CZ56" s="0" t="n">
        <v>-1</v>
      </c>
      <c r="DA56" s="0" t="str">
        <f aca="false">AF56</f>
        <v>Nein</v>
      </c>
      <c r="DB56" s="0" t="str">
        <f aca="false">AG56</f>
        <v>Nein</v>
      </c>
      <c r="DC56" s="3" t="n">
        <f aca="false">AH56</f>
        <v>1</v>
      </c>
      <c r="DD56" s="0" t="n">
        <v>-1</v>
      </c>
      <c r="DE56" s="0" t="str">
        <f aca="false">AJ56</f>
        <v>Nein</v>
      </c>
      <c r="DF56" s="0" t="str">
        <f aca="false">AK56</f>
        <v>Nein</v>
      </c>
      <c r="DG56" s="3" t="n">
        <f aca="false">AL56</f>
        <v>1</v>
      </c>
      <c r="DH56" s="0" t="n">
        <v>-1</v>
      </c>
      <c r="DI56" s="0" t="str">
        <f aca="false">AN56</f>
        <v>Nein</v>
      </c>
      <c r="DJ56" s="0" t="str">
        <f aca="false">AO56</f>
        <v>Nein</v>
      </c>
      <c r="DK56" s="3" t="n">
        <f aca="false">AP56</f>
        <v>1</v>
      </c>
      <c r="DL56" s="0" t="n">
        <f aca="false">IF(CF56=0,0,IF(OR(BX56&gt;=0,CF56&gt;=0),ROUND(CF56/BX56*100,0),-1))</f>
        <v>41</v>
      </c>
      <c r="DM56" s="0" t="s">
        <v>44</v>
      </c>
      <c r="DN56" s="0" t="str">
        <f aca="false">IF(AND(CH56="Nein",BZ56="Nein"),"Nein","Ja")</f>
        <v>Nein</v>
      </c>
      <c r="DO56" s="3" t="n">
        <f aca="false">ROUND(CI56*CA56,2)</f>
        <v>1</v>
      </c>
      <c r="DP56" s="0" t="n">
        <v>-1</v>
      </c>
      <c r="DQ56" s="0" t="s">
        <v>44</v>
      </c>
      <c r="DR56" s="0" t="str">
        <f aca="false">IF(AND(BZ56="Nein",CD56="Nein"),"Nein","Ja")</f>
        <v>Nein</v>
      </c>
      <c r="DS56" s="3" t="n">
        <f aca="false">ROUND(CA56*CE56,2)</f>
        <v>1</v>
      </c>
      <c r="DT56" s="0" t="n">
        <v>-1</v>
      </c>
      <c r="DU56" s="0" t="s">
        <v>44</v>
      </c>
      <c r="DV56" s="0" t="str">
        <f aca="false">IF(AND(CH56="Nein",CL56="Nein"),"Nein","Ja")</f>
        <v>Nein</v>
      </c>
      <c r="DW56" s="3" t="n">
        <f aca="false">ROUND(CI56*CM56,2)</f>
        <v>1</v>
      </c>
      <c r="DX56" s="0" t="n">
        <v>-1</v>
      </c>
      <c r="DY56" s="0" t="s">
        <v>44</v>
      </c>
      <c r="DZ56" s="0" t="str">
        <f aca="false">IF(AND(CP56="Nein",CT56="Nein"),"Nein","Ja")</f>
        <v>Nein</v>
      </c>
      <c r="EA56" s="3" t="n">
        <f aca="false">ROUND(CQ56*CU56,2)</f>
        <v>1</v>
      </c>
      <c r="EB56" s="0" t="n">
        <v>-1</v>
      </c>
      <c r="EC56" s="0" t="s">
        <v>44</v>
      </c>
      <c r="ED56" s="0" t="str">
        <f aca="false">IF(AND(CP56="Nein",CH56="Nein"),"Nein","Ja")</f>
        <v>Nein</v>
      </c>
      <c r="EE56" s="3" t="n">
        <f aca="false">ROUND((CQ56+CI56)/2,2)</f>
        <v>1</v>
      </c>
      <c r="EF56" s="0" t="n">
        <v>-1</v>
      </c>
      <c r="EG56" s="0" t="s">
        <v>44</v>
      </c>
      <c r="EH56" s="0" t="str">
        <f aca="false">IF(AND(ED56="Nein",CD56="Nein"),"Nein","Ja")</f>
        <v>Nein</v>
      </c>
      <c r="EI56" s="3" t="n">
        <f aca="false">ROUND(EE56*CE56,2)</f>
        <v>1</v>
      </c>
      <c r="EJ56" s="0" t="n">
        <v>-1</v>
      </c>
      <c r="EK56" s="0" t="str">
        <f aca="false">BP56</f>
        <v>Nein</v>
      </c>
      <c r="EL56" s="0" t="str">
        <f aca="false">BQ56</f>
        <v>Nein</v>
      </c>
      <c r="EM56" s="3" t="n">
        <f aca="false">BR56</f>
        <v>1</v>
      </c>
    </row>
    <row r="57" customFormat="false" ht="12.75" hidden="false" customHeight="false" outlineLevel="0" collapsed="false">
      <c r="B57" s="0" t="n">
        <v>1</v>
      </c>
      <c r="C57" s="0" t="n">
        <v>720</v>
      </c>
      <c r="D57" s="0" t="s">
        <v>44</v>
      </c>
      <c r="E57" s="0" t="s">
        <v>44</v>
      </c>
      <c r="F57" s="3" t="n">
        <v>1</v>
      </c>
      <c r="G57" s="0" t="n">
        <v>97</v>
      </c>
      <c r="H57" s="0" t="s">
        <v>44</v>
      </c>
      <c r="I57" s="0" t="s">
        <v>44</v>
      </c>
      <c r="J57" s="3" t="n">
        <v>1</v>
      </c>
      <c r="K57" s="0" t="n">
        <v>180</v>
      </c>
      <c r="L57" s="0" t="s">
        <v>44</v>
      </c>
      <c r="M57" s="0" t="s">
        <v>44</v>
      </c>
      <c r="N57" s="3" t="n">
        <v>1</v>
      </c>
      <c r="O57" s="0" t="n">
        <v>82</v>
      </c>
      <c r="P57" s="0" t="s">
        <v>44</v>
      </c>
      <c r="Q57" s="0" t="s">
        <v>44</v>
      </c>
      <c r="R57" s="3" t="n">
        <v>1</v>
      </c>
      <c r="S57" s="0" t="n">
        <v>540</v>
      </c>
      <c r="T57" s="0" t="s">
        <v>44</v>
      </c>
      <c r="U57" s="0" t="s">
        <v>44</v>
      </c>
      <c r="V57" s="3" t="n">
        <v>1</v>
      </c>
      <c r="W57" s="0" t="n">
        <v>102</v>
      </c>
      <c r="X57" s="0" t="s">
        <v>44</v>
      </c>
      <c r="Y57" s="0" t="s">
        <v>44</v>
      </c>
      <c r="Z57" s="3" t="n">
        <v>1</v>
      </c>
      <c r="AA57" s="0" t="n">
        <v>82</v>
      </c>
      <c r="AB57" s="0" t="s">
        <v>44</v>
      </c>
      <c r="AC57" s="0" t="s">
        <v>44</v>
      </c>
      <c r="AD57" s="3" t="n">
        <v>1</v>
      </c>
      <c r="AE57" s="0" t="n">
        <v>82</v>
      </c>
      <c r="AF57" s="4" t="s">
        <v>44</v>
      </c>
      <c r="AG57" s="4" t="s">
        <v>44</v>
      </c>
      <c r="AH57" s="3" t="n">
        <v>1</v>
      </c>
      <c r="AI57" s="0" t="n">
        <v>11</v>
      </c>
      <c r="AJ57" s="0" t="s">
        <v>44</v>
      </c>
      <c r="AK57" s="0" t="s">
        <v>44</v>
      </c>
      <c r="AL57" s="3" t="n">
        <v>1</v>
      </c>
      <c r="AM57" s="0" t="n">
        <v>98</v>
      </c>
      <c r="AN57" s="0" t="s">
        <v>44</v>
      </c>
      <c r="AO57" s="0" t="s">
        <v>44</v>
      </c>
      <c r="AP57" s="3" t="n">
        <v>1</v>
      </c>
      <c r="AQ57" s="0" t="n">
        <v>25</v>
      </c>
      <c r="AR57" s="0" t="s">
        <v>44</v>
      </c>
      <c r="AS57" s="0" t="s">
        <v>44</v>
      </c>
      <c r="AT57" s="3" t="n">
        <v>1</v>
      </c>
      <c r="AU57" s="0" t="n">
        <v>7</v>
      </c>
      <c r="AV57" s="0" t="s">
        <v>44</v>
      </c>
      <c r="AW57" s="0" t="s">
        <v>44</v>
      </c>
      <c r="AX57" s="3" t="n">
        <v>1</v>
      </c>
      <c r="AY57" s="0" t="n">
        <v>2</v>
      </c>
      <c r="AZ57" s="0" t="s">
        <v>44</v>
      </c>
      <c r="BA57" s="0" t="s">
        <v>44</v>
      </c>
      <c r="BB57" s="3" t="n">
        <v>1</v>
      </c>
      <c r="BC57" s="0" t="n">
        <v>5</v>
      </c>
      <c r="BD57" s="0" t="s">
        <v>44</v>
      </c>
      <c r="BE57" s="0" t="s">
        <v>44</v>
      </c>
      <c r="BF57" s="3" t="n">
        <v>1</v>
      </c>
      <c r="BG57" s="0" t="n">
        <v>1008</v>
      </c>
      <c r="BH57" s="0" t="s">
        <v>44</v>
      </c>
      <c r="BI57" s="0" t="s">
        <v>44</v>
      </c>
      <c r="BJ57" s="3" t="n">
        <v>1</v>
      </c>
      <c r="BK57" s="0" t="n">
        <v>10</v>
      </c>
      <c r="BL57" s="0" t="s">
        <v>44</v>
      </c>
      <c r="BM57" s="0" t="s">
        <v>44</v>
      </c>
      <c r="BN57" s="3" t="n">
        <v>1</v>
      </c>
      <c r="BO57" s="0" t="n">
        <v>7</v>
      </c>
      <c r="BP57" s="0" t="s">
        <v>44</v>
      </c>
      <c r="BQ57" s="0" t="s">
        <v>44</v>
      </c>
      <c r="BR57" s="3" t="n">
        <v>1</v>
      </c>
      <c r="CA57" s="3"/>
      <c r="CE57" s="3"/>
      <c r="CI57" s="3"/>
      <c r="CM57" s="3"/>
      <c r="CQ57" s="3"/>
      <c r="CU57" s="3"/>
      <c r="CY57" s="3"/>
      <c r="DC57" s="3"/>
      <c r="DG57" s="3"/>
      <c r="DK57" s="3"/>
      <c r="DO57" s="3"/>
      <c r="DS57" s="3"/>
      <c r="DW57" s="3"/>
      <c r="EA57" s="3"/>
      <c r="EE57" s="3"/>
      <c r="EI57" s="3"/>
      <c r="EM57" s="3"/>
    </row>
    <row r="58" customFormat="false" ht="12.75" hidden="false" customHeight="false" outlineLevel="0" collapsed="false">
      <c r="A58" s="0" t="n">
        <v>21</v>
      </c>
      <c r="B58" s="0" t="n">
        <v>1</v>
      </c>
      <c r="C58" s="0" t="n">
        <v>1320</v>
      </c>
      <c r="D58" s="0" t="s">
        <v>44</v>
      </c>
      <c r="E58" s="0" t="s">
        <v>44</v>
      </c>
      <c r="F58" s="3" t="n">
        <v>1</v>
      </c>
      <c r="G58" s="0" t="n">
        <v>20</v>
      </c>
      <c r="H58" s="0" t="s">
        <v>44</v>
      </c>
      <c r="I58" s="0" t="s">
        <v>44</v>
      </c>
      <c r="J58" s="3" t="n">
        <v>1</v>
      </c>
      <c r="K58" s="0" t="n">
        <v>60</v>
      </c>
      <c r="L58" s="0" t="s">
        <v>44</v>
      </c>
      <c r="M58" s="0" t="s">
        <v>44</v>
      </c>
      <c r="N58" s="3" t="n">
        <v>1</v>
      </c>
      <c r="O58" s="0" t="n">
        <v>20</v>
      </c>
      <c r="P58" s="0" t="s">
        <v>44</v>
      </c>
      <c r="Q58" s="0" t="s">
        <v>44</v>
      </c>
      <c r="R58" s="3" t="n">
        <v>1</v>
      </c>
      <c r="S58" s="0" t="n">
        <v>1260</v>
      </c>
      <c r="T58" s="0" t="s">
        <v>44</v>
      </c>
      <c r="U58" s="0" t="s">
        <v>44</v>
      </c>
      <c r="V58" s="3" t="n">
        <v>1</v>
      </c>
      <c r="W58" s="0" t="n">
        <v>20</v>
      </c>
      <c r="X58" s="0" t="s">
        <v>44</v>
      </c>
      <c r="Y58" s="0" t="s">
        <v>44</v>
      </c>
      <c r="Z58" s="3" t="n">
        <v>1</v>
      </c>
      <c r="AA58" s="0" t="n">
        <v>92</v>
      </c>
      <c r="AB58" s="0" t="s">
        <v>44</v>
      </c>
      <c r="AC58" s="0" t="s">
        <v>44</v>
      </c>
      <c r="AD58" s="3" t="n">
        <v>1</v>
      </c>
      <c r="AE58" s="0" t="n">
        <v>92</v>
      </c>
      <c r="AF58" s="4" t="s">
        <v>44</v>
      </c>
      <c r="AG58" s="4" t="s">
        <v>44</v>
      </c>
      <c r="AH58" s="3" t="n">
        <v>1</v>
      </c>
      <c r="AI58" s="0" t="n">
        <v>2</v>
      </c>
      <c r="AJ58" s="0" t="s">
        <v>44</v>
      </c>
      <c r="AK58" s="0" t="s">
        <v>44</v>
      </c>
      <c r="AL58" s="3" t="n">
        <v>1</v>
      </c>
      <c r="AM58" s="0" t="n">
        <v>21</v>
      </c>
      <c r="AN58" s="0" t="s">
        <v>44</v>
      </c>
      <c r="AO58" s="0" t="s">
        <v>44</v>
      </c>
      <c r="AP58" s="3" t="n">
        <v>1</v>
      </c>
      <c r="AQ58" s="0" t="n">
        <v>8</v>
      </c>
      <c r="AR58" s="0" t="s">
        <v>44</v>
      </c>
      <c r="AS58" s="0" t="s">
        <v>44</v>
      </c>
      <c r="AT58" s="3" t="n">
        <v>1</v>
      </c>
      <c r="AU58" s="0" t="n">
        <v>66</v>
      </c>
      <c r="AV58" s="0" t="s">
        <v>44</v>
      </c>
      <c r="AW58" s="0" t="s">
        <v>44</v>
      </c>
      <c r="AX58" s="3" t="n">
        <v>1</v>
      </c>
      <c r="AY58" s="0" t="n">
        <v>3</v>
      </c>
      <c r="AZ58" s="0" t="s">
        <v>44</v>
      </c>
      <c r="BA58" s="0" t="s">
        <v>44</v>
      </c>
      <c r="BB58" s="3" t="n">
        <v>1</v>
      </c>
      <c r="BC58" s="0" t="n">
        <v>63</v>
      </c>
      <c r="BD58" s="0" t="s">
        <v>44</v>
      </c>
      <c r="BE58" s="0" t="s">
        <v>44</v>
      </c>
      <c r="BF58" s="3" t="n">
        <v>1</v>
      </c>
      <c r="BG58" s="0" t="n">
        <v>1392</v>
      </c>
      <c r="BH58" s="0" t="s">
        <v>44</v>
      </c>
      <c r="BI58" s="0" t="s">
        <v>44</v>
      </c>
      <c r="BJ58" s="3" t="n">
        <v>1</v>
      </c>
      <c r="BK58" s="0" t="n">
        <v>70</v>
      </c>
      <c r="BL58" s="0" t="s">
        <v>44</v>
      </c>
      <c r="BM58" s="0" t="s">
        <v>44</v>
      </c>
      <c r="BN58" s="3" t="n">
        <v>1</v>
      </c>
      <c r="BO58" s="0" t="n">
        <v>9</v>
      </c>
      <c r="BP58" s="0" t="s">
        <v>44</v>
      </c>
      <c r="BQ58" s="0" t="s">
        <v>44</v>
      </c>
      <c r="BR58" s="3" t="n">
        <v>1</v>
      </c>
      <c r="BW58" s="0" t="n">
        <v>1</v>
      </c>
      <c r="BX58" s="0" t="n">
        <f aca="false">IF(AND(C58&gt;=0,C59&gt;=0),C58-C59,-1)</f>
        <v>600</v>
      </c>
      <c r="BY58" s="0" t="s">
        <v>44</v>
      </c>
      <c r="BZ58" s="0" t="str">
        <f aca="false">IF(AND(E58="Nein",E59="Nein"),"Nein","Ja")</f>
        <v>Nein</v>
      </c>
      <c r="CA58" s="3" t="n">
        <f aca="false">ROUND((F58+F59)/2,2)</f>
        <v>1</v>
      </c>
      <c r="CB58" s="0" t="n">
        <v>-1</v>
      </c>
      <c r="CC58" s="0" t="str">
        <f aca="false">H58</f>
        <v>Nein</v>
      </c>
      <c r="CD58" s="0" t="str">
        <f aca="false">I58</f>
        <v>Nein</v>
      </c>
      <c r="CE58" s="3" t="n">
        <f aca="false">J58</f>
        <v>1</v>
      </c>
      <c r="CF58" s="0" t="n">
        <f aca="false">IF(AND(K58&gt;=0,K59&gt;=0),K58-K59,-1)</f>
        <v>0</v>
      </c>
      <c r="CG58" s="0" t="s">
        <v>44</v>
      </c>
      <c r="CH58" s="0" t="str">
        <f aca="false">IF(AND(M58="Nein",M59="Nein"),"Nein","Ja")</f>
        <v>Nein</v>
      </c>
      <c r="CI58" s="3" t="n">
        <f aca="false">ROUND((N58+N59)/2,2)</f>
        <v>1</v>
      </c>
      <c r="CJ58" s="0" t="n">
        <v>-1</v>
      </c>
      <c r="CK58" s="0" t="str">
        <f aca="false">P58</f>
        <v>Nein</v>
      </c>
      <c r="CL58" s="0" t="str">
        <f aca="false">Q58</f>
        <v>Nein</v>
      </c>
      <c r="CM58" s="3" t="n">
        <f aca="false">R58</f>
        <v>1</v>
      </c>
      <c r="CN58" s="0" t="n">
        <f aca="false">IF(AND(S58&gt;=0,S59&gt;=0),S58-S59,-1)</f>
        <v>600</v>
      </c>
      <c r="CO58" s="0" t="s">
        <v>44</v>
      </c>
      <c r="CP58" s="0" t="str">
        <f aca="false">IF(AND(U58="Nein",U59="Nein"),"Nein","Ja")</f>
        <v>Nein</v>
      </c>
      <c r="CQ58" s="3" t="n">
        <f aca="false">ROUND((V58+V59)/2,2)</f>
        <v>1</v>
      </c>
      <c r="CR58" s="0" t="n">
        <v>-1</v>
      </c>
      <c r="CS58" s="0" t="str">
        <f aca="false">X58</f>
        <v>Nein</v>
      </c>
      <c r="CT58" s="0" t="str">
        <f aca="false">Y58</f>
        <v>Nein</v>
      </c>
      <c r="CU58" s="3" t="n">
        <f aca="false">Z58</f>
        <v>1</v>
      </c>
      <c r="CV58" s="0" t="n">
        <v>-1</v>
      </c>
      <c r="CW58" s="0" t="str">
        <f aca="false">AB58</f>
        <v>Nein</v>
      </c>
      <c r="CX58" s="0" t="str">
        <f aca="false">AC58</f>
        <v>Nein</v>
      </c>
      <c r="CY58" s="3" t="n">
        <f aca="false">AD58</f>
        <v>1</v>
      </c>
      <c r="CZ58" s="0" t="n">
        <v>-1</v>
      </c>
      <c r="DA58" s="0" t="str">
        <f aca="false">AF58</f>
        <v>Nein</v>
      </c>
      <c r="DB58" s="0" t="str">
        <f aca="false">AG58</f>
        <v>Nein</v>
      </c>
      <c r="DC58" s="3" t="n">
        <f aca="false">AH58</f>
        <v>1</v>
      </c>
      <c r="DD58" s="0" t="n">
        <v>-1</v>
      </c>
      <c r="DE58" s="0" t="str">
        <f aca="false">AJ58</f>
        <v>Nein</v>
      </c>
      <c r="DF58" s="0" t="str">
        <f aca="false">AK58</f>
        <v>Nein</v>
      </c>
      <c r="DG58" s="3" t="n">
        <f aca="false">AL58</f>
        <v>1</v>
      </c>
      <c r="DH58" s="0" t="n">
        <v>-1</v>
      </c>
      <c r="DI58" s="0" t="str">
        <f aca="false">AN58</f>
        <v>Nein</v>
      </c>
      <c r="DJ58" s="0" t="str">
        <f aca="false">AO58</f>
        <v>Nein</v>
      </c>
      <c r="DK58" s="3" t="n">
        <f aca="false">AP58</f>
        <v>1</v>
      </c>
      <c r="DL58" s="0" t="n">
        <f aca="false">IF(CF58=0,0,IF(OR(BX58&gt;=0,CF58&gt;=0),ROUND(CF58/BX58*100,0),-1))</f>
        <v>0</v>
      </c>
      <c r="DM58" s="0" t="s">
        <v>44</v>
      </c>
      <c r="DN58" s="0" t="str">
        <f aca="false">IF(AND(CH58="Nein",BZ58="Nein"),"Nein","Ja")</f>
        <v>Nein</v>
      </c>
      <c r="DO58" s="3" t="n">
        <f aca="false">ROUND(CI58*CA58,2)</f>
        <v>1</v>
      </c>
      <c r="DP58" s="0" t="n">
        <v>-1</v>
      </c>
      <c r="DQ58" s="0" t="s">
        <v>44</v>
      </c>
      <c r="DR58" s="0" t="str">
        <f aca="false">IF(AND(BZ58="Nein",CD58="Nein"),"Nein","Ja")</f>
        <v>Nein</v>
      </c>
      <c r="DS58" s="3" t="n">
        <f aca="false">ROUND(CA58*CE58,2)</f>
        <v>1</v>
      </c>
      <c r="DT58" s="0" t="n">
        <v>-1</v>
      </c>
      <c r="DU58" s="0" t="s">
        <v>44</v>
      </c>
      <c r="DV58" s="0" t="str">
        <f aca="false">IF(AND(CH58="Nein",CL58="Nein"),"Nein","Ja")</f>
        <v>Nein</v>
      </c>
      <c r="DW58" s="3" t="n">
        <f aca="false">ROUND(CI58*CM58,2)</f>
        <v>1</v>
      </c>
      <c r="DX58" s="0" t="n">
        <v>-1</v>
      </c>
      <c r="DY58" s="0" t="s">
        <v>44</v>
      </c>
      <c r="DZ58" s="0" t="str">
        <f aca="false">IF(AND(CP58="Nein",CT58="Nein"),"Nein","Ja")</f>
        <v>Nein</v>
      </c>
      <c r="EA58" s="3" t="n">
        <f aca="false">ROUND(CQ58*CU58,2)</f>
        <v>1</v>
      </c>
      <c r="EB58" s="0" t="n">
        <v>-1</v>
      </c>
      <c r="EC58" s="0" t="s">
        <v>44</v>
      </c>
      <c r="ED58" s="0" t="str">
        <f aca="false">IF(AND(CP58="Nein",CH58="Nein"),"Nein","Ja")</f>
        <v>Nein</v>
      </c>
      <c r="EE58" s="3" t="n">
        <f aca="false">ROUND((CQ58+CI58)/2,2)</f>
        <v>1</v>
      </c>
      <c r="EF58" s="0" t="n">
        <v>-1</v>
      </c>
      <c r="EG58" s="0" t="s">
        <v>44</v>
      </c>
      <c r="EH58" s="0" t="str">
        <f aca="false">IF(AND(ED58="Nein",CD58="Nein"),"Nein","Ja")</f>
        <v>Nein</v>
      </c>
      <c r="EI58" s="3" t="n">
        <f aca="false">ROUND(EE58*CE58,2)</f>
        <v>1</v>
      </c>
      <c r="EJ58" s="0" t="n">
        <v>-1</v>
      </c>
      <c r="EK58" s="0" t="str">
        <f aca="false">BP58</f>
        <v>Nein</v>
      </c>
      <c r="EL58" s="0" t="str">
        <f aca="false">BQ58</f>
        <v>Nein</v>
      </c>
      <c r="EM58" s="3" t="n">
        <f aca="false">BR58</f>
        <v>1</v>
      </c>
    </row>
    <row r="59" customFormat="false" ht="12.75" hidden="false" customHeight="false" outlineLevel="0" collapsed="false">
      <c r="B59" s="0" t="n">
        <v>1</v>
      </c>
      <c r="C59" s="0" t="n">
        <v>720</v>
      </c>
      <c r="D59" s="0" t="s">
        <v>44</v>
      </c>
      <c r="E59" s="0" t="s">
        <v>44</v>
      </c>
      <c r="F59" s="3" t="n">
        <v>1</v>
      </c>
      <c r="G59" s="0" t="n">
        <v>-3</v>
      </c>
      <c r="H59" s="0" t="s">
        <v>44</v>
      </c>
      <c r="I59" s="0" t="s">
        <v>44</v>
      </c>
      <c r="J59" s="3" t="n">
        <v>1</v>
      </c>
      <c r="K59" s="0" t="n">
        <v>60</v>
      </c>
      <c r="L59" s="0" t="s">
        <v>44</v>
      </c>
      <c r="M59" s="0" t="s">
        <v>44</v>
      </c>
      <c r="N59" s="3" t="n">
        <v>1</v>
      </c>
      <c r="O59" s="0" t="n">
        <v>-3</v>
      </c>
      <c r="P59" s="0" t="s">
        <v>44</v>
      </c>
      <c r="Q59" s="0" t="s">
        <v>44</v>
      </c>
      <c r="R59" s="3" t="n">
        <v>1</v>
      </c>
      <c r="S59" s="0" t="n">
        <v>660</v>
      </c>
      <c r="T59" s="0" t="s">
        <v>44</v>
      </c>
      <c r="U59" s="0" t="s">
        <v>44</v>
      </c>
      <c r="V59" s="3" t="n">
        <v>1</v>
      </c>
      <c r="W59" s="0" t="n">
        <v>-3</v>
      </c>
      <c r="X59" s="0" t="s">
        <v>44</v>
      </c>
      <c r="Y59" s="0" t="s">
        <v>44</v>
      </c>
      <c r="Z59" s="3" t="n">
        <v>1</v>
      </c>
      <c r="AA59" s="0" t="n">
        <v>82</v>
      </c>
      <c r="AB59" s="0" t="s">
        <v>44</v>
      </c>
      <c r="AC59" s="0" t="s">
        <v>44</v>
      </c>
      <c r="AD59" s="3" t="n">
        <v>1</v>
      </c>
      <c r="AE59" s="0" t="n">
        <v>82</v>
      </c>
      <c r="AF59" s="4" t="s">
        <v>44</v>
      </c>
      <c r="AG59" s="4" t="s">
        <v>44</v>
      </c>
      <c r="AH59" s="3" t="n">
        <v>1</v>
      </c>
      <c r="AI59" s="0" t="n">
        <v>-3</v>
      </c>
      <c r="AJ59" s="0" t="s">
        <v>44</v>
      </c>
      <c r="AK59" s="0" t="s">
        <v>44</v>
      </c>
      <c r="AL59" s="3" t="n">
        <v>1</v>
      </c>
      <c r="AM59" s="0" t="n">
        <v>-3</v>
      </c>
      <c r="AN59" s="0" t="s">
        <v>44</v>
      </c>
      <c r="AO59" s="0" t="s">
        <v>44</v>
      </c>
      <c r="AP59" s="3" t="n">
        <v>1</v>
      </c>
      <c r="AQ59" s="0" t="n">
        <v>25</v>
      </c>
      <c r="AR59" s="0" t="s">
        <v>44</v>
      </c>
      <c r="AS59" s="0" t="s">
        <v>44</v>
      </c>
      <c r="AT59" s="3" t="n">
        <v>1</v>
      </c>
      <c r="AU59" s="0" t="n">
        <v>-3</v>
      </c>
      <c r="AV59" s="0" t="s">
        <v>44</v>
      </c>
      <c r="AW59" s="0" t="s">
        <v>44</v>
      </c>
      <c r="AX59" s="3" t="n">
        <v>1</v>
      </c>
      <c r="AY59" s="0" t="n">
        <v>-3</v>
      </c>
      <c r="AZ59" s="0" t="s">
        <v>44</v>
      </c>
      <c r="BA59" s="0" t="s">
        <v>44</v>
      </c>
      <c r="BB59" s="3" t="n">
        <v>1</v>
      </c>
      <c r="BC59" s="0" t="n">
        <v>-3</v>
      </c>
      <c r="BD59" s="0" t="s">
        <v>44</v>
      </c>
      <c r="BE59" s="0" t="s">
        <v>44</v>
      </c>
      <c r="BF59" s="3" t="n">
        <v>1</v>
      </c>
      <c r="BG59" s="0" t="n">
        <v>-3</v>
      </c>
      <c r="BH59" s="0" t="s">
        <v>44</v>
      </c>
      <c r="BI59" s="0" t="s">
        <v>44</v>
      </c>
      <c r="BJ59" s="3" t="n">
        <v>1</v>
      </c>
      <c r="BK59" s="0" t="n">
        <v>-3</v>
      </c>
      <c r="BL59" s="0" t="s">
        <v>44</v>
      </c>
      <c r="BM59" s="0" t="s">
        <v>44</v>
      </c>
      <c r="BN59" s="3" t="n">
        <v>1</v>
      </c>
      <c r="BO59" s="0" t="n">
        <v>-3</v>
      </c>
      <c r="BP59" s="0" t="s">
        <v>44</v>
      </c>
      <c r="BQ59" s="0" t="s">
        <v>44</v>
      </c>
      <c r="BR59" s="3" t="n">
        <v>1</v>
      </c>
      <c r="CA59" s="3"/>
      <c r="CE59" s="3"/>
      <c r="CI59" s="3"/>
      <c r="CM59" s="3"/>
      <c r="CQ59" s="3"/>
      <c r="CU59" s="3"/>
      <c r="CY59" s="3"/>
      <c r="DC59" s="3"/>
      <c r="DG59" s="3"/>
      <c r="DK59" s="3"/>
      <c r="DO59" s="3"/>
      <c r="DS59" s="3"/>
      <c r="DW59" s="3"/>
      <c r="EA59" s="3"/>
      <c r="EE59" s="3"/>
      <c r="EI59" s="3"/>
      <c r="EM59" s="3"/>
    </row>
    <row r="60" customFormat="false" ht="12.75" hidden="false" customHeight="false" outlineLevel="0" collapsed="false">
      <c r="A60" s="0" t="n">
        <v>22</v>
      </c>
      <c r="B60" s="0" t="n">
        <v>1</v>
      </c>
      <c r="C60" s="0" t="n">
        <v>2700</v>
      </c>
      <c r="D60" s="0" t="s">
        <v>44</v>
      </c>
      <c r="E60" s="0" t="s">
        <v>44</v>
      </c>
      <c r="F60" s="3" t="n">
        <v>1</v>
      </c>
      <c r="G60" s="0" t="n">
        <v>96</v>
      </c>
      <c r="H60" s="0" t="s">
        <v>44</v>
      </c>
      <c r="I60" s="0" t="s">
        <v>44</v>
      </c>
      <c r="J60" s="3" t="n">
        <v>1</v>
      </c>
      <c r="K60" s="0" t="n">
        <v>1260</v>
      </c>
      <c r="L60" s="0" t="s">
        <v>44</v>
      </c>
      <c r="M60" s="0" t="s">
        <v>44</v>
      </c>
      <c r="N60" s="3" t="n">
        <v>1</v>
      </c>
      <c r="O60" s="0" t="n">
        <v>83</v>
      </c>
      <c r="P60" s="0" t="s">
        <v>44</v>
      </c>
      <c r="Q60" s="0" t="s">
        <v>44</v>
      </c>
      <c r="R60" s="3" t="n">
        <v>1</v>
      </c>
      <c r="S60" s="0" t="n">
        <v>1440</v>
      </c>
      <c r="T60" s="0" t="s">
        <v>44</v>
      </c>
      <c r="U60" s="0" t="s">
        <v>44</v>
      </c>
      <c r="V60" s="3" t="n">
        <v>1</v>
      </c>
      <c r="W60" s="0" t="n">
        <v>108</v>
      </c>
      <c r="X60" s="0" t="s">
        <v>44</v>
      </c>
      <c r="Y60" s="0" t="s">
        <v>44</v>
      </c>
      <c r="Z60" s="3" t="n">
        <v>1</v>
      </c>
      <c r="AA60" s="0" t="n">
        <v>81</v>
      </c>
      <c r="AB60" s="0" t="s">
        <v>44</v>
      </c>
      <c r="AC60" s="0" t="s">
        <v>44</v>
      </c>
      <c r="AD60" s="3" t="n">
        <v>1</v>
      </c>
      <c r="AE60" s="0" t="n">
        <v>84</v>
      </c>
      <c r="AF60" s="4" t="s">
        <v>44</v>
      </c>
      <c r="AG60" s="4" t="s">
        <v>44</v>
      </c>
      <c r="AH60" s="3" t="n">
        <v>1</v>
      </c>
      <c r="AI60" s="0" t="n">
        <v>12</v>
      </c>
      <c r="AJ60" s="0" t="s">
        <v>44</v>
      </c>
      <c r="AK60" s="0" t="s">
        <v>44</v>
      </c>
      <c r="AL60" s="3" t="n">
        <v>1</v>
      </c>
      <c r="AM60" s="0" t="n">
        <v>101</v>
      </c>
      <c r="AN60" s="0" t="s">
        <v>44</v>
      </c>
      <c r="AO60" s="0" t="s">
        <v>44</v>
      </c>
      <c r="AP60" s="3" t="n">
        <v>1</v>
      </c>
      <c r="AQ60" s="0" t="n">
        <v>47</v>
      </c>
      <c r="AR60" s="0" t="s">
        <v>44</v>
      </c>
      <c r="AS60" s="0" t="s">
        <v>44</v>
      </c>
      <c r="AT60" s="3" t="n">
        <v>1</v>
      </c>
      <c r="AU60" s="0" t="n">
        <v>21</v>
      </c>
      <c r="AV60" s="0" t="s">
        <v>44</v>
      </c>
      <c r="AW60" s="0" t="s">
        <v>44</v>
      </c>
      <c r="AX60" s="3" t="n">
        <v>1</v>
      </c>
      <c r="AY60" s="0" t="n">
        <v>12</v>
      </c>
      <c r="AZ60" s="0" t="s">
        <v>44</v>
      </c>
      <c r="BA60" s="0" t="s">
        <v>44</v>
      </c>
      <c r="BB60" s="3" t="n">
        <v>1</v>
      </c>
      <c r="BC60" s="0" t="n">
        <v>9</v>
      </c>
      <c r="BD60" s="0" t="s">
        <v>44</v>
      </c>
      <c r="BE60" s="0" t="s">
        <v>44</v>
      </c>
      <c r="BF60" s="3" t="n">
        <v>1</v>
      </c>
      <c r="BG60" s="0" t="n">
        <v>4842</v>
      </c>
      <c r="BH60" s="0" t="s">
        <v>44</v>
      </c>
      <c r="BI60" s="0" t="s">
        <v>44</v>
      </c>
      <c r="BJ60" s="3" t="n">
        <v>1</v>
      </c>
      <c r="BK60" s="0" t="n">
        <v>50</v>
      </c>
      <c r="BL60" s="0" t="s">
        <v>44</v>
      </c>
      <c r="BM60" s="0" t="s">
        <v>44</v>
      </c>
      <c r="BN60" s="3" t="n">
        <v>1</v>
      </c>
      <c r="BO60" s="0" t="n">
        <v>-1</v>
      </c>
      <c r="BP60" s="0" t="s">
        <v>44</v>
      </c>
      <c r="BQ60" s="0" t="s">
        <v>44</v>
      </c>
      <c r="BR60" s="3" t="n">
        <v>1</v>
      </c>
      <c r="BW60" s="0" t="n">
        <v>1</v>
      </c>
      <c r="BX60" s="0" t="n">
        <f aca="false">IF(AND(C60&gt;=0,C61&gt;=0),C60-C61,-1)</f>
        <v>1980</v>
      </c>
      <c r="BY60" s="0" t="s">
        <v>44</v>
      </c>
      <c r="BZ60" s="0" t="str">
        <f aca="false">IF(AND(E60="Nein",E61="Nein"),"Nein","Ja")</f>
        <v>Nein</v>
      </c>
      <c r="CA60" s="3" t="n">
        <f aca="false">ROUND((F60+F61)/2,2)</f>
        <v>1</v>
      </c>
      <c r="CB60" s="0" t="n">
        <v>-1</v>
      </c>
      <c r="CC60" s="0" t="str">
        <f aca="false">H60</f>
        <v>Nein</v>
      </c>
      <c r="CD60" s="0" t="str">
        <f aca="false">I60</f>
        <v>Nein</v>
      </c>
      <c r="CE60" s="3" t="n">
        <f aca="false">J60</f>
        <v>1</v>
      </c>
      <c r="CF60" s="0" t="n">
        <f aca="false">IF(AND(K60&gt;=0,K61&gt;=0),K60-K61,-1)</f>
        <v>1080</v>
      </c>
      <c r="CG60" s="0" t="s">
        <v>44</v>
      </c>
      <c r="CH60" s="0" t="str">
        <f aca="false">IF(AND(M60="Nein",M61="Nein"),"Nein","Ja")</f>
        <v>Nein</v>
      </c>
      <c r="CI60" s="3" t="n">
        <f aca="false">ROUND((N60+N61)/2,2)</f>
        <v>1</v>
      </c>
      <c r="CJ60" s="0" t="n">
        <v>-1</v>
      </c>
      <c r="CK60" s="0" t="str">
        <f aca="false">P60</f>
        <v>Nein</v>
      </c>
      <c r="CL60" s="0" t="str">
        <f aca="false">Q60</f>
        <v>Nein</v>
      </c>
      <c r="CM60" s="3" t="n">
        <f aca="false">R60</f>
        <v>1</v>
      </c>
      <c r="CN60" s="0" t="n">
        <f aca="false">IF(AND(S60&gt;=0,S61&gt;=0),S60-S61,-1)</f>
        <v>900</v>
      </c>
      <c r="CO60" s="0" t="s">
        <v>44</v>
      </c>
      <c r="CP60" s="0" t="str">
        <f aca="false">IF(AND(U60="Nein",U61="Nein"),"Nein","Ja")</f>
        <v>Nein</v>
      </c>
      <c r="CQ60" s="3" t="n">
        <f aca="false">ROUND((V60+V61)/2,2)</f>
        <v>1</v>
      </c>
      <c r="CR60" s="0" t="n">
        <v>-1</v>
      </c>
      <c r="CS60" s="0" t="str">
        <f aca="false">X60</f>
        <v>Nein</v>
      </c>
      <c r="CT60" s="0" t="str">
        <f aca="false">Y60</f>
        <v>Nein</v>
      </c>
      <c r="CU60" s="3" t="n">
        <f aca="false">Z60</f>
        <v>1</v>
      </c>
      <c r="CV60" s="0" t="n">
        <v>-1</v>
      </c>
      <c r="CW60" s="0" t="str">
        <f aca="false">AB60</f>
        <v>Nein</v>
      </c>
      <c r="CX60" s="0" t="str">
        <f aca="false">AC60</f>
        <v>Nein</v>
      </c>
      <c r="CY60" s="3" t="n">
        <f aca="false">AD60</f>
        <v>1</v>
      </c>
      <c r="CZ60" s="0" t="n">
        <v>-1</v>
      </c>
      <c r="DA60" s="0" t="str">
        <f aca="false">AF60</f>
        <v>Nein</v>
      </c>
      <c r="DB60" s="0" t="str">
        <f aca="false">AG60</f>
        <v>Nein</v>
      </c>
      <c r="DC60" s="3" t="n">
        <f aca="false">AH60</f>
        <v>1</v>
      </c>
      <c r="DD60" s="0" t="n">
        <v>-1</v>
      </c>
      <c r="DE60" s="0" t="str">
        <f aca="false">AJ60</f>
        <v>Nein</v>
      </c>
      <c r="DF60" s="0" t="str">
        <f aca="false">AK60</f>
        <v>Nein</v>
      </c>
      <c r="DG60" s="3" t="n">
        <f aca="false">AL60</f>
        <v>1</v>
      </c>
      <c r="DH60" s="0" t="n">
        <v>-1</v>
      </c>
      <c r="DI60" s="0" t="str">
        <f aca="false">AN60</f>
        <v>Nein</v>
      </c>
      <c r="DJ60" s="0" t="str">
        <f aca="false">AO60</f>
        <v>Nein</v>
      </c>
      <c r="DK60" s="3" t="n">
        <f aca="false">AP60</f>
        <v>1</v>
      </c>
      <c r="DL60" s="0" t="n">
        <f aca="false">IF(CF60=0,0,IF(OR(BX60&gt;=0,CF60&gt;=0),ROUND(CF60/BX60*100,0),-1))</f>
        <v>55</v>
      </c>
      <c r="DM60" s="0" t="s">
        <v>44</v>
      </c>
      <c r="DN60" s="0" t="str">
        <f aca="false">IF(AND(CH60="Nein",BZ60="Nein"),"Nein","Ja")</f>
        <v>Nein</v>
      </c>
      <c r="DO60" s="3" t="n">
        <f aca="false">ROUND(CI60*CA60,2)</f>
        <v>1</v>
      </c>
      <c r="DP60" s="0" t="n">
        <v>-1</v>
      </c>
      <c r="DQ60" s="0" t="s">
        <v>44</v>
      </c>
      <c r="DR60" s="0" t="str">
        <f aca="false">IF(AND(BZ60="Nein",CD60="Nein"),"Nein","Ja")</f>
        <v>Nein</v>
      </c>
      <c r="DS60" s="3" t="n">
        <f aca="false">ROUND(CA60*CE60,2)</f>
        <v>1</v>
      </c>
      <c r="DT60" s="0" t="n">
        <v>-1</v>
      </c>
      <c r="DU60" s="0" t="s">
        <v>44</v>
      </c>
      <c r="DV60" s="0" t="str">
        <f aca="false">IF(AND(CH60="Nein",CL60="Nein"),"Nein","Ja")</f>
        <v>Nein</v>
      </c>
      <c r="DW60" s="3" t="n">
        <f aca="false">ROUND(CI60*CM60,2)</f>
        <v>1</v>
      </c>
      <c r="DX60" s="0" t="n">
        <v>-1</v>
      </c>
      <c r="DY60" s="0" t="s">
        <v>44</v>
      </c>
      <c r="DZ60" s="0" t="str">
        <f aca="false">IF(AND(CP60="Nein",CT60="Nein"),"Nein","Ja")</f>
        <v>Nein</v>
      </c>
      <c r="EA60" s="3" t="n">
        <f aca="false">ROUND(CQ60*CU60,2)</f>
        <v>1</v>
      </c>
      <c r="EB60" s="0" t="n">
        <v>-1</v>
      </c>
      <c r="EC60" s="0" t="s">
        <v>44</v>
      </c>
      <c r="ED60" s="0" t="str">
        <f aca="false">IF(AND(CP60="Nein",CH60="Nein"),"Nein","Ja")</f>
        <v>Nein</v>
      </c>
      <c r="EE60" s="3" t="n">
        <f aca="false">ROUND((CQ60+CI60)/2,2)</f>
        <v>1</v>
      </c>
      <c r="EF60" s="0" t="n">
        <v>-1</v>
      </c>
      <c r="EG60" s="0" t="s">
        <v>44</v>
      </c>
      <c r="EH60" s="0" t="str">
        <f aca="false">IF(AND(ED60="Nein",CD60="Nein"),"Nein","Ja")</f>
        <v>Nein</v>
      </c>
      <c r="EI60" s="3" t="n">
        <f aca="false">ROUND(EE60*CE60,2)</f>
        <v>1</v>
      </c>
      <c r="EJ60" s="0" t="n">
        <v>-1</v>
      </c>
      <c r="EK60" s="0" t="str">
        <f aca="false">BP60</f>
        <v>Nein</v>
      </c>
      <c r="EL60" s="0" t="str">
        <f aca="false">BQ60</f>
        <v>Nein</v>
      </c>
      <c r="EM60" s="3" t="n">
        <f aca="false">BR60</f>
        <v>1</v>
      </c>
    </row>
    <row r="61" customFormat="false" ht="12.75" hidden="false" customHeight="false" outlineLevel="0" collapsed="false">
      <c r="B61" s="0" t="n">
        <v>1</v>
      </c>
      <c r="C61" s="0" t="n">
        <v>720</v>
      </c>
      <c r="D61" s="0" t="s">
        <v>44</v>
      </c>
      <c r="E61" s="0" t="s">
        <v>44</v>
      </c>
      <c r="F61" s="3" t="n">
        <v>1</v>
      </c>
      <c r="G61" s="0" t="n">
        <v>97</v>
      </c>
      <c r="H61" s="0" t="s">
        <v>44</v>
      </c>
      <c r="I61" s="0" t="s">
        <v>44</v>
      </c>
      <c r="J61" s="3" t="n">
        <v>1</v>
      </c>
      <c r="K61" s="0" t="n">
        <v>180</v>
      </c>
      <c r="L61" s="0" t="s">
        <v>44</v>
      </c>
      <c r="M61" s="0" t="s">
        <v>44</v>
      </c>
      <c r="N61" s="3" t="n">
        <v>1</v>
      </c>
      <c r="O61" s="0" t="n">
        <v>82</v>
      </c>
      <c r="P61" s="0" t="s">
        <v>44</v>
      </c>
      <c r="Q61" s="0" t="s">
        <v>44</v>
      </c>
      <c r="R61" s="3" t="n">
        <v>1</v>
      </c>
      <c r="S61" s="0" t="n">
        <v>540</v>
      </c>
      <c r="T61" s="0" t="s">
        <v>44</v>
      </c>
      <c r="U61" s="0" t="s">
        <v>44</v>
      </c>
      <c r="V61" s="3" t="n">
        <v>1</v>
      </c>
      <c r="W61" s="0" t="n">
        <v>102</v>
      </c>
      <c r="X61" s="0" t="s">
        <v>44</v>
      </c>
      <c r="Y61" s="0" t="s">
        <v>44</v>
      </c>
      <c r="Z61" s="3" t="n">
        <v>1</v>
      </c>
      <c r="AA61" s="0" t="n">
        <v>82</v>
      </c>
      <c r="AB61" s="0" t="s">
        <v>44</v>
      </c>
      <c r="AC61" s="0" t="s">
        <v>44</v>
      </c>
      <c r="AD61" s="3" t="n">
        <v>1</v>
      </c>
      <c r="AE61" s="0" t="n">
        <v>82</v>
      </c>
      <c r="AF61" s="4" t="s">
        <v>44</v>
      </c>
      <c r="AG61" s="4" t="s">
        <v>44</v>
      </c>
      <c r="AH61" s="3" t="n">
        <v>1</v>
      </c>
      <c r="AI61" s="0" t="n">
        <v>11</v>
      </c>
      <c r="AJ61" s="0" t="s">
        <v>44</v>
      </c>
      <c r="AK61" s="0" t="s">
        <v>44</v>
      </c>
      <c r="AL61" s="3" t="n">
        <v>1</v>
      </c>
      <c r="AM61" s="0" t="n">
        <v>98</v>
      </c>
      <c r="AN61" s="0" t="s">
        <v>44</v>
      </c>
      <c r="AO61" s="0" t="s">
        <v>44</v>
      </c>
      <c r="AP61" s="3" t="n">
        <v>1</v>
      </c>
      <c r="AQ61" s="0" t="n">
        <v>25</v>
      </c>
      <c r="AR61" s="0" t="s">
        <v>44</v>
      </c>
      <c r="AS61" s="0" t="s">
        <v>44</v>
      </c>
      <c r="AT61" s="3" t="n">
        <v>1</v>
      </c>
      <c r="AU61" s="0" t="n">
        <v>7</v>
      </c>
      <c r="AV61" s="0" t="s">
        <v>44</v>
      </c>
      <c r="AW61" s="0" t="s">
        <v>44</v>
      </c>
      <c r="AX61" s="3" t="n">
        <v>1</v>
      </c>
      <c r="AY61" s="0" t="n">
        <v>2</v>
      </c>
      <c r="AZ61" s="0" t="s">
        <v>44</v>
      </c>
      <c r="BA61" s="0" t="s">
        <v>44</v>
      </c>
      <c r="BB61" s="3" t="n">
        <v>1</v>
      </c>
      <c r="BC61" s="0" t="n">
        <v>5</v>
      </c>
      <c r="BD61" s="0" t="s">
        <v>44</v>
      </c>
      <c r="BE61" s="0" t="s">
        <v>44</v>
      </c>
      <c r="BF61" s="3" t="n">
        <v>1</v>
      </c>
      <c r="BG61" s="0" t="n">
        <v>1008</v>
      </c>
      <c r="BH61" s="0" t="s">
        <v>44</v>
      </c>
      <c r="BI61" s="0" t="s">
        <v>44</v>
      </c>
      <c r="BJ61" s="3" t="n">
        <v>1</v>
      </c>
      <c r="BK61" s="0" t="n">
        <v>10</v>
      </c>
      <c r="BL61" s="0" t="s">
        <v>44</v>
      </c>
      <c r="BM61" s="0" t="s">
        <v>44</v>
      </c>
      <c r="BN61" s="3" t="n">
        <v>1</v>
      </c>
      <c r="BO61" s="0" t="n">
        <v>7</v>
      </c>
      <c r="BP61" s="0" t="s">
        <v>44</v>
      </c>
      <c r="BQ61" s="0" t="s">
        <v>44</v>
      </c>
      <c r="BR61" s="3" t="n">
        <v>1</v>
      </c>
      <c r="CA61" s="3"/>
      <c r="CE61" s="3"/>
      <c r="CI61" s="3"/>
      <c r="CM61" s="3"/>
      <c r="CQ61" s="3"/>
      <c r="CU61" s="3"/>
      <c r="CY61" s="3"/>
      <c r="DC61" s="3"/>
      <c r="DG61" s="3"/>
      <c r="DK61" s="3"/>
      <c r="DO61" s="3"/>
      <c r="DS61" s="3"/>
      <c r="DW61" s="3"/>
      <c r="EA61" s="3"/>
      <c r="EE61" s="3"/>
      <c r="EI61" s="3"/>
      <c r="EM61" s="3"/>
    </row>
    <row r="62" customFormat="false" ht="12.75" hidden="false" customHeight="false" outlineLevel="0" collapsed="false">
      <c r="A62" s="0" t="n">
        <v>23</v>
      </c>
      <c r="B62" s="0" t="n">
        <v>1</v>
      </c>
      <c r="C62" s="0" t="n">
        <v>2460</v>
      </c>
      <c r="D62" s="0" t="s">
        <v>44</v>
      </c>
      <c r="E62" s="0" t="s">
        <v>45</v>
      </c>
      <c r="F62" s="3" t="n">
        <v>0.97</v>
      </c>
      <c r="G62" s="0" t="n">
        <v>102</v>
      </c>
      <c r="H62" s="0" t="s">
        <v>44</v>
      </c>
      <c r="I62" s="0" t="s">
        <v>45</v>
      </c>
      <c r="J62" s="3" t="n">
        <v>0.94</v>
      </c>
      <c r="K62" s="0" t="n">
        <v>480</v>
      </c>
      <c r="L62" s="0" t="s">
        <v>44</v>
      </c>
      <c r="M62" s="0" t="s">
        <v>45</v>
      </c>
      <c r="N62" s="3" t="n">
        <v>0.97</v>
      </c>
      <c r="O62" s="0" t="n">
        <v>83</v>
      </c>
      <c r="P62" s="0" t="s">
        <v>44</v>
      </c>
      <c r="Q62" s="0" t="s">
        <v>45</v>
      </c>
      <c r="R62" s="3" t="n">
        <v>0.94</v>
      </c>
      <c r="S62" s="0" t="n">
        <v>1980</v>
      </c>
      <c r="T62" s="0" t="s">
        <v>44</v>
      </c>
      <c r="U62" s="0" t="s">
        <v>45</v>
      </c>
      <c r="V62" s="3" t="n">
        <v>0.97</v>
      </c>
      <c r="W62" s="0" t="n">
        <v>107</v>
      </c>
      <c r="X62" s="0" t="s">
        <v>44</v>
      </c>
      <c r="Y62" s="0" t="s">
        <v>45</v>
      </c>
      <c r="Z62" s="3" t="n">
        <v>0.94</v>
      </c>
      <c r="AA62" s="0" t="n">
        <v>81</v>
      </c>
      <c r="AB62" s="0" t="s">
        <v>44</v>
      </c>
      <c r="AC62" s="0" t="s">
        <v>44</v>
      </c>
      <c r="AD62" s="3" t="n">
        <v>1</v>
      </c>
      <c r="AE62" s="0" t="n">
        <v>83</v>
      </c>
      <c r="AF62" s="4" t="s">
        <v>44</v>
      </c>
      <c r="AG62" s="4" t="s">
        <v>44</v>
      </c>
      <c r="AH62" s="3" t="n">
        <v>1</v>
      </c>
      <c r="AI62" s="0" t="n">
        <v>11</v>
      </c>
      <c r="AJ62" s="0" t="s">
        <v>44</v>
      </c>
      <c r="AK62" s="0" t="s">
        <v>45</v>
      </c>
      <c r="AL62" s="3" t="n">
        <v>0.94</v>
      </c>
      <c r="AM62" s="0" t="n">
        <v>103</v>
      </c>
      <c r="AN62" s="0" t="s">
        <v>44</v>
      </c>
      <c r="AO62" s="0" t="s">
        <v>45</v>
      </c>
      <c r="AP62" s="3" t="n">
        <v>0.93</v>
      </c>
      <c r="AQ62" s="0" t="n">
        <v>20</v>
      </c>
      <c r="AR62" s="0" t="s">
        <v>44</v>
      </c>
      <c r="AS62" s="0" t="s">
        <v>45</v>
      </c>
      <c r="AT62" s="3" t="n">
        <v>0.94</v>
      </c>
      <c r="AU62" s="0" t="n">
        <v>24</v>
      </c>
      <c r="AV62" s="0" t="s">
        <v>44</v>
      </c>
      <c r="AW62" s="0" t="s">
        <v>45</v>
      </c>
      <c r="AX62" s="3" t="n">
        <v>0.9</v>
      </c>
      <c r="AY62" s="0" t="n">
        <v>6</v>
      </c>
      <c r="AZ62" s="0" t="s">
        <v>44</v>
      </c>
      <c r="BA62" s="0" t="s">
        <v>45</v>
      </c>
      <c r="BB62" s="3" t="n">
        <v>0.9</v>
      </c>
      <c r="BC62" s="0" t="n">
        <v>18</v>
      </c>
      <c r="BD62" s="0" t="s">
        <v>44</v>
      </c>
      <c r="BE62" s="0" t="s">
        <v>45</v>
      </c>
      <c r="BF62" s="3" t="n">
        <v>0.9</v>
      </c>
      <c r="BG62" s="0" t="n">
        <v>3266</v>
      </c>
      <c r="BH62" s="0" t="s">
        <v>44</v>
      </c>
      <c r="BI62" s="0" t="s">
        <v>45</v>
      </c>
      <c r="BJ62" s="3" t="n">
        <v>0.97</v>
      </c>
      <c r="BK62" s="0" t="n">
        <v>32</v>
      </c>
      <c r="BL62" s="0" t="s">
        <v>44</v>
      </c>
      <c r="BM62" s="0" t="s">
        <v>45</v>
      </c>
      <c r="BN62" s="3" t="n">
        <v>0.91</v>
      </c>
      <c r="BO62" s="0" t="n">
        <v>6</v>
      </c>
      <c r="BP62" s="0" t="s">
        <v>44</v>
      </c>
      <c r="BQ62" s="0" t="s">
        <v>44</v>
      </c>
      <c r="BR62" s="3" t="n">
        <v>0.96</v>
      </c>
      <c r="BT62" s="0" t="s">
        <v>19</v>
      </c>
      <c r="BW62" s="0" t="n">
        <v>1</v>
      </c>
      <c r="BX62" s="0" t="n">
        <f aca="false">IF(AND(C62&gt;=0,C63&gt;=0),C62-C63,-1)</f>
        <v>1740</v>
      </c>
      <c r="BY62" s="0" t="s">
        <v>44</v>
      </c>
      <c r="BZ62" s="0" t="str">
        <f aca="false">IF(AND(E62="Nein",E63="Nein"),"Nein","Ja")</f>
        <v>Ja</v>
      </c>
      <c r="CA62" s="3" t="n">
        <f aca="false">ROUND((F62+F63)/2,2)</f>
        <v>0.93</v>
      </c>
      <c r="CB62" s="0" t="n">
        <v>-1</v>
      </c>
      <c r="CC62" s="0" t="str">
        <f aca="false">H62</f>
        <v>Nein</v>
      </c>
      <c r="CD62" s="0" t="s">
        <v>44</v>
      </c>
      <c r="CE62" s="3" t="n">
        <v>1</v>
      </c>
      <c r="CF62" s="0" t="n">
        <f aca="false">IF(AND(K62&gt;=0,K63&gt;=0),K62-K63,-1)</f>
        <v>300</v>
      </c>
      <c r="CG62" s="0" t="s">
        <v>44</v>
      </c>
      <c r="CH62" s="0" t="str">
        <f aca="false">IF(AND(M62="Nein",M63="Nein"),"Nein","Ja")</f>
        <v>Ja</v>
      </c>
      <c r="CI62" s="3" t="n">
        <f aca="false">ROUND((N62+N63)/2,2)</f>
        <v>0.93</v>
      </c>
      <c r="CJ62" s="0" t="n">
        <v>-1</v>
      </c>
      <c r="CK62" s="0" t="str">
        <f aca="false">P62</f>
        <v>Nein</v>
      </c>
      <c r="CL62" s="0" t="s">
        <v>44</v>
      </c>
      <c r="CM62" s="3" t="n">
        <v>1</v>
      </c>
      <c r="CN62" s="0" t="n">
        <f aca="false">IF(AND(S62&gt;=0,S63&gt;=0),S62-S63,-1)</f>
        <v>1440</v>
      </c>
      <c r="CO62" s="0" t="s">
        <v>44</v>
      </c>
      <c r="CP62" s="0" t="str">
        <f aca="false">IF(AND(U62="Nein",U63="Nein"),"Nein","Ja")</f>
        <v>Ja</v>
      </c>
      <c r="CQ62" s="3" t="n">
        <f aca="false">ROUND((V62+V63)/2,2)</f>
        <v>0.93</v>
      </c>
      <c r="CR62" s="0" t="n">
        <v>-1</v>
      </c>
      <c r="CS62" s="0" t="str">
        <f aca="false">X62</f>
        <v>Nein</v>
      </c>
      <c r="CT62" s="0" t="s">
        <v>44</v>
      </c>
      <c r="CU62" s="3" t="n">
        <v>1</v>
      </c>
      <c r="CV62" s="0" t="n">
        <v>-1</v>
      </c>
      <c r="CW62" s="0" t="str">
        <f aca="false">AB62</f>
        <v>Nein</v>
      </c>
      <c r="CX62" s="0" t="str">
        <f aca="false">AC62</f>
        <v>Nein</v>
      </c>
      <c r="CY62" s="3" t="n">
        <f aca="false">AD62</f>
        <v>1</v>
      </c>
      <c r="CZ62" s="0" t="n">
        <v>-1</v>
      </c>
      <c r="DA62" s="0" t="str">
        <f aca="false">AF62</f>
        <v>Nein</v>
      </c>
      <c r="DB62" s="0" t="str">
        <f aca="false">AG62</f>
        <v>Nein</v>
      </c>
      <c r="DC62" s="3" t="n">
        <f aca="false">AH62</f>
        <v>1</v>
      </c>
      <c r="DD62" s="0" t="n">
        <v>-1</v>
      </c>
      <c r="DE62" s="0" t="str">
        <f aca="false">AJ62</f>
        <v>Nein</v>
      </c>
      <c r="DF62" s="0" t="s">
        <v>44</v>
      </c>
      <c r="DG62" s="3" t="n">
        <v>1</v>
      </c>
      <c r="DH62" s="0" t="n">
        <v>-1</v>
      </c>
      <c r="DI62" s="0" t="str">
        <f aca="false">AN62</f>
        <v>Nein</v>
      </c>
      <c r="DJ62" s="0" t="s">
        <v>44</v>
      </c>
      <c r="DK62" s="3" t="n">
        <v>1</v>
      </c>
      <c r="DL62" s="0" t="n">
        <f aca="false">IF(CF62=0,0,IF(OR(BX62&gt;=0,CF62&gt;=0),ROUND(CF62/BX62*100,0),-1))</f>
        <v>17</v>
      </c>
      <c r="DM62" s="0" t="s">
        <v>44</v>
      </c>
      <c r="DN62" s="0" t="str">
        <f aca="false">IF(AND(CH62="Nein",BZ62="Nein"),"Nein","Ja")</f>
        <v>Ja</v>
      </c>
      <c r="DO62" s="3" t="n">
        <f aca="false">ROUND(CI62*CA62,2)</f>
        <v>0.86</v>
      </c>
      <c r="DP62" s="0" t="n">
        <v>-1</v>
      </c>
      <c r="DQ62" s="0" t="s">
        <v>44</v>
      </c>
      <c r="DR62" s="0" t="s">
        <v>44</v>
      </c>
      <c r="DS62" s="3" t="n">
        <v>1</v>
      </c>
      <c r="DT62" s="0" t="n">
        <v>-1</v>
      </c>
      <c r="DU62" s="0" t="s">
        <v>44</v>
      </c>
      <c r="DV62" s="0" t="s">
        <v>44</v>
      </c>
      <c r="DW62" s="3" t="n">
        <v>1</v>
      </c>
      <c r="DX62" s="0" t="n">
        <v>-1</v>
      </c>
      <c r="DY62" s="0" t="s">
        <v>44</v>
      </c>
      <c r="DZ62" s="0" t="s">
        <v>44</v>
      </c>
      <c r="EA62" s="3" t="n">
        <v>1</v>
      </c>
      <c r="EB62" s="0" t="n">
        <v>-1</v>
      </c>
      <c r="EC62" s="0" t="s">
        <v>44</v>
      </c>
      <c r="ED62" s="0" t="s">
        <v>44</v>
      </c>
      <c r="EE62" s="3" t="n">
        <v>1</v>
      </c>
      <c r="EF62" s="0" t="n">
        <v>-1</v>
      </c>
      <c r="EG62" s="0" t="s">
        <v>44</v>
      </c>
      <c r="EH62" s="0" t="s">
        <v>44</v>
      </c>
      <c r="EI62" s="3" t="n">
        <v>1</v>
      </c>
      <c r="EJ62" s="0" t="n">
        <v>-1</v>
      </c>
      <c r="EK62" s="0" t="str">
        <f aca="false">BP62</f>
        <v>Nein</v>
      </c>
      <c r="EL62" s="0" t="str">
        <f aca="false">BQ62</f>
        <v>Nein</v>
      </c>
      <c r="EM62" s="3" t="n">
        <v>1</v>
      </c>
    </row>
    <row r="63" customFormat="false" ht="12.75" hidden="false" customHeight="false" outlineLevel="0" collapsed="false">
      <c r="B63" s="0" t="n">
        <v>1</v>
      </c>
      <c r="C63" s="0" t="n">
        <v>720</v>
      </c>
      <c r="D63" s="0" t="s">
        <v>44</v>
      </c>
      <c r="E63" s="0" t="s">
        <v>45</v>
      </c>
      <c r="F63" s="3" t="n">
        <v>0.88</v>
      </c>
      <c r="G63" s="0" t="n">
        <v>97</v>
      </c>
      <c r="H63" s="0" t="s">
        <v>44</v>
      </c>
      <c r="I63" s="0" t="s">
        <v>44</v>
      </c>
      <c r="J63" s="3" t="n">
        <v>1</v>
      </c>
      <c r="K63" s="0" t="n">
        <v>180</v>
      </c>
      <c r="L63" s="0" t="s">
        <v>44</v>
      </c>
      <c r="M63" s="0" t="s">
        <v>45</v>
      </c>
      <c r="N63" s="3" t="n">
        <v>0.88</v>
      </c>
      <c r="O63" s="0" t="n">
        <v>82</v>
      </c>
      <c r="P63" s="0" t="s">
        <v>44</v>
      </c>
      <c r="Q63" s="0" t="s">
        <v>44</v>
      </c>
      <c r="R63" s="3" t="n">
        <v>1</v>
      </c>
      <c r="S63" s="0" t="n">
        <v>540</v>
      </c>
      <c r="T63" s="0" t="s">
        <v>44</v>
      </c>
      <c r="U63" s="0" t="s">
        <v>45</v>
      </c>
      <c r="V63" s="3" t="n">
        <v>0.88</v>
      </c>
      <c r="W63" s="0" t="n">
        <v>102</v>
      </c>
      <c r="X63" s="0" t="s">
        <v>44</v>
      </c>
      <c r="Y63" s="0" t="s">
        <v>44</v>
      </c>
      <c r="Z63" s="3" t="n">
        <v>1</v>
      </c>
      <c r="AA63" s="0" t="n">
        <v>82</v>
      </c>
      <c r="AB63" s="0" t="s">
        <v>44</v>
      </c>
      <c r="AC63" s="0" t="s">
        <v>44</v>
      </c>
      <c r="AD63" s="3" t="n">
        <v>1</v>
      </c>
      <c r="AE63" s="0" t="n">
        <v>82</v>
      </c>
      <c r="AF63" s="4" t="s">
        <v>44</v>
      </c>
      <c r="AG63" s="4" t="s">
        <v>44</v>
      </c>
      <c r="AH63" s="3" t="n">
        <v>1</v>
      </c>
      <c r="AI63" s="0" t="n">
        <v>11</v>
      </c>
      <c r="AJ63" s="0" t="s">
        <v>44</v>
      </c>
      <c r="AK63" s="0" t="s">
        <v>44</v>
      </c>
      <c r="AL63" s="3" t="n">
        <v>1</v>
      </c>
      <c r="AM63" s="0" t="n">
        <v>98</v>
      </c>
      <c r="AN63" s="0" t="s">
        <v>44</v>
      </c>
      <c r="AO63" s="0" t="s">
        <v>44</v>
      </c>
      <c r="AP63" s="3" t="n">
        <v>1</v>
      </c>
      <c r="AQ63" s="0" t="n">
        <v>25</v>
      </c>
      <c r="AR63" s="0" t="s">
        <v>44</v>
      </c>
      <c r="AS63" s="0" t="s">
        <v>44</v>
      </c>
      <c r="AT63" s="3" t="n">
        <v>1</v>
      </c>
      <c r="AU63" s="0" t="n">
        <v>7</v>
      </c>
      <c r="AV63" s="0" t="s">
        <v>44</v>
      </c>
      <c r="AW63" s="0" t="s">
        <v>44</v>
      </c>
      <c r="AX63" s="3" t="n">
        <v>1</v>
      </c>
      <c r="AY63" s="0" t="n">
        <v>2</v>
      </c>
      <c r="AZ63" s="0" t="s">
        <v>44</v>
      </c>
      <c r="BA63" s="0" t="s">
        <v>44</v>
      </c>
      <c r="BB63" s="3" t="n">
        <v>1</v>
      </c>
      <c r="BC63" s="0" t="n">
        <v>5</v>
      </c>
      <c r="BD63" s="0" t="s">
        <v>44</v>
      </c>
      <c r="BE63" s="0" t="s">
        <v>44</v>
      </c>
      <c r="BF63" s="3" t="n">
        <v>1</v>
      </c>
      <c r="BG63" s="0" t="n">
        <v>1008</v>
      </c>
      <c r="BH63" s="0" t="s">
        <v>44</v>
      </c>
      <c r="BI63" s="0" t="s">
        <v>44</v>
      </c>
      <c r="BJ63" s="3" t="n">
        <v>1</v>
      </c>
      <c r="BK63" s="0" t="n">
        <v>10</v>
      </c>
      <c r="BL63" s="0" t="s">
        <v>44</v>
      </c>
      <c r="BM63" s="0" t="s">
        <v>44</v>
      </c>
      <c r="BN63" s="3" t="n">
        <v>1</v>
      </c>
      <c r="BO63" s="0" t="n">
        <v>7</v>
      </c>
      <c r="BP63" s="0" t="s">
        <v>44</v>
      </c>
      <c r="BQ63" s="0" t="s">
        <v>44</v>
      </c>
      <c r="BR63" s="3" t="n">
        <v>1</v>
      </c>
      <c r="CA63" s="3"/>
      <c r="CE63" s="3"/>
      <c r="CI63" s="3"/>
      <c r="CM63" s="3"/>
      <c r="CQ63" s="3"/>
      <c r="CU63" s="3"/>
      <c r="CY63" s="3"/>
      <c r="DC63" s="3"/>
      <c r="DG63" s="3"/>
      <c r="DK63" s="3"/>
      <c r="DO63" s="3"/>
      <c r="DS63" s="3"/>
      <c r="DW63" s="3"/>
      <c r="EA63" s="3"/>
      <c r="EE63" s="3"/>
      <c r="EI63" s="3"/>
      <c r="EM63" s="3"/>
    </row>
    <row r="64" customFormat="false" ht="12.75" hidden="false" customHeight="false" outlineLevel="0" collapsed="false">
      <c r="A64" s="0" t="n">
        <v>24</v>
      </c>
      <c r="B64" s="0" t="n">
        <v>1</v>
      </c>
      <c r="C64" s="0" t="n">
        <v>2520</v>
      </c>
      <c r="D64" s="0" t="s">
        <v>44</v>
      </c>
      <c r="E64" s="0" t="s">
        <v>44</v>
      </c>
      <c r="F64" s="3" t="n">
        <v>1</v>
      </c>
      <c r="G64" s="0" t="n">
        <v>107</v>
      </c>
      <c r="H64" s="0" t="s">
        <v>44</v>
      </c>
      <c r="I64" s="0" t="s">
        <v>44</v>
      </c>
      <c r="J64" s="3" t="n">
        <v>1</v>
      </c>
      <c r="K64" s="0" t="n">
        <v>360</v>
      </c>
      <c r="L64" s="0" t="s">
        <v>44</v>
      </c>
      <c r="M64" s="0" t="s">
        <v>44</v>
      </c>
      <c r="N64" s="3" t="n">
        <v>1</v>
      </c>
      <c r="O64" s="0" t="n">
        <v>84</v>
      </c>
      <c r="P64" s="0" t="s">
        <v>44</v>
      </c>
      <c r="Q64" s="0" t="s">
        <v>44</v>
      </c>
      <c r="R64" s="3" t="n">
        <v>1</v>
      </c>
      <c r="S64" s="0" t="n">
        <v>2160</v>
      </c>
      <c r="T64" s="0" t="s">
        <v>44</v>
      </c>
      <c r="U64" s="0" t="s">
        <v>44</v>
      </c>
      <c r="V64" s="3" t="n">
        <v>1</v>
      </c>
      <c r="W64" s="0" t="n">
        <v>111</v>
      </c>
      <c r="X64" s="0" t="s">
        <v>44</v>
      </c>
      <c r="Y64" s="0" t="s">
        <v>44</v>
      </c>
      <c r="Z64" s="3" t="n">
        <v>1</v>
      </c>
      <c r="AA64" s="0" t="n">
        <v>-3</v>
      </c>
      <c r="AB64" s="0" t="s">
        <v>44</v>
      </c>
      <c r="AC64" s="0" t="s">
        <v>44</v>
      </c>
      <c r="AD64" s="3" t="n">
        <v>1</v>
      </c>
      <c r="AE64" s="0" t="n">
        <v>-3</v>
      </c>
      <c r="AF64" s="4" t="s">
        <v>44</v>
      </c>
      <c r="AG64" s="4" t="s">
        <v>44</v>
      </c>
      <c r="AH64" s="3" t="n">
        <v>1</v>
      </c>
      <c r="AI64" s="0" t="n">
        <v>14</v>
      </c>
      <c r="AJ64" s="0" t="s">
        <v>44</v>
      </c>
      <c r="AK64" s="0" t="s">
        <v>44</v>
      </c>
      <c r="AL64" s="3" t="n">
        <v>1</v>
      </c>
      <c r="AM64" s="0" t="n">
        <v>106</v>
      </c>
      <c r="AN64" s="0" t="s">
        <v>44</v>
      </c>
      <c r="AO64" s="0" t="s">
        <v>44</v>
      </c>
      <c r="AP64" s="3" t="n">
        <v>1</v>
      </c>
      <c r="AQ64" s="0" t="n">
        <v>14</v>
      </c>
      <c r="AR64" s="0" t="s">
        <v>44</v>
      </c>
      <c r="AS64" s="0" t="s">
        <v>44</v>
      </c>
      <c r="AT64" s="3" t="n">
        <v>1</v>
      </c>
      <c r="AU64" s="0" t="n">
        <v>24</v>
      </c>
      <c r="AV64" s="0" t="s">
        <v>44</v>
      </c>
      <c r="AW64" s="0" t="s">
        <v>44</v>
      </c>
      <c r="AX64" s="3" t="n">
        <v>1</v>
      </c>
      <c r="AY64" s="0" t="n">
        <v>4</v>
      </c>
      <c r="AZ64" s="0" t="s">
        <v>44</v>
      </c>
      <c r="BA64" s="0" t="s">
        <v>44</v>
      </c>
      <c r="BB64" s="3" t="n">
        <v>1</v>
      </c>
      <c r="BC64" s="0" t="n">
        <v>19</v>
      </c>
      <c r="BD64" s="0" t="s">
        <v>44</v>
      </c>
      <c r="BE64" s="0" t="s">
        <v>44</v>
      </c>
      <c r="BF64" s="3" t="n">
        <v>1</v>
      </c>
      <c r="BG64" s="0" t="n">
        <v>3146</v>
      </c>
      <c r="BH64" s="0" t="s">
        <v>44</v>
      </c>
      <c r="BI64" s="0" t="s">
        <v>44</v>
      </c>
      <c r="BJ64" s="3" t="n">
        <v>1</v>
      </c>
      <c r="BK64" s="0" t="n">
        <v>29</v>
      </c>
      <c r="BL64" s="0" t="s">
        <v>44</v>
      </c>
      <c r="BM64" s="0" t="s">
        <v>44</v>
      </c>
      <c r="BN64" s="3" t="n">
        <v>1</v>
      </c>
      <c r="BO64" s="0" t="n">
        <v>9</v>
      </c>
      <c r="BP64" s="0" t="s">
        <v>44</v>
      </c>
      <c r="BQ64" s="0" t="s">
        <v>44</v>
      </c>
      <c r="BR64" s="3" t="n">
        <v>1</v>
      </c>
      <c r="BW64" s="0" t="n">
        <v>1</v>
      </c>
      <c r="BX64" s="0" t="n">
        <f aca="false">IF(AND(C64&gt;=0,C65&gt;=0),C64-C65,-1)</f>
        <v>1800</v>
      </c>
      <c r="BY64" s="0" t="s">
        <v>44</v>
      </c>
      <c r="BZ64" s="0" t="str">
        <f aca="false">IF(AND(E64="Nein",E65="Nein"),"Nein","Ja")</f>
        <v>Nein</v>
      </c>
      <c r="CA64" s="3" t="n">
        <f aca="false">ROUND((F64+F65)/2,2)</f>
        <v>1</v>
      </c>
      <c r="CB64" s="0" t="n">
        <v>-1</v>
      </c>
      <c r="CC64" s="0" t="str">
        <f aca="false">H64</f>
        <v>Nein</v>
      </c>
      <c r="CD64" s="0" t="str">
        <f aca="false">I64</f>
        <v>Nein</v>
      </c>
      <c r="CE64" s="3" t="n">
        <f aca="false">J64</f>
        <v>1</v>
      </c>
      <c r="CF64" s="0" t="n">
        <f aca="false">IF(AND(K64&gt;=0,K65&gt;=0),K64-K65,-1)</f>
        <v>180</v>
      </c>
      <c r="CG64" s="0" t="s">
        <v>44</v>
      </c>
      <c r="CH64" s="0" t="str">
        <f aca="false">IF(AND(M64="Nein",M65="Nein"),"Nein","Ja")</f>
        <v>Nein</v>
      </c>
      <c r="CI64" s="3" t="n">
        <f aca="false">ROUND((N64+N65)/2,2)</f>
        <v>1</v>
      </c>
      <c r="CJ64" s="0" t="n">
        <v>-1</v>
      </c>
      <c r="CK64" s="0" t="str">
        <f aca="false">P64</f>
        <v>Nein</v>
      </c>
      <c r="CL64" s="0" t="str">
        <f aca="false">Q64</f>
        <v>Nein</v>
      </c>
      <c r="CM64" s="3" t="n">
        <f aca="false">R64</f>
        <v>1</v>
      </c>
      <c r="CN64" s="0" t="n">
        <f aca="false">IF(AND(S64&gt;=0,S65&gt;=0),S64-S65,-1)</f>
        <v>1620</v>
      </c>
      <c r="CO64" s="0" t="s">
        <v>44</v>
      </c>
      <c r="CP64" s="0" t="str">
        <f aca="false">IF(AND(U64="Nein",U65="Nein"),"Nein","Ja")</f>
        <v>Nein</v>
      </c>
      <c r="CQ64" s="3" t="n">
        <f aca="false">ROUND((V64+V65)/2,2)</f>
        <v>1</v>
      </c>
      <c r="CR64" s="0" t="n">
        <v>-1</v>
      </c>
      <c r="CS64" s="0" t="str">
        <f aca="false">X64</f>
        <v>Nein</v>
      </c>
      <c r="CT64" s="0" t="str">
        <f aca="false">Y64</f>
        <v>Nein</v>
      </c>
      <c r="CU64" s="3" t="n">
        <f aca="false">Z64</f>
        <v>1</v>
      </c>
      <c r="CV64" s="0" t="n">
        <v>-1</v>
      </c>
      <c r="CW64" s="0" t="str">
        <f aca="false">AB64</f>
        <v>Nein</v>
      </c>
      <c r="CX64" s="0" t="str">
        <f aca="false">AC64</f>
        <v>Nein</v>
      </c>
      <c r="CY64" s="3" t="n">
        <f aca="false">AD64</f>
        <v>1</v>
      </c>
      <c r="CZ64" s="0" t="n">
        <v>-1</v>
      </c>
      <c r="DA64" s="0" t="str">
        <f aca="false">AF64</f>
        <v>Nein</v>
      </c>
      <c r="DB64" s="0" t="str">
        <f aca="false">AG64</f>
        <v>Nein</v>
      </c>
      <c r="DC64" s="3" t="n">
        <f aca="false">AH64</f>
        <v>1</v>
      </c>
      <c r="DD64" s="0" t="n">
        <v>-1</v>
      </c>
      <c r="DE64" s="0" t="str">
        <f aca="false">AJ64</f>
        <v>Nein</v>
      </c>
      <c r="DF64" s="0" t="str">
        <f aca="false">AK64</f>
        <v>Nein</v>
      </c>
      <c r="DG64" s="3" t="n">
        <f aca="false">AL64</f>
        <v>1</v>
      </c>
      <c r="DH64" s="0" t="n">
        <v>-1</v>
      </c>
      <c r="DI64" s="0" t="str">
        <f aca="false">AN64</f>
        <v>Nein</v>
      </c>
      <c r="DJ64" s="0" t="str">
        <f aca="false">AO64</f>
        <v>Nein</v>
      </c>
      <c r="DK64" s="3" t="n">
        <f aca="false">AP64</f>
        <v>1</v>
      </c>
      <c r="DL64" s="0" t="n">
        <f aca="false">IF(CF64=0,0,IF(OR(BX64&gt;=0,CF64&gt;=0),ROUND(CF64/BX64*100,0),-1))</f>
        <v>10</v>
      </c>
      <c r="DM64" s="0" t="s">
        <v>44</v>
      </c>
      <c r="DN64" s="0" t="str">
        <f aca="false">IF(AND(CH64="Nein",BZ64="Nein"),"Nein","Ja")</f>
        <v>Nein</v>
      </c>
      <c r="DO64" s="3" t="n">
        <f aca="false">ROUND(CI64*CA64,2)</f>
        <v>1</v>
      </c>
      <c r="DP64" s="0" t="n">
        <v>-1</v>
      </c>
      <c r="DQ64" s="0" t="s">
        <v>44</v>
      </c>
      <c r="DR64" s="0" t="str">
        <f aca="false">IF(AND(BZ64="Nein",CD64="Nein"),"Nein","Ja")</f>
        <v>Nein</v>
      </c>
      <c r="DS64" s="3" t="n">
        <f aca="false">ROUND(CA64*CE64,2)</f>
        <v>1</v>
      </c>
      <c r="DT64" s="0" t="n">
        <v>-1</v>
      </c>
      <c r="DU64" s="0" t="s">
        <v>44</v>
      </c>
      <c r="DV64" s="0" t="str">
        <f aca="false">IF(AND(CH64="Nein",CL64="Nein"),"Nein","Ja")</f>
        <v>Nein</v>
      </c>
      <c r="DW64" s="3" t="n">
        <f aca="false">ROUND(CI64*CM64,2)</f>
        <v>1</v>
      </c>
      <c r="DX64" s="0" t="n">
        <v>-1</v>
      </c>
      <c r="DY64" s="0" t="s">
        <v>44</v>
      </c>
      <c r="DZ64" s="0" t="str">
        <f aca="false">IF(AND(CP64="Nein",CT64="Nein"),"Nein","Ja")</f>
        <v>Nein</v>
      </c>
      <c r="EA64" s="3" t="n">
        <f aca="false">ROUND(CQ64*CU64,2)</f>
        <v>1</v>
      </c>
      <c r="EB64" s="0" t="n">
        <v>-1</v>
      </c>
      <c r="EC64" s="0" t="s">
        <v>44</v>
      </c>
      <c r="ED64" s="0" t="str">
        <f aca="false">IF(AND(CP64="Nein",CH64="Nein"),"Nein","Ja")</f>
        <v>Nein</v>
      </c>
      <c r="EE64" s="3" t="n">
        <f aca="false">ROUND((CQ64+CI64)/2,2)</f>
        <v>1</v>
      </c>
      <c r="EF64" s="0" t="n">
        <v>-1</v>
      </c>
      <c r="EG64" s="0" t="s">
        <v>44</v>
      </c>
      <c r="EH64" s="0" t="str">
        <f aca="false">IF(AND(ED64="Nein",CD64="Nein"),"Nein","Ja")</f>
        <v>Nein</v>
      </c>
      <c r="EI64" s="3" t="n">
        <f aca="false">ROUND(EE64*CE64,2)</f>
        <v>1</v>
      </c>
      <c r="EJ64" s="0" t="n">
        <v>-1</v>
      </c>
      <c r="EK64" s="0" t="str">
        <f aca="false">BP64</f>
        <v>Nein</v>
      </c>
      <c r="EL64" s="0" t="str">
        <f aca="false">BQ64</f>
        <v>Nein</v>
      </c>
      <c r="EM64" s="3" t="n">
        <f aca="false">BR64</f>
        <v>1</v>
      </c>
    </row>
    <row r="65" customFormat="false" ht="12.75" hidden="false" customHeight="false" outlineLevel="0" collapsed="false">
      <c r="B65" s="0" t="n">
        <v>1</v>
      </c>
      <c r="C65" s="0" t="n">
        <v>720</v>
      </c>
      <c r="D65" s="0" t="s">
        <v>44</v>
      </c>
      <c r="E65" s="0" t="s">
        <v>44</v>
      </c>
      <c r="F65" s="3" t="n">
        <v>1</v>
      </c>
      <c r="G65" s="0" t="n">
        <v>97</v>
      </c>
      <c r="H65" s="0" t="s">
        <v>44</v>
      </c>
      <c r="I65" s="0" t="s">
        <v>44</v>
      </c>
      <c r="J65" s="3" t="n">
        <v>1</v>
      </c>
      <c r="K65" s="0" t="n">
        <v>180</v>
      </c>
      <c r="L65" s="0" t="s">
        <v>44</v>
      </c>
      <c r="M65" s="0" t="s">
        <v>44</v>
      </c>
      <c r="N65" s="3" t="n">
        <v>1</v>
      </c>
      <c r="O65" s="0" t="n">
        <v>82</v>
      </c>
      <c r="P65" s="0" t="s">
        <v>44</v>
      </c>
      <c r="Q65" s="0" t="s">
        <v>44</v>
      </c>
      <c r="R65" s="3" t="n">
        <v>1</v>
      </c>
      <c r="S65" s="0" t="n">
        <v>540</v>
      </c>
      <c r="T65" s="0" t="s">
        <v>44</v>
      </c>
      <c r="U65" s="0" t="s">
        <v>44</v>
      </c>
      <c r="V65" s="3" t="n">
        <v>1</v>
      </c>
      <c r="W65" s="0" t="n">
        <v>102</v>
      </c>
      <c r="X65" s="0" t="s">
        <v>44</v>
      </c>
      <c r="Y65" s="0" t="s">
        <v>44</v>
      </c>
      <c r="Z65" s="3" t="n">
        <v>1</v>
      </c>
      <c r="AA65" s="0" t="n">
        <v>82</v>
      </c>
      <c r="AB65" s="0" t="s">
        <v>44</v>
      </c>
      <c r="AC65" s="0" t="s">
        <v>44</v>
      </c>
      <c r="AD65" s="3" t="n">
        <v>1</v>
      </c>
      <c r="AE65" s="0" t="n">
        <v>82</v>
      </c>
      <c r="AF65" s="4" t="s">
        <v>44</v>
      </c>
      <c r="AG65" s="4" t="s">
        <v>44</v>
      </c>
      <c r="AH65" s="3" t="n">
        <v>1</v>
      </c>
      <c r="AI65" s="0" t="n">
        <v>11</v>
      </c>
      <c r="AJ65" s="0" t="s">
        <v>44</v>
      </c>
      <c r="AK65" s="0" t="s">
        <v>44</v>
      </c>
      <c r="AL65" s="3" t="n">
        <v>1</v>
      </c>
      <c r="AM65" s="0" t="n">
        <v>98</v>
      </c>
      <c r="AN65" s="0" t="s">
        <v>44</v>
      </c>
      <c r="AO65" s="0" t="s">
        <v>44</v>
      </c>
      <c r="AP65" s="3" t="n">
        <v>1</v>
      </c>
      <c r="AQ65" s="0" t="n">
        <v>25</v>
      </c>
      <c r="AR65" s="0" t="s">
        <v>44</v>
      </c>
      <c r="AS65" s="0" t="s">
        <v>44</v>
      </c>
      <c r="AT65" s="3" t="n">
        <v>1</v>
      </c>
      <c r="AU65" s="0" t="n">
        <v>7</v>
      </c>
      <c r="AV65" s="0" t="s">
        <v>44</v>
      </c>
      <c r="AW65" s="0" t="s">
        <v>44</v>
      </c>
      <c r="AX65" s="3" t="n">
        <v>1</v>
      </c>
      <c r="AY65" s="0" t="n">
        <v>2</v>
      </c>
      <c r="AZ65" s="0" t="s">
        <v>44</v>
      </c>
      <c r="BA65" s="0" t="s">
        <v>44</v>
      </c>
      <c r="BB65" s="3" t="n">
        <v>1</v>
      </c>
      <c r="BC65" s="0" t="n">
        <v>5</v>
      </c>
      <c r="BD65" s="0" t="s">
        <v>44</v>
      </c>
      <c r="BE65" s="0" t="s">
        <v>44</v>
      </c>
      <c r="BF65" s="3" t="n">
        <v>1</v>
      </c>
      <c r="BG65" s="0" t="n">
        <v>1008</v>
      </c>
      <c r="BH65" s="0" t="s">
        <v>44</v>
      </c>
      <c r="BI65" s="0" t="s">
        <v>44</v>
      </c>
      <c r="BJ65" s="3" t="n">
        <v>1</v>
      </c>
      <c r="BK65" s="0" t="n">
        <v>10</v>
      </c>
      <c r="BL65" s="0" t="s">
        <v>44</v>
      </c>
      <c r="BM65" s="0" t="s">
        <v>44</v>
      </c>
      <c r="BN65" s="3" t="n">
        <v>1</v>
      </c>
      <c r="BO65" s="0" t="n">
        <v>7</v>
      </c>
      <c r="BP65" s="0" t="s">
        <v>44</v>
      </c>
      <c r="BQ65" s="0" t="s">
        <v>44</v>
      </c>
      <c r="BR65" s="3" t="n">
        <v>1</v>
      </c>
      <c r="CA65" s="3"/>
      <c r="CE65" s="3"/>
      <c r="CI65" s="3"/>
      <c r="CM65" s="3"/>
      <c r="CQ65" s="3"/>
      <c r="CU65" s="3"/>
      <c r="CY65" s="3"/>
      <c r="DC65" s="3"/>
      <c r="DG65" s="3"/>
      <c r="DK65" s="3"/>
      <c r="DO65" s="3"/>
      <c r="DS65" s="3"/>
      <c r="DW65" s="3"/>
      <c r="EA65" s="3"/>
      <c r="EE65" s="3"/>
      <c r="EI65" s="3"/>
      <c r="EM65" s="3"/>
    </row>
    <row r="66" customFormat="false" ht="12.75" hidden="false" customHeight="false" outlineLevel="0" collapsed="false">
      <c r="A66" s="0" t="n">
        <v>25</v>
      </c>
      <c r="B66" s="0" t="n">
        <v>1</v>
      </c>
      <c r="C66" s="0" t="n">
        <v>2520</v>
      </c>
      <c r="D66" s="0" t="s">
        <v>44</v>
      </c>
      <c r="E66" s="0" t="s">
        <v>44</v>
      </c>
      <c r="F66" s="3" t="n">
        <v>1</v>
      </c>
      <c r="G66" s="0" t="n">
        <v>103</v>
      </c>
      <c r="H66" s="0" t="s">
        <v>44</v>
      </c>
      <c r="I66" s="0" t="s">
        <v>44</v>
      </c>
      <c r="J66" s="3" t="n">
        <v>1</v>
      </c>
      <c r="K66" s="0" t="n">
        <v>900</v>
      </c>
      <c r="L66" s="0" t="s">
        <v>44</v>
      </c>
      <c r="M66" s="0" t="s">
        <v>44</v>
      </c>
      <c r="N66" s="3" t="n">
        <v>1</v>
      </c>
      <c r="O66" s="0" t="n">
        <v>85</v>
      </c>
      <c r="P66" s="0" t="s">
        <v>44</v>
      </c>
      <c r="Q66" s="0" t="s">
        <v>44</v>
      </c>
      <c r="R66" s="3" t="n">
        <v>1</v>
      </c>
      <c r="S66" s="0" t="n">
        <v>1620</v>
      </c>
      <c r="T66" s="0" t="s">
        <v>44</v>
      </c>
      <c r="U66" s="0" t="s">
        <v>44</v>
      </c>
      <c r="V66" s="3" t="n">
        <v>1</v>
      </c>
      <c r="W66" s="0" t="n">
        <v>114</v>
      </c>
      <c r="X66" s="0" t="s">
        <v>44</v>
      </c>
      <c r="Y66" s="0" t="s">
        <v>44</v>
      </c>
      <c r="Z66" s="3" t="n">
        <v>1</v>
      </c>
      <c r="AA66" s="0" t="n">
        <v>82</v>
      </c>
      <c r="AB66" s="0" t="s">
        <v>44</v>
      </c>
      <c r="AC66" s="0" t="s">
        <v>44</v>
      </c>
      <c r="AD66" s="3" t="n">
        <v>1</v>
      </c>
      <c r="AE66" s="0" t="n">
        <v>88</v>
      </c>
      <c r="AF66" s="4" t="s">
        <v>44</v>
      </c>
      <c r="AG66" s="4" t="s">
        <v>44</v>
      </c>
      <c r="AH66" s="3" t="n">
        <v>1</v>
      </c>
      <c r="AI66" s="0" t="n">
        <v>-3</v>
      </c>
      <c r="AJ66" s="0" t="s">
        <v>44</v>
      </c>
      <c r="AK66" s="0" t="s">
        <v>44</v>
      </c>
      <c r="AL66" s="3" t="n">
        <v>1</v>
      </c>
      <c r="AM66" s="0" t="n">
        <v>103</v>
      </c>
      <c r="AN66" s="0" t="s">
        <v>44</v>
      </c>
      <c r="AO66" s="0" t="s">
        <v>44</v>
      </c>
      <c r="AP66" s="3" t="n">
        <v>1</v>
      </c>
      <c r="AQ66" s="0" t="n">
        <v>36</v>
      </c>
      <c r="AR66" s="0" t="s">
        <v>44</v>
      </c>
      <c r="AS66" s="0" t="s">
        <v>44</v>
      </c>
      <c r="AT66" s="3" t="n">
        <v>1</v>
      </c>
      <c r="AU66" s="0" t="n">
        <v>24</v>
      </c>
      <c r="AV66" s="0" t="s">
        <v>44</v>
      </c>
      <c r="AW66" s="0" t="s">
        <v>44</v>
      </c>
      <c r="AX66" s="3" t="n">
        <v>1</v>
      </c>
      <c r="AY66" s="0" t="n">
        <v>11</v>
      </c>
      <c r="AZ66" s="0" t="s">
        <v>44</v>
      </c>
      <c r="BA66" s="0" t="s">
        <v>44</v>
      </c>
      <c r="BB66" s="3" t="n">
        <v>1</v>
      </c>
      <c r="BC66" s="0" t="n">
        <v>14</v>
      </c>
      <c r="BD66" s="0" t="s">
        <v>44</v>
      </c>
      <c r="BE66" s="0" t="s">
        <v>44</v>
      </c>
      <c r="BF66" s="3" t="n">
        <v>1</v>
      </c>
      <c r="BG66" s="0" t="n">
        <v>4122</v>
      </c>
      <c r="BH66" s="0" t="s">
        <v>44</v>
      </c>
      <c r="BI66" s="0" t="s">
        <v>44</v>
      </c>
      <c r="BJ66" s="3" t="n">
        <v>1</v>
      </c>
      <c r="BK66" s="0" t="n">
        <v>40</v>
      </c>
      <c r="BL66" s="0" t="s">
        <v>44</v>
      </c>
      <c r="BM66" s="0" t="s">
        <v>44</v>
      </c>
      <c r="BN66" s="3" t="n">
        <v>1</v>
      </c>
      <c r="BO66" s="0" t="n">
        <v>19</v>
      </c>
      <c r="BP66" s="0" t="s">
        <v>44</v>
      </c>
      <c r="BQ66" s="0" t="s">
        <v>44</v>
      </c>
      <c r="BR66" s="3" t="n">
        <v>1</v>
      </c>
      <c r="BW66" s="0" t="n">
        <v>1</v>
      </c>
      <c r="BX66" s="0" t="n">
        <f aca="false">IF(AND(C66&gt;=0,C67&gt;=0),C66-C67,-1)</f>
        <v>1800</v>
      </c>
      <c r="BY66" s="0" t="s">
        <v>44</v>
      </c>
      <c r="BZ66" s="0" t="str">
        <f aca="false">IF(AND(E66="Nein",E67="Nein"),"Nein","Ja")</f>
        <v>Nein</v>
      </c>
      <c r="CA66" s="3" t="n">
        <f aca="false">ROUND((F66+F67)/2,2)</f>
        <v>1</v>
      </c>
      <c r="CB66" s="0" t="n">
        <v>-1</v>
      </c>
      <c r="CC66" s="0" t="str">
        <f aca="false">H66</f>
        <v>Nein</v>
      </c>
      <c r="CD66" s="0" t="str">
        <f aca="false">I66</f>
        <v>Nein</v>
      </c>
      <c r="CE66" s="3" t="n">
        <f aca="false">J66</f>
        <v>1</v>
      </c>
      <c r="CF66" s="0" t="n">
        <f aca="false">IF(AND(K66&gt;=0,K67&gt;=0),K66-K67,-1)</f>
        <v>720</v>
      </c>
      <c r="CG66" s="0" t="s">
        <v>44</v>
      </c>
      <c r="CH66" s="0" t="str">
        <f aca="false">IF(AND(M66="Nein",M67="Nein"),"Nein","Ja")</f>
        <v>Nein</v>
      </c>
      <c r="CI66" s="3" t="n">
        <f aca="false">ROUND((N66+N67)/2,2)</f>
        <v>1</v>
      </c>
      <c r="CJ66" s="0" t="n">
        <v>-1</v>
      </c>
      <c r="CK66" s="0" t="str">
        <f aca="false">P66</f>
        <v>Nein</v>
      </c>
      <c r="CL66" s="0" t="str">
        <f aca="false">Q66</f>
        <v>Nein</v>
      </c>
      <c r="CM66" s="3" t="n">
        <f aca="false">R66</f>
        <v>1</v>
      </c>
      <c r="CN66" s="0" t="n">
        <f aca="false">IF(AND(S66&gt;=0,S67&gt;=0),S66-S67,-1)</f>
        <v>1080</v>
      </c>
      <c r="CO66" s="0" t="s">
        <v>44</v>
      </c>
      <c r="CP66" s="0" t="str">
        <f aca="false">IF(AND(U66="Nein",U67="Nein"),"Nein","Ja")</f>
        <v>Nein</v>
      </c>
      <c r="CQ66" s="3" t="n">
        <f aca="false">ROUND((V66+V67)/2,2)</f>
        <v>1</v>
      </c>
      <c r="CR66" s="0" t="n">
        <v>-1</v>
      </c>
      <c r="CS66" s="0" t="str">
        <f aca="false">X66</f>
        <v>Nein</v>
      </c>
      <c r="CT66" s="0" t="str">
        <f aca="false">Y66</f>
        <v>Nein</v>
      </c>
      <c r="CU66" s="3" t="n">
        <f aca="false">Z66</f>
        <v>1</v>
      </c>
      <c r="CV66" s="0" t="n">
        <v>-1</v>
      </c>
      <c r="CW66" s="0" t="str">
        <f aca="false">AB66</f>
        <v>Nein</v>
      </c>
      <c r="CX66" s="0" t="str">
        <f aca="false">AC66</f>
        <v>Nein</v>
      </c>
      <c r="CY66" s="3" t="n">
        <f aca="false">AD66</f>
        <v>1</v>
      </c>
      <c r="CZ66" s="0" t="n">
        <v>-1</v>
      </c>
      <c r="DA66" s="0" t="str">
        <f aca="false">AF66</f>
        <v>Nein</v>
      </c>
      <c r="DB66" s="0" t="str">
        <f aca="false">AG66</f>
        <v>Nein</v>
      </c>
      <c r="DC66" s="3" t="n">
        <f aca="false">AH66</f>
        <v>1</v>
      </c>
      <c r="DD66" s="0" t="n">
        <v>-1</v>
      </c>
      <c r="DE66" s="0" t="str">
        <f aca="false">AJ66</f>
        <v>Nein</v>
      </c>
      <c r="DF66" s="0" t="str">
        <f aca="false">AK66</f>
        <v>Nein</v>
      </c>
      <c r="DG66" s="3" t="n">
        <f aca="false">AL66</f>
        <v>1</v>
      </c>
      <c r="DH66" s="0" t="n">
        <v>-1</v>
      </c>
      <c r="DI66" s="0" t="str">
        <f aca="false">AN66</f>
        <v>Nein</v>
      </c>
      <c r="DJ66" s="0" t="str">
        <f aca="false">AO66</f>
        <v>Nein</v>
      </c>
      <c r="DK66" s="3" t="n">
        <f aca="false">AP66</f>
        <v>1</v>
      </c>
      <c r="DL66" s="0" t="n">
        <f aca="false">IF(CF66=0,0,IF(OR(BX66&gt;=0,CF66&gt;=0),ROUND(CF66/BX66*100,0),-1))</f>
        <v>40</v>
      </c>
      <c r="DM66" s="0" t="s">
        <v>44</v>
      </c>
      <c r="DN66" s="0" t="str">
        <f aca="false">IF(AND(CH66="Nein",BZ66="Nein"),"Nein","Ja")</f>
        <v>Nein</v>
      </c>
      <c r="DO66" s="3" t="n">
        <f aca="false">ROUND(CI66*CA66,2)</f>
        <v>1</v>
      </c>
      <c r="DP66" s="0" t="n">
        <v>-1</v>
      </c>
      <c r="DQ66" s="0" t="s">
        <v>44</v>
      </c>
      <c r="DR66" s="0" t="str">
        <f aca="false">IF(AND(BZ66="Nein",CD66="Nein"),"Nein","Ja")</f>
        <v>Nein</v>
      </c>
      <c r="DS66" s="3" t="n">
        <f aca="false">ROUND(CA66*CE66,2)</f>
        <v>1</v>
      </c>
      <c r="DT66" s="0" t="n">
        <v>-1</v>
      </c>
      <c r="DU66" s="0" t="s">
        <v>44</v>
      </c>
      <c r="DV66" s="0" t="str">
        <f aca="false">IF(AND(CH66="Nein",CL66="Nein"),"Nein","Ja")</f>
        <v>Nein</v>
      </c>
      <c r="DW66" s="3" t="n">
        <f aca="false">ROUND(CI66*CM66,2)</f>
        <v>1</v>
      </c>
      <c r="DX66" s="0" t="n">
        <v>-1</v>
      </c>
      <c r="DY66" s="0" t="s">
        <v>44</v>
      </c>
      <c r="DZ66" s="0" t="str">
        <f aca="false">IF(AND(CP66="Nein",CT66="Nein"),"Nein","Ja")</f>
        <v>Nein</v>
      </c>
      <c r="EA66" s="3" t="n">
        <f aca="false">ROUND(CQ66*CU66,2)</f>
        <v>1</v>
      </c>
      <c r="EB66" s="0" t="n">
        <v>-1</v>
      </c>
      <c r="EC66" s="0" t="s">
        <v>44</v>
      </c>
      <c r="ED66" s="0" t="str">
        <f aca="false">IF(AND(CP66="Nein",CH66="Nein"),"Nein","Ja")</f>
        <v>Nein</v>
      </c>
      <c r="EE66" s="3" t="n">
        <f aca="false">ROUND((CQ66+CI66)/2,2)</f>
        <v>1</v>
      </c>
      <c r="EF66" s="0" t="n">
        <v>-1</v>
      </c>
      <c r="EG66" s="0" t="s">
        <v>44</v>
      </c>
      <c r="EH66" s="0" t="str">
        <f aca="false">IF(AND(ED66="Nein",CD66="Nein"),"Nein","Ja")</f>
        <v>Nein</v>
      </c>
      <c r="EI66" s="3" t="n">
        <f aca="false">ROUND(EE66*CE66,2)</f>
        <v>1</v>
      </c>
      <c r="EJ66" s="0" t="n">
        <v>-1</v>
      </c>
      <c r="EK66" s="0" t="str">
        <f aca="false">BP66</f>
        <v>Nein</v>
      </c>
      <c r="EL66" s="0" t="str">
        <f aca="false">BQ66</f>
        <v>Nein</v>
      </c>
      <c r="EM66" s="3" t="n">
        <f aca="false">BR66</f>
        <v>1</v>
      </c>
    </row>
    <row r="67" customFormat="false" ht="12.75" hidden="false" customHeight="false" outlineLevel="0" collapsed="false">
      <c r="B67" s="0" t="n">
        <v>1</v>
      </c>
      <c r="C67" s="0" t="n">
        <v>720</v>
      </c>
      <c r="D67" s="0" t="s">
        <v>44</v>
      </c>
      <c r="E67" s="0" t="s">
        <v>44</v>
      </c>
      <c r="F67" s="3" t="n">
        <v>1</v>
      </c>
      <c r="G67" s="0" t="n">
        <v>97</v>
      </c>
      <c r="H67" s="0" t="s">
        <v>44</v>
      </c>
      <c r="I67" s="0" t="s">
        <v>44</v>
      </c>
      <c r="J67" s="3" t="n">
        <v>1</v>
      </c>
      <c r="K67" s="0" t="n">
        <v>180</v>
      </c>
      <c r="L67" s="0" t="s">
        <v>44</v>
      </c>
      <c r="M67" s="0" t="s">
        <v>44</v>
      </c>
      <c r="N67" s="3" t="n">
        <v>1</v>
      </c>
      <c r="O67" s="0" t="n">
        <v>82</v>
      </c>
      <c r="P67" s="0" t="s">
        <v>44</v>
      </c>
      <c r="Q67" s="0" t="s">
        <v>44</v>
      </c>
      <c r="R67" s="3" t="n">
        <v>1</v>
      </c>
      <c r="S67" s="0" t="n">
        <v>540</v>
      </c>
      <c r="T67" s="0" t="s">
        <v>44</v>
      </c>
      <c r="U67" s="0" t="s">
        <v>44</v>
      </c>
      <c r="V67" s="3" t="n">
        <v>1</v>
      </c>
      <c r="W67" s="0" t="n">
        <v>102</v>
      </c>
      <c r="X67" s="0" t="s">
        <v>44</v>
      </c>
      <c r="Y67" s="0" t="s">
        <v>44</v>
      </c>
      <c r="Z67" s="3" t="n">
        <v>1</v>
      </c>
      <c r="AA67" s="0" t="n">
        <v>82</v>
      </c>
      <c r="AB67" s="0" t="s">
        <v>44</v>
      </c>
      <c r="AC67" s="0" t="s">
        <v>44</v>
      </c>
      <c r="AD67" s="3" t="n">
        <v>1</v>
      </c>
      <c r="AE67" s="0" t="n">
        <v>82</v>
      </c>
      <c r="AF67" s="4" t="s">
        <v>44</v>
      </c>
      <c r="AG67" s="4" t="s">
        <v>44</v>
      </c>
      <c r="AH67" s="3" t="n">
        <v>1</v>
      </c>
      <c r="AI67" s="0" t="n">
        <v>11</v>
      </c>
      <c r="AJ67" s="0" t="s">
        <v>44</v>
      </c>
      <c r="AK67" s="0" t="s">
        <v>44</v>
      </c>
      <c r="AL67" s="3" t="n">
        <v>1</v>
      </c>
      <c r="AM67" s="0" t="n">
        <v>98</v>
      </c>
      <c r="AN67" s="0" t="s">
        <v>44</v>
      </c>
      <c r="AO67" s="0" t="s">
        <v>44</v>
      </c>
      <c r="AP67" s="3" t="n">
        <v>1</v>
      </c>
      <c r="AQ67" s="0" t="n">
        <v>25</v>
      </c>
      <c r="AR67" s="0" t="s">
        <v>44</v>
      </c>
      <c r="AS67" s="0" t="s">
        <v>44</v>
      </c>
      <c r="AT67" s="3" t="n">
        <v>1</v>
      </c>
      <c r="AU67" s="0" t="n">
        <v>7</v>
      </c>
      <c r="AV67" s="0" t="s">
        <v>44</v>
      </c>
      <c r="AW67" s="0" t="s">
        <v>44</v>
      </c>
      <c r="AX67" s="3" t="n">
        <v>1</v>
      </c>
      <c r="AY67" s="0" t="n">
        <v>2</v>
      </c>
      <c r="AZ67" s="0" t="s">
        <v>44</v>
      </c>
      <c r="BA67" s="0" t="s">
        <v>44</v>
      </c>
      <c r="BB67" s="3" t="n">
        <v>1</v>
      </c>
      <c r="BC67" s="0" t="n">
        <v>5</v>
      </c>
      <c r="BD67" s="0" t="s">
        <v>44</v>
      </c>
      <c r="BE67" s="0" t="s">
        <v>44</v>
      </c>
      <c r="BF67" s="3" t="n">
        <v>1</v>
      </c>
      <c r="BG67" s="0" t="n">
        <v>1008</v>
      </c>
      <c r="BH67" s="0" t="s">
        <v>44</v>
      </c>
      <c r="BI67" s="0" t="s">
        <v>44</v>
      </c>
      <c r="BJ67" s="3" t="n">
        <v>1</v>
      </c>
      <c r="BK67" s="0" t="n">
        <v>10</v>
      </c>
      <c r="BL67" s="0" t="s">
        <v>44</v>
      </c>
      <c r="BM67" s="0" t="s">
        <v>44</v>
      </c>
      <c r="BN67" s="3" t="n">
        <v>1</v>
      </c>
      <c r="BO67" s="0" t="n">
        <v>7</v>
      </c>
      <c r="BP67" s="0" t="s">
        <v>44</v>
      </c>
      <c r="BQ67" s="0" t="s">
        <v>44</v>
      </c>
      <c r="BR67" s="3" t="n">
        <v>1</v>
      </c>
      <c r="CA67" s="3"/>
      <c r="CE67" s="3"/>
      <c r="CI67" s="3"/>
      <c r="CM67" s="3"/>
      <c r="CQ67" s="3"/>
      <c r="CU67" s="3"/>
      <c r="CY67" s="3"/>
      <c r="DC67" s="3"/>
      <c r="DG67" s="3"/>
      <c r="DK67" s="3"/>
      <c r="DO67" s="3"/>
      <c r="DS67" s="3"/>
      <c r="DW67" s="3"/>
      <c r="EA67" s="3"/>
      <c r="EE67" s="3"/>
      <c r="EI67" s="3"/>
      <c r="EM67" s="3"/>
    </row>
    <row r="68" customFormat="false" ht="12.75" hidden="false" customHeight="false" outlineLevel="0" collapsed="false">
      <c r="A68" s="0" t="n">
        <v>26</v>
      </c>
      <c r="B68" s="0" t="n">
        <v>1</v>
      </c>
      <c r="C68" s="0" t="n">
        <v>1320</v>
      </c>
      <c r="D68" s="0" t="s">
        <v>44</v>
      </c>
      <c r="E68" s="0" t="s">
        <v>44</v>
      </c>
      <c r="F68" s="3" t="n">
        <v>1</v>
      </c>
      <c r="G68" s="0" t="n">
        <v>20</v>
      </c>
      <c r="H68" s="0" t="s">
        <v>44</v>
      </c>
      <c r="I68" s="0" t="s">
        <v>44</v>
      </c>
      <c r="J68" s="3" t="n">
        <v>1</v>
      </c>
      <c r="K68" s="0" t="n">
        <v>60</v>
      </c>
      <c r="L68" s="0" t="s">
        <v>44</v>
      </c>
      <c r="M68" s="0" t="s">
        <v>44</v>
      </c>
      <c r="N68" s="3" t="n">
        <v>1</v>
      </c>
      <c r="O68" s="0" t="n">
        <v>20</v>
      </c>
      <c r="P68" s="0" t="s">
        <v>44</v>
      </c>
      <c r="Q68" s="0" t="s">
        <v>44</v>
      </c>
      <c r="R68" s="3" t="n">
        <v>1</v>
      </c>
      <c r="S68" s="0" t="n">
        <v>1260</v>
      </c>
      <c r="T68" s="0" t="s">
        <v>44</v>
      </c>
      <c r="U68" s="0" t="s">
        <v>44</v>
      </c>
      <c r="V68" s="3" t="n">
        <v>1</v>
      </c>
      <c r="W68" s="0" t="n">
        <v>20</v>
      </c>
      <c r="X68" s="0" t="s">
        <v>44</v>
      </c>
      <c r="Y68" s="0" t="s">
        <v>44</v>
      </c>
      <c r="Z68" s="3" t="n">
        <v>1</v>
      </c>
      <c r="AA68" s="0" t="n">
        <v>92</v>
      </c>
      <c r="AB68" s="0" t="s">
        <v>44</v>
      </c>
      <c r="AC68" s="0" t="s">
        <v>44</v>
      </c>
      <c r="AD68" s="3" t="n">
        <v>1</v>
      </c>
      <c r="AE68" s="0" t="n">
        <v>92</v>
      </c>
      <c r="AF68" s="4" t="s">
        <v>44</v>
      </c>
      <c r="AG68" s="4" t="s">
        <v>44</v>
      </c>
      <c r="AH68" s="3" t="n">
        <v>1</v>
      </c>
      <c r="AI68" s="0" t="n">
        <v>2</v>
      </c>
      <c r="AJ68" s="0" t="s">
        <v>44</v>
      </c>
      <c r="AK68" s="0" t="s">
        <v>44</v>
      </c>
      <c r="AL68" s="3" t="n">
        <v>1</v>
      </c>
      <c r="AM68" s="0" t="n">
        <v>21</v>
      </c>
      <c r="AN68" s="0" t="s">
        <v>44</v>
      </c>
      <c r="AO68" s="0" t="s">
        <v>44</v>
      </c>
      <c r="AP68" s="3" t="n">
        <v>1</v>
      </c>
      <c r="AQ68" s="0" t="n">
        <v>8</v>
      </c>
      <c r="AR68" s="0" t="s">
        <v>44</v>
      </c>
      <c r="AS68" s="0" t="s">
        <v>44</v>
      </c>
      <c r="AT68" s="3" t="n">
        <v>1</v>
      </c>
      <c r="AU68" s="0" t="n">
        <v>66</v>
      </c>
      <c r="AV68" s="0" t="s">
        <v>44</v>
      </c>
      <c r="AW68" s="0" t="s">
        <v>44</v>
      </c>
      <c r="AX68" s="3" t="n">
        <v>1</v>
      </c>
      <c r="AY68" s="0" t="n">
        <v>1</v>
      </c>
      <c r="AZ68" s="0" t="s">
        <v>44</v>
      </c>
      <c r="BA68" s="0" t="s">
        <v>44</v>
      </c>
      <c r="BB68" s="3" t="n">
        <v>1</v>
      </c>
      <c r="BC68" s="0" t="n">
        <v>63</v>
      </c>
      <c r="BD68" s="0" t="s">
        <v>44</v>
      </c>
      <c r="BE68" s="0" t="s">
        <v>44</v>
      </c>
      <c r="BF68" s="3" t="n">
        <v>1</v>
      </c>
      <c r="BG68" s="0" t="n">
        <v>1392</v>
      </c>
      <c r="BH68" s="0" t="s">
        <v>44</v>
      </c>
      <c r="BI68" s="0" t="s">
        <v>44</v>
      </c>
      <c r="BJ68" s="3" t="n">
        <v>1</v>
      </c>
      <c r="BK68" s="0" t="n">
        <v>70</v>
      </c>
      <c r="BL68" s="0" t="s">
        <v>44</v>
      </c>
      <c r="BM68" s="0" t="s">
        <v>44</v>
      </c>
      <c r="BN68" s="3" t="n">
        <v>1</v>
      </c>
      <c r="BO68" s="0" t="n">
        <v>9</v>
      </c>
      <c r="BP68" s="0" t="s">
        <v>44</v>
      </c>
      <c r="BQ68" s="0" t="s">
        <v>44</v>
      </c>
      <c r="BR68" s="3" t="n">
        <v>1</v>
      </c>
      <c r="BW68" s="0" t="n">
        <v>1</v>
      </c>
      <c r="BX68" s="0" t="n">
        <f aca="false">IF(AND(C68&gt;=0,C69&gt;=0),C68-C69,-1)</f>
        <v>600</v>
      </c>
      <c r="BY68" s="0" t="s">
        <v>44</v>
      </c>
      <c r="BZ68" s="0" t="str">
        <f aca="false">IF(AND(E68="Nein",E69="Nein"),"Nein","Ja")</f>
        <v>Nein</v>
      </c>
      <c r="CA68" s="3" t="n">
        <f aca="false">ROUND((F68+F69)/2,2)</f>
        <v>1</v>
      </c>
      <c r="CB68" s="0" t="n">
        <v>-1</v>
      </c>
      <c r="CC68" s="0" t="str">
        <f aca="false">H68</f>
        <v>Nein</v>
      </c>
      <c r="CD68" s="0" t="str">
        <f aca="false">I68</f>
        <v>Nein</v>
      </c>
      <c r="CE68" s="3" t="n">
        <f aca="false">J68</f>
        <v>1</v>
      </c>
      <c r="CF68" s="0" t="n">
        <f aca="false">IF(AND(K68&gt;=0,K69&gt;=0),K68-K69,-1)</f>
        <v>0</v>
      </c>
      <c r="CG68" s="0" t="s">
        <v>44</v>
      </c>
      <c r="CH68" s="0" t="str">
        <f aca="false">IF(AND(M68="Nein",M69="Nein"),"Nein","Ja")</f>
        <v>Nein</v>
      </c>
      <c r="CI68" s="3" t="n">
        <f aca="false">ROUND((N68+N69)/2,2)</f>
        <v>1</v>
      </c>
      <c r="CJ68" s="0" t="n">
        <v>-1</v>
      </c>
      <c r="CK68" s="0" t="str">
        <f aca="false">P68</f>
        <v>Nein</v>
      </c>
      <c r="CL68" s="0" t="str">
        <f aca="false">Q68</f>
        <v>Nein</v>
      </c>
      <c r="CM68" s="3" t="n">
        <f aca="false">R68</f>
        <v>1</v>
      </c>
      <c r="CN68" s="0" t="n">
        <f aca="false">IF(AND(S68&gt;=0,S69&gt;=0),S68-S69,-1)</f>
        <v>600</v>
      </c>
      <c r="CO68" s="0" t="s">
        <v>44</v>
      </c>
      <c r="CP68" s="0" t="str">
        <f aca="false">IF(AND(U68="Nein",U69="Nein"),"Nein","Ja")</f>
        <v>Nein</v>
      </c>
      <c r="CQ68" s="3" t="n">
        <f aca="false">ROUND((V68+V69)/2,2)</f>
        <v>1</v>
      </c>
      <c r="CR68" s="0" t="n">
        <v>-1</v>
      </c>
      <c r="CS68" s="0" t="str">
        <f aca="false">X68</f>
        <v>Nein</v>
      </c>
      <c r="CT68" s="0" t="str">
        <f aca="false">Y68</f>
        <v>Nein</v>
      </c>
      <c r="CU68" s="3" t="n">
        <f aca="false">Z68</f>
        <v>1</v>
      </c>
      <c r="CV68" s="0" t="n">
        <v>-1</v>
      </c>
      <c r="CW68" s="0" t="str">
        <f aca="false">AB68</f>
        <v>Nein</v>
      </c>
      <c r="CX68" s="0" t="str">
        <f aca="false">AC68</f>
        <v>Nein</v>
      </c>
      <c r="CY68" s="3" t="n">
        <f aca="false">AD68</f>
        <v>1</v>
      </c>
      <c r="CZ68" s="0" t="n">
        <v>-1</v>
      </c>
      <c r="DA68" s="0" t="str">
        <f aca="false">AF68</f>
        <v>Nein</v>
      </c>
      <c r="DB68" s="0" t="str">
        <f aca="false">AG68</f>
        <v>Nein</v>
      </c>
      <c r="DC68" s="3" t="n">
        <f aca="false">AH68</f>
        <v>1</v>
      </c>
      <c r="DD68" s="0" t="n">
        <v>-1</v>
      </c>
      <c r="DE68" s="0" t="str">
        <f aca="false">AJ68</f>
        <v>Nein</v>
      </c>
      <c r="DF68" s="0" t="str">
        <f aca="false">AK68</f>
        <v>Nein</v>
      </c>
      <c r="DG68" s="3" t="n">
        <f aca="false">AL68</f>
        <v>1</v>
      </c>
      <c r="DH68" s="0" t="n">
        <v>-1</v>
      </c>
      <c r="DI68" s="0" t="str">
        <f aca="false">AN68</f>
        <v>Nein</v>
      </c>
      <c r="DJ68" s="0" t="str">
        <f aca="false">AO68</f>
        <v>Nein</v>
      </c>
      <c r="DK68" s="3" t="n">
        <f aca="false">AP68</f>
        <v>1</v>
      </c>
      <c r="DL68" s="0" t="n">
        <f aca="false">IF(CF68=0,0,IF(OR(BX68&gt;=0,CF68&gt;=0),ROUND(CF68/BX68*100,0),-1))</f>
        <v>0</v>
      </c>
      <c r="DM68" s="0" t="s">
        <v>44</v>
      </c>
      <c r="DN68" s="0" t="str">
        <f aca="false">IF(AND(CH68="Nein",BZ68="Nein"),"Nein","Ja")</f>
        <v>Nein</v>
      </c>
      <c r="DO68" s="3" t="n">
        <f aca="false">ROUND(CI68*CA68,2)</f>
        <v>1</v>
      </c>
      <c r="DP68" s="0" t="n">
        <v>-1</v>
      </c>
      <c r="DQ68" s="0" t="s">
        <v>44</v>
      </c>
      <c r="DR68" s="0" t="str">
        <f aca="false">IF(AND(BZ68="Nein",CD68="Nein"),"Nein","Ja")</f>
        <v>Nein</v>
      </c>
      <c r="DS68" s="3" t="n">
        <f aca="false">ROUND(CA68*CE68,2)</f>
        <v>1</v>
      </c>
      <c r="DT68" s="0" t="n">
        <v>-1</v>
      </c>
      <c r="DU68" s="0" t="s">
        <v>44</v>
      </c>
      <c r="DV68" s="0" t="str">
        <f aca="false">IF(AND(CH68="Nein",CL68="Nein"),"Nein","Ja")</f>
        <v>Nein</v>
      </c>
      <c r="DW68" s="3" t="n">
        <f aca="false">ROUND(CI68*CM68,2)</f>
        <v>1</v>
      </c>
      <c r="DX68" s="0" t="n">
        <v>-1</v>
      </c>
      <c r="DY68" s="0" t="s">
        <v>44</v>
      </c>
      <c r="DZ68" s="0" t="str">
        <f aca="false">IF(AND(CP68="Nein",CT68="Nein"),"Nein","Ja")</f>
        <v>Nein</v>
      </c>
      <c r="EA68" s="3" t="n">
        <f aca="false">ROUND(CQ68*CU68,2)</f>
        <v>1</v>
      </c>
      <c r="EB68" s="0" t="n">
        <v>-1</v>
      </c>
      <c r="EC68" s="0" t="s">
        <v>44</v>
      </c>
      <c r="ED68" s="0" t="str">
        <f aca="false">IF(AND(CP68="Nein",CH68="Nein"),"Nein","Ja")</f>
        <v>Nein</v>
      </c>
      <c r="EE68" s="3" t="n">
        <f aca="false">ROUND((CQ68+CI68)/2,2)</f>
        <v>1</v>
      </c>
      <c r="EF68" s="0" t="n">
        <v>-1</v>
      </c>
      <c r="EG68" s="0" t="s">
        <v>44</v>
      </c>
      <c r="EH68" s="0" t="str">
        <f aca="false">IF(AND(ED68="Nein",CD68="Nein"),"Nein","Ja")</f>
        <v>Nein</v>
      </c>
      <c r="EI68" s="3" t="n">
        <f aca="false">ROUND(EE68*CE68,2)</f>
        <v>1</v>
      </c>
      <c r="EJ68" s="0" t="n">
        <v>-1</v>
      </c>
      <c r="EK68" s="0" t="str">
        <f aca="false">BP68</f>
        <v>Nein</v>
      </c>
      <c r="EL68" s="0" t="str">
        <f aca="false">BQ68</f>
        <v>Nein</v>
      </c>
      <c r="EM68" s="3" t="n">
        <f aca="false">BR68</f>
        <v>1</v>
      </c>
    </row>
    <row r="69" customFormat="false" ht="12.75" hidden="false" customHeight="false" outlineLevel="0" collapsed="false">
      <c r="B69" s="0" t="n">
        <v>1</v>
      </c>
      <c r="C69" s="0" t="n">
        <v>720</v>
      </c>
      <c r="D69" s="0" t="s">
        <v>44</v>
      </c>
      <c r="E69" s="0" t="s">
        <v>44</v>
      </c>
      <c r="F69" s="3" t="n">
        <v>1</v>
      </c>
      <c r="G69" s="0" t="n">
        <v>97</v>
      </c>
      <c r="H69" s="0" t="s">
        <v>44</v>
      </c>
      <c r="I69" s="0" t="s">
        <v>44</v>
      </c>
      <c r="J69" s="3" t="n">
        <v>1</v>
      </c>
      <c r="K69" s="0" t="n">
        <v>60</v>
      </c>
      <c r="L69" s="0" t="s">
        <v>44</v>
      </c>
      <c r="M69" s="0" t="s">
        <v>44</v>
      </c>
      <c r="N69" s="3" t="n">
        <v>1</v>
      </c>
      <c r="O69" s="0" t="n">
        <v>82</v>
      </c>
      <c r="P69" s="0" t="s">
        <v>44</v>
      </c>
      <c r="Q69" s="0" t="s">
        <v>44</v>
      </c>
      <c r="R69" s="3" t="n">
        <v>1</v>
      </c>
      <c r="S69" s="0" t="n">
        <v>660</v>
      </c>
      <c r="T69" s="0" t="s">
        <v>44</v>
      </c>
      <c r="U69" s="0" t="s">
        <v>44</v>
      </c>
      <c r="V69" s="3" t="n">
        <v>1</v>
      </c>
      <c r="W69" s="0" t="n">
        <v>102</v>
      </c>
      <c r="X69" s="0" t="s">
        <v>44</v>
      </c>
      <c r="Y69" s="0" t="s">
        <v>44</v>
      </c>
      <c r="Z69" s="3" t="n">
        <v>1</v>
      </c>
      <c r="AA69" s="0" t="n">
        <v>-3</v>
      </c>
      <c r="AB69" s="0" t="s">
        <v>44</v>
      </c>
      <c r="AC69" s="0" t="s">
        <v>44</v>
      </c>
      <c r="AD69" s="3" t="n">
        <v>1</v>
      </c>
      <c r="AE69" s="0" t="n">
        <v>-3</v>
      </c>
      <c r="AF69" s="4" t="s">
        <v>44</v>
      </c>
      <c r="AG69" s="4" t="s">
        <v>44</v>
      </c>
      <c r="AH69" s="3" t="n">
        <v>1</v>
      </c>
      <c r="AI69" s="0" t="n">
        <v>-3</v>
      </c>
      <c r="AJ69" s="0" t="s">
        <v>44</v>
      </c>
      <c r="AK69" s="0" t="s">
        <v>44</v>
      </c>
      <c r="AL69" s="3" t="n">
        <v>1</v>
      </c>
      <c r="AM69" s="0" t="n">
        <v>98</v>
      </c>
      <c r="AN69" s="0" t="s">
        <v>44</v>
      </c>
      <c r="AO69" s="0" t="s">
        <v>44</v>
      </c>
      <c r="AP69" s="3" t="n">
        <v>1</v>
      </c>
      <c r="AQ69" s="0" t="n">
        <v>25</v>
      </c>
      <c r="AR69" s="0" t="s">
        <v>44</v>
      </c>
      <c r="AS69" s="0" t="s">
        <v>44</v>
      </c>
      <c r="AT69" s="3" t="n">
        <v>1</v>
      </c>
      <c r="AU69" s="0" t="n">
        <v>7</v>
      </c>
      <c r="AV69" s="0" t="s">
        <v>44</v>
      </c>
      <c r="AW69" s="0" t="s">
        <v>44</v>
      </c>
      <c r="AX69" s="3" t="n">
        <v>1</v>
      </c>
      <c r="AY69" s="0" t="n">
        <v>2</v>
      </c>
      <c r="AZ69" s="0" t="s">
        <v>44</v>
      </c>
      <c r="BA69" s="0" t="s">
        <v>44</v>
      </c>
      <c r="BB69" s="3" t="n">
        <v>1</v>
      </c>
      <c r="BC69" s="0" t="n">
        <v>5</v>
      </c>
      <c r="BD69" s="0" t="s">
        <v>44</v>
      </c>
      <c r="BE69" s="0" t="s">
        <v>44</v>
      </c>
      <c r="BF69" s="3" t="n">
        <v>1</v>
      </c>
      <c r="BG69" s="0" t="n">
        <v>1008</v>
      </c>
      <c r="BH69" s="0" t="s">
        <v>44</v>
      </c>
      <c r="BI69" s="0" t="s">
        <v>44</v>
      </c>
      <c r="BJ69" s="3" t="n">
        <v>1</v>
      </c>
      <c r="BK69" s="0" t="n">
        <v>10</v>
      </c>
      <c r="BL69" s="0" t="s">
        <v>44</v>
      </c>
      <c r="BM69" s="0" t="s">
        <v>44</v>
      </c>
      <c r="BN69" s="3" t="n">
        <v>1</v>
      </c>
      <c r="BO69" s="0" t="n">
        <v>7</v>
      </c>
      <c r="BP69" s="0" t="s">
        <v>44</v>
      </c>
      <c r="BQ69" s="0" t="s">
        <v>44</v>
      </c>
      <c r="BR69" s="3" t="n">
        <v>1</v>
      </c>
      <c r="CA69" s="3"/>
      <c r="CE69" s="3"/>
      <c r="CI69" s="3"/>
      <c r="CM69" s="3"/>
      <c r="CQ69" s="3"/>
      <c r="CU69" s="3"/>
      <c r="CY69" s="3"/>
      <c r="DC69" s="3"/>
      <c r="DG69" s="3"/>
      <c r="DK69" s="3"/>
      <c r="DO69" s="3"/>
      <c r="DS69" s="3"/>
      <c r="DW69" s="3"/>
      <c r="EA69" s="3"/>
      <c r="EE69" s="3"/>
      <c r="EI69" s="3"/>
      <c r="EM69" s="3"/>
    </row>
    <row r="70" customFormat="false" ht="12.75" hidden="false" customHeight="false" outlineLevel="0" collapsed="false">
      <c r="A70" s="0" t="n">
        <v>27</v>
      </c>
      <c r="B70" s="0" t="n">
        <v>1</v>
      </c>
      <c r="C70" s="0" t="n">
        <v>2520</v>
      </c>
      <c r="D70" s="0" t="s">
        <v>44</v>
      </c>
      <c r="E70" s="0" t="s">
        <v>44</v>
      </c>
      <c r="F70" s="3" t="n">
        <v>1</v>
      </c>
      <c r="G70" s="0" t="n">
        <v>109</v>
      </c>
      <c r="H70" s="0" t="s">
        <v>44</v>
      </c>
      <c r="I70" s="0" t="s">
        <v>44</v>
      </c>
      <c r="J70" s="3" t="n">
        <v>1</v>
      </c>
      <c r="K70" s="0" t="n">
        <v>0</v>
      </c>
      <c r="L70" s="0" t="s">
        <v>44</v>
      </c>
      <c r="M70" s="0" t="s">
        <v>44</v>
      </c>
      <c r="N70" s="3" t="n">
        <v>1</v>
      </c>
      <c r="O70" s="0" t="n">
        <v>-1</v>
      </c>
      <c r="P70" s="0" t="s">
        <v>44</v>
      </c>
      <c r="Q70" s="0" t="s">
        <v>44</v>
      </c>
      <c r="R70" s="3" t="n">
        <v>1</v>
      </c>
      <c r="S70" s="0" t="n">
        <v>2520</v>
      </c>
      <c r="T70" s="0" t="s">
        <v>44</v>
      </c>
      <c r="U70" s="0" t="s">
        <v>44</v>
      </c>
      <c r="V70" s="3" t="n">
        <v>1</v>
      </c>
      <c r="W70" s="0" t="n">
        <v>109</v>
      </c>
      <c r="X70" s="0" t="s">
        <v>44</v>
      </c>
      <c r="Y70" s="0" t="s">
        <v>44</v>
      </c>
      <c r="Z70" s="3" t="n">
        <v>1</v>
      </c>
      <c r="AA70" s="0" t="n">
        <v>83</v>
      </c>
      <c r="AB70" s="0" t="s">
        <v>44</v>
      </c>
      <c r="AC70" s="0" t="s">
        <v>44</v>
      </c>
      <c r="AD70" s="3" t="n">
        <v>1</v>
      </c>
      <c r="AE70" s="0" t="n">
        <v>85</v>
      </c>
      <c r="AF70" s="4" t="s">
        <v>44</v>
      </c>
      <c r="AG70" s="4" t="s">
        <v>44</v>
      </c>
      <c r="AH70" s="3" t="n">
        <v>1</v>
      </c>
      <c r="AI70" s="0" t="n">
        <v>15</v>
      </c>
      <c r="AJ70" s="0" t="s">
        <v>44</v>
      </c>
      <c r="AK70" s="0" t="s">
        <v>44</v>
      </c>
      <c r="AL70" s="3" t="n">
        <v>1</v>
      </c>
      <c r="AM70" s="0" t="n">
        <v>103</v>
      </c>
      <c r="AN70" s="0" t="s">
        <v>44</v>
      </c>
      <c r="AO70" s="0" t="s">
        <v>44</v>
      </c>
      <c r="AP70" s="3" t="n">
        <v>1</v>
      </c>
      <c r="AQ70" s="0" t="n">
        <v>0</v>
      </c>
      <c r="AR70" s="0" t="s">
        <v>44</v>
      </c>
      <c r="AS70" s="0" t="s">
        <v>44</v>
      </c>
      <c r="AT70" s="3" t="n">
        <v>1</v>
      </c>
      <c r="AU70" s="0" t="n">
        <v>23</v>
      </c>
      <c r="AV70" s="0" t="s">
        <v>44</v>
      </c>
      <c r="AW70" s="0" t="s">
        <v>44</v>
      </c>
      <c r="AX70" s="3" t="n">
        <v>1</v>
      </c>
      <c r="AY70" s="0" t="n">
        <v>-1</v>
      </c>
      <c r="AZ70" s="0" t="s">
        <v>44</v>
      </c>
      <c r="BA70" s="0" t="s">
        <v>44</v>
      </c>
      <c r="BB70" s="3" t="n">
        <v>1</v>
      </c>
      <c r="BC70" s="0" t="n">
        <v>23</v>
      </c>
      <c r="BD70" s="0" t="s">
        <v>44</v>
      </c>
      <c r="BE70" s="0" t="s">
        <v>44</v>
      </c>
      <c r="BF70" s="3" t="n">
        <v>1</v>
      </c>
      <c r="BG70" s="0" t="n">
        <v>2520</v>
      </c>
      <c r="BH70" s="0" t="s">
        <v>44</v>
      </c>
      <c r="BI70" s="0" t="s">
        <v>44</v>
      </c>
      <c r="BJ70" s="3" t="n">
        <v>1</v>
      </c>
      <c r="BK70" s="0" t="n">
        <v>23</v>
      </c>
      <c r="BL70" s="0" t="s">
        <v>44</v>
      </c>
      <c r="BM70" s="0" t="s">
        <v>44</v>
      </c>
      <c r="BN70" s="3" t="n">
        <v>1</v>
      </c>
      <c r="BO70" s="0" t="n">
        <v>13</v>
      </c>
      <c r="BP70" s="0" t="s">
        <v>44</v>
      </c>
      <c r="BQ70" s="0" t="s">
        <v>44</v>
      </c>
      <c r="BR70" s="3" t="n">
        <v>1</v>
      </c>
      <c r="BW70" s="0" t="n">
        <v>1</v>
      </c>
      <c r="BX70" s="0" t="n">
        <f aca="false">IF(AND(C70&gt;=0,C71&gt;=0),C70-C71,-1)</f>
        <v>1800</v>
      </c>
      <c r="BY70" s="0" t="s">
        <v>44</v>
      </c>
      <c r="BZ70" s="0" t="str">
        <f aca="false">IF(AND(E70="Nein",E71="Nein"),"Nein","Ja")</f>
        <v>Nein</v>
      </c>
      <c r="CA70" s="3" t="n">
        <f aca="false">ROUND((F70+F71)/2,2)</f>
        <v>1</v>
      </c>
      <c r="CB70" s="0" t="n">
        <v>-1</v>
      </c>
      <c r="CC70" s="0" t="str">
        <f aca="false">H70</f>
        <v>Nein</v>
      </c>
      <c r="CD70" s="0" t="str">
        <f aca="false">I70</f>
        <v>Nein</v>
      </c>
      <c r="CE70" s="3" t="n">
        <f aca="false">J70</f>
        <v>1</v>
      </c>
      <c r="CF70" s="0" t="n">
        <f aca="false">IF(AND(K70&gt;=0,K71&gt;=0),K70-K71,-1)</f>
        <v>0</v>
      </c>
      <c r="CG70" s="0" t="s">
        <v>44</v>
      </c>
      <c r="CH70" s="0" t="str">
        <f aca="false">IF(AND(M70="Nein",M71="Nein"),"Nein","Ja")</f>
        <v>Nein</v>
      </c>
      <c r="CI70" s="3" t="n">
        <f aca="false">ROUND((N70+N71)/2,2)</f>
        <v>1</v>
      </c>
      <c r="CJ70" s="0" t="n">
        <v>-1</v>
      </c>
      <c r="CK70" s="0" t="str">
        <f aca="false">P70</f>
        <v>Nein</v>
      </c>
      <c r="CL70" s="0" t="str">
        <f aca="false">Q70</f>
        <v>Nein</v>
      </c>
      <c r="CM70" s="3" t="n">
        <f aca="false">R70</f>
        <v>1</v>
      </c>
      <c r="CN70" s="0" t="n">
        <f aca="false">IF(AND(S70&gt;=0,S71&gt;=0),S70-S71,-1)</f>
        <v>1980</v>
      </c>
      <c r="CO70" s="0" t="s">
        <v>44</v>
      </c>
      <c r="CP70" s="0" t="str">
        <f aca="false">IF(AND(U70="Nein",U71="Nein"),"Nein","Ja")</f>
        <v>Nein</v>
      </c>
      <c r="CQ70" s="3" t="n">
        <f aca="false">ROUND((V70+V71)/2,2)</f>
        <v>1</v>
      </c>
      <c r="CR70" s="0" t="n">
        <v>-1</v>
      </c>
      <c r="CS70" s="0" t="str">
        <f aca="false">X70</f>
        <v>Nein</v>
      </c>
      <c r="CT70" s="0" t="str">
        <f aca="false">Y70</f>
        <v>Nein</v>
      </c>
      <c r="CU70" s="3" t="n">
        <f aca="false">Z70</f>
        <v>1</v>
      </c>
      <c r="CV70" s="0" t="n">
        <v>-1</v>
      </c>
      <c r="CW70" s="0" t="str">
        <f aca="false">AB70</f>
        <v>Nein</v>
      </c>
      <c r="CX70" s="0" t="str">
        <f aca="false">AC70</f>
        <v>Nein</v>
      </c>
      <c r="CY70" s="3" t="n">
        <f aca="false">AD70</f>
        <v>1</v>
      </c>
      <c r="CZ70" s="0" t="n">
        <v>-1</v>
      </c>
      <c r="DA70" s="0" t="str">
        <f aca="false">AF70</f>
        <v>Nein</v>
      </c>
      <c r="DB70" s="0" t="str">
        <f aca="false">AG70</f>
        <v>Nein</v>
      </c>
      <c r="DC70" s="3" t="n">
        <f aca="false">AH70</f>
        <v>1</v>
      </c>
      <c r="DD70" s="0" t="n">
        <v>-1</v>
      </c>
      <c r="DE70" s="0" t="str">
        <f aca="false">AJ70</f>
        <v>Nein</v>
      </c>
      <c r="DF70" s="0" t="str">
        <f aca="false">AK70</f>
        <v>Nein</v>
      </c>
      <c r="DG70" s="3" t="n">
        <f aca="false">AL70</f>
        <v>1</v>
      </c>
      <c r="DH70" s="0" t="n">
        <v>-1</v>
      </c>
      <c r="DI70" s="0" t="str">
        <f aca="false">AN70</f>
        <v>Nein</v>
      </c>
      <c r="DJ70" s="0" t="str">
        <f aca="false">AO70</f>
        <v>Nein</v>
      </c>
      <c r="DK70" s="3" t="n">
        <f aca="false">AP70</f>
        <v>1</v>
      </c>
      <c r="DL70" s="0" t="n">
        <f aca="false">IF(CF70=0,0,IF(OR(BX70&gt;=0,CF70&gt;=0),ROUND(CF70/BX70*100,0),-1))</f>
        <v>0</v>
      </c>
      <c r="DM70" s="0" t="s">
        <v>44</v>
      </c>
      <c r="DN70" s="0" t="str">
        <f aca="false">IF(AND(CH70="Nein",BZ70="Nein"),"Nein","Ja")</f>
        <v>Nein</v>
      </c>
      <c r="DO70" s="3" t="n">
        <f aca="false">ROUND(CI70*CA70,2)</f>
        <v>1</v>
      </c>
      <c r="DP70" s="0" t="n">
        <v>-1</v>
      </c>
      <c r="DQ70" s="0" t="s">
        <v>44</v>
      </c>
      <c r="DR70" s="0" t="str">
        <f aca="false">IF(AND(BZ70="Nein",CD70="Nein"),"Nein","Ja")</f>
        <v>Nein</v>
      </c>
      <c r="DS70" s="3" t="n">
        <f aca="false">ROUND(CA70*CE70,2)</f>
        <v>1</v>
      </c>
      <c r="DT70" s="0" t="n">
        <v>-1</v>
      </c>
      <c r="DU70" s="0" t="s">
        <v>44</v>
      </c>
      <c r="DV70" s="0" t="str">
        <f aca="false">IF(AND(CH70="Nein",CL70="Nein"),"Nein","Ja")</f>
        <v>Nein</v>
      </c>
      <c r="DW70" s="3" t="n">
        <f aca="false">ROUND(CI70*CM70,2)</f>
        <v>1</v>
      </c>
      <c r="DX70" s="0" t="n">
        <v>-1</v>
      </c>
      <c r="DY70" s="0" t="s">
        <v>44</v>
      </c>
      <c r="DZ70" s="0" t="str">
        <f aca="false">IF(AND(CP70="Nein",CT70="Nein"),"Nein","Ja")</f>
        <v>Nein</v>
      </c>
      <c r="EA70" s="3" t="n">
        <f aca="false">ROUND(CQ70*CU70,2)</f>
        <v>1</v>
      </c>
      <c r="EB70" s="0" t="n">
        <v>-1</v>
      </c>
      <c r="EC70" s="0" t="s">
        <v>44</v>
      </c>
      <c r="ED70" s="0" t="str">
        <f aca="false">IF(AND(CP70="Nein",CH70="Nein"),"Nein","Ja")</f>
        <v>Nein</v>
      </c>
      <c r="EE70" s="3" t="n">
        <f aca="false">ROUND((CQ70+CI70)/2,2)</f>
        <v>1</v>
      </c>
      <c r="EF70" s="0" t="n">
        <v>-1</v>
      </c>
      <c r="EG70" s="0" t="s">
        <v>44</v>
      </c>
      <c r="EH70" s="0" t="str">
        <f aca="false">IF(AND(ED70="Nein",CD70="Nein"),"Nein","Ja")</f>
        <v>Nein</v>
      </c>
      <c r="EI70" s="3" t="n">
        <f aca="false">ROUND(EE70*CE70,2)</f>
        <v>1</v>
      </c>
      <c r="EJ70" s="0" t="n">
        <v>-1</v>
      </c>
      <c r="EK70" s="0" t="str">
        <f aca="false">BP70</f>
        <v>Nein</v>
      </c>
      <c r="EL70" s="0" t="str">
        <f aca="false">BQ70</f>
        <v>Nein</v>
      </c>
      <c r="EM70" s="3" t="n">
        <f aca="false">BR70</f>
        <v>1</v>
      </c>
    </row>
    <row r="71" customFormat="false" ht="12.75" hidden="false" customHeight="false" outlineLevel="0" collapsed="false">
      <c r="B71" s="0" t="n">
        <v>1</v>
      </c>
      <c r="C71" s="0" t="n">
        <v>720</v>
      </c>
      <c r="D71" s="0" t="s">
        <v>44</v>
      </c>
      <c r="E71" s="0" t="s">
        <v>44</v>
      </c>
      <c r="F71" s="3" t="n">
        <v>1</v>
      </c>
      <c r="G71" s="0" t="n">
        <v>97</v>
      </c>
      <c r="H71" s="0" t="s">
        <v>44</v>
      </c>
      <c r="I71" s="0" t="s">
        <v>44</v>
      </c>
      <c r="J71" s="3" t="n">
        <v>1</v>
      </c>
      <c r="K71" s="0" t="n">
        <v>0</v>
      </c>
      <c r="L71" s="0" t="s">
        <v>44</v>
      </c>
      <c r="M71" s="0" t="s">
        <v>44</v>
      </c>
      <c r="N71" s="3" t="n">
        <v>1</v>
      </c>
      <c r="O71" s="0" t="n">
        <v>-1</v>
      </c>
      <c r="P71" s="0" t="s">
        <v>44</v>
      </c>
      <c r="Q71" s="0" t="s">
        <v>44</v>
      </c>
      <c r="R71" s="3" t="n">
        <v>1</v>
      </c>
      <c r="S71" s="0" t="n">
        <v>540</v>
      </c>
      <c r="T71" s="0" t="s">
        <v>44</v>
      </c>
      <c r="U71" s="0" t="s">
        <v>44</v>
      </c>
      <c r="V71" s="3" t="n">
        <v>1</v>
      </c>
      <c r="W71" s="0" t="n">
        <v>102</v>
      </c>
      <c r="X71" s="0" t="s">
        <v>44</v>
      </c>
      <c r="Y71" s="0" t="s">
        <v>44</v>
      </c>
      <c r="Z71" s="3" t="n">
        <v>1</v>
      </c>
      <c r="AA71" s="0" t="n">
        <v>82</v>
      </c>
      <c r="AB71" s="0" t="s">
        <v>44</v>
      </c>
      <c r="AC71" s="0" t="s">
        <v>44</v>
      </c>
      <c r="AD71" s="3" t="n">
        <v>1</v>
      </c>
      <c r="AE71" s="0" t="n">
        <v>82</v>
      </c>
      <c r="AF71" s="4" t="s">
        <v>44</v>
      </c>
      <c r="AG71" s="4" t="s">
        <v>44</v>
      </c>
      <c r="AH71" s="3" t="n">
        <v>1</v>
      </c>
      <c r="AI71" s="0" t="n">
        <v>11</v>
      </c>
      <c r="AJ71" s="0" t="s">
        <v>44</v>
      </c>
      <c r="AK71" s="0" t="s">
        <v>44</v>
      </c>
      <c r="AL71" s="3" t="n">
        <v>1</v>
      </c>
      <c r="AM71" s="0" t="n">
        <v>98</v>
      </c>
      <c r="AN71" s="0" t="s">
        <v>44</v>
      </c>
      <c r="AO71" s="0" t="s">
        <v>44</v>
      </c>
      <c r="AP71" s="3" t="n">
        <v>1</v>
      </c>
      <c r="AQ71" s="0" t="n">
        <v>0</v>
      </c>
      <c r="AR71" s="0" t="s">
        <v>44</v>
      </c>
      <c r="AS71" s="0" t="s">
        <v>44</v>
      </c>
      <c r="AT71" s="3" t="n">
        <v>1</v>
      </c>
      <c r="AU71" s="0" t="n">
        <v>7</v>
      </c>
      <c r="AV71" s="0" t="s">
        <v>44</v>
      </c>
      <c r="AW71" s="0" t="s">
        <v>44</v>
      </c>
      <c r="AX71" s="3" t="n">
        <v>1</v>
      </c>
      <c r="AY71" s="0" t="n">
        <v>-1</v>
      </c>
      <c r="AZ71" s="0" t="s">
        <v>44</v>
      </c>
      <c r="BA71" s="0" t="s">
        <v>44</v>
      </c>
      <c r="BB71" s="3" t="n">
        <v>1</v>
      </c>
      <c r="BC71" s="0" t="n">
        <v>7</v>
      </c>
      <c r="BD71" s="0" t="s">
        <v>44</v>
      </c>
      <c r="BE71" s="0" t="s">
        <v>44</v>
      </c>
      <c r="BF71" s="3" t="n">
        <v>1</v>
      </c>
      <c r="BG71" s="0" t="n">
        <v>1008</v>
      </c>
      <c r="BH71" s="0" t="s">
        <v>44</v>
      </c>
      <c r="BI71" s="0" t="s">
        <v>44</v>
      </c>
      <c r="BJ71" s="3" t="n">
        <v>1</v>
      </c>
      <c r="BK71" s="0" t="n">
        <v>10</v>
      </c>
      <c r="BL71" s="0" t="s">
        <v>44</v>
      </c>
      <c r="BM71" s="0" t="s">
        <v>44</v>
      </c>
      <c r="BN71" s="3" t="n">
        <v>1</v>
      </c>
      <c r="BO71" s="0" t="n">
        <v>7</v>
      </c>
      <c r="BP71" s="0" t="s">
        <v>44</v>
      </c>
      <c r="BQ71" s="0" t="s">
        <v>44</v>
      </c>
      <c r="BR71" s="3" t="n">
        <v>1</v>
      </c>
      <c r="CA71" s="3"/>
      <c r="CE71" s="3"/>
      <c r="CI71" s="3"/>
      <c r="CM71" s="3"/>
      <c r="CQ71" s="3"/>
      <c r="CU71" s="3"/>
      <c r="CY71" s="3"/>
      <c r="DC71" s="3"/>
      <c r="DG71" s="3"/>
      <c r="DK71" s="3"/>
      <c r="DO71" s="3"/>
      <c r="DS71" s="3"/>
      <c r="DW71" s="3"/>
      <c r="EA71" s="3"/>
      <c r="EE71" s="3"/>
      <c r="EI71" s="3"/>
      <c r="EM71" s="3"/>
    </row>
    <row r="72" customFormat="false" ht="12.75" hidden="false" customHeight="false" outlineLevel="0" collapsed="false">
      <c r="A72" s="0" t="n">
        <v>28</v>
      </c>
      <c r="B72" s="0" t="n">
        <v>1</v>
      </c>
      <c r="C72" s="0" t="n">
        <v>1320</v>
      </c>
      <c r="D72" s="0" t="s">
        <v>44</v>
      </c>
      <c r="E72" s="0" t="s">
        <v>44</v>
      </c>
      <c r="F72" s="3" t="n">
        <v>1</v>
      </c>
      <c r="G72" s="0" t="n">
        <v>20</v>
      </c>
      <c r="H72" s="0" t="s">
        <v>44</v>
      </c>
      <c r="I72" s="0" t="s">
        <v>44</v>
      </c>
      <c r="J72" s="3" t="n">
        <v>1</v>
      </c>
      <c r="K72" s="0" t="n">
        <v>60</v>
      </c>
      <c r="L72" s="0" t="s">
        <v>44</v>
      </c>
      <c r="M72" s="0" t="s">
        <v>44</v>
      </c>
      <c r="N72" s="3" t="n">
        <v>1</v>
      </c>
      <c r="O72" s="0" t="n">
        <v>20</v>
      </c>
      <c r="P72" s="0" t="s">
        <v>44</v>
      </c>
      <c r="Q72" s="0" t="s">
        <v>44</v>
      </c>
      <c r="R72" s="3" t="n">
        <v>1</v>
      </c>
      <c r="S72" s="0" t="n">
        <v>1260</v>
      </c>
      <c r="T72" s="0" t="s">
        <v>44</v>
      </c>
      <c r="U72" s="0" t="s">
        <v>44</v>
      </c>
      <c r="V72" s="3" t="n">
        <v>1</v>
      </c>
      <c r="W72" s="0" t="n">
        <v>20</v>
      </c>
      <c r="X72" s="0" t="s">
        <v>44</v>
      </c>
      <c r="Y72" s="0" t="s">
        <v>44</v>
      </c>
      <c r="Z72" s="3" t="n">
        <v>1</v>
      </c>
      <c r="AA72" s="0" t="n">
        <v>92</v>
      </c>
      <c r="AB72" s="0" t="s">
        <v>44</v>
      </c>
      <c r="AC72" s="0" t="s">
        <v>44</v>
      </c>
      <c r="AD72" s="3" t="n">
        <v>1</v>
      </c>
      <c r="AE72" s="0" t="n">
        <v>92</v>
      </c>
      <c r="AF72" s="4" t="s">
        <v>44</v>
      </c>
      <c r="AG72" s="4" t="s">
        <v>44</v>
      </c>
      <c r="AH72" s="3" t="n">
        <v>1</v>
      </c>
      <c r="AI72" s="0" t="n">
        <v>2</v>
      </c>
      <c r="AJ72" s="0" t="s">
        <v>44</v>
      </c>
      <c r="AK72" s="0" t="s">
        <v>44</v>
      </c>
      <c r="AL72" s="3" t="n">
        <v>1</v>
      </c>
      <c r="AM72" s="0" t="n">
        <v>21</v>
      </c>
      <c r="AN72" s="0" t="s">
        <v>44</v>
      </c>
      <c r="AO72" s="0" t="s">
        <v>44</v>
      </c>
      <c r="AP72" s="3" t="n">
        <v>1</v>
      </c>
      <c r="AQ72" s="0" t="n">
        <v>5</v>
      </c>
      <c r="AR72" s="0" t="s">
        <v>44</v>
      </c>
      <c r="AS72" s="0" t="s">
        <v>44</v>
      </c>
      <c r="AT72" s="3" t="n">
        <v>1</v>
      </c>
      <c r="AU72" s="0" t="n">
        <v>66</v>
      </c>
      <c r="AV72" s="0" t="s">
        <v>44</v>
      </c>
      <c r="AW72" s="0" t="s">
        <v>44</v>
      </c>
      <c r="AX72" s="3" t="n">
        <v>1</v>
      </c>
      <c r="AY72" s="0" t="n">
        <v>3</v>
      </c>
      <c r="AZ72" s="0" t="s">
        <v>44</v>
      </c>
      <c r="BA72" s="0" t="s">
        <v>44</v>
      </c>
      <c r="BB72" s="3" t="n">
        <v>1</v>
      </c>
      <c r="BC72" s="0" t="n">
        <v>63</v>
      </c>
      <c r="BD72" s="0" t="s">
        <v>44</v>
      </c>
      <c r="BE72" s="0" t="s">
        <v>44</v>
      </c>
      <c r="BF72" s="3" t="n">
        <v>1</v>
      </c>
      <c r="BG72" s="0" t="n">
        <v>1392</v>
      </c>
      <c r="BH72" s="0" t="s">
        <v>44</v>
      </c>
      <c r="BI72" s="0" t="s">
        <v>44</v>
      </c>
      <c r="BJ72" s="3" t="n">
        <v>1</v>
      </c>
      <c r="BK72" s="0" t="n">
        <v>70</v>
      </c>
      <c r="BL72" s="0" t="s">
        <v>44</v>
      </c>
      <c r="BM72" s="0" t="s">
        <v>44</v>
      </c>
      <c r="BN72" s="3" t="n">
        <v>1</v>
      </c>
      <c r="BO72" s="0" t="n">
        <v>9</v>
      </c>
      <c r="BP72" s="0" t="s">
        <v>44</v>
      </c>
      <c r="BQ72" s="0" t="s">
        <v>44</v>
      </c>
      <c r="BR72" s="3" t="n">
        <v>1</v>
      </c>
      <c r="BW72" s="0" t="n">
        <v>1</v>
      </c>
      <c r="BX72" s="0" t="n">
        <f aca="false">IF(AND(C72&gt;=0,C73&gt;=0),C72-C73,-1)</f>
        <v>600</v>
      </c>
      <c r="BY72" s="0" t="s">
        <v>44</v>
      </c>
      <c r="BZ72" s="0" t="str">
        <f aca="false">IF(AND(E72="Nein",E73="Nein"),"Nein","Ja")</f>
        <v>Nein</v>
      </c>
      <c r="CA72" s="3" t="n">
        <f aca="false">ROUND((F72+F73)/2,2)</f>
        <v>1</v>
      </c>
      <c r="CB72" s="0" t="n">
        <v>-1</v>
      </c>
      <c r="CC72" s="0" t="str">
        <f aca="false">H72</f>
        <v>Nein</v>
      </c>
      <c r="CD72" s="0" t="str">
        <f aca="false">I72</f>
        <v>Nein</v>
      </c>
      <c r="CE72" s="3" t="n">
        <f aca="false">J72</f>
        <v>1</v>
      </c>
      <c r="CF72" s="0" t="n">
        <f aca="false">IF(AND(K72&gt;=0,K73&gt;=0),K72-K73,-1)</f>
        <v>60</v>
      </c>
      <c r="CG72" s="0" t="s">
        <v>44</v>
      </c>
      <c r="CH72" s="0" t="str">
        <f aca="false">IF(AND(M72="Nein",M73="Nein"),"Nein","Ja")</f>
        <v>Nein</v>
      </c>
      <c r="CI72" s="3" t="n">
        <f aca="false">ROUND((N72+N73)/2,2)</f>
        <v>1</v>
      </c>
      <c r="CJ72" s="0" t="n">
        <v>-1</v>
      </c>
      <c r="CK72" s="0" t="str">
        <f aca="false">P72</f>
        <v>Nein</v>
      </c>
      <c r="CL72" s="0" t="str">
        <f aca="false">Q72</f>
        <v>Nein</v>
      </c>
      <c r="CM72" s="3" t="n">
        <f aca="false">R72</f>
        <v>1</v>
      </c>
      <c r="CN72" s="0" t="n">
        <f aca="false">IF(AND(S72&gt;=0,S73&gt;=0),S72-S73,-1)</f>
        <v>540</v>
      </c>
      <c r="CO72" s="0" t="s">
        <v>44</v>
      </c>
      <c r="CP72" s="0" t="str">
        <f aca="false">IF(AND(U72="Nein",U73="Nein"),"Nein","Ja")</f>
        <v>Nein</v>
      </c>
      <c r="CQ72" s="3" t="n">
        <f aca="false">ROUND((V72+V73)/2,2)</f>
        <v>1</v>
      </c>
      <c r="CR72" s="0" t="n">
        <v>-1</v>
      </c>
      <c r="CS72" s="0" t="str">
        <f aca="false">X72</f>
        <v>Nein</v>
      </c>
      <c r="CT72" s="0" t="str">
        <f aca="false">Y72</f>
        <v>Nein</v>
      </c>
      <c r="CU72" s="3" t="n">
        <f aca="false">Z72</f>
        <v>1</v>
      </c>
      <c r="CV72" s="0" t="n">
        <v>-1</v>
      </c>
      <c r="CW72" s="0" t="str">
        <f aca="false">AB72</f>
        <v>Nein</v>
      </c>
      <c r="CX72" s="0" t="str">
        <f aca="false">AC72</f>
        <v>Nein</v>
      </c>
      <c r="CY72" s="3" t="n">
        <f aca="false">AD72</f>
        <v>1</v>
      </c>
      <c r="CZ72" s="0" t="n">
        <v>-1</v>
      </c>
      <c r="DA72" s="0" t="str">
        <f aca="false">AF72</f>
        <v>Nein</v>
      </c>
      <c r="DB72" s="0" t="str">
        <f aca="false">AG72</f>
        <v>Nein</v>
      </c>
      <c r="DC72" s="3" t="n">
        <f aca="false">AH72</f>
        <v>1</v>
      </c>
      <c r="DD72" s="0" t="n">
        <v>-1</v>
      </c>
      <c r="DE72" s="0" t="str">
        <f aca="false">AJ72</f>
        <v>Nein</v>
      </c>
      <c r="DF72" s="0" t="str">
        <f aca="false">AK72</f>
        <v>Nein</v>
      </c>
      <c r="DG72" s="3" t="n">
        <f aca="false">AL72</f>
        <v>1</v>
      </c>
      <c r="DH72" s="0" t="n">
        <v>-1</v>
      </c>
      <c r="DI72" s="0" t="str">
        <f aca="false">AN72</f>
        <v>Nein</v>
      </c>
      <c r="DJ72" s="0" t="str">
        <f aca="false">AO72</f>
        <v>Nein</v>
      </c>
      <c r="DK72" s="3" t="n">
        <f aca="false">AP72</f>
        <v>1</v>
      </c>
      <c r="DL72" s="0" t="n">
        <f aca="false">IF(CF72=0,0,IF(OR(BX72&gt;=0,CF72&gt;=0),ROUND(CF72/BX72*100,0),-1))</f>
        <v>10</v>
      </c>
      <c r="DM72" s="0" t="s">
        <v>44</v>
      </c>
      <c r="DN72" s="0" t="str">
        <f aca="false">IF(AND(CH72="Nein",BZ72="Nein"),"Nein","Ja")</f>
        <v>Nein</v>
      </c>
      <c r="DO72" s="3" t="n">
        <f aca="false">ROUND(CI72*CA72,2)</f>
        <v>1</v>
      </c>
      <c r="DP72" s="0" t="n">
        <v>-1</v>
      </c>
      <c r="DQ72" s="0" t="s">
        <v>44</v>
      </c>
      <c r="DR72" s="0" t="str">
        <f aca="false">IF(AND(BZ72="Nein",CD72="Nein"),"Nein","Ja")</f>
        <v>Nein</v>
      </c>
      <c r="DS72" s="3" t="n">
        <f aca="false">ROUND(CA72*CE72,2)</f>
        <v>1</v>
      </c>
      <c r="DT72" s="0" t="n">
        <v>-1</v>
      </c>
      <c r="DU72" s="0" t="s">
        <v>44</v>
      </c>
      <c r="DV72" s="0" t="str">
        <f aca="false">IF(AND(CH72="Nein",CL72="Nein"),"Nein","Ja")</f>
        <v>Nein</v>
      </c>
      <c r="DW72" s="3" t="n">
        <f aca="false">ROUND(CI72*CM72,2)</f>
        <v>1</v>
      </c>
      <c r="DX72" s="0" t="n">
        <v>-1</v>
      </c>
      <c r="DY72" s="0" t="s">
        <v>44</v>
      </c>
      <c r="DZ72" s="0" t="str">
        <f aca="false">IF(AND(CP72="Nein",CT72="Nein"),"Nein","Ja")</f>
        <v>Nein</v>
      </c>
      <c r="EA72" s="3" t="n">
        <f aca="false">ROUND(CQ72*CU72,2)</f>
        <v>1</v>
      </c>
      <c r="EB72" s="0" t="n">
        <v>-1</v>
      </c>
      <c r="EC72" s="0" t="s">
        <v>44</v>
      </c>
      <c r="ED72" s="0" t="str">
        <f aca="false">IF(AND(CP72="Nein",CH72="Nein"),"Nein","Ja")</f>
        <v>Nein</v>
      </c>
      <c r="EE72" s="3" t="n">
        <f aca="false">ROUND((CQ72+CI72)/2,2)</f>
        <v>1</v>
      </c>
      <c r="EF72" s="0" t="n">
        <v>-1</v>
      </c>
      <c r="EG72" s="0" t="s">
        <v>44</v>
      </c>
      <c r="EH72" s="0" t="str">
        <f aca="false">IF(AND(ED72="Nein",CD72="Nein"),"Nein","Ja")</f>
        <v>Nein</v>
      </c>
      <c r="EI72" s="3" t="n">
        <f aca="false">ROUND(EE72*CE72,2)</f>
        <v>1</v>
      </c>
      <c r="EJ72" s="0" t="n">
        <v>-1</v>
      </c>
      <c r="EK72" s="0" t="str">
        <f aca="false">BP72</f>
        <v>Nein</v>
      </c>
      <c r="EL72" s="0" t="str">
        <f aca="false">BQ72</f>
        <v>Nein</v>
      </c>
      <c r="EM72" s="3" t="n">
        <f aca="false">BR72</f>
        <v>1</v>
      </c>
    </row>
    <row r="73" customFormat="false" ht="12.75" hidden="false" customHeight="false" outlineLevel="0" collapsed="false">
      <c r="B73" s="0" t="n">
        <v>1</v>
      </c>
      <c r="C73" s="0" t="n">
        <v>720</v>
      </c>
      <c r="D73" s="0" t="s">
        <v>44</v>
      </c>
      <c r="E73" s="0" t="s">
        <v>44</v>
      </c>
      <c r="F73" s="3" t="n">
        <v>1</v>
      </c>
      <c r="G73" s="0" t="n">
        <v>97</v>
      </c>
      <c r="H73" s="0" t="s">
        <v>44</v>
      </c>
      <c r="I73" s="0" t="s">
        <v>44</v>
      </c>
      <c r="J73" s="3" t="n">
        <v>1</v>
      </c>
      <c r="K73" s="0" t="n">
        <v>0</v>
      </c>
      <c r="L73" s="0" t="s">
        <v>44</v>
      </c>
      <c r="M73" s="0" t="s">
        <v>44</v>
      </c>
      <c r="N73" s="3" t="n">
        <v>1</v>
      </c>
      <c r="O73" s="0" t="n">
        <v>-1</v>
      </c>
      <c r="P73" s="0" t="s">
        <v>44</v>
      </c>
      <c r="Q73" s="0" t="s">
        <v>44</v>
      </c>
      <c r="R73" s="3" t="n">
        <v>1</v>
      </c>
      <c r="S73" s="0" t="n">
        <v>720</v>
      </c>
      <c r="T73" s="0" t="s">
        <v>44</v>
      </c>
      <c r="U73" s="0" t="s">
        <v>44</v>
      </c>
      <c r="V73" s="3" t="n">
        <v>1</v>
      </c>
      <c r="W73" s="0" t="n">
        <v>97</v>
      </c>
      <c r="X73" s="0" t="s">
        <v>44</v>
      </c>
      <c r="Y73" s="0" t="s">
        <v>44</v>
      </c>
      <c r="Z73" s="3" t="n">
        <v>1</v>
      </c>
      <c r="AA73" s="0" t="n">
        <v>82</v>
      </c>
      <c r="AB73" s="0" t="s">
        <v>44</v>
      </c>
      <c r="AC73" s="0" t="s">
        <v>44</v>
      </c>
      <c r="AD73" s="3" t="n">
        <v>1</v>
      </c>
      <c r="AE73" s="0" t="n">
        <v>82</v>
      </c>
      <c r="AF73" s="4" t="s">
        <v>44</v>
      </c>
      <c r="AG73" s="4" t="s">
        <v>44</v>
      </c>
      <c r="AH73" s="3" t="n">
        <v>1</v>
      </c>
      <c r="AI73" s="0" t="n">
        <v>11</v>
      </c>
      <c r="AJ73" s="0" t="s">
        <v>44</v>
      </c>
      <c r="AK73" s="0" t="s">
        <v>44</v>
      </c>
      <c r="AL73" s="3" t="n">
        <v>1</v>
      </c>
      <c r="AM73" s="0" t="n">
        <v>98</v>
      </c>
      <c r="AN73" s="0" t="s">
        <v>44</v>
      </c>
      <c r="AO73" s="0" t="s">
        <v>44</v>
      </c>
      <c r="AP73" s="3" t="n">
        <v>1</v>
      </c>
      <c r="AQ73" s="0" t="n">
        <v>0</v>
      </c>
      <c r="AR73" s="0" t="s">
        <v>44</v>
      </c>
      <c r="AS73" s="0" t="s">
        <v>44</v>
      </c>
      <c r="AT73" s="3" t="n">
        <v>1</v>
      </c>
      <c r="AU73" s="0" t="n">
        <v>7</v>
      </c>
      <c r="AV73" s="0" t="s">
        <v>44</v>
      </c>
      <c r="AW73" s="0" t="s">
        <v>44</v>
      </c>
      <c r="AX73" s="3" t="n">
        <v>1</v>
      </c>
      <c r="AY73" s="0" t="n">
        <v>-1</v>
      </c>
      <c r="AZ73" s="0" t="s">
        <v>44</v>
      </c>
      <c r="BA73" s="0" t="s">
        <v>44</v>
      </c>
      <c r="BB73" s="3" t="n">
        <v>1</v>
      </c>
      <c r="BC73" s="0" t="n">
        <v>7</v>
      </c>
      <c r="BD73" s="0" t="s">
        <v>44</v>
      </c>
      <c r="BE73" s="0" t="s">
        <v>44</v>
      </c>
      <c r="BF73" s="3" t="n">
        <v>1</v>
      </c>
      <c r="BG73" s="0" t="n">
        <v>1008</v>
      </c>
      <c r="BH73" s="0" t="s">
        <v>44</v>
      </c>
      <c r="BI73" s="0" t="s">
        <v>44</v>
      </c>
      <c r="BJ73" s="3" t="n">
        <v>1</v>
      </c>
      <c r="BK73" s="0" t="n">
        <v>10</v>
      </c>
      <c r="BL73" s="0" t="s">
        <v>44</v>
      </c>
      <c r="BM73" s="0" t="s">
        <v>44</v>
      </c>
      <c r="BN73" s="3" t="n">
        <v>1</v>
      </c>
      <c r="BO73" s="0" t="n">
        <v>7</v>
      </c>
      <c r="BP73" s="0" t="s">
        <v>44</v>
      </c>
      <c r="BQ73" s="0" t="s">
        <v>44</v>
      </c>
      <c r="BR73" s="3" t="n">
        <v>1</v>
      </c>
      <c r="CA73" s="3"/>
      <c r="CE73" s="3"/>
      <c r="CI73" s="3"/>
      <c r="CM73" s="3"/>
      <c r="CQ73" s="3"/>
      <c r="CU73" s="3"/>
      <c r="CY73" s="3"/>
      <c r="DC73" s="3"/>
      <c r="DG73" s="3"/>
      <c r="DK73" s="3"/>
      <c r="DO73" s="3"/>
      <c r="DS73" s="3"/>
      <c r="DW73" s="3"/>
      <c r="EA73" s="3"/>
      <c r="EE73" s="3"/>
      <c r="EI73" s="3"/>
      <c r="EM73" s="3"/>
    </row>
    <row r="74" customFormat="false" ht="12.75" hidden="false" customHeight="false" outlineLevel="0" collapsed="false">
      <c r="A74" s="0" t="n">
        <v>29</v>
      </c>
      <c r="B74" s="0" t="n">
        <v>1</v>
      </c>
      <c r="C74" s="0" t="n">
        <v>0</v>
      </c>
      <c r="D74" s="0" t="s">
        <v>44</v>
      </c>
      <c r="E74" s="0" t="s">
        <v>44</v>
      </c>
      <c r="F74" s="3" t="n">
        <v>1</v>
      </c>
      <c r="G74" s="0" t="n">
        <v>-1</v>
      </c>
      <c r="H74" s="0" t="s">
        <v>44</v>
      </c>
      <c r="I74" s="0" t="s">
        <v>44</v>
      </c>
      <c r="J74" s="3" t="n">
        <v>1</v>
      </c>
      <c r="K74" s="0" t="n">
        <v>0</v>
      </c>
      <c r="L74" s="0" t="s">
        <v>44</v>
      </c>
      <c r="M74" s="0" t="s">
        <v>44</v>
      </c>
      <c r="N74" s="3" t="n">
        <v>1</v>
      </c>
      <c r="O74" s="0" t="n">
        <v>-1</v>
      </c>
      <c r="P74" s="0" t="s">
        <v>44</v>
      </c>
      <c r="Q74" s="0" t="s">
        <v>44</v>
      </c>
      <c r="R74" s="3" t="n">
        <v>1</v>
      </c>
      <c r="S74" s="0" t="n">
        <v>0</v>
      </c>
      <c r="T74" s="0" t="s">
        <v>44</v>
      </c>
      <c r="U74" s="0" t="s">
        <v>44</v>
      </c>
      <c r="V74" s="3" t="n">
        <v>1</v>
      </c>
      <c r="W74" s="0" t="n">
        <v>-1</v>
      </c>
      <c r="X74" s="0" t="s">
        <v>44</v>
      </c>
      <c r="Y74" s="0" t="s">
        <v>44</v>
      </c>
      <c r="Z74" s="3" t="n">
        <v>1</v>
      </c>
      <c r="AA74" s="0" t="n">
        <v>83</v>
      </c>
      <c r="AB74" s="0" t="s">
        <v>44</v>
      </c>
      <c r="AC74" s="0" t="s">
        <v>44</v>
      </c>
      <c r="AD74" s="3" t="n">
        <v>1</v>
      </c>
      <c r="AE74" s="0" t="n">
        <v>85</v>
      </c>
      <c r="AF74" s="4" t="s">
        <v>44</v>
      </c>
      <c r="AG74" s="4" t="s">
        <v>44</v>
      </c>
      <c r="AH74" s="3" t="n">
        <v>1</v>
      </c>
      <c r="AI74" s="0" t="n">
        <v>0</v>
      </c>
      <c r="AJ74" s="0" t="s">
        <v>44</v>
      </c>
      <c r="AK74" s="0" t="s">
        <v>44</v>
      </c>
      <c r="AL74" s="3" t="n">
        <v>1</v>
      </c>
      <c r="AM74" s="0" t="n">
        <v>-1</v>
      </c>
      <c r="AN74" s="0" t="s">
        <v>44</v>
      </c>
      <c r="AO74" s="0" t="s">
        <v>44</v>
      </c>
      <c r="AP74" s="3" t="n">
        <v>1</v>
      </c>
      <c r="AQ74" s="0" t="n">
        <v>0</v>
      </c>
      <c r="AR74" s="0" t="s">
        <v>44</v>
      </c>
      <c r="AS74" s="0" t="s">
        <v>44</v>
      </c>
      <c r="AT74" s="3" t="n">
        <v>1</v>
      </c>
      <c r="AU74" s="0" t="n">
        <v>-1</v>
      </c>
      <c r="AV74" s="0" t="s">
        <v>44</v>
      </c>
      <c r="AW74" s="0" t="s">
        <v>44</v>
      </c>
      <c r="AX74" s="3" t="n">
        <v>1</v>
      </c>
      <c r="AY74" s="0" t="n">
        <v>-1</v>
      </c>
      <c r="AZ74" s="0" t="s">
        <v>44</v>
      </c>
      <c r="BA74" s="0" t="s">
        <v>44</v>
      </c>
      <c r="BB74" s="3" t="n">
        <v>1</v>
      </c>
      <c r="BC74" s="0" t="n">
        <v>-1</v>
      </c>
      <c r="BD74" s="0" t="s">
        <v>44</v>
      </c>
      <c r="BE74" s="0" t="s">
        <v>44</v>
      </c>
      <c r="BF74" s="3" t="n">
        <v>1</v>
      </c>
      <c r="BG74" s="0" t="n">
        <v>0</v>
      </c>
      <c r="BH74" s="0" t="s">
        <v>44</v>
      </c>
      <c r="BI74" s="0" t="s">
        <v>44</v>
      </c>
      <c r="BJ74" s="3" t="n">
        <v>1</v>
      </c>
      <c r="BK74" s="0" t="n">
        <v>-1</v>
      </c>
      <c r="BL74" s="0" t="s">
        <v>44</v>
      </c>
      <c r="BM74" s="0" t="s">
        <v>44</v>
      </c>
      <c r="BN74" s="3" t="n">
        <v>1</v>
      </c>
      <c r="BO74" s="0" t="n">
        <v>-1</v>
      </c>
      <c r="BP74" s="0" t="s">
        <v>44</v>
      </c>
      <c r="BQ74" s="0" t="s">
        <v>44</v>
      </c>
      <c r="BR74" s="3" t="n">
        <v>1</v>
      </c>
      <c r="BW74" s="0" t="n">
        <v>1</v>
      </c>
      <c r="BX74" s="0" t="n">
        <f aca="false">IF(AND(C74&gt;=0,C75&gt;=0),C74-C75,-1)</f>
        <v>0</v>
      </c>
      <c r="BY74" s="0" t="s">
        <v>44</v>
      </c>
      <c r="BZ74" s="0" t="str">
        <f aca="false">IF(AND(E74="Nein",E75="Nein"),"Nein","Ja")</f>
        <v>Nein</v>
      </c>
      <c r="CA74" s="3" t="n">
        <f aca="false">ROUND((F74+F75)/2,2)</f>
        <v>1</v>
      </c>
      <c r="CB74" s="0" t="n">
        <v>-1</v>
      </c>
      <c r="CC74" s="0" t="str">
        <f aca="false">H74</f>
        <v>Nein</v>
      </c>
      <c r="CD74" s="0" t="str">
        <f aca="false">I74</f>
        <v>Nein</v>
      </c>
      <c r="CE74" s="3" t="n">
        <f aca="false">J74</f>
        <v>1</v>
      </c>
      <c r="CF74" s="0" t="n">
        <f aca="false">IF(AND(K74&gt;=0,K75&gt;=0),K74-K75,-1)</f>
        <v>0</v>
      </c>
      <c r="CG74" s="0" t="s">
        <v>44</v>
      </c>
      <c r="CH74" s="0" t="str">
        <f aca="false">IF(AND(M74="Nein",M75="Nein"),"Nein","Ja")</f>
        <v>Nein</v>
      </c>
      <c r="CI74" s="3" t="n">
        <f aca="false">ROUND((N74+N75)/2,2)</f>
        <v>1</v>
      </c>
      <c r="CJ74" s="0" t="n">
        <v>-1</v>
      </c>
      <c r="CK74" s="0" t="str">
        <f aca="false">P74</f>
        <v>Nein</v>
      </c>
      <c r="CL74" s="0" t="str">
        <f aca="false">Q74</f>
        <v>Nein</v>
      </c>
      <c r="CM74" s="3" t="n">
        <f aca="false">R74</f>
        <v>1</v>
      </c>
      <c r="CN74" s="0" t="n">
        <f aca="false">IF(AND(S74&gt;=0,S75&gt;=0),S74-S75,-1)</f>
        <v>0</v>
      </c>
      <c r="CO74" s="0" t="s">
        <v>44</v>
      </c>
      <c r="CP74" s="0" t="str">
        <f aca="false">IF(AND(U74="Nein",U75="Nein"),"Nein","Ja")</f>
        <v>Nein</v>
      </c>
      <c r="CQ74" s="3" t="n">
        <f aca="false">ROUND((V74+V75)/2,2)</f>
        <v>1</v>
      </c>
      <c r="CR74" s="0" t="n">
        <v>-1</v>
      </c>
      <c r="CS74" s="0" t="str">
        <f aca="false">X74</f>
        <v>Nein</v>
      </c>
      <c r="CT74" s="0" t="str">
        <f aca="false">Y74</f>
        <v>Nein</v>
      </c>
      <c r="CU74" s="3" t="n">
        <f aca="false">Z74</f>
        <v>1</v>
      </c>
      <c r="CV74" s="0" t="n">
        <v>-1</v>
      </c>
      <c r="CW74" s="0" t="str">
        <f aca="false">AB74</f>
        <v>Nein</v>
      </c>
      <c r="CX74" s="0" t="str">
        <f aca="false">AC74</f>
        <v>Nein</v>
      </c>
      <c r="CY74" s="3" t="n">
        <f aca="false">AD74</f>
        <v>1</v>
      </c>
      <c r="CZ74" s="0" t="n">
        <v>-1</v>
      </c>
      <c r="DA74" s="0" t="str">
        <f aca="false">AF74</f>
        <v>Nein</v>
      </c>
      <c r="DB74" s="0" t="str">
        <f aca="false">AG74</f>
        <v>Nein</v>
      </c>
      <c r="DC74" s="3" t="n">
        <f aca="false">AH74</f>
        <v>1</v>
      </c>
      <c r="DD74" s="0" t="n">
        <v>-1</v>
      </c>
      <c r="DE74" s="0" t="str">
        <f aca="false">AJ74</f>
        <v>Nein</v>
      </c>
      <c r="DF74" s="0" t="str">
        <f aca="false">AK74</f>
        <v>Nein</v>
      </c>
      <c r="DG74" s="3" t="n">
        <f aca="false">AL74</f>
        <v>1</v>
      </c>
      <c r="DH74" s="0" t="n">
        <v>-1</v>
      </c>
      <c r="DI74" s="0" t="str">
        <f aca="false">AN74</f>
        <v>Nein</v>
      </c>
      <c r="DJ74" s="0" t="str">
        <f aca="false">AO74</f>
        <v>Nein</v>
      </c>
      <c r="DK74" s="3" t="n">
        <f aca="false">AP74</f>
        <v>1</v>
      </c>
      <c r="DL74" s="0" t="n">
        <f aca="false">IF(CF74=0,0,IF(OR(BX74&gt;=0,CF74&gt;=0),ROUND(CF74/BX74*100,0),-1))</f>
        <v>0</v>
      </c>
      <c r="DM74" s="0" t="s">
        <v>44</v>
      </c>
      <c r="DN74" s="0" t="str">
        <f aca="false">IF(AND(CH74="Nein",BZ74="Nein"),"Nein","Ja")</f>
        <v>Nein</v>
      </c>
      <c r="DO74" s="3" t="n">
        <f aca="false">ROUND(CI74*CA74,2)</f>
        <v>1</v>
      </c>
      <c r="DP74" s="0" t="n">
        <v>-1</v>
      </c>
      <c r="DQ74" s="0" t="s">
        <v>44</v>
      </c>
      <c r="DR74" s="0" t="str">
        <f aca="false">IF(AND(BZ74="Nein",CD74="Nein"),"Nein","Ja")</f>
        <v>Nein</v>
      </c>
      <c r="DS74" s="3" t="n">
        <f aca="false">ROUND(CA74*CE74,2)</f>
        <v>1</v>
      </c>
      <c r="DT74" s="0" t="n">
        <v>-1</v>
      </c>
      <c r="DU74" s="0" t="s">
        <v>44</v>
      </c>
      <c r="DV74" s="0" t="str">
        <f aca="false">IF(AND(CH74="Nein",CL74="Nein"),"Nein","Ja")</f>
        <v>Nein</v>
      </c>
      <c r="DW74" s="3" t="n">
        <f aca="false">ROUND(CI74*CM74,2)</f>
        <v>1</v>
      </c>
      <c r="DX74" s="0" t="n">
        <v>-1</v>
      </c>
      <c r="DY74" s="0" t="s">
        <v>44</v>
      </c>
      <c r="DZ74" s="0" t="str">
        <f aca="false">IF(AND(CP74="Nein",CT74="Nein"),"Nein","Ja")</f>
        <v>Nein</v>
      </c>
      <c r="EA74" s="3" t="n">
        <f aca="false">ROUND(CQ74*CU74,2)</f>
        <v>1</v>
      </c>
      <c r="EB74" s="0" t="n">
        <v>-1</v>
      </c>
      <c r="EC74" s="0" t="s">
        <v>44</v>
      </c>
      <c r="ED74" s="0" t="str">
        <f aca="false">IF(AND(CP74="Nein",CH74="Nein"),"Nein","Ja")</f>
        <v>Nein</v>
      </c>
      <c r="EE74" s="3" t="n">
        <f aca="false">ROUND((CQ74+CI74)/2,2)</f>
        <v>1</v>
      </c>
      <c r="EF74" s="0" t="n">
        <v>-1</v>
      </c>
      <c r="EG74" s="0" t="s">
        <v>44</v>
      </c>
      <c r="EH74" s="0" t="str">
        <f aca="false">IF(AND(ED74="Nein",CD74="Nein"),"Nein","Ja")</f>
        <v>Nein</v>
      </c>
      <c r="EI74" s="3" t="n">
        <f aca="false">ROUND(EE74*CE74,2)</f>
        <v>1</v>
      </c>
      <c r="EJ74" s="0" t="n">
        <v>-1</v>
      </c>
      <c r="EK74" s="0" t="str">
        <f aca="false">BP74</f>
        <v>Nein</v>
      </c>
      <c r="EL74" s="0" t="str">
        <f aca="false">BQ74</f>
        <v>Nein</v>
      </c>
      <c r="EM74" s="3" t="n">
        <f aca="false">BR74</f>
        <v>1</v>
      </c>
    </row>
    <row r="75" customFormat="false" ht="12.75" hidden="false" customHeight="false" outlineLevel="0" collapsed="false">
      <c r="B75" s="0" t="n">
        <v>1</v>
      </c>
      <c r="C75" s="0" t="n">
        <v>0</v>
      </c>
      <c r="D75" s="0" t="s">
        <v>44</v>
      </c>
      <c r="E75" s="0" t="s">
        <v>44</v>
      </c>
      <c r="F75" s="3" t="n">
        <v>1</v>
      </c>
      <c r="G75" s="0" t="n">
        <v>-1</v>
      </c>
      <c r="H75" s="0" t="s">
        <v>44</v>
      </c>
      <c r="I75" s="0" t="s">
        <v>44</v>
      </c>
      <c r="J75" s="3" t="n">
        <v>1</v>
      </c>
      <c r="K75" s="0" t="n">
        <v>0</v>
      </c>
      <c r="L75" s="0" t="s">
        <v>44</v>
      </c>
      <c r="M75" s="0" t="s">
        <v>44</v>
      </c>
      <c r="N75" s="3" t="n">
        <v>1</v>
      </c>
      <c r="O75" s="0" t="n">
        <v>-1</v>
      </c>
      <c r="P75" s="0" t="s">
        <v>44</v>
      </c>
      <c r="Q75" s="0" t="s">
        <v>44</v>
      </c>
      <c r="R75" s="3" t="n">
        <v>1</v>
      </c>
      <c r="S75" s="0" t="n">
        <v>0</v>
      </c>
      <c r="T75" s="0" t="s">
        <v>44</v>
      </c>
      <c r="U75" s="0" t="s">
        <v>44</v>
      </c>
      <c r="V75" s="3" t="n">
        <v>1</v>
      </c>
      <c r="W75" s="0" t="n">
        <v>-1</v>
      </c>
      <c r="X75" s="0" t="s">
        <v>44</v>
      </c>
      <c r="Y75" s="0" t="s">
        <v>44</v>
      </c>
      <c r="Z75" s="3" t="n">
        <v>1</v>
      </c>
      <c r="AA75" s="0" t="n">
        <v>82</v>
      </c>
      <c r="AB75" s="0" t="s">
        <v>44</v>
      </c>
      <c r="AC75" s="0" t="s">
        <v>44</v>
      </c>
      <c r="AD75" s="3" t="n">
        <v>1</v>
      </c>
      <c r="AE75" s="0" t="n">
        <v>82</v>
      </c>
      <c r="AF75" s="4" t="s">
        <v>44</v>
      </c>
      <c r="AG75" s="4" t="s">
        <v>44</v>
      </c>
      <c r="AH75" s="3" t="n">
        <v>1</v>
      </c>
      <c r="AI75" s="0" t="n">
        <v>0</v>
      </c>
      <c r="AJ75" s="0" t="s">
        <v>44</v>
      </c>
      <c r="AK75" s="0" t="s">
        <v>44</v>
      </c>
      <c r="AL75" s="3" t="n">
        <v>1</v>
      </c>
      <c r="AM75" s="0" t="n">
        <v>-1</v>
      </c>
      <c r="AN75" s="0" t="s">
        <v>44</v>
      </c>
      <c r="AO75" s="0" t="s">
        <v>44</v>
      </c>
      <c r="AP75" s="3" t="n">
        <v>1</v>
      </c>
      <c r="AQ75" s="0" t="n">
        <v>0</v>
      </c>
      <c r="AR75" s="0" t="s">
        <v>44</v>
      </c>
      <c r="AS75" s="0" t="s">
        <v>44</v>
      </c>
      <c r="AT75" s="3" t="n">
        <v>1</v>
      </c>
      <c r="AU75" s="0" t="n">
        <v>-1</v>
      </c>
      <c r="AV75" s="0" t="s">
        <v>44</v>
      </c>
      <c r="AW75" s="0" t="s">
        <v>44</v>
      </c>
      <c r="AX75" s="3" t="n">
        <v>1</v>
      </c>
      <c r="AY75" s="0" t="n">
        <v>-1</v>
      </c>
      <c r="AZ75" s="0" t="s">
        <v>44</v>
      </c>
      <c r="BA75" s="0" t="s">
        <v>44</v>
      </c>
      <c r="BB75" s="3" t="n">
        <v>1</v>
      </c>
      <c r="BC75" s="0" t="n">
        <v>-1</v>
      </c>
      <c r="BD75" s="0" t="s">
        <v>44</v>
      </c>
      <c r="BE75" s="0" t="s">
        <v>44</v>
      </c>
      <c r="BF75" s="3" t="n">
        <v>1</v>
      </c>
      <c r="BG75" s="0" t="n">
        <v>0</v>
      </c>
      <c r="BH75" s="0" t="s">
        <v>44</v>
      </c>
      <c r="BI75" s="0" t="s">
        <v>44</v>
      </c>
      <c r="BJ75" s="3" t="n">
        <v>1</v>
      </c>
      <c r="BK75" s="0" t="n">
        <v>-1</v>
      </c>
      <c r="BL75" s="0" t="s">
        <v>44</v>
      </c>
      <c r="BM75" s="0" t="s">
        <v>44</v>
      </c>
      <c r="BN75" s="3" t="n">
        <v>1</v>
      </c>
      <c r="BO75" s="0" t="n">
        <v>-1</v>
      </c>
      <c r="BP75" s="0" t="s">
        <v>44</v>
      </c>
      <c r="BQ75" s="0" t="s">
        <v>44</v>
      </c>
      <c r="BR75" s="3" t="n">
        <v>1</v>
      </c>
      <c r="CA75" s="3"/>
      <c r="CE75" s="3"/>
      <c r="CI75" s="3"/>
      <c r="CM75" s="3"/>
      <c r="CQ75" s="3"/>
      <c r="CU75" s="3"/>
      <c r="CY75" s="3"/>
      <c r="DC75" s="3"/>
      <c r="DG75" s="3"/>
      <c r="DK75" s="3"/>
      <c r="DO75" s="3"/>
      <c r="DS75" s="3"/>
      <c r="DW75" s="3"/>
      <c r="EA75" s="3"/>
      <c r="EE75" s="3"/>
      <c r="EI75" s="3"/>
      <c r="EM75" s="3"/>
    </row>
    <row r="76" customFormat="false" ht="12.75" hidden="false" customHeight="false" outlineLevel="0" collapsed="false">
      <c r="A76" s="0" t="n">
        <v>30</v>
      </c>
      <c r="B76" s="0" t="n">
        <v>1</v>
      </c>
      <c r="C76" s="0" t="n">
        <v>1320</v>
      </c>
      <c r="D76" s="0" t="s">
        <v>44</v>
      </c>
      <c r="E76" s="0" t="s">
        <v>44</v>
      </c>
      <c r="F76" s="3" t="n">
        <v>1</v>
      </c>
      <c r="G76" s="0" t="n">
        <v>20</v>
      </c>
      <c r="H76" s="0" t="s">
        <v>44</v>
      </c>
      <c r="I76" s="0" t="s">
        <v>44</v>
      </c>
      <c r="J76" s="3" t="n">
        <v>1</v>
      </c>
      <c r="K76" s="0" t="n">
        <v>60</v>
      </c>
      <c r="L76" s="0" t="s">
        <v>44</v>
      </c>
      <c r="M76" s="0" t="s">
        <v>44</v>
      </c>
      <c r="N76" s="3" t="n">
        <v>1</v>
      </c>
      <c r="O76" s="0" t="n">
        <v>20</v>
      </c>
      <c r="P76" s="0" t="s">
        <v>44</v>
      </c>
      <c r="Q76" s="0" t="s">
        <v>44</v>
      </c>
      <c r="R76" s="3" t="n">
        <v>1</v>
      </c>
      <c r="S76" s="0" t="n">
        <v>1260</v>
      </c>
      <c r="T76" s="0" t="s">
        <v>44</v>
      </c>
      <c r="U76" s="0" t="s">
        <v>44</v>
      </c>
      <c r="V76" s="3" t="n">
        <v>1</v>
      </c>
      <c r="W76" s="0" t="n">
        <v>20</v>
      </c>
      <c r="X76" s="0" t="s">
        <v>44</v>
      </c>
      <c r="Y76" s="0" t="s">
        <v>44</v>
      </c>
      <c r="Z76" s="3" t="n">
        <v>1</v>
      </c>
      <c r="AA76" s="0" t="n">
        <v>92</v>
      </c>
      <c r="AB76" s="0" t="s">
        <v>44</v>
      </c>
      <c r="AC76" s="0" t="s">
        <v>44</v>
      </c>
      <c r="AD76" s="3" t="n">
        <v>1</v>
      </c>
      <c r="AE76" s="0" t="n">
        <v>92</v>
      </c>
      <c r="AF76" s="4" t="s">
        <v>44</v>
      </c>
      <c r="AG76" s="4" t="s">
        <v>44</v>
      </c>
      <c r="AH76" s="3" t="n">
        <v>1</v>
      </c>
      <c r="AI76" s="0" t="n">
        <v>2</v>
      </c>
      <c r="AJ76" s="0" t="s">
        <v>44</v>
      </c>
      <c r="AK76" s="0" t="s">
        <v>44</v>
      </c>
      <c r="AL76" s="3" t="n">
        <v>1</v>
      </c>
      <c r="AM76" s="0" t="n">
        <v>21</v>
      </c>
      <c r="AN76" s="0" t="s">
        <v>44</v>
      </c>
      <c r="AO76" s="0" t="s">
        <v>44</v>
      </c>
      <c r="AP76" s="3" t="n">
        <v>1</v>
      </c>
      <c r="AQ76" s="0" t="n">
        <v>5</v>
      </c>
      <c r="AR76" s="0" t="s">
        <v>44</v>
      </c>
      <c r="AS76" s="0" t="s">
        <v>44</v>
      </c>
      <c r="AT76" s="3" t="n">
        <v>1</v>
      </c>
      <c r="AU76" s="0" t="n">
        <v>66</v>
      </c>
      <c r="AV76" s="0" t="s">
        <v>44</v>
      </c>
      <c r="AW76" s="0" t="s">
        <v>44</v>
      </c>
      <c r="AX76" s="3" t="n">
        <v>1</v>
      </c>
      <c r="AY76" s="0" t="n">
        <v>3</v>
      </c>
      <c r="AZ76" s="0" t="s">
        <v>44</v>
      </c>
      <c r="BA76" s="0" t="s">
        <v>44</v>
      </c>
      <c r="BB76" s="3" t="n">
        <v>1</v>
      </c>
      <c r="BC76" s="0" t="n">
        <v>63</v>
      </c>
      <c r="BD76" s="0" t="s">
        <v>44</v>
      </c>
      <c r="BE76" s="0" t="s">
        <v>44</v>
      </c>
      <c r="BF76" s="3" t="n">
        <v>1</v>
      </c>
      <c r="BG76" s="0" t="n">
        <v>1392</v>
      </c>
      <c r="BH76" s="0" t="s">
        <v>44</v>
      </c>
      <c r="BI76" s="0" t="s">
        <v>44</v>
      </c>
      <c r="BJ76" s="3" t="n">
        <v>1</v>
      </c>
      <c r="BK76" s="0" t="n">
        <v>70</v>
      </c>
      <c r="BL76" s="0" t="s">
        <v>44</v>
      </c>
      <c r="BM76" s="0" t="s">
        <v>44</v>
      </c>
      <c r="BN76" s="3" t="n">
        <v>1</v>
      </c>
      <c r="BO76" s="0" t="n">
        <v>9</v>
      </c>
      <c r="BP76" s="0" t="s">
        <v>44</v>
      </c>
      <c r="BQ76" s="0" t="s">
        <v>44</v>
      </c>
      <c r="BR76" s="3" t="n">
        <v>1</v>
      </c>
      <c r="BW76" s="0" t="n">
        <v>1</v>
      </c>
      <c r="BX76" s="0" t="n">
        <f aca="false">IF(AND(C76&gt;=0,C77&gt;=0),C76-C77,-1)</f>
        <v>1320</v>
      </c>
      <c r="BY76" s="0" t="s">
        <v>44</v>
      </c>
      <c r="BZ76" s="0" t="str">
        <f aca="false">IF(AND(E76="Nein",E77="Nein"),"Nein","Ja")</f>
        <v>Nein</v>
      </c>
      <c r="CA76" s="3" t="n">
        <f aca="false">ROUND((F76+F77)/2,2)</f>
        <v>1</v>
      </c>
      <c r="CB76" s="0" t="n">
        <v>-1</v>
      </c>
      <c r="CC76" s="0" t="str">
        <f aca="false">H76</f>
        <v>Nein</v>
      </c>
      <c r="CD76" s="0" t="str">
        <f aca="false">I76</f>
        <v>Nein</v>
      </c>
      <c r="CE76" s="3" t="n">
        <f aca="false">J76</f>
        <v>1</v>
      </c>
      <c r="CF76" s="0" t="n">
        <f aca="false">IF(AND(K76&gt;=0,K77&gt;=0),K76-K77,-1)</f>
        <v>60</v>
      </c>
      <c r="CG76" s="0" t="s">
        <v>44</v>
      </c>
      <c r="CH76" s="0" t="str">
        <f aca="false">IF(AND(M76="Nein",M77="Nein"),"Nein","Ja")</f>
        <v>Nein</v>
      </c>
      <c r="CI76" s="3" t="n">
        <f aca="false">ROUND((N76+N77)/2,2)</f>
        <v>1</v>
      </c>
      <c r="CJ76" s="0" t="n">
        <v>-1</v>
      </c>
      <c r="CK76" s="0" t="str">
        <f aca="false">P76</f>
        <v>Nein</v>
      </c>
      <c r="CL76" s="0" t="str">
        <f aca="false">Q76</f>
        <v>Nein</v>
      </c>
      <c r="CM76" s="3" t="n">
        <f aca="false">R76</f>
        <v>1</v>
      </c>
      <c r="CN76" s="0" t="n">
        <f aca="false">IF(AND(S76&gt;=0,S77&gt;=0),S76-S77,-1)</f>
        <v>1260</v>
      </c>
      <c r="CO76" s="0" t="s">
        <v>44</v>
      </c>
      <c r="CP76" s="0" t="str">
        <f aca="false">IF(AND(U76="Nein",U77="Nein"),"Nein","Ja")</f>
        <v>Nein</v>
      </c>
      <c r="CQ76" s="3" t="n">
        <f aca="false">ROUND((V76+V77)/2,2)</f>
        <v>1</v>
      </c>
      <c r="CR76" s="0" t="n">
        <v>-1</v>
      </c>
      <c r="CS76" s="0" t="str">
        <f aca="false">X76</f>
        <v>Nein</v>
      </c>
      <c r="CT76" s="0" t="str">
        <f aca="false">Y76</f>
        <v>Nein</v>
      </c>
      <c r="CU76" s="3" t="n">
        <f aca="false">Z76</f>
        <v>1</v>
      </c>
      <c r="CV76" s="0" t="n">
        <v>-1</v>
      </c>
      <c r="CW76" s="0" t="str">
        <f aca="false">AB76</f>
        <v>Nein</v>
      </c>
      <c r="CX76" s="0" t="str">
        <f aca="false">AC76</f>
        <v>Nein</v>
      </c>
      <c r="CY76" s="3" t="n">
        <f aca="false">AD76</f>
        <v>1</v>
      </c>
      <c r="CZ76" s="0" t="n">
        <v>-1</v>
      </c>
      <c r="DA76" s="0" t="str">
        <f aca="false">AF76</f>
        <v>Nein</v>
      </c>
      <c r="DB76" s="0" t="str">
        <f aca="false">AG76</f>
        <v>Nein</v>
      </c>
      <c r="DC76" s="3" t="n">
        <f aca="false">AH76</f>
        <v>1</v>
      </c>
      <c r="DD76" s="0" t="n">
        <v>-1</v>
      </c>
      <c r="DE76" s="0" t="str">
        <f aca="false">AJ76</f>
        <v>Nein</v>
      </c>
      <c r="DF76" s="0" t="str">
        <f aca="false">AK76</f>
        <v>Nein</v>
      </c>
      <c r="DG76" s="3" t="n">
        <f aca="false">AL76</f>
        <v>1</v>
      </c>
      <c r="DH76" s="0" t="n">
        <v>-1</v>
      </c>
      <c r="DI76" s="0" t="str">
        <f aca="false">AN76</f>
        <v>Nein</v>
      </c>
      <c r="DJ76" s="0" t="str">
        <f aca="false">AO76</f>
        <v>Nein</v>
      </c>
      <c r="DK76" s="3" t="n">
        <f aca="false">AP76</f>
        <v>1</v>
      </c>
      <c r="DL76" s="0" t="n">
        <f aca="false">IF(CF76=0,0,IF(OR(BX76&gt;=0,CF76&gt;=0),ROUND(CF76/BX76*100,0),-1))</f>
        <v>5</v>
      </c>
      <c r="DM76" s="0" t="s">
        <v>44</v>
      </c>
      <c r="DN76" s="0" t="str">
        <f aca="false">IF(AND(CH76="Nein",BZ76="Nein"),"Nein","Ja")</f>
        <v>Nein</v>
      </c>
      <c r="DO76" s="3" t="n">
        <f aca="false">ROUND(CI76*CA76,2)</f>
        <v>1</v>
      </c>
      <c r="DP76" s="0" t="n">
        <v>-1</v>
      </c>
      <c r="DQ76" s="0" t="s">
        <v>44</v>
      </c>
      <c r="DR76" s="0" t="str">
        <f aca="false">IF(AND(BZ76="Nein",CD76="Nein"),"Nein","Ja")</f>
        <v>Nein</v>
      </c>
      <c r="DS76" s="3" t="n">
        <f aca="false">ROUND(CA76*CE76,2)</f>
        <v>1</v>
      </c>
      <c r="DT76" s="0" t="n">
        <v>-1</v>
      </c>
      <c r="DU76" s="0" t="s">
        <v>44</v>
      </c>
      <c r="DV76" s="0" t="str">
        <f aca="false">IF(AND(CH76="Nein",CL76="Nein"),"Nein","Ja")</f>
        <v>Nein</v>
      </c>
      <c r="DW76" s="3" t="n">
        <f aca="false">ROUND(CI76*CM76,2)</f>
        <v>1</v>
      </c>
      <c r="DX76" s="0" t="n">
        <v>-1</v>
      </c>
      <c r="DY76" s="0" t="s">
        <v>44</v>
      </c>
      <c r="DZ76" s="0" t="str">
        <f aca="false">IF(AND(CP76="Nein",CT76="Nein"),"Nein","Ja")</f>
        <v>Nein</v>
      </c>
      <c r="EA76" s="3" t="n">
        <f aca="false">ROUND(CQ76*CU76,2)</f>
        <v>1</v>
      </c>
      <c r="EB76" s="0" t="n">
        <v>-1</v>
      </c>
      <c r="EC76" s="0" t="s">
        <v>44</v>
      </c>
      <c r="ED76" s="0" t="str">
        <f aca="false">IF(AND(CP76="Nein",CH76="Nein"),"Nein","Ja")</f>
        <v>Nein</v>
      </c>
      <c r="EE76" s="3" t="n">
        <f aca="false">ROUND((CQ76+CI76)/2,2)</f>
        <v>1</v>
      </c>
      <c r="EF76" s="0" t="n">
        <v>-1</v>
      </c>
      <c r="EG76" s="0" t="s">
        <v>44</v>
      </c>
      <c r="EH76" s="0" t="str">
        <f aca="false">IF(AND(ED76="Nein",CD76="Nein"),"Nein","Ja")</f>
        <v>Nein</v>
      </c>
      <c r="EI76" s="3" t="n">
        <f aca="false">ROUND(EE76*CE76,2)</f>
        <v>1</v>
      </c>
      <c r="EJ76" s="0" t="n">
        <v>-1</v>
      </c>
      <c r="EK76" s="0" t="str">
        <f aca="false">BP76</f>
        <v>Nein</v>
      </c>
      <c r="EL76" s="0" t="str">
        <f aca="false">BQ76</f>
        <v>Nein</v>
      </c>
      <c r="EM76" s="3" t="n">
        <f aca="false">BR76</f>
        <v>1</v>
      </c>
    </row>
    <row r="77" customFormat="false" ht="12.75" hidden="false" customHeight="false" outlineLevel="0" collapsed="false">
      <c r="B77" s="0" t="n">
        <v>1</v>
      </c>
      <c r="C77" s="0" t="n">
        <v>0</v>
      </c>
      <c r="D77" s="0" t="s">
        <v>44</v>
      </c>
      <c r="E77" s="0" t="s">
        <v>44</v>
      </c>
      <c r="F77" s="3" t="n">
        <v>1</v>
      </c>
      <c r="G77" s="0" t="n">
        <v>-1</v>
      </c>
      <c r="H77" s="0" t="s">
        <v>44</v>
      </c>
      <c r="I77" s="0" t="s">
        <v>44</v>
      </c>
      <c r="J77" s="3" t="n">
        <v>1</v>
      </c>
      <c r="K77" s="0" t="n">
        <v>0</v>
      </c>
      <c r="L77" s="0" t="s">
        <v>44</v>
      </c>
      <c r="M77" s="0" t="s">
        <v>44</v>
      </c>
      <c r="N77" s="3" t="n">
        <v>1</v>
      </c>
      <c r="O77" s="0" t="n">
        <v>-1</v>
      </c>
      <c r="P77" s="0" t="s">
        <v>44</v>
      </c>
      <c r="Q77" s="0" t="s">
        <v>44</v>
      </c>
      <c r="R77" s="3" t="n">
        <v>1</v>
      </c>
      <c r="S77" s="0" t="n">
        <v>0</v>
      </c>
      <c r="T77" s="0" t="s">
        <v>44</v>
      </c>
      <c r="U77" s="0" t="s">
        <v>44</v>
      </c>
      <c r="V77" s="3" t="n">
        <v>1</v>
      </c>
      <c r="W77" s="0" t="n">
        <v>-1</v>
      </c>
      <c r="X77" s="0" t="s">
        <v>44</v>
      </c>
      <c r="Y77" s="0" t="s">
        <v>44</v>
      </c>
      <c r="Z77" s="3" t="n">
        <v>1</v>
      </c>
      <c r="AA77" s="0" t="n">
        <v>83</v>
      </c>
      <c r="AB77" s="0" t="s">
        <v>44</v>
      </c>
      <c r="AC77" s="0" t="s">
        <v>44</v>
      </c>
      <c r="AD77" s="3" t="n">
        <v>1</v>
      </c>
      <c r="AE77" s="0" t="n">
        <v>85</v>
      </c>
      <c r="AF77" s="4" t="s">
        <v>44</v>
      </c>
      <c r="AG77" s="4" t="s">
        <v>44</v>
      </c>
      <c r="AH77" s="3" t="n">
        <v>1</v>
      </c>
      <c r="AI77" s="0" t="n">
        <v>0</v>
      </c>
      <c r="AJ77" s="0" t="s">
        <v>44</v>
      </c>
      <c r="AK77" s="0" t="s">
        <v>44</v>
      </c>
      <c r="AL77" s="3" t="n">
        <v>1</v>
      </c>
      <c r="AM77" s="0" t="n">
        <v>-1</v>
      </c>
      <c r="AN77" s="0" t="s">
        <v>44</v>
      </c>
      <c r="AO77" s="0" t="s">
        <v>44</v>
      </c>
      <c r="AP77" s="3" t="n">
        <v>1</v>
      </c>
      <c r="AQ77" s="0" t="n">
        <v>0</v>
      </c>
      <c r="AR77" s="0" t="s">
        <v>44</v>
      </c>
      <c r="AS77" s="0" t="s">
        <v>44</v>
      </c>
      <c r="AT77" s="3" t="n">
        <v>1</v>
      </c>
      <c r="AU77" s="0" t="n">
        <v>-1</v>
      </c>
      <c r="AV77" s="0" t="s">
        <v>44</v>
      </c>
      <c r="AW77" s="0" t="s">
        <v>44</v>
      </c>
      <c r="AX77" s="3" t="n">
        <v>1</v>
      </c>
      <c r="AY77" s="0" t="n">
        <v>-1</v>
      </c>
      <c r="AZ77" s="0" t="s">
        <v>44</v>
      </c>
      <c r="BA77" s="0" t="s">
        <v>44</v>
      </c>
      <c r="BB77" s="3" t="n">
        <v>1</v>
      </c>
      <c r="BC77" s="0" t="n">
        <v>-1</v>
      </c>
      <c r="BD77" s="0" t="s">
        <v>44</v>
      </c>
      <c r="BE77" s="0" t="s">
        <v>44</v>
      </c>
      <c r="BF77" s="3" t="n">
        <v>1</v>
      </c>
      <c r="BG77" s="0" t="n">
        <v>0</v>
      </c>
      <c r="BH77" s="0" t="s">
        <v>44</v>
      </c>
      <c r="BI77" s="0" t="s">
        <v>44</v>
      </c>
      <c r="BJ77" s="3" t="n">
        <v>1</v>
      </c>
      <c r="BK77" s="0" t="n">
        <v>-1</v>
      </c>
      <c r="BL77" s="0" t="s">
        <v>44</v>
      </c>
      <c r="BM77" s="0" t="s">
        <v>44</v>
      </c>
      <c r="BN77" s="3" t="n">
        <v>1</v>
      </c>
      <c r="BO77" s="0" t="n">
        <v>-1</v>
      </c>
      <c r="BP77" s="0" t="s">
        <v>44</v>
      </c>
      <c r="BQ77" s="0" t="s">
        <v>44</v>
      </c>
      <c r="BR77" s="3" t="n">
        <v>1</v>
      </c>
      <c r="CA77" s="3"/>
      <c r="CE77" s="3"/>
      <c r="CI77" s="3"/>
      <c r="CM77" s="3"/>
      <c r="CQ77" s="3"/>
      <c r="CU77" s="3"/>
      <c r="CY77" s="3"/>
      <c r="DC77" s="3"/>
      <c r="DG77" s="3"/>
      <c r="DK77" s="3"/>
      <c r="DO77" s="3"/>
      <c r="DS77" s="3"/>
      <c r="DW77" s="3"/>
      <c r="EA77" s="3"/>
      <c r="EE77" s="3"/>
      <c r="EI77" s="3"/>
      <c r="EM77" s="3"/>
    </row>
    <row r="79" customFormat="false" ht="12.75" hidden="false" customHeight="false" outlineLevel="0" collapsed="false">
      <c r="B79" s="1" t="s">
        <v>117</v>
      </c>
    </row>
    <row r="80" customFormat="false" ht="12.75" hidden="false" customHeight="false" outlineLevel="0" collapsed="false">
      <c r="B80" s="1"/>
      <c r="C80" s="0" t="s">
        <v>118</v>
      </c>
    </row>
    <row r="81" customFormat="false" ht="12.75" hidden="false" customHeight="false" outlineLevel="0" collapsed="false">
      <c r="B81" s="1"/>
      <c r="C81" s="0" t="s">
        <v>119</v>
      </c>
    </row>
    <row r="82" customFormat="false" ht="12.75" hidden="false" customHeight="false" outlineLevel="0" collapsed="false">
      <c r="B82" s="1"/>
      <c r="C82" s="0" t="s">
        <v>120</v>
      </c>
    </row>
    <row r="83" customFormat="false" ht="12.75" hidden="false" customHeight="false" outlineLevel="0" collapsed="false">
      <c r="A83" s="0" t="s">
        <v>121</v>
      </c>
      <c r="B83" s="0" t="n">
        <v>1</v>
      </c>
      <c r="C83" s="0" t="n">
        <v>1320</v>
      </c>
      <c r="D83" s="0" t="s">
        <v>44</v>
      </c>
      <c r="E83" s="0" t="s">
        <v>44</v>
      </c>
      <c r="F83" s="3" t="n">
        <v>1</v>
      </c>
      <c r="G83" s="0" t="n">
        <v>20</v>
      </c>
      <c r="H83" s="0" t="s">
        <v>44</v>
      </c>
      <c r="I83" s="0" t="s">
        <v>44</v>
      </c>
      <c r="J83" s="3" t="n">
        <v>1</v>
      </c>
      <c r="K83" s="0" t="n">
        <v>60</v>
      </c>
      <c r="L83" s="0" t="s">
        <v>44</v>
      </c>
      <c r="M83" s="0" t="s">
        <v>44</v>
      </c>
      <c r="N83" s="3" t="n">
        <v>1</v>
      </c>
      <c r="O83" s="0" t="n">
        <v>20</v>
      </c>
      <c r="P83" s="0" t="s">
        <v>44</v>
      </c>
      <c r="Q83" s="0" t="s">
        <v>44</v>
      </c>
      <c r="R83" s="3" t="n">
        <v>1</v>
      </c>
      <c r="S83" s="0" t="n">
        <v>1260</v>
      </c>
      <c r="T83" s="0" t="s">
        <v>44</v>
      </c>
      <c r="U83" s="0" t="s">
        <v>44</v>
      </c>
      <c r="V83" s="3" t="n">
        <v>1</v>
      </c>
      <c r="W83" s="0" t="n">
        <v>20</v>
      </c>
      <c r="X83" s="0" t="s">
        <v>44</v>
      </c>
      <c r="Y83" s="0" t="s">
        <v>44</v>
      </c>
      <c r="Z83" s="3" t="n">
        <v>1</v>
      </c>
      <c r="AA83" s="0" t="n">
        <v>92</v>
      </c>
      <c r="AB83" s="0" t="s">
        <v>44</v>
      </c>
      <c r="AC83" s="0" t="s">
        <v>44</v>
      </c>
      <c r="AD83" s="3" t="n">
        <v>1</v>
      </c>
      <c r="AE83" s="0" t="n">
        <v>92</v>
      </c>
      <c r="AF83" s="4" t="s">
        <v>44</v>
      </c>
      <c r="AG83" s="4" t="s">
        <v>44</v>
      </c>
      <c r="AH83" s="3" t="n">
        <v>1</v>
      </c>
      <c r="AI83" s="0" t="n">
        <v>2</v>
      </c>
      <c r="AJ83" s="0" t="s">
        <v>44</v>
      </c>
      <c r="AK83" s="0" t="s">
        <v>44</v>
      </c>
      <c r="AL83" s="3" t="n">
        <v>1</v>
      </c>
      <c r="AM83" s="0" t="n">
        <v>21</v>
      </c>
      <c r="AN83" s="0" t="s">
        <v>44</v>
      </c>
      <c r="AO83" s="0" t="s">
        <v>44</v>
      </c>
      <c r="AP83" s="3" t="n">
        <v>1</v>
      </c>
      <c r="AQ83" s="0" t="n">
        <v>5</v>
      </c>
      <c r="AR83" s="0" t="s">
        <v>44</v>
      </c>
      <c r="AS83" s="0" t="s">
        <v>44</v>
      </c>
      <c r="AT83" s="3" t="n">
        <v>1</v>
      </c>
      <c r="AU83" s="0" t="n">
        <v>66</v>
      </c>
      <c r="AV83" s="0" t="s">
        <v>44</v>
      </c>
      <c r="AW83" s="0" t="s">
        <v>44</v>
      </c>
      <c r="AX83" s="3" t="n">
        <v>1</v>
      </c>
      <c r="AY83" s="0" t="n">
        <v>3</v>
      </c>
      <c r="AZ83" s="0" t="s">
        <v>44</v>
      </c>
      <c r="BA83" s="0" t="s">
        <v>44</v>
      </c>
      <c r="BB83" s="3" t="n">
        <v>1</v>
      </c>
      <c r="BC83" s="0" t="n">
        <v>63</v>
      </c>
      <c r="BD83" s="0" t="s">
        <v>44</v>
      </c>
      <c r="BE83" s="0" t="s">
        <v>44</v>
      </c>
      <c r="BF83" s="3" t="n">
        <v>1</v>
      </c>
      <c r="BG83" s="0" t="n">
        <v>1392</v>
      </c>
      <c r="BH83" s="0" t="s">
        <v>44</v>
      </c>
      <c r="BI83" s="0" t="s">
        <v>44</v>
      </c>
      <c r="BJ83" s="3" t="n">
        <v>1</v>
      </c>
      <c r="BK83" s="0" t="n">
        <v>70</v>
      </c>
      <c r="BL83" s="0" t="s">
        <v>44</v>
      </c>
      <c r="BM83" s="0" t="s">
        <v>44</v>
      </c>
      <c r="BN83" s="3" t="n">
        <v>1</v>
      </c>
      <c r="BO83" s="0" t="n">
        <v>9</v>
      </c>
      <c r="BP83" s="0" t="s">
        <v>44</v>
      </c>
      <c r="BQ83" s="0" t="s">
        <v>44</v>
      </c>
      <c r="BR83" s="3" t="n">
        <v>1</v>
      </c>
      <c r="BW83" s="0" t="n">
        <v>1</v>
      </c>
      <c r="BX83" s="0" t="n">
        <f aca="false">IF(AND(C83&gt;=0,C84&gt;=0,C85&gt;=0),ROUND(0.9*C83+0.7*C84-0.3*C85,0),-1)</f>
        <v>1512</v>
      </c>
      <c r="BY83" s="0" t="s">
        <v>44</v>
      </c>
      <c r="BZ83" s="0" t="str">
        <f aca="false">IF(AND(E83="Nein",E84="Nein",E85="Nein"),"Nein","Ja")</f>
        <v>Nein</v>
      </c>
      <c r="CA83" s="3" t="n">
        <f aca="false">ROUND((F83+F84+F85)/3,2)</f>
        <v>1</v>
      </c>
      <c r="CB83" s="0" t="n">
        <v>-1</v>
      </c>
      <c r="CC83" s="0" t="str">
        <f aca="false">H83</f>
        <v>Nein</v>
      </c>
      <c r="CD83" s="0" t="str">
        <f aca="false">I83</f>
        <v>Nein</v>
      </c>
      <c r="CE83" s="3" t="n">
        <f aca="false">J83</f>
        <v>1</v>
      </c>
      <c r="CF83" s="0" t="n">
        <f aca="false">IF(AND(K83&gt;=0,K84&gt;=0,K85&gt;=0),ROUND(0.9*K83+0.7*K84-0.3*K85,0),-1)</f>
        <v>144</v>
      </c>
      <c r="CG83" s="0" t="s">
        <v>44</v>
      </c>
      <c r="CH83" s="0" t="str">
        <f aca="false">IF(AND(M83="Nein",M84="Nein",M85="Nein"),"Nein","Ja")</f>
        <v>Nein</v>
      </c>
      <c r="CI83" s="3" t="n">
        <f aca="false">ROUND((N83+N84+N85)/3,2)</f>
        <v>1</v>
      </c>
      <c r="CJ83" s="0" t="n">
        <v>-1</v>
      </c>
      <c r="CK83" s="0" t="str">
        <f aca="false">P83</f>
        <v>Nein</v>
      </c>
      <c r="CL83" s="0" t="str">
        <f aca="false">Q83</f>
        <v>Nein</v>
      </c>
      <c r="CM83" s="3" t="n">
        <f aca="false">R83</f>
        <v>1</v>
      </c>
      <c r="CN83" s="0" t="n">
        <f aca="false">IF(AND(S83&gt;=0,S84&gt;=0,S85&gt;=0),ROUND(0.9*S83+0.7*S84-0.3*S85,0),-1)</f>
        <v>1368</v>
      </c>
      <c r="CO83" s="0" t="s">
        <v>44</v>
      </c>
      <c r="CP83" s="0" t="str">
        <f aca="false">IF(AND(U83="Nein",U84="Nein",U85="Nein"),"Nein","Ja")</f>
        <v>Nein</v>
      </c>
      <c r="CQ83" s="3" t="n">
        <f aca="false">ROUND((V83+V84+V85)/3,2)</f>
        <v>1</v>
      </c>
      <c r="CR83" s="0" t="n">
        <v>-1</v>
      </c>
      <c r="CS83" s="0" t="str">
        <f aca="false">X83</f>
        <v>Nein</v>
      </c>
      <c r="CT83" s="0" t="str">
        <f aca="false">Y83</f>
        <v>Nein</v>
      </c>
      <c r="CU83" s="3" t="n">
        <f aca="false">Z83</f>
        <v>1</v>
      </c>
      <c r="CV83" s="0" t="n">
        <v>-1</v>
      </c>
      <c r="CW83" s="0" t="str">
        <f aca="false">AB83</f>
        <v>Nein</v>
      </c>
      <c r="CX83" s="0" t="str">
        <f aca="false">AC83</f>
        <v>Nein</v>
      </c>
      <c r="CY83" s="3" t="n">
        <f aca="false">AD83</f>
        <v>1</v>
      </c>
      <c r="CZ83" s="0" t="n">
        <v>-1</v>
      </c>
      <c r="DA83" s="0" t="str">
        <f aca="false">AF83</f>
        <v>Nein</v>
      </c>
      <c r="DB83" s="0" t="str">
        <f aca="false">AG83</f>
        <v>Nein</v>
      </c>
      <c r="DC83" s="3" t="n">
        <f aca="false">AH83</f>
        <v>1</v>
      </c>
      <c r="DD83" s="0" t="n">
        <v>-1</v>
      </c>
      <c r="DE83" s="0" t="str">
        <f aca="false">AJ83</f>
        <v>Nein</v>
      </c>
      <c r="DF83" s="0" t="str">
        <f aca="false">AK83</f>
        <v>Nein</v>
      </c>
      <c r="DG83" s="3" t="n">
        <f aca="false">AL83</f>
        <v>1</v>
      </c>
      <c r="DH83" s="0" t="n">
        <v>-1</v>
      </c>
      <c r="DI83" s="0" t="str">
        <f aca="false">AN83</f>
        <v>Nein</v>
      </c>
      <c r="DJ83" s="0" t="str">
        <f aca="false">AO83</f>
        <v>Nein</v>
      </c>
      <c r="DK83" s="3" t="n">
        <f aca="false">AP83</f>
        <v>1</v>
      </c>
      <c r="DL83" s="0" t="n">
        <f aca="false">IF(CF83=0,0,IF(OR(BX83&gt;=0,CF83&gt;=0),ROUND(CF83/BX83*100,0),-1))</f>
        <v>10</v>
      </c>
      <c r="DM83" s="0" t="s">
        <v>44</v>
      </c>
      <c r="DN83" s="0" t="str">
        <f aca="false">IF(AND(CH83="Nein",BZ83="Nein"),"Nein","Ja")</f>
        <v>Nein</v>
      </c>
      <c r="DO83" s="3" t="n">
        <f aca="false">ROUND(CI83*CA83,2)</f>
        <v>1</v>
      </c>
      <c r="DP83" s="0" t="n">
        <v>-1</v>
      </c>
      <c r="DQ83" s="0" t="s">
        <v>44</v>
      </c>
      <c r="DR83" s="0" t="str">
        <f aca="false">IF(AND(BZ83="Nein",CD83="Nein"),"Nein","Ja")</f>
        <v>Nein</v>
      </c>
      <c r="DS83" s="3" t="n">
        <f aca="false">ROUND(CA83*CE83,2)</f>
        <v>1</v>
      </c>
      <c r="DT83" s="0" t="n">
        <v>-1</v>
      </c>
      <c r="DU83" s="0" t="s">
        <v>44</v>
      </c>
      <c r="DV83" s="0" t="str">
        <f aca="false">IF(AND(CH83="Nein",CL83="Nein"),"Nein","Ja")</f>
        <v>Nein</v>
      </c>
      <c r="DW83" s="3" t="n">
        <f aca="false">ROUND(CI83*CM83,2)</f>
        <v>1</v>
      </c>
      <c r="DX83" s="0" t="n">
        <v>-1</v>
      </c>
      <c r="DY83" s="0" t="s">
        <v>44</v>
      </c>
      <c r="DZ83" s="0" t="str">
        <f aca="false">IF(AND(CP83="Nein",CT83="Nein"),"Nein","Ja")</f>
        <v>Nein</v>
      </c>
      <c r="EA83" s="3" t="n">
        <f aca="false">ROUND(CQ83*CU83,2)</f>
        <v>1</v>
      </c>
      <c r="EB83" s="0" t="n">
        <v>-1</v>
      </c>
      <c r="EC83" s="0" t="s">
        <v>44</v>
      </c>
      <c r="ED83" s="0" t="str">
        <f aca="false">IF(AND(CP83="Nein",CH83="Nein"),"Nein","Ja")</f>
        <v>Nein</v>
      </c>
      <c r="EE83" s="3" t="n">
        <f aca="false">ROUND((CQ83+CI83)/2,2)</f>
        <v>1</v>
      </c>
      <c r="EF83" s="0" t="n">
        <v>-1</v>
      </c>
      <c r="EG83" s="0" t="s">
        <v>44</v>
      </c>
      <c r="EH83" s="0" t="str">
        <f aca="false">IF(AND(ED83="Nein",CD83="Nein"),"Nein","Ja")</f>
        <v>Nein</v>
      </c>
      <c r="EI83" s="3" t="n">
        <f aca="false">ROUND(EE83*CE83,2)</f>
        <v>1</v>
      </c>
      <c r="EJ83" s="0" t="n">
        <v>-1</v>
      </c>
      <c r="EK83" s="0" t="str">
        <f aca="false">BP83</f>
        <v>Nein</v>
      </c>
      <c r="EL83" s="0" t="str">
        <f aca="false">BQ83</f>
        <v>Nein</v>
      </c>
      <c r="EM83" s="3" t="n">
        <f aca="false">BR83</f>
        <v>1</v>
      </c>
    </row>
    <row r="84" customFormat="false" ht="12.75" hidden="false" customHeight="false" outlineLevel="0" collapsed="false">
      <c r="A84" s="0" t="s">
        <v>113</v>
      </c>
      <c r="B84" s="0" t="n">
        <v>1</v>
      </c>
      <c r="C84" s="0" t="n">
        <v>720</v>
      </c>
      <c r="D84" s="0" t="s">
        <v>44</v>
      </c>
      <c r="E84" s="0" t="s">
        <v>44</v>
      </c>
      <c r="F84" s="3" t="n">
        <v>1</v>
      </c>
      <c r="G84" s="0" t="n">
        <v>97</v>
      </c>
      <c r="H84" s="0" t="s">
        <v>44</v>
      </c>
      <c r="I84" s="0" t="s">
        <v>44</v>
      </c>
      <c r="J84" s="3" t="n">
        <v>1</v>
      </c>
      <c r="K84" s="0" t="n">
        <v>180</v>
      </c>
      <c r="L84" s="0" t="s">
        <v>44</v>
      </c>
      <c r="M84" s="0" t="s">
        <v>44</v>
      </c>
      <c r="N84" s="3" t="n">
        <v>1</v>
      </c>
      <c r="O84" s="0" t="n">
        <v>82</v>
      </c>
      <c r="P84" s="0" t="s">
        <v>44</v>
      </c>
      <c r="Q84" s="0" t="s">
        <v>44</v>
      </c>
      <c r="R84" s="3" t="n">
        <v>1</v>
      </c>
      <c r="S84" s="0" t="n">
        <v>540</v>
      </c>
      <c r="T84" s="0" t="s">
        <v>44</v>
      </c>
      <c r="U84" s="0" t="s">
        <v>44</v>
      </c>
      <c r="V84" s="3" t="n">
        <v>1</v>
      </c>
      <c r="W84" s="0" t="n">
        <v>102</v>
      </c>
      <c r="X84" s="0" t="s">
        <v>44</v>
      </c>
      <c r="Y84" s="0" t="s">
        <v>44</v>
      </c>
      <c r="Z84" s="3" t="n">
        <v>1</v>
      </c>
      <c r="AA84" s="0" t="n">
        <v>82</v>
      </c>
      <c r="AB84" s="0" t="s">
        <v>44</v>
      </c>
      <c r="AC84" s="0" t="s">
        <v>44</v>
      </c>
      <c r="AD84" s="3" t="n">
        <v>1</v>
      </c>
      <c r="AE84" s="0" t="n">
        <v>82</v>
      </c>
      <c r="AF84" s="4" t="s">
        <v>44</v>
      </c>
      <c r="AG84" s="4" t="s">
        <v>44</v>
      </c>
      <c r="AH84" s="3" t="n">
        <v>1</v>
      </c>
      <c r="AI84" s="0" t="n">
        <v>11</v>
      </c>
      <c r="AJ84" s="0" t="s">
        <v>44</v>
      </c>
      <c r="AK84" s="0" t="s">
        <v>44</v>
      </c>
      <c r="AL84" s="3" t="n">
        <v>1</v>
      </c>
      <c r="AM84" s="0" t="n">
        <v>98</v>
      </c>
      <c r="AN84" s="0" t="s">
        <v>44</v>
      </c>
      <c r="AO84" s="0" t="s">
        <v>44</v>
      </c>
      <c r="AP84" s="3" t="n">
        <v>1</v>
      </c>
      <c r="AQ84" s="0" t="n">
        <v>25</v>
      </c>
      <c r="AR84" s="0" t="s">
        <v>44</v>
      </c>
      <c r="AS84" s="0" t="s">
        <v>44</v>
      </c>
      <c r="AT84" s="3" t="n">
        <v>1</v>
      </c>
      <c r="AU84" s="0" t="n">
        <v>7</v>
      </c>
      <c r="AV84" s="0" t="s">
        <v>44</v>
      </c>
      <c r="AW84" s="0" t="s">
        <v>44</v>
      </c>
      <c r="AX84" s="3" t="n">
        <v>1</v>
      </c>
      <c r="AY84" s="0" t="n">
        <v>2</v>
      </c>
      <c r="AZ84" s="0" t="s">
        <v>44</v>
      </c>
      <c r="BA84" s="0" t="s">
        <v>44</v>
      </c>
      <c r="BB84" s="3" t="n">
        <v>1</v>
      </c>
      <c r="BC84" s="0" t="n">
        <v>5</v>
      </c>
      <c r="BD84" s="0" t="s">
        <v>44</v>
      </c>
      <c r="BE84" s="0" t="s">
        <v>44</v>
      </c>
      <c r="BF84" s="3" t="n">
        <v>1</v>
      </c>
      <c r="BG84" s="0" t="n">
        <v>1008</v>
      </c>
      <c r="BH84" s="0" t="s">
        <v>44</v>
      </c>
      <c r="BI84" s="0" t="s">
        <v>44</v>
      </c>
      <c r="BJ84" s="3" t="n">
        <v>1</v>
      </c>
      <c r="BK84" s="0" t="n">
        <v>10</v>
      </c>
      <c r="BL84" s="0" t="s">
        <v>44</v>
      </c>
      <c r="BM84" s="0" t="s">
        <v>44</v>
      </c>
      <c r="BN84" s="3" t="n">
        <v>1</v>
      </c>
      <c r="BO84" s="0" t="n">
        <v>7</v>
      </c>
      <c r="BP84" s="0" t="s">
        <v>44</v>
      </c>
      <c r="BQ84" s="0" t="s">
        <v>44</v>
      </c>
      <c r="BR84" s="3" t="n">
        <v>1</v>
      </c>
      <c r="CA84" s="3"/>
      <c r="CE84" s="3"/>
      <c r="CI84" s="3"/>
      <c r="CM84" s="3"/>
      <c r="CQ84" s="3"/>
      <c r="CU84" s="3"/>
      <c r="CY84" s="3"/>
      <c r="DC84" s="3"/>
      <c r="DG84" s="3"/>
      <c r="DK84" s="3"/>
      <c r="DO84" s="3"/>
      <c r="DS84" s="3"/>
      <c r="DW84" s="3"/>
      <c r="EA84" s="3"/>
      <c r="EE84" s="3"/>
      <c r="EI84" s="3"/>
      <c r="EM84" s="3"/>
    </row>
    <row r="85" customFormat="false" ht="12.75" hidden="false" customHeight="false" outlineLevel="0" collapsed="false">
      <c r="A85" s="0" t="s">
        <v>122</v>
      </c>
      <c r="B85" s="0" t="n">
        <v>1</v>
      </c>
      <c r="C85" s="0" t="n">
        <v>600</v>
      </c>
      <c r="D85" s="0" t="s">
        <v>44</v>
      </c>
      <c r="E85" s="0" t="s">
        <v>44</v>
      </c>
      <c r="F85" s="3" t="n">
        <v>1</v>
      </c>
      <c r="G85" s="0" t="n">
        <v>105</v>
      </c>
      <c r="H85" s="0" t="s">
        <v>44</v>
      </c>
      <c r="I85" s="0" t="s">
        <v>44</v>
      </c>
      <c r="J85" s="3" t="n">
        <v>1</v>
      </c>
      <c r="K85" s="0" t="n">
        <v>120</v>
      </c>
      <c r="L85" s="0" t="s">
        <v>44</v>
      </c>
      <c r="M85" s="0" t="s">
        <v>44</v>
      </c>
      <c r="N85" s="3" t="n">
        <v>1</v>
      </c>
      <c r="O85" s="0" t="n">
        <v>85</v>
      </c>
      <c r="P85" s="0" t="s">
        <v>44</v>
      </c>
      <c r="Q85" s="0" t="s">
        <v>44</v>
      </c>
      <c r="R85" s="3" t="n">
        <v>1</v>
      </c>
      <c r="S85" s="0" t="n">
        <v>480</v>
      </c>
      <c r="T85" s="0" t="s">
        <v>44</v>
      </c>
      <c r="U85" s="0" t="s">
        <v>44</v>
      </c>
      <c r="V85" s="3" t="n">
        <v>1</v>
      </c>
      <c r="W85" s="0" t="n">
        <v>110</v>
      </c>
      <c r="X85" s="0" t="s">
        <v>44</v>
      </c>
      <c r="Y85" s="0" t="s">
        <v>44</v>
      </c>
      <c r="Z85" s="3" t="n">
        <v>1</v>
      </c>
      <c r="AA85" s="0" t="n">
        <v>77</v>
      </c>
      <c r="AB85" s="0" t="s">
        <v>44</v>
      </c>
      <c r="AC85" s="0" t="s">
        <v>44</v>
      </c>
      <c r="AD85" s="3" t="n">
        <v>1</v>
      </c>
      <c r="AE85" s="0" t="n">
        <v>77</v>
      </c>
      <c r="AF85" s="4" t="s">
        <v>44</v>
      </c>
      <c r="AG85" s="4" t="s">
        <v>44</v>
      </c>
      <c r="AH85" s="3" t="n">
        <v>1</v>
      </c>
      <c r="AI85" s="0" t="n">
        <v>14</v>
      </c>
      <c r="AJ85" s="0" t="s">
        <v>44</v>
      </c>
      <c r="AK85" s="0" t="s">
        <v>44</v>
      </c>
      <c r="AL85" s="3" t="n">
        <v>1</v>
      </c>
      <c r="AM85" s="0" t="n">
        <v>95</v>
      </c>
      <c r="AN85" s="0" t="s">
        <v>44</v>
      </c>
      <c r="AO85" s="0" t="s">
        <v>44</v>
      </c>
      <c r="AP85" s="3" t="n">
        <v>1</v>
      </c>
      <c r="AQ85" s="0" t="n">
        <v>20</v>
      </c>
      <c r="AR85" s="0" t="s">
        <v>44</v>
      </c>
      <c r="AS85" s="0" t="s">
        <v>44</v>
      </c>
      <c r="AT85" s="3" t="n">
        <v>1</v>
      </c>
      <c r="AU85" s="0" t="n">
        <v>6</v>
      </c>
      <c r="AV85" s="0" t="s">
        <v>44</v>
      </c>
      <c r="AW85" s="0" t="s">
        <v>44</v>
      </c>
      <c r="AX85" s="3" t="n">
        <v>1</v>
      </c>
      <c r="AY85" s="0" t="n">
        <v>1</v>
      </c>
      <c r="AZ85" s="0" t="s">
        <v>44</v>
      </c>
      <c r="BA85" s="0" t="s">
        <v>44</v>
      </c>
      <c r="BB85" s="3" t="n">
        <v>1</v>
      </c>
      <c r="BC85" s="0" t="n">
        <v>4</v>
      </c>
      <c r="BD85" s="0" t="s">
        <v>44</v>
      </c>
      <c r="BE85" s="0" t="s">
        <v>44</v>
      </c>
      <c r="BF85" s="3" t="n">
        <v>1</v>
      </c>
      <c r="BG85" s="0" t="n">
        <v>804</v>
      </c>
      <c r="BH85" s="0" t="s">
        <v>44</v>
      </c>
      <c r="BI85" s="0" t="s">
        <v>44</v>
      </c>
      <c r="BJ85" s="3" t="n">
        <v>1</v>
      </c>
      <c r="BK85" s="0" t="n">
        <v>8</v>
      </c>
      <c r="BL85" s="0" t="s">
        <v>44</v>
      </c>
      <c r="BM85" s="0" t="s">
        <v>44</v>
      </c>
      <c r="BN85" s="3" t="n">
        <v>1</v>
      </c>
      <c r="BO85" s="0" t="n">
        <v>0</v>
      </c>
      <c r="BP85" s="0" t="s">
        <v>44</v>
      </c>
      <c r="BQ85" s="0" t="s">
        <v>44</v>
      </c>
      <c r="BR85" s="3" t="n">
        <v>1</v>
      </c>
      <c r="CA85" s="3"/>
      <c r="CE85" s="3"/>
      <c r="CI85" s="3"/>
      <c r="CM85" s="3"/>
      <c r="CQ85" s="3"/>
      <c r="CU85" s="3"/>
      <c r="CY85" s="3"/>
      <c r="DC85" s="3"/>
      <c r="DG85" s="3"/>
      <c r="DK85" s="3"/>
      <c r="DO85" s="3"/>
      <c r="DS85" s="3"/>
      <c r="DW85" s="3"/>
      <c r="EA85" s="3"/>
      <c r="EE85" s="3"/>
      <c r="EI85" s="3"/>
      <c r="EM85" s="3"/>
    </row>
    <row r="86" customFormat="false" ht="12.75" hidden="false" customHeight="false" outlineLevel="0" collapsed="false">
      <c r="A86" s="0" t="n">
        <v>32</v>
      </c>
      <c r="B86" s="0" t="n">
        <v>1</v>
      </c>
      <c r="C86" s="0" t="n">
        <v>-3</v>
      </c>
      <c r="D86" s="0" t="s">
        <v>44</v>
      </c>
      <c r="E86" s="0" t="s">
        <v>44</v>
      </c>
      <c r="F86" s="3" t="n">
        <v>1</v>
      </c>
      <c r="G86" s="0" t="n">
        <v>-3</v>
      </c>
      <c r="H86" s="0" t="s">
        <v>44</v>
      </c>
      <c r="I86" s="0" t="s">
        <v>44</v>
      </c>
      <c r="J86" s="3" t="n">
        <v>1</v>
      </c>
      <c r="K86" s="0" t="n">
        <v>-3</v>
      </c>
      <c r="L86" s="0" t="s">
        <v>44</v>
      </c>
      <c r="M86" s="0" t="s">
        <v>44</v>
      </c>
      <c r="N86" s="3" t="n">
        <v>1</v>
      </c>
      <c r="O86" s="0" t="n">
        <v>-3</v>
      </c>
      <c r="P86" s="0" t="s">
        <v>44</v>
      </c>
      <c r="Q86" s="0" t="s">
        <v>44</v>
      </c>
      <c r="R86" s="3" t="n">
        <v>1</v>
      </c>
      <c r="S86" s="0" t="n">
        <v>-3</v>
      </c>
      <c r="T86" s="0" t="s">
        <v>44</v>
      </c>
      <c r="U86" s="0" t="s">
        <v>44</v>
      </c>
      <c r="V86" s="3" t="n">
        <v>1</v>
      </c>
      <c r="W86" s="0" t="n">
        <v>-3</v>
      </c>
      <c r="X86" s="0" t="s">
        <v>44</v>
      </c>
      <c r="Y86" s="0" t="s">
        <v>44</v>
      </c>
      <c r="Z86" s="3" t="n">
        <v>1</v>
      </c>
      <c r="AA86" s="0" t="n">
        <v>-3</v>
      </c>
      <c r="AB86" s="0" t="s">
        <v>44</v>
      </c>
      <c r="AC86" s="0" t="s">
        <v>44</v>
      </c>
      <c r="AD86" s="3" t="n">
        <v>1</v>
      </c>
      <c r="AE86" s="0" t="n">
        <v>-3</v>
      </c>
      <c r="AF86" s="4" t="s">
        <v>44</v>
      </c>
      <c r="AG86" s="4" t="s">
        <v>44</v>
      </c>
      <c r="AH86" s="3" t="n">
        <v>1</v>
      </c>
      <c r="AI86" s="0" t="n">
        <v>-3</v>
      </c>
      <c r="AJ86" s="0" t="s">
        <v>44</v>
      </c>
      <c r="AK86" s="0" t="s">
        <v>44</v>
      </c>
      <c r="AL86" s="3" t="n">
        <v>1</v>
      </c>
      <c r="AM86" s="0" t="n">
        <v>-3</v>
      </c>
      <c r="AN86" s="0" t="s">
        <v>44</v>
      </c>
      <c r="AO86" s="0" t="s">
        <v>44</v>
      </c>
      <c r="AP86" s="3" t="n">
        <v>1</v>
      </c>
      <c r="AQ86" s="0" t="n">
        <v>-3</v>
      </c>
      <c r="AR86" s="0" t="s">
        <v>44</v>
      </c>
      <c r="AS86" s="0" t="s">
        <v>44</v>
      </c>
      <c r="AT86" s="3" t="n">
        <v>1</v>
      </c>
      <c r="AU86" s="0" t="n">
        <v>-3</v>
      </c>
      <c r="AV86" s="0" t="s">
        <v>44</v>
      </c>
      <c r="AW86" s="0" t="s">
        <v>44</v>
      </c>
      <c r="AX86" s="3" t="n">
        <v>1</v>
      </c>
      <c r="AY86" s="0" t="n">
        <v>-3</v>
      </c>
      <c r="AZ86" s="0" t="s">
        <v>44</v>
      </c>
      <c r="BA86" s="0" t="s">
        <v>44</v>
      </c>
      <c r="BB86" s="3" t="n">
        <v>1</v>
      </c>
      <c r="BC86" s="0" t="n">
        <v>-3</v>
      </c>
      <c r="BD86" s="0" t="s">
        <v>44</v>
      </c>
      <c r="BE86" s="0" t="s">
        <v>44</v>
      </c>
      <c r="BF86" s="3" t="n">
        <v>1</v>
      </c>
      <c r="BG86" s="0" t="n">
        <v>-3</v>
      </c>
      <c r="BH86" s="0" t="s">
        <v>44</v>
      </c>
      <c r="BI86" s="0" t="s">
        <v>44</v>
      </c>
      <c r="BJ86" s="3" t="n">
        <v>1</v>
      </c>
      <c r="BK86" s="0" t="n">
        <v>-3</v>
      </c>
      <c r="BL86" s="0" t="s">
        <v>44</v>
      </c>
      <c r="BM86" s="0" t="s">
        <v>44</v>
      </c>
      <c r="BN86" s="3" t="n">
        <v>1</v>
      </c>
      <c r="BO86" s="0" t="n">
        <v>-3</v>
      </c>
      <c r="BP86" s="0" t="s">
        <v>44</v>
      </c>
      <c r="BQ86" s="0" t="s">
        <v>44</v>
      </c>
      <c r="BR86" s="3" t="n">
        <v>1</v>
      </c>
      <c r="BW86" s="0" t="n">
        <v>1</v>
      </c>
      <c r="BX86" s="0" t="n">
        <v>-3</v>
      </c>
      <c r="BY86" s="0" t="s">
        <v>44</v>
      </c>
      <c r="BZ86" s="0" t="str">
        <f aca="false">IF(AND(E86="Nein",E87="Nein",E88="Nein"),"Nein","Ja")</f>
        <v>Nein</v>
      </c>
      <c r="CA86" s="3" t="n">
        <f aca="false">ROUND((F86+F87+F88)/3,2)</f>
        <v>1</v>
      </c>
      <c r="CB86" s="0" t="n">
        <v>-1</v>
      </c>
      <c r="CC86" s="0" t="str">
        <f aca="false">H86</f>
        <v>Nein</v>
      </c>
      <c r="CD86" s="0" t="str">
        <f aca="false">I86</f>
        <v>Nein</v>
      </c>
      <c r="CE86" s="3" t="n">
        <f aca="false">J86</f>
        <v>1</v>
      </c>
      <c r="CF86" s="0" t="n">
        <v>-3</v>
      </c>
      <c r="CG86" s="0" t="s">
        <v>44</v>
      </c>
      <c r="CH86" s="0" t="str">
        <f aca="false">IF(AND(M86="Nein",M87="Nein",M88="Nein"),"Nein","Ja")</f>
        <v>Nein</v>
      </c>
      <c r="CI86" s="3" t="n">
        <f aca="false">ROUND((N86+N87+N88)/3,2)</f>
        <v>1</v>
      </c>
      <c r="CJ86" s="0" t="n">
        <v>-1</v>
      </c>
      <c r="CK86" s="0" t="str">
        <f aca="false">P86</f>
        <v>Nein</v>
      </c>
      <c r="CL86" s="0" t="str">
        <f aca="false">Q86</f>
        <v>Nein</v>
      </c>
      <c r="CM86" s="3" t="n">
        <f aca="false">R86</f>
        <v>1</v>
      </c>
      <c r="CN86" s="0" t="n">
        <v>-3</v>
      </c>
      <c r="CO86" s="0" t="s">
        <v>44</v>
      </c>
      <c r="CP86" s="0" t="str">
        <f aca="false">IF(AND(U86="Nein",U87="Nein",U88="Nein"),"Nein","Ja")</f>
        <v>Nein</v>
      </c>
      <c r="CQ86" s="3" t="n">
        <f aca="false">ROUND((V86+V87+V88)/3,2)</f>
        <v>1</v>
      </c>
      <c r="CR86" s="0" t="n">
        <v>-1</v>
      </c>
      <c r="CS86" s="0" t="str">
        <f aca="false">X86</f>
        <v>Nein</v>
      </c>
      <c r="CT86" s="0" t="str">
        <f aca="false">Y86</f>
        <v>Nein</v>
      </c>
      <c r="CU86" s="3" t="n">
        <f aca="false">Z86</f>
        <v>1</v>
      </c>
      <c r="CV86" s="0" t="n">
        <v>-1</v>
      </c>
      <c r="CW86" s="0" t="str">
        <f aca="false">AB86</f>
        <v>Nein</v>
      </c>
      <c r="CX86" s="0" t="str">
        <f aca="false">AC86</f>
        <v>Nein</v>
      </c>
      <c r="CY86" s="3" t="n">
        <f aca="false">AD86</f>
        <v>1</v>
      </c>
      <c r="CZ86" s="0" t="n">
        <v>-1</v>
      </c>
      <c r="DA86" s="0" t="str">
        <f aca="false">AF86</f>
        <v>Nein</v>
      </c>
      <c r="DB86" s="0" t="str">
        <f aca="false">AG86</f>
        <v>Nein</v>
      </c>
      <c r="DC86" s="3" t="n">
        <f aca="false">AH86</f>
        <v>1</v>
      </c>
      <c r="DD86" s="0" t="n">
        <v>-1</v>
      </c>
      <c r="DE86" s="0" t="str">
        <f aca="false">AJ86</f>
        <v>Nein</v>
      </c>
      <c r="DF86" s="0" t="str">
        <f aca="false">AK86</f>
        <v>Nein</v>
      </c>
      <c r="DG86" s="3" t="n">
        <f aca="false">AL86</f>
        <v>1</v>
      </c>
      <c r="DH86" s="0" t="n">
        <v>-1</v>
      </c>
      <c r="DI86" s="0" t="str">
        <f aca="false">AN86</f>
        <v>Nein</v>
      </c>
      <c r="DJ86" s="0" t="str">
        <f aca="false">AO86</f>
        <v>Nein</v>
      </c>
      <c r="DK86" s="3" t="n">
        <f aca="false">AP86</f>
        <v>1</v>
      </c>
      <c r="DL86" s="0" t="n">
        <v>-3</v>
      </c>
      <c r="DM86" s="0" t="s">
        <v>44</v>
      </c>
      <c r="DN86" s="0" t="str">
        <f aca="false">IF(AND(CH86="Nein",BZ86="Nein"),"Nein","Ja")</f>
        <v>Nein</v>
      </c>
      <c r="DO86" s="3" t="n">
        <f aca="false">ROUND(CI86*CA86,2)</f>
        <v>1</v>
      </c>
      <c r="DP86" s="0" t="n">
        <v>-1</v>
      </c>
      <c r="DQ86" s="0" t="s">
        <v>44</v>
      </c>
      <c r="DR86" s="0" t="str">
        <f aca="false">IF(AND(BZ86="Nein",CD86="Nein"),"Nein","Ja")</f>
        <v>Nein</v>
      </c>
      <c r="DS86" s="3" t="n">
        <f aca="false">ROUND(CA86*CE86,2)</f>
        <v>1</v>
      </c>
      <c r="DT86" s="0" t="n">
        <v>-1</v>
      </c>
      <c r="DU86" s="0" t="s">
        <v>44</v>
      </c>
      <c r="DV86" s="0" t="str">
        <f aca="false">IF(AND(CH86="Nein",CL86="Nein"),"Nein","Ja")</f>
        <v>Nein</v>
      </c>
      <c r="DW86" s="3" t="n">
        <f aca="false">ROUND(CI86*CM86,2)</f>
        <v>1</v>
      </c>
      <c r="DX86" s="0" t="n">
        <v>-1</v>
      </c>
      <c r="DY86" s="0" t="s">
        <v>44</v>
      </c>
      <c r="DZ86" s="0" t="str">
        <f aca="false">IF(AND(CP86="Nein",CT86="Nein"),"Nein","Ja")</f>
        <v>Nein</v>
      </c>
      <c r="EA86" s="3" t="n">
        <f aca="false">ROUND(CQ86*CU86,2)</f>
        <v>1</v>
      </c>
      <c r="EB86" s="0" t="n">
        <v>-1</v>
      </c>
      <c r="EC86" s="0" t="s">
        <v>44</v>
      </c>
      <c r="ED86" s="0" t="str">
        <f aca="false">IF(AND(CP86="Nein",CH86="Nein"),"Nein","Ja")</f>
        <v>Nein</v>
      </c>
      <c r="EE86" s="3" t="n">
        <f aca="false">ROUND((CQ86+CI86)/2,2)</f>
        <v>1</v>
      </c>
      <c r="EF86" s="0" t="n">
        <v>-1</v>
      </c>
      <c r="EG86" s="0" t="s">
        <v>44</v>
      </c>
      <c r="EH86" s="0" t="str">
        <f aca="false">IF(AND(ED86="Nein",CD86="Nein"),"Nein","Ja")</f>
        <v>Nein</v>
      </c>
      <c r="EI86" s="3" t="n">
        <f aca="false">ROUND(EE86*CE86,2)</f>
        <v>1</v>
      </c>
      <c r="EJ86" s="0" t="n">
        <v>-1</v>
      </c>
      <c r="EK86" s="0" t="str">
        <f aca="false">BP86</f>
        <v>Nein</v>
      </c>
      <c r="EL86" s="0" t="str">
        <f aca="false">BQ86</f>
        <v>Nein</v>
      </c>
      <c r="EM86" s="3" t="n">
        <f aca="false">BR86</f>
        <v>1</v>
      </c>
    </row>
    <row r="87" customFormat="false" ht="12.75" hidden="false" customHeight="false" outlineLevel="0" collapsed="false">
      <c r="B87" s="0" t="n">
        <v>1</v>
      </c>
      <c r="C87" s="0" t="n">
        <v>720</v>
      </c>
      <c r="D87" s="0" t="s">
        <v>44</v>
      </c>
      <c r="E87" s="0" t="s">
        <v>44</v>
      </c>
      <c r="F87" s="3" t="n">
        <v>1</v>
      </c>
      <c r="G87" s="0" t="n">
        <v>97</v>
      </c>
      <c r="H87" s="0" t="s">
        <v>44</v>
      </c>
      <c r="I87" s="0" t="s">
        <v>44</v>
      </c>
      <c r="J87" s="3" t="n">
        <v>1</v>
      </c>
      <c r="K87" s="0" t="n">
        <v>180</v>
      </c>
      <c r="L87" s="0" t="s">
        <v>44</v>
      </c>
      <c r="M87" s="0" t="s">
        <v>44</v>
      </c>
      <c r="N87" s="3" t="n">
        <v>1</v>
      </c>
      <c r="O87" s="0" t="n">
        <v>82</v>
      </c>
      <c r="P87" s="0" t="s">
        <v>44</v>
      </c>
      <c r="Q87" s="0" t="s">
        <v>44</v>
      </c>
      <c r="R87" s="3" t="n">
        <v>1</v>
      </c>
      <c r="S87" s="0" t="n">
        <v>540</v>
      </c>
      <c r="T87" s="0" t="s">
        <v>44</v>
      </c>
      <c r="U87" s="0" t="s">
        <v>44</v>
      </c>
      <c r="V87" s="3" t="n">
        <v>1</v>
      </c>
      <c r="W87" s="0" t="n">
        <v>102</v>
      </c>
      <c r="X87" s="0" t="s">
        <v>44</v>
      </c>
      <c r="Y87" s="0" t="s">
        <v>44</v>
      </c>
      <c r="Z87" s="3" t="n">
        <v>1</v>
      </c>
      <c r="AA87" s="0" t="n">
        <v>82</v>
      </c>
      <c r="AB87" s="0" t="s">
        <v>44</v>
      </c>
      <c r="AC87" s="0" t="s">
        <v>44</v>
      </c>
      <c r="AD87" s="3" t="n">
        <v>1</v>
      </c>
      <c r="AE87" s="0" t="n">
        <v>82</v>
      </c>
      <c r="AF87" s="4" t="s">
        <v>44</v>
      </c>
      <c r="AG87" s="4" t="s">
        <v>44</v>
      </c>
      <c r="AH87" s="3" t="n">
        <v>1</v>
      </c>
      <c r="AI87" s="0" t="n">
        <v>11</v>
      </c>
      <c r="AJ87" s="0" t="s">
        <v>44</v>
      </c>
      <c r="AK87" s="0" t="s">
        <v>44</v>
      </c>
      <c r="AL87" s="3" t="n">
        <v>1</v>
      </c>
      <c r="AM87" s="0" t="n">
        <v>98</v>
      </c>
      <c r="AN87" s="0" t="s">
        <v>44</v>
      </c>
      <c r="AO87" s="0" t="s">
        <v>44</v>
      </c>
      <c r="AP87" s="3" t="n">
        <v>1</v>
      </c>
      <c r="AQ87" s="0" t="n">
        <v>25</v>
      </c>
      <c r="AR87" s="0" t="s">
        <v>44</v>
      </c>
      <c r="AS87" s="0" t="s">
        <v>44</v>
      </c>
      <c r="AT87" s="3" t="n">
        <v>1</v>
      </c>
      <c r="AU87" s="0" t="n">
        <v>7</v>
      </c>
      <c r="AV87" s="0" t="s">
        <v>44</v>
      </c>
      <c r="AW87" s="0" t="s">
        <v>44</v>
      </c>
      <c r="AX87" s="3" t="n">
        <v>1</v>
      </c>
      <c r="AY87" s="0" t="n">
        <v>2</v>
      </c>
      <c r="AZ87" s="0" t="s">
        <v>44</v>
      </c>
      <c r="BA87" s="0" t="s">
        <v>44</v>
      </c>
      <c r="BB87" s="3" t="n">
        <v>1</v>
      </c>
      <c r="BC87" s="0" t="n">
        <v>5</v>
      </c>
      <c r="BD87" s="0" t="s">
        <v>44</v>
      </c>
      <c r="BE87" s="0" t="s">
        <v>44</v>
      </c>
      <c r="BF87" s="3" t="n">
        <v>1</v>
      </c>
      <c r="BG87" s="0" t="n">
        <v>1008</v>
      </c>
      <c r="BH87" s="0" t="s">
        <v>44</v>
      </c>
      <c r="BI87" s="0" t="s">
        <v>44</v>
      </c>
      <c r="BJ87" s="3" t="n">
        <v>1</v>
      </c>
      <c r="BK87" s="0" t="n">
        <v>10</v>
      </c>
      <c r="BL87" s="0" t="s">
        <v>44</v>
      </c>
      <c r="BM87" s="0" t="s">
        <v>44</v>
      </c>
      <c r="BN87" s="3" t="n">
        <v>1</v>
      </c>
      <c r="BO87" s="0" t="n">
        <v>7</v>
      </c>
      <c r="BP87" s="0" t="s">
        <v>44</v>
      </c>
      <c r="BQ87" s="0" t="s">
        <v>44</v>
      </c>
      <c r="BR87" s="3" t="n">
        <v>1</v>
      </c>
      <c r="CA87" s="3"/>
      <c r="CE87" s="3"/>
      <c r="CI87" s="3"/>
      <c r="CM87" s="3"/>
      <c r="CQ87" s="3"/>
      <c r="CU87" s="3"/>
      <c r="CY87" s="3"/>
      <c r="DC87" s="3"/>
      <c r="DG87" s="3"/>
      <c r="DK87" s="3"/>
      <c r="DO87" s="3"/>
      <c r="DS87" s="3"/>
      <c r="DW87" s="3"/>
      <c r="EA87" s="3"/>
      <c r="EE87" s="3"/>
      <c r="EI87" s="3"/>
      <c r="EM87" s="3"/>
    </row>
    <row r="88" customFormat="false" ht="12.75" hidden="false" customHeight="false" outlineLevel="0" collapsed="false">
      <c r="B88" s="0" t="n">
        <v>1</v>
      </c>
      <c r="C88" s="0" t="n">
        <v>600</v>
      </c>
      <c r="D88" s="0" t="s">
        <v>44</v>
      </c>
      <c r="E88" s="0" t="s">
        <v>44</v>
      </c>
      <c r="F88" s="3" t="n">
        <v>1</v>
      </c>
      <c r="G88" s="0" t="n">
        <v>105</v>
      </c>
      <c r="H88" s="0" t="s">
        <v>44</v>
      </c>
      <c r="I88" s="0" t="s">
        <v>44</v>
      </c>
      <c r="J88" s="3" t="n">
        <v>1</v>
      </c>
      <c r="K88" s="0" t="n">
        <v>120</v>
      </c>
      <c r="L88" s="0" t="s">
        <v>44</v>
      </c>
      <c r="M88" s="0" t="s">
        <v>44</v>
      </c>
      <c r="N88" s="3" t="n">
        <v>1</v>
      </c>
      <c r="O88" s="0" t="n">
        <v>85</v>
      </c>
      <c r="P88" s="0" t="s">
        <v>44</v>
      </c>
      <c r="Q88" s="0" t="s">
        <v>44</v>
      </c>
      <c r="R88" s="3" t="n">
        <v>1</v>
      </c>
      <c r="S88" s="0" t="n">
        <v>480</v>
      </c>
      <c r="T88" s="0" t="s">
        <v>44</v>
      </c>
      <c r="U88" s="0" t="s">
        <v>44</v>
      </c>
      <c r="V88" s="3" t="n">
        <v>1</v>
      </c>
      <c r="W88" s="0" t="n">
        <v>110</v>
      </c>
      <c r="X88" s="0" t="s">
        <v>44</v>
      </c>
      <c r="Y88" s="0" t="s">
        <v>44</v>
      </c>
      <c r="Z88" s="3" t="n">
        <v>1</v>
      </c>
      <c r="AA88" s="0" t="n">
        <v>77</v>
      </c>
      <c r="AB88" s="0" t="s">
        <v>44</v>
      </c>
      <c r="AC88" s="0" t="s">
        <v>44</v>
      </c>
      <c r="AD88" s="3" t="n">
        <v>1</v>
      </c>
      <c r="AE88" s="0" t="n">
        <v>77</v>
      </c>
      <c r="AF88" s="4" t="s">
        <v>44</v>
      </c>
      <c r="AG88" s="4" t="s">
        <v>44</v>
      </c>
      <c r="AH88" s="3" t="n">
        <v>1</v>
      </c>
      <c r="AI88" s="0" t="n">
        <v>14</v>
      </c>
      <c r="AJ88" s="0" t="s">
        <v>44</v>
      </c>
      <c r="AK88" s="0" t="s">
        <v>44</v>
      </c>
      <c r="AL88" s="3" t="n">
        <v>1</v>
      </c>
      <c r="AM88" s="0" t="n">
        <v>95</v>
      </c>
      <c r="AN88" s="0" t="s">
        <v>44</v>
      </c>
      <c r="AO88" s="0" t="s">
        <v>44</v>
      </c>
      <c r="AP88" s="3" t="n">
        <v>1</v>
      </c>
      <c r="AQ88" s="0" t="n">
        <v>20</v>
      </c>
      <c r="AR88" s="0" t="s">
        <v>44</v>
      </c>
      <c r="AS88" s="0" t="s">
        <v>44</v>
      </c>
      <c r="AT88" s="3" t="n">
        <v>1</v>
      </c>
      <c r="AU88" s="0" t="n">
        <v>6</v>
      </c>
      <c r="AV88" s="0" t="s">
        <v>44</v>
      </c>
      <c r="AW88" s="0" t="s">
        <v>44</v>
      </c>
      <c r="AX88" s="3" t="n">
        <v>1</v>
      </c>
      <c r="AY88" s="0" t="n">
        <v>1</v>
      </c>
      <c r="AZ88" s="0" t="s">
        <v>44</v>
      </c>
      <c r="BA88" s="0" t="s">
        <v>44</v>
      </c>
      <c r="BB88" s="3" t="n">
        <v>1</v>
      </c>
      <c r="BC88" s="0" t="n">
        <v>4</v>
      </c>
      <c r="BD88" s="0" t="s">
        <v>44</v>
      </c>
      <c r="BE88" s="0" t="s">
        <v>44</v>
      </c>
      <c r="BF88" s="3" t="n">
        <v>1</v>
      </c>
      <c r="BG88" s="0" t="n">
        <v>804</v>
      </c>
      <c r="BH88" s="0" t="s">
        <v>44</v>
      </c>
      <c r="BI88" s="0" t="s">
        <v>44</v>
      </c>
      <c r="BJ88" s="3" t="n">
        <v>1</v>
      </c>
      <c r="BK88" s="0" t="n">
        <v>8</v>
      </c>
      <c r="BL88" s="0" t="s">
        <v>44</v>
      </c>
      <c r="BM88" s="0" t="s">
        <v>44</v>
      </c>
      <c r="BN88" s="3" t="n">
        <v>1</v>
      </c>
      <c r="BO88" s="0" t="n">
        <v>0</v>
      </c>
      <c r="BP88" s="0" t="s">
        <v>44</v>
      </c>
      <c r="BQ88" s="0" t="s">
        <v>44</v>
      </c>
      <c r="BR88" s="3" t="n">
        <v>1</v>
      </c>
      <c r="CA88" s="3"/>
      <c r="CE88" s="3"/>
      <c r="CI88" s="3"/>
      <c r="CM88" s="3"/>
      <c r="CQ88" s="3"/>
      <c r="CU88" s="3"/>
      <c r="CY88" s="3"/>
      <c r="DC88" s="3"/>
      <c r="DG88" s="3"/>
      <c r="DK88" s="3"/>
      <c r="DO88" s="3"/>
      <c r="DS88" s="3"/>
      <c r="DW88" s="3"/>
      <c r="EA88" s="3"/>
      <c r="EE88" s="3"/>
      <c r="EI88" s="3"/>
      <c r="EM88" s="3"/>
    </row>
    <row r="89" customFormat="false" ht="12.75" hidden="false" customHeight="false" outlineLevel="0" collapsed="false">
      <c r="A89" s="0" t="n">
        <v>33</v>
      </c>
      <c r="B89" s="0" t="n">
        <v>1</v>
      </c>
      <c r="C89" s="0" t="n">
        <v>1320</v>
      </c>
      <c r="D89" s="0" t="s">
        <v>44</v>
      </c>
      <c r="E89" s="0" t="s">
        <v>44</v>
      </c>
      <c r="F89" s="3" t="n">
        <v>1</v>
      </c>
      <c r="G89" s="0" t="n">
        <v>20</v>
      </c>
      <c r="H89" s="0" t="s">
        <v>44</v>
      </c>
      <c r="I89" s="0" t="s">
        <v>44</v>
      </c>
      <c r="J89" s="3" t="n">
        <v>1</v>
      </c>
      <c r="K89" s="0" t="n">
        <v>60</v>
      </c>
      <c r="L89" s="0" t="s">
        <v>44</v>
      </c>
      <c r="M89" s="0" t="s">
        <v>44</v>
      </c>
      <c r="N89" s="3" t="n">
        <v>1</v>
      </c>
      <c r="O89" s="0" t="n">
        <v>20</v>
      </c>
      <c r="P89" s="0" t="s">
        <v>44</v>
      </c>
      <c r="Q89" s="0" t="s">
        <v>44</v>
      </c>
      <c r="R89" s="3" t="n">
        <v>1</v>
      </c>
      <c r="S89" s="0" t="n">
        <v>1260</v>
      </c>
      <c r="T89" s="0" t="s">
        <v>44</v>
      </c>
      <c r="U89" s="0" t="s">
        <v>44</v>
      </c>
      <c r="V89" s="3" t="n">
        <v>1</v>
      </c>
      <c r="W89" s="0" t="n">
        <v>20</v>
      </c>
      <c r="X89" s="0" t="s">
        <v>44</v>
      </c>
      <c r="Y89" s="0" t="s">
        <v>44</v>
      </c>
      <c r="Z89" s="3" t="n">
        <v>1</v>
      </c>
      <c r="AA89" s="0" t="n">
        <v>92</v>
      </c>
      <c r="AB89" s="0" t="s">
        <v>44</v>
      </c>
      <c r="AC89" s="0" t="s">
        <v>44</v>
      </c>
      <c r="AD89" s="3" t="n">
        <v>1</v>
      </c>
      <c r="AE89" s="0" t="n">
        <v>92</v>
      </c>
      <c r="AF89" s="4" t="s">
        <v>44</v>
      </c>
      <c r="AG89" s="4" t="s">
        <v>44</v>
      </c>
      <c r="AH89" s="3" t="n">
        <v>1</v>
      </c>
      <c r="AI89" s="0" t="n">
        <v>2</v>
      </c>
      <c r="AJ89" s="0" t="s">
        <v>44</v>
      </c>
      <c r="AK89" s="0" t="s">
        <v>44</v>
      </c>
      <c r="AL89" s="3" t="n">
        <v>1</v>
      </c>
      <c r="AM89" s="0" t="n">
        <v>21</v>
      </c>
      <c r="AN89" s="0" t="s">
        <v>44</v>
      </c>
      <c r="AO89" s="0" t="s">
        <v>44</v>
      </c>
      <c r="AP89" s="3" t="n">
        <v>1</v>
      </c>
      <c r="AQ89" s="0" t="n">
        <v>5</v>
      </c>
      <c r="AR89" s="0" t="s">
        <v>44</v>
      </c>
      <c r="AS89" s="0" t="s">
        <v>44</v>
      </c>
      <c r="AT89" s="3" t="n">
        <v>1</v>
      </c>
      <c r="AU89" s="0" t="n">
        <v>66</v>
      </c>
      <c r="AV89" s="0" t="s">
        <v>44</v>
      </c>
      <c r="AW89" s="0" t="s">
        <v>44</v>
      </c>
      <c r="AX89" s="3" t="n">
        <v>1</v>
      </c>
      <c r="AY89" s="0" t="n">
        <v>3</v>
      </c>
      <c r="AZ89" s="0" t="s">
        <v>44</v>
      </c>
      <c r="BA89" s="0" t="s">
        <v>44</v>
      </c>
      <c r="BB89" s="3" t="n">
        <v>1</v>
      </c>
      <c r="BC89" s="0" t="n">
        <v>63</v>
      </c>
      <c r="BD89" s="0" t="s">
        <v>44</v>
      </c>
      <c r="BE89" s="0" t="s">
        <v>44</v>
      </c>
      <c r="BF89" s="3" t="n">
        <v>1</v>
      </c>
      <c r="BG89" s="0" t="n">
        <v>1392</v>
      </c>
      <c r="BH89" s="0" t="s">
        <v>44</v>
      </c>
      <c r="BI89" s="0" t="s">
        <v>44</v>
      </c>
      <c r="BJ89" s="3" t="n">
        <v>1</v>
      </c>
      <c r="BK89" s="0" t="n">
        <v>70</v>
      </c>
      <c r="BL89" s="0" t="s">
        <v>44</v>
      </c>
      <c r="BM89" s="0" t="s">
        <v>44</v>
      </c>
      <c r="BN89" s="3" t="n">
        <v>1</v>
      </c>
      <c r="BO89" s="0" t="n">
        <v>9</v>
      </c>
      <c r="BP89" s="0" t="s">
        <v>44</v>
      </c>
      <c r="BQ89" s="0" t="s">
        <v>44</v>
      </c>
      <c r="BR89" s="3" t="n">
        <v>1</v>
      </c>
      <c r="BW89" s="0" t="n">
        <v>1</v>
      </c>
      <c r="BX89" s="0" t="n">
        <v>-3</v>
      </c>
      <c r="BY89" s="0" t="s">
        <v>44</v>
      </c>
      <c r="BZ89" s="0" t="str">
        <f aca="false">IF(AND(E89="Nein",E90="Nein",E91="Nein"),"Nein","Ja")</f>
        <v>Nein</v>
      </c>
      <c r="CA89" s="3" t="n">
        <f aca="false">ROUND((F89+F90+F91)/3,2)</f>
        <v>1</v>
      </c>
      <c r="CB89" s="0" t="n">
        <v>-1</v>
      </c>
      <c r="CC89" s="0" t="str">
        <f aca="false">H89</f>
        <v>Nein</v>
      </c>
      <c r="CD89" s="0" t="str">
        <f aca="false">I89</f>
        <v>Nein</v>
      </c>
      <c r="CE89" s="3" t="n">
        <f aca="false">J89</f>
        <v>1</v>
      </c>
      <c r="CF89" s="0" t="n">
        <v>-3</v>
      </c>
      <c r="CG89" s="0" t="s">
        <v>44</v>
      </c>
      <c r="CH89" s="0" t="str">
        <f aca="false">IF(AND(M89="Nein",M90="Nein",M91="Nein"),"Nein","Ja")</f>
        <v>Nein</v>
      </c>
      <c r="CI89" s="3" t="n">
        <f aca="false">ROUND((N89+N90+N91)/3,2)</f>
        <v>1</v>
      </c>
      <c r="CJ89" s="0" t="n">
        <v>-1</v>
      </c>
      <c r="CK89" s="0" t="str">
        <f aca="false">P89</f>
        <v>Nein</v>
      </c>
      <c r="CL89" s="0" t="str">
        <f aca="false">Q89</f>
        <v>Nein</v>
      </c>
      <c r="CM89" s="3" t="n">
        <f aca="false">R89</f>
        <v>1</v>
      </c>
      <c r="CN89" s="0" t="n">
        <v>-3</v>
      </c>
      <c r="CO89" s="0" t="s">
        <v>44</v>
      </c>
      <c r="CP89" s="0" t="str">
        <f aca="false">IF(AND(U89="Nein",U90="Nein",U91="Nein"),"Nein","Ja")</f>
        <v>Nein</v>
      </c>
      <c r="CQ89" s="3" t="n">
        <f aca="false">ROUND((V89+V90+V91)/3,2)</f>
        <v>1</v>
      </c>
      <c r="CR89" s="0" t="n">
        <v>-1</v>
      </c>
      <c r="CS89" s="0" t="str">
        <f aca="false">X89</f>
        <v>Nein</v>
      </c>
      <c r="CT89" s="0" t="str">
        <f aca="false">Y89</f>
        <v>Nein</v>
      </c>
      <c r="CU89" s="3" t="n">
        <f aca="false">Z89</f>
        <v>1</v>
      </c>
      <c r="CV89" s="0" t="n">
        <v>-1</v>
      </c>
      <c r="CW89" s="0" t="str">
        <f aca="false">AB89</f>
        <v>Nein</v>
      </c>
      <c r="CX89" s="0" t="str">
        <f aca="false">AC89</f>
        <v>Nein</v>
      </c>
      <c r="CY89" s="3" t="n">
        <f aca="false">AD89</f>
        <v>1</v>
      </c>
      <c r="CZ89" s="0" t="n">
        <v>-1</v>
      </c>
      <c r="DA89" s="0" t="str">
        <f aca="false">AF89</f>
        <v>Nein</v>
      </c>
      <c r="DB89" s="0" t="str">
        <f aca="false">AG89</f>
        <v>Nein</v>
      </c>
      <c r="DC89" s="3" t="n">
        <f aca="false">AH89</f>
        <v>1</v>
      </c>
      <c r="DD89" s="0" t="n">
        <v>-1</v>
      </c>
      <c r="DE89" s="0" t="str">
        <f aca="false">AJ89</f>
        <v>Nein</v>
      </c>
      <c r="DF89" s="0" t="str">
        <f aca="false">AK89</f>
        <v>Nein</v>
      </c>
      <c r="DG89" s="3" t="n">
        <f aca="false">AL89</f>
        <v>1</v>
      </c>
      <c r="DH89" s="0" t="n">
        <v>-1</v>
      </c>
      <c r="DI89" s="0" t="str">
        <f aca="false">AN89</f>
        <v>Nein</v>
      </c>
      <c r="DJ89" s="0" t="str">
        <f aca="false">AO89</f>
        <v>Nein</v>
      </c>
      <c r="DK89" s="3" t="n">
        <f aca="false">AP89</f>
        <v>1</v>
      </c>
      <c r="DL89" s="0" t="n">
        <v>-3</v>
      </c>
      <c r="DM89" s="0" t="s">
        <v>44</v>
      </c>
      <c r="DN89" s="0" t="str">
        <f aca="false">IF(AND(CH89="Nein",BZ89="Nein"),"Nein","Ja")</f>
        <v>Nein</v>
      </c>
      <c r="DO89" s="3" t="n">
        <f aca="false">ROUND(CI89*CA89,2)</f>
        <v>1</v>
      </c>
      <c r="DP89" s="0" t="n">
        <v>-1</v>
      </c>
      <c r="DQ89" s="0" t="s">
        <v>44</v>
      </c>
      <c r="DR89" s="0" t="str">
        <f aca="false">IF(AND(BZ89="Nein",CD89="Nein"),"Nein","Ja")</f>
        <v>Nein</v>
      </c>
      <c r="DS89" s="3" t="n">
        <f aca="false">ROUND(CA89*CE89,2)</f>
        <v>1</v>
      </c>
      <c r="DT89" s="0" t="n">
        <v>-1</v>
      </c>
      <c r="DU89" s="0" t="s">
        <v>44</v>
      </c>
      <c r="DV89" s="0" t="str">
        <f aca="false">IF(AND(CH89="Nein",CL89="Nein"),"Nein","Ja")</f>
        <v>Nein</v>
      </c>
      <c r="DW89" s="3" t="n">
        <f aca="false">ROUND(CI89*CM89,2)</f>
        <v>1</v>
      </c>
      <c r="DX89" s="0" t="n">
        <v>-1</v>
      </c>
      <c r="DY89" s="0" t="s">
        <v>44</v>
      </c>
      <c r="DZ89" s="0" t="str">
        <f aca="false">IF(AND(CP89="Nein",CT89="Nein"),"Nein","Ja")</f>
        <v>Nein</v>
      </c>
      <c r="EA89" s="3" t="n">
        <f aca="false">ROUND(CQ89*CU89,2)</f>
        <v>1</v>
      </c>
      <c r="EB89" s="0" t="n">
        <v>-1</v>
      </c>
      <c r="EC89" s="0" t="s">
        <v>44</v>
      </c>
      <c r="ED89" s="0" t="str">
        <f aca="false">IF(AND(CP89="Nein",CH89="Nein"),"Nein","Ja")</f>
        <v>Nein</v>
      </c>
      <c r="EE89" s="3" t="n">
        <f aca="false">ROUND((CQ89+CI89)/2,2)</f>
        <v>1</v>
      </c>
      <c r="EF89" s="0" t="n">
        <v>-1</v>
      </c>
      <c r="EG89" s="0" t="s">
        <v>44</v>
      </c>
      <c r="EH89" s="0" t="str">
        <f aca="false">IF(AND(ED89="Nein",CD89="Nein"),"Nein","Ja")</f>
        <v>Nein</v>
      </c>
      <c r="EI89" s="3" t="n">
        <f aca="false">ROUND(EE89*CE89,2)</f>
        <v>1</v>
      </c>
      <c r="EJ89" s="0" t="n">
        <v>-1</v>
      </c>
      <c r="EK89" s="0" t="str">
        <f aca="false">BP89</f>
        <v>Nein</v>
      </c>
      <c r="EL89" s="0" t="str">
        <f aca="false">BQ89</f>
        <v>Nein</v>
      </c>
      <c r="EM89" s="3" t="n">
        <f aca="false">BR89</f>
        <v>1</v>
      </c>
    </row>
    <row r="90" customFormat="false" ht="12.75" hidden="false" customHeight="false" outlineLevel="0" collapsed="false">
      <c r="B90" s="0" t="n">
        <v>1</v>
      </c>
      <c r="C90" s="0" t="n">
        <v>-3</v>
      </c>
      <c r="D90" s="0" t="s">
        <v>44</v>
      </c>
      <c r="E90" s="0" t="s">
        <v>44</v>
      </c>
      <c r="F90" s="3" t="n">
        <v>1</v>
      </c>
      <c r="G90" s="0" t="n">
        <v>-3</v>
      </c>
      <c r="H90" s="0" t="s">
        <v>44</v>
      </c>
      <c r="I90" s="0" t="s">
        <v>44</v>
      </c>
      <c r="J90" s="3" t="n">
        <v>1</v>
      </c>
      <c r="K90" s="0" t="n">
        <v>-3</v>
      </c>
      <c r="L90" s="0" t="s">
        <v>44</v>
      </c>
      <c r="M90" s="0" t="s">
        <v>44</v>
      </c>
      <c r="N90" s="3" t="n">
        <v>1</v>
      </c>
      <c r="O90" s="0" t="n">
        <v>-3</v>
      </c>
      <c r="P90" s="0" t="s">
        <v>44</v>
      </c>
      <c r="Q90" s="0" t="s">
        <v>44</v>
      </c>
      <c r="R90" s="3" t="n">
        <v>1</v>
      </c>
      <c r="S90" s="0" t="n">
        <v>-3</v>
      </c>
      <c r="T90" s="0" t="s">
        <v>44</v>
      </c>
      <c r="U90" s="0" t="s">
        <v>44</v>
      </c>
      <c r="V90" s="3" t="n">
        <v>1</v>
      </c>
      <c r="W90" s="0" t="n">
        <v>-3</v>
      </c>
      <c r="X90" s="0" t="s">
        <v>44</v>
      </c>
      <c r="Y90" s="0" t="s">
        <v>44</v>
      </c>
      <c r="Z90" s="3" t="n">
        <v>1</v>
      </c>
      <c r="AA90" s="0" t="n">
        <v>-3</v>
      </c>
      <c r="AB90" s="0" t="s">
        <v>44</v>
      </c>
      <c r="AC90" s="0" t="s">
        <v>44</v>
      </c>
      <c r="AD90" s="3" t="n">
        <v>1</v>
      </c>
      <c r="AE90" s="0" t="n">
        <v>-3</v>
      </c>
      <c r="AF90" s="4" t="s">
        <v>44</v>
      </c>
      <c r="AG90" s="4" t="s">
        <v>44</v>
      </c>
      <c r="AH90" s="3" t="n">
        <v>1</v>
      </c>
      <c r="AI90" s="0" t="n">
        <v>-3</v>
      </c>
      <c r="AJ90" s="0" t="s">
        <v>44</v>
      </c>
      <c r="AK90" s="0" t="s">
        <v>44</v>
      </c>
      <c r="AL90" s="3" t="n">
        <v>1</v>
      </c>
      <c r="AM90" s="0" t="n">
        <v>-3</v>
      </c>
      <c r="AN90" s="0" t="s">
        <v>44</v>
      </c>
      <c r="AO90" s="0" t="s">
        <v>44</v>
      </c>
      <c r="AP90" s="3" t="n">
        <v>1</v>
      </c>
      <c r="AQ90" s="0" t="n">
        <v>-3</v>
      </c>
      <c r="AR90" s="0" t="s">
        <v>44</v>
      </c>
      <c r="AS90" s="0" t="s">
        <v>44</v>
      </c>
      <c r="AT90" s="3" t="n">
        <v>1</v>
      </c>
      <c r="AU90" s="0" t="n">
        <v>-3</v>
      </c>
      <c r="AV90" s="0" t="s">
        <v>44</v>
      </c>
      <c r="AW90" s="0" t="s">
        <v>44</v>
      </c>
      <c r="AX90" s="3" t="n">
        <v>1</v>
      </c>
      <c r="AY90" s="0" t="n">
        <v>-3</v>
      </c>
      <c r="AZ90" s="0" t="s">
        <v>44</v>
      </c>
      <c r="BA90" s="0" t="s">
        <v>44</v>
      </c>
      <c r="BB90" s="3" t="n">
        <v>1</v>
      </c>
      <c r="BC90" s="0" t="n">
        <v>-3</v>
      </c>
      <c r="BD90" s="0" t="s">
        <v>44</v>
      </c>
      <c r="BE90" s="0" t="s">
        <v>44</v>
      </c>
      <c r="BF90" s="3" t="n">
        <v>1</v>
      </c>
      <c r="BG90" s="0" t="n">
        <v>-3</v>
      </c>
      <c r="BH90" s="0" t="s">
        <v>44</v>
      </c>
      <c r="BI90" s="0" t="s">
        <v>44</v>
      </c>
      <c r="BJ90" s="3" t="n">
        <v>1</v>
      </c>
      <c r="BK90" s="0" t="n">
        <v>-3</v>
      </c>
      <c r="BL90" s="0" t="s">
        <v>44</v>
      </c>
      <c r="BM90" s="0" t="s">
        <v>44</v>
      </c>
      <c r="BN90" s="3" t="n">
        <v>1</v>
      </c>
      <c r="BO90" s="0" t="n">
        <v>-3</v>
      </c>
      <c r="BP90" s="0" t="s">
        <v>44</v>
      </c>
      <c r="BQ90" s="0" t="s">
        <v>44</v>
      </c>
      <c r="BR90" s="3" t="n">
        <v>1</v>
      </c>
      <c r="CA90" s="3"/>
      <c r="CE90" s="3"/>
      <c r="CI90" s="3"/>
      <c r="CM90" s="3"/>
      <c r="CQ90" s="3"/>
      <c r="CU90" s="3"/>
      <c r="CY90" s="3"/>
      <c r="DC90" s="3"/>
      <c r="DG90" s="3"/>
      <c r="DK90" s="3"/>
      <c r="DO90" s="3"/>
      <c r="DS90" s="3"/>
      <c r="DW90" s="3"/>
      <c r="EA90" s="3"/>
      <c r="EE90" s="3"/>
      <c r="EI90" s="3"/>
      <c r="EM90" s="3"/>
    </row>
    <row r="91" customFormat="false" ht="12.75" hidden="false" customHeight="false" outlineLevel="0" collapsed="false">
      <c r="B91" s="0" t="n">
        <v>1</v>
      </c>
      <c r="C91" s="0" t="n">
        <v>600</v>
      </c>
      <c r="D91" s="0" t="s">
        <v>44</v>
      </c>
      <c r="E91" s="0" t="s">
        <v>44</v>
      </c>
      <c r="F91" s="3" t="n">
        <v>1</v>
      </c>
      <c r="G91" s="0" t="n">
        <v>105</v>
      </c>
      <c r="H91" s="0" t="s">
        <v>44</v>
      </c>
      <c r="I91" s="0" t="s">
        <v>44</v>
      </c>
      <c r="J91" s="3" t="n">
        <v>1</v>
      </c>
      <c r="K91" s="0" t="n">
        <v>120</v>
      </c>
      <c r="L91" s="0" t="s">
        <v>44</v>
      </c>
      <c r="M91" s="0" t="s">
        <v>44</v>
      </c>
      <c r="N91" s="3" t="n">
        <v>1</v>
      </c>
      <c r="O91" s="0" t="n">
        <v>85</v>
      </c>
      <c r="P91" s="0" t="s">
        <v>44</v>
      </c>
      <c r="Q91" s="0" t="s">
        <v>44</v>
      </c>
      <c r="R91" s="3" t="n">
        <v>1</v>
      </c>
      <c r="S91" s="0" t="n">
        <v>480</v>
      </c>
      <c r="T91" s="0" t="s">
        <v>44</v>
      </c>
      <c r="U91" s="0" t="s">
        <v>44</v>
      </c>
      <c r="V91" s="3" t="n">
        <v>1</v>
      </c>
      <c r="W91" s="0" t="n">
        <v>110</v>
      </c>
      <c r="X91" s="0" t="s">
        <v>44</v>
      </c>
      <c r="Y91" s="0" t="s">
        <v>44</v>
      </c>
      <c r="Z91" s="3" t="n">
        <v>1</v>
      </c>
      <c r="AA91" s="0" t="n">
        <v>77</v>
      </c>
      <c r="AB91" s="0" t="s">
        <v>44</v>
      </c>
      <c r="AC91" s="0" t="s">
        <v>44</v>
      </c>
      <c r="AD91" s="3" t="n">
        <v>1</v>
      </c>
      <c r="AE91" s="0" t="n">
        <v>77</v>
      </c>
      <c r="AF91" s="4" t="s">
        <v>44</v>
      </c>
      <c r="AG91" s="4" t="s">
        <v>44</v>
      </c>
      <c r="AH91" s="3" t="n">
        <v>1</v>
      </c>
      <c r="AI91" s="0" t="n">
        <v>14</v>
      </c>
      <c r="AJ91" s="0" t="s">
        <v>44</v>
      </c>
      <c r="AK91" s="0" t="s">
        <v>44</v>
      </c>
      <c r="AL91" s="3" t="n">
        <v>1</v>
      </c>
      <c r="AM91" s="0" t="n">
        <v>95</v>
      </c>
      <c r="AN91" s="0" t="s">
        <v>44</v>
      </c>
      <c r="AO91" s="0" t="s">
        <v>44</v>
      </c>
      <c r="AP91" s="3" t="n">
        <v>1</v>
      </c>
      <c r="AQ91" s="0" t="n">
        <v>20</v>
      </c>
      <c r="AR91" s="0" t="s">
        <v>44</v>
      </c>
      <c r="AS91" s="0" t="s">
        <v>44</v>
      </c>
      <c r="AT91" s="3" t="n">
        <v>1</v>
      </c>
      <c r="AU91" s="0" t="n">
        <v>6</v>
      </c>
      <c r="AV91" s="0" t="s">
        <v>44</v>
      </c>
      <c r="AW91" s="0" t="s">
        <v>44</v>
      </c>
      <c r="AX91" s="3" t="n">
        <v>1</v>
      </c>
      <c r="AY91" s="0" t="n">
        <v>1</v>
      </c>
      <c r="AZ91" s="0" t="s">
        <v>44</v>
      </c>
      <c r="BA91" s="0" t="s">
        <v>44</v>
      </c>
      <c r="BB91" s="3" t="n">
        <v>1</v>
      </c>
      <c r="BC91" s="0" t="n">
        <v>4</v>
      </c>
      <c r="BD91" s="0" t="s">
        <v>44</v>
      </c>
      <c r="BE91" s="0" t="s">
        <v>44</v>
      </c>
      <c r="BF91" s="3" t="n">
        <v>1</v>
      </c>
      <c r="BG91" s="0" t="n">
        <v>804</v>
      </c>
      <c r="BH91" s="0" t="s">
        <v>44</v>
      </c>
      <c r="BI91" s="0" t="s">
        <v>44</v>
      </c>
      <c r="BJ91" s="3" t="n">
        <v>1</v>
      </c>
      <c r="BK91" s="0" t="n">
        <v>8</v>
      </c>
      <c r="BL91" s="0" t="s">
        <v>44</v>
      </c>
      <c r="BM91" s="0" t="s">
        <v>44</v>
      </c>
      <c r="BN91" s="3" t="n">
        <v>1</v>
      </c>
      <c r="BO91" s="0" t="n">
        <v>0</v>
      </c>
      <c r="BP91" s="0" t="s">
        <v>44</v>
      </c>
      <c r="BQ91" s="0" t="s">
        <v>44</v>
      </c>
      <c r="BR91" s="3" t="n">
        <v>1</v>
      </c>
      <c r="CA91" s="3"/>
      <c r="CE91" s="3"/>
      <c r="CI91" s="3"/>
      <c r="CM91" s="3"/>
      <c r="CQ91" s="3"/>
      <c r="CU91" s="3"/>
      <c r="CY91" s="3"/>
      <c r="DC91" s="3"/>
      <c r="DG91" s="3"/>
      <c r="DK91" s="3"/>
      <c r="DO91" s="3"/>
      <c r="DS91" s="3"/>
      <c r="DW91" s="3"/>
      <c r="EA91" s="3"/>
      <c r="EE91" s="3"/>
      <c r="EI91" s="3"/>
      <c r="EM91" s="3"/>
    </row>
    <row r="92" customFormat="false" ht="12.75" hidden="false" customHeight="false" outlineLevel="0" collapsed="false">
      <c r="A92" s="0" t="n">
        <v>34</v>
      </c>
      <c r="B92" s="0" t="n">
        <v>1</v>
      </c>
      <c r="C92" s="0" t="n">
        <v>1320</v>
      </c>
      <c r="D92" s="0" t="s">
        <v>44</v>
      </c>
      <c r="E92" s="0" t="s">
        <v>44</v>
      </c>
      <c r="F92" s="3" t="n">
        <v>1</v>
      </c>
      <c r="G92" s="0" t="n">
        <v>20</v>
      </c>
      <c r="H92" s="0" t="s">
        <v>44</v>
      </c>
      <c r="I92" s="0" t="s">
        <v>44</v>
      </c>
      <c r="J92" s="3" t="n">
        <v>1</v>
      </c>
      <c r="K92" s="0" t="n">
        <v>60</v>
      </c>
      <c r="L92" s="0" t="s">
        <v>44</v>
      </c>
      <c r="M92" s="0" t="s">
        <v>44</v>
      </c>
      <c r="N92" s="3" t="n">
        <v>1</v>
      </c>
      <c r="O92" s="0" t="n">
        <v>20</v>
      </c>
      <c r="P92" s="0" t="s">
        <v>44</v>
      </c>
      <c r="Q92" s="0" t="s">
        <v>44</v>
      </c>
      <c r="R92" s="3" t="n">
        <v>1</v>
      </c>
      <c r="S92" s="0" t="n">
        <v>1260</v>
      </c>
      <c r="T92" s="0" t="s">
        <v>44</v>
      </c>
      <c r="U92" s="0" t="s">
        <v>44</v>
      </c>
      <c r="V92" s="3" t="n">
        <v>1</v>
      </c>
      <c r="W92" s="0" t="n">
        <v>20</v>
      </c>
      <c r="X92" s="0" t="s">
        <v>44</v>
      </c>
      <c r="Y92" s="0" t="s">
        <v>44</v>
      </c>
      <c r="Z92" s="3" t="n">
        <v>1</v>
      </c>
      <c r="AA92" s="0" t="n">
        <v>92</v>
      </c>
      <c r="AB92" s="0" t="s">
        <v>44</v>
      </c>
      <c r="AC92" s="0" t="s">
        <v>44</v>
      </c>
      <c r="AD92" s="3" t="n">
        <v>1</v>
      </c>
      <c r="AE92" s="0" t="n">
        <v>92</v>
      </c>
      <c r="AF92" s="4" t="s">
        <v>44</v>
      </c>
      <c r="AG92" s="4" t="s">
        <v>44</v>
      </c>
      <c r="AH92" s="3" t="n">
        <v>1</v>
      </c>
      <c r="AI92" s="0" t="n">
        <v>2</v>
      </c>
      <c r="AJ92" s="0" t="s">
        <v>44</v>
      </c>
      <c r="AK92" s="0" t="s">
        <v>44</v>
      </c>
      <c r="AL92" s="3" t="n">
        <v>1</v>
      </c>
      <c r="AM92" s="0" t="n">
        <v>21</v>
      </c>
      <c r="AN92" s="0" t="s">
        <v>44</v>
      </c>
      <c r="AO92" s="0" t="s">
        <v>44</v>
      </c>
      <c r="AP92" s="3" t="n">
        <v>1</v>
      </c>
      <c r="AQ92" s="0" t="n">
        <v>5</v>
      </c>
      <c r="AR92" s="0" t="s">
        <v>44</v>
      </c>
      <c r="AS92" s="0" t="s">
        <v>44</v>
      </c>
      <c r="AT92" s="3" t="n">
        <v>1</v>
      </c>
      <c r="AU92" s="0" t="n">
        <v>66</v>
      </c>
      <c r="AV92" s="0" t="s">
        <v>44</v>
      </c>
      <c r="AW92" s="0" t="s">
        <v>44</v>
      </c>
      <c r="AX92" s="3" t="n">
        <v>1</v>
      </c>
      <c r="AY92" s="0" t="n">
        <v>3</v>
      </c>
      <c r="AZ92" s="0" t="s">
        <v>44</v>
      </c>
      <c r="BA92" s="0" t="s">
        <v>44</v>
      </c>
      <c r="BB92" s="3" t="n">
        <v>1</v>
      </c>
      <c r="BC92" s="0" t="n">
        <v>63</v>
      </c>
      <c r="BD92" s="0" t="s">
        <v>44</v>
      </c>
      <c r="BE92" s="0" t="s">
        <v>44</v>
      </c>
      <c r="BF92" s="3" t="n">
        <v>1</v>
      </c>
      <c r="BG92" s="0" t="n">
        <v>1392</v>
      </c>
      <c r="BH92" s="0" t="s">
        <v>44</v>
      </c>
      <c r="BI92" s="0" t="s">
        <v>44</v>
      </c>
      <c r="BJ92" s="3" t="n">
        <v>1</v>
      </c>
      <c r="BK92" s="0" t="n">
        <v>70</v>
      </c>
      <c r="BL92" s="0" t="s">
        <v>44</v>
      </c>
      <c r="BM92" s="0" t="s">
        <v>44</v>
      </c>
      <c r="BN92" s="3" t="n">
        <v>1</v>
      </c>
      <c r="BO92" s="0" t="n">
        <v>9</v>
      </c>
      <c r="BP92" s="0" t="s">
        <v>44</v>
      </c>
      <c r="BQ92" s="0" t="s">
        <v>44</v>
      </c>
      <c r="BR92" s="3" t="n">
        <v>1</v>
      </c>
      <c r="BW92" s="0" t="n">
        <v>1</v>
      </c>
      <c r="BX92" s="0" t="n">
        <v>-3</v>
      </c>
      <c r="BY92" s="0" t="s">
        <v>44</v>
      </c>
      <c r="BZ92" s="0" t="str">
        <f aca="false">IF(AND(E92="Nein",E93="Nein",E94="Nein"),"Nein","Ja")</f>
        <v>Nein</v>
      </c>
      <c r="CA92" s="3" t="n">
        <f aca="false">ROUND((F92+F93+F94)/3,2)</f>
        <v>1</v>
      </c>
      <c r="CB92" s="0" t="n">
        <v>-1</v>
      </c>
      <c r="CC92" s="0" t="str">
        <f aca="false">H92</f>
        <v>Nein</v>
      </c>
      <c r="CD92" s="0" t="str">
        <f aca="false">I92</f>
        <v>Nein</v>
      </c>
      <c r="CE92" s="3" t="n">
        <f aca="false">J92</f>
        <v>1</v>
      </c>
      <c r="CF92" s="0" t="n">
        <v>-3</v>
      </c>
      <c r="CG92" s="0" t="s">
        <v>44</v>
      </c>
      <c r="CH92" s="0" t="str">
        <f aca="false">IF(AND(M92="Nein",M93="Nein",M94="Nein"),"Nein","Ja")</f>
        <v>Nein</v>
      </c>
      <c r="CI92" s="3" t="n">
        <f aca="false">ROUND((N92+N93+N94)/3,2)</f>
        <v>1</v>
      </c>
      <c r="CJ92" s="0" t="n">
        <v>-1</v>
      </c>
      <c r="CK92" s="0" t="str">
        <f aca="false">P92</f>
        <v>Nein</v>
      </c>
      <c r="CL92" s="0" t="str">
        <f aca="false">Q92</f>
        <v>Nein</v>
      </c>
      <c r="CM92" s="3" t="n">
        <f aca="false">R92</f>
        <v>1</v>
      </c>
      <c r="CN92" s="0" t="n">
        <v>-3</v>
      </c>
      <c r="CO92" s="0" t="s">
        <v>44</v>
      </c>
      <c r="CP92" s="0" t="str">
        <f aca="false">IF(AND(U92="Nein",U93="Nein",U94="Nein"),"Nein","Ja")</f>
        <v>Nein</v>
      </c>
      <c r="CQ92" s="3" t="n">
        <f aca="false">ROUND((V92+V93+V94)/3,2)</f>
        <v>1</v>
      </c>
      <c r="CR92" s="0" t="n">
        <v>-1</v>
      </c>
      <c r="CS92" s="0" t="str">
        <f aca="false">X92</f>
        <v>Nein</v>
      </c>
      <c r="CT92" s="0" t="str">
        <f aca="false">Y92</f>
        <v>Nein</v>
      </c>
      <c r="CU92" s="3" t="n">
        <f aca="false">Z92</f>
        <v>1</v>
      </c>
      <c r="CV92" s="0" t="n">
        <v>-1</v>
      </c>
      <c r="CW92" s="0" t="str">
        <f aca="false">AB92</f>
        <v>Nein</v>
      </c>
      <c r="CX92" s="0" t="str">
        <f aca="false">AC92</f>
        <v>Nein</v>
      </c>
      <c r="CY92" s="3" t="n">
        <f aca="false">AD92</f>
        <v>1</v>
      </c>
      <c r="CZ92" s="0" t="n">
        <v>-1</v>
      </c>
      <c r="DA92" s="0" t="str">
        <f aca="false">AF92</f>
        <v>Nein</v>
      </c>
      <c r="DB92" s="0" t="str">
        <f aca="false">AG92</f>
        <v>Nein</v>
      </c>
      <c r="DC92" s="3" t="n">
        <f aca="false">AH92</f>
        <v>1</v>
      </c>
      <c r="DD92" s="0" t="n">
        <v>-1</v>
      </c>
      <c r="DE92" s="0" t="str">
        <f aca="false">AJ92</f>
        <v>Nein</v>
      </c>
      <c r="DF92" s="0" t="str">
        <f aca="false">AK92</f>
        <v>Nein</v>
      </c>
      <c r="DG92" s="3" t="n">
        <f aca="false">AL92</f>
        <v>1</v>
      </c>
      <c r="DH92" s="0" t="n">
        <v>-1</v>
      </c>
      <c r="DI92" s="0" t="str">
        <f aca="false">AN92</f>
        <v>Nein</v>
      </c>
      <c r="DJ92" s="0" t="str">
        <f aca="false">AO92</f>
        <v>Nein</v>
      </c>
      <c r="DK92" s="3" t="n">
        <f aca="false">AP92</f>
        <v>1</v>
      </c>
      <c r="DL92" s="0" t="n">
        <v>-3</v>
      </c>
      <c r="DM92" s="0" t="s">
        <v>44</v>
      </c>
      <c r="DN92" s="0" t="str">
        <f aca="false">IF(AND(CH92="Nein",BZ92="Nein"),"Nein","Ja")</f>
        <v>Nein</v>
      </c>
      <c r="DO92" s="3" t="n">
        <f aca="false">ROUND(CI92*CA92,2)</f>
        <v>1</v>
      </c>
      <c r="DP92" s="0" t="n">
        <v>-1</v>
      </c>
      <c r="DQ92" s="0" t="s">
        <v>44</v>
      </c>
      <c r="DR92" s="0" t="str">
        <f aca="false">IF(AND(BZ92="Nein",CD92="Nein"),"Nein","Ja")</f>
        <v>Nein</v>
      </c>
      <c r="DS92" s="3" t="n">
        <f aca="false">ROUND(CA92*CE92,2)</f>
        <v>1</v>
      </c>
      <c r="DT92" s="0" t="n">
        <v>-1</v>
      </c>
      <c r="DU92" s="0" t="s">
        <v>44</v>
      </c>
      <c r="DV92" s="0" t="str">
        <f aca="false">IF(AND(CH92="Nein",CL92="Nein"),"Nein","Ja")</f>
        <v>Nein</v>
      </c>
      <c r="DW92" s="3" t="n">
        <f aca="false">ROUND(CI92*CM92,2)</f>
        <v>1</v>
      </c>
      <c r="DX92" s="0" t="n">
        <v>-1</v>
      </c>
      <c r="DY92" s="0" t="s">
        <v>44</v>
      </c>
      <c r="DZ92" s="0" t="str">
        <f aca="false">IF(AND(CP92="Nein",CT92="Nein"),"Nein","Ja")</f>
        <v>Nein</v>
      </c>
      <c r="EA92" s="3" t="n">
        <f aca="false">ROUND(CQ92*CU92,2)</f>
        <v>1</v>
      </c>
      <c r="EB92" s="0" t="n">
        <v>-1</v>
      </c>
      <c r="EC92" s="0" t="s">
        <v>44</v>
      </c>
      <c r="ED92" s="0" t="str">
        <f aca="false">IF(AND(CP92="Nein",CH92="Nein"),"Nein","Ja")</f>
        <v>Nein</v>
      </c>
      <c r="EE92" s="3" t="n">
        <f aca="false">ROUND((CQ92+CI92)/2,2)</f>
        <v>1</v>
      </c>
      <c r="EF92" s="0" t="n">
        <v>-1</v>
      </c>
      <c r="EG92" s="0" t="s">
        <v>44</v>
      </c>
      <c r="EH92" s="0" t="str">
        <f aca="false">IF(AND(ED92="Nein",CD92="Nein"),"Nein","Ja")</f>
        <v>Nein</v>
      </c>
      <c r="EI92" s="3" t="n">
        <f aca="false">ROUND(EE92*CE92,2)</f>
        <v>1</v>
      </c>
      <c r="EJ92" s="0" t="n">
        <v>-1</v>
      </c>
      <c r="EK92" s="0" t="str">
        <f aca="false">BP92</f>
        <v>Nein</v>
      </c>
      <c r="EL92" s="0" t="str">
        <f aca="false">BQ92</f>
        <v>Nein</v>
      </c>
      <c r="EM92" s="3" t="n">
        <f aca="false">BR92</f>
        <v>1</v>
      </c>
    </row>
    <row r="93" customFormat="false" ht="12.75" hidden="false" customHeight="false" outlineLevel="0" collapsed="false">
      <c r="B93" s="0" t="n">
        <v>1</v>
      </c>
      <c r="C93" s="0" t="n">
        <v>720</v>
      </c>
      <c r="D93" s="0" t="s">
        <v>44</v>
      </c>
      <c r="E93" s="0" t="s">
        <v>44</v>
      </c>
      <c r="F93" s="3" t="n">
        <v>1</v>
      </c>
      <c r="G93" s="0" t="n">
        <v>97</v>
      </c>
      <c r="H93" s="0" t="s">
        <v>44</v>
      </c>
      <c r="I93" s="0" t="s">
        <v>44</v>
      </c>
      <c r="J93" s="3" t="n">
        <v>1</v>
      </c>
      <c r="K93" s="0" t="n">
        <v>180</v>
      </c>
      <c r="L93" s="0" t="s">
        <v>44</v>
      </c>
      <c r="M93" s="0" t="s">
        <v>44</v>
      </c>
      <c r="N93" s="3" t="n">
        <v>1</v>
      </c>
      <c r="O93" s="0" t="n">
        <v>82</v>
      </c>
      <c r="P93" s="0" t="s">
        <v>44</v>
      </c>
      <c r="Q93" s="0" t="s">
        <v>44</v>
      </c>
      <c r="R93" s="3" t="n">
        <v>1</v>
      </c>
      <c r="S93" s="0" t="n">
        <v>540</v>
      </c>
      <c r="T93" s="0" t="s">
        <v>44</v>
      </c>
      <c r="U93" s="0" t="s">
        <v>44</v>
      </c>
      <c r="V93" s="3" t="n">
        <v>1</v>
      </c>
      <c r="W93" s="0" t="n">
        <v>102</v>
      </c>
      <c r="X93" s="0" t="s">
        <v>44</v>
      </c>
      <c r="Y93" s="0" t="s">
        <v>44</v>
      </c>
      <c r="Z93" s="3" t="n">
        <v>1</v>
      </c>
      <c r="AA93" s="0" t="n">
        <v>82</v>
      </c>
      <c r="AB93" s="0" t="s">
        <v>44</v>
      </c>
      <c r="AC93" s="0" t="s">
        <v>44</v>
      </c>
      <c r="AD93" s="3" t="n">
        <v>1</v>
      </c>
      <c r="AE93" s="0" t="n">
        <v>82</v>
      </c>
      <c r="AF93" s="4" t="s">
        <v>44</v>
      </c>
      <c r="AG93" s="4" t="s">
        <v>44</v>
      </c>
      <c r="AH93" s="3" t="n">
        <v>1</v>
      </c>
      <c r="AI93" s="0" t="n">
        <v>11</v>
      </c>
      <c r="AJ93" s="0" t="s">
        <v>44</v>
      </c>
      <c r="AK93" s="0" t="s">
        <v>44</v>
      </c>
      <c r="AL93" s="3" t="n">
        <v>1</v>
      </c>
      <c r="AM93" s="0" t="n">
        <v>98</v>
      </c>
      <c r="AN93" s="0" t="s">
        <v>44</v>
      </c>
      <c r="AO93" s="0" t="s">
        <v>44</v>
      </c>
      <c r="AP93" s="3" t="n">
        <v>1</v>
      </c>
      <c r="AQ93" s="0" t="n">
        <v>25</v>
      </c>
      <c r="AR93" s="0" t="s">
        <v>44</v>
      </c>
      <c r="AS93" s="0" t="s">
        <v>44</v>
      </c>
      <c r="AT93" s="3" t="n">
        <v>1</v>
      </c>
      <c r="AU93" s="0" t="n">
        <v>7</v>
      </c>
      <c r="AV93" s="0" t="s">
        <v>44</v>
      </c>
      <c r="AW93" s="0" t="s">
        <v>44</v>
      </c>
      <c r="AX93" s="3" t="n">
        <v>1</v>
      </c>
      <c r="AY93" s="0" t="n">
        <v>2</v>
      </c>
      <c r="AZ93" s="0" t="s">
        <v>44</v>
      </c>
      <c r="BA93" s="0" t="s">
        <v>44</v>
      </c>
      <c r="BB93" s="3" t="n">
        <v>1</v>
      </c>
      <c r="BC93" s="0" t="n">
        <v>5</v>
      </c>
      <c r="BD93" s="0" t="s">
        <v>44</v>
      </c>
      <c r="BE93" s="0" t="s">
        <v>44</v>
      </c>
      <c r="BF93" s="3" t="n">
        <v>1</v>
      </c>
      <c r="BG93" s="0" t="n">
        <v>1008</v>
      </c>
      <c r="BH93" s="0" t="s">
        <v>44</v>
      </c>
      <c r="BI93" s="0" t="s">
        <v>44</v>
      </c>
      <c r="BJ93" s="3" t="n">
        <v>1</v>
      </c>
      <c r="BK93" s="0" t="n">
        <v>10</v>
      </c>
      <c r="BL93" s="0" t="s">
        <v>44</v>
      </c>
      <c r="BM93" s="0" t="s">
        <v>44</v>
      </c>
      <c r="BN93" s="3" t="n">
        <v>1</v>
      </c>
      <c r="BO93" s="0" t="n">
        <v>7</v>
      </c>
      <c r="BP93" s="0" t="s">
        <v>44</v>
      </c>
      <c r="BQ93" s="0" t="s">
        <v>44</v>
      </c>
      <c r="BR93" s="3" t="n">
        <v>1</v>
      </c>
      <c r="CA93" s="3"/>
      <c r="CE93" s="3"/>
      <c r="CI93" s="3"/>
      <c r="CM93" s="3"/>
      <c r="CQ93" s="3"/>
      <c r="CU93" s="3"/>
      <c r="CY93" s="3"/>
      <c r="DC93" s="3"/>
      <c r="DG93" s="3"/>
      <c r="DK93" s="3"/>
      <c r="DO93" s="3"/>
      <c r="DS93" s="3"/>
      <c r="DW93" s="3"/>
      <c r="EA93" s="3"/>
      <c r="EE93" s="3"/>
      <c r="EI93" s="3"/>
      <c r="EM93" s="3"/>
    </row>
    <row r="94" customFormat="false" ht="12.75" hidden="false" customHeight="false" outlineLevel="0" collapsed="false">
      <c r="B94" s="0" t="n">
        <v>1</v>
      </c>
      <c r="C94" s="0" t="n">
        <v>-3</v>
      </c>
      <c r="D94" s="0" t="s">
        <v>44</v>
      </c>
      <c r="E94" s="0" t="s">
        <v>44</v>
      </c>
      <c r="F94" s="3" t="n">
        <v>1</v>
      </c>
      <c r="G94" s="0" t="n">
        <v>-3</v>
      </c>
      <c r="H94" s="0" t="s">
        <v>44</v>
      </c>
      <c r="I94" s="0" t="s">
        <v>44</v>
      </c>
      <c r="J94" s="3" t="n">
        <v>1</v>
      </c>
      <c r="K94" s="0" t="n">
        <v>-3</v>
      </c>
      <c r="L94" s="0" t="s">
        <v>44</v>
      </c>
      <c r="M94" s="0" t="s">
        <v>44</v>
      </c>
      <c r="N94" s="3" t="n">
        <v>1</v>
      </c>
      <c r="O94" s="0" t="n">
        <v>-3</v>
      </c>
      <c r="P94" s="0" t="s">
        <v>44</v>
      </c>
      <c r="Q94" s="0" t="s">
        <v>44</v>
      </c>
      <c r="R94" s="3" t="n">
        <v>1</v>
      </c>
      <c r="S94" s="0" t="n">
        <v>-3</v>
      </c>
      <c r="T94" s="0" t="s">
        <v>44</v>
      </c>
      <c r="U94" s="0" t="s">
        <v>44</v>
      </c>
      <c r="V94" s="3" t="n">
        <v>1</v>
      </c>
      <c r="W94" s="0" t="n">
        <v>-3</v>
      </c>
      <c r="X94" s="0" t="s">
        <v>44</v>
      </c>
      <c r="Y94" s="0" t="s">
        <v>44</v>
      </c>
      <c r="Z94" s="3" t="n">
        <v>1</v>
      </c>
      <c r="AA94" s="0" t="n">
        <v>-3</v>
      </c>
      <c r="AB94" s="0" t="s">
        <v>44</v>
      </c>
      <c r="AC94" s="0" t="s">
        <v>44</v>
      </c>
      <c r="AD94" s="3" t="n">
        <v>1</v>
      </c>
      <c r="AE94" s="0" t="n">
        <v>-3</v>
      </c>
      <c r="AF94" s="4" t="s">
        <v>44</v>
      </c>
      <c r="AG94" s="4" t="s">
        <v>44</v>
      </c>
      <c r="AH94" s="3" t="n">
        <v>1</v>
      </c>
      <c r="AI94" s="0" t="n">
        <v>-3</v>
      </c>
      <c r="AJ94" s="0" t="s">
        <v>44</v>
      </c>
      <c r="AK94" s="0" t="s">
        <v>44</v>
      </c>
      <c r="AL94" s="3" t="n">
        <v>1</v>
      </c>
      <c r="AM94" s="0" t="n">
        <v>-3</v>
      </c>
      <c r="AN94" s="0" t="s">
        <v>44</v>
      </c>
      <c r="AO94" s="0" t="s">
        <v>44</v>
      </c>
      <c r="AP94" s="3" t="n">
        <v>1</v>
      </c>
      <c r="AQ94" s="0" t="n">
        <v>-3</v>
      </c>
      <c r="AR94" s="0" t="s">
        <v>44</v>
      </c>
      <c r="AS94" s="0" t="s">
        <v>44</v>
      </c>
      <c r="AT94" s="3" t="n">
        <v>1</v>
      </c>
      <c r="AU94" s="0" t="n">
        <v>-3</v>
      </c>
      <c r="AV94" s="0" t="s">
        <v>44</v>
      </c>
      <c r="AW94" s="0" t="s">
        <v>44</v>
      </c>
      <c r="AX94" s="3" t="n">
        <v>1</v>
      </c>
      <c r="AY94" s="0" t="n">
        <v>-3</v>
      </c>
      <c r="AZ94" s="0" t="s">
        <v>44</v>
      </c>
      <c r="BA94" s="0" t="s">
        <v>44</v>
      </c>
      <c r="BB94" s="3" t="n">
        <v>1</v>
      </c>
      <c r="BC94" s="0" t="n">
        <v>-3</v>
      </c>
      <c r="BD94" s="0" t="s">
        <v>44</v>
      </c>
      <c r="BE94" s="0" t="s">
        <v>44</v>
      </c>
      <c r="BF94" s="3" t="n">
        <v>1</v>
      </c>
      <c r="BG94" s="0" t="n">
        <v>-3</v>
      </c>
      <c r="BH94" s="0" t="s">
        <v>44</v>
      </c>
      <c r="BI94" s="0" t="s">
        <v>44</v>
      </c>
      <c r="BJ94" s="3" t="n">
        <v>1</v>
      </c>
      <c r="BK94" s="0" t="n">
        <v>-3</v>
      </c>
      <c r="BL94" s="0" t="s">
        <v>44</v>
      </c>
      <c r="BM94" s="0" t="s">
        <v>44</v>
      </c>
      <c r="BN94" s="3" t="n">
        <v>1</v>
      </c>
      <c r="BO94" s="0" t="n">
        <v>-3</v>
      </c>
      <c r="BP94" s="0" t="s">
        <v>44</v>
      </c>
      <c r="BQ94" s="0" t="s">
        <v>44</v>
      </c>
      <c r="BR94" s="3" t="n">
        <v>1</v>
      </c>
      <c r="CA94" s="3"/>
      <c r="CE94" s="3"/>
      <c r="CI94" s="3"/>
      <c r="CM94" s="3"/>
      <c r="CQ94" s="3"/>
      <c r="CU94" s="3"/>
      <c r="CY94" s="3"/>
      <c r="DC94" s="3"/>
      <c r="DG94" s="3"/>
      <c r="DK94" s="3"/>
      <c r="DO94" s="3"/>
      <c r="DS94" s="3"/>
      <c r="DW94" s="3"/>
      <c r="EA94" s="3"/>
      <c r="EE94" s="3"/>
      <c r="EI94" s="3"/>
      <c r="EM94" s="3"/>
    </row>
    <row r="95" customFormat="false" ht="12.75" hidden="false" customHeight="false" outlineLevel="0" collapsed="false">
      <c r="A95" s="0" t="n">
        <v>35</v>
      </c>
      <c r="B95" s="0" t="n">
        <v>1</v>
      </c>
      <c r="C95" s="0" t="n">
        <v>-3</v>
      </c>
      <c r="D95" s="0" t="s">
        <v>44</v>
      </c>
      <c r="E95" s="0" t="s">
        <v>44</v>
      </c>
      <c r="F95" s="3" t="n">
        <v>1</v>
      </c>
      <c r="G95" s="0" t="n">
        <v>-3</v>
      </c>
      <c r="H95" s="0" t="s">
        <v>44</v>
      </c>
      <c r="I95" s="0" t="s">
        <v>44</v>
      </c>
      <c r="J95" s="3" t="n">
        <v>1</v>
      </c>
      <c r="K95" s="0" t="n">
        <v>-3</v>
      </c>
      <c r="L95" s="0" t="s">
        <v>44</v>
      </c>
      <c r="M95" s="0" t="s">
        <v>44</v>
      </c>
      <c r="N95" s="3" t="n">
        <v>1</v>
      </c>
      <c r="O95" s="0" t="n">
        <v>-3</v>
      </c>
      <c r="P95" s="0" t="s">
        <v>44</v>
      </c>
      <c r="Q95" s="0" t="s">
        <v>44</v>
      </c>
      <c r="R95" s="3" t="n">
        <v>1</v>
      </c>
      <c r="S95" s="0" t="n">
        <v>-3</v>
      </c>
      <c r="T95" s="0" t="s">
        <v>44</v>
      </c>
      <c r="U95" s="0" t="s">
        <v>44</v>
      </c>
      <c r="V95" s="3" t="n">
        <v>1</v>
      </c>
      <c r="W95" s="0" t="n">
        <v>-3</v>
      </c>
      <c r="X95" s="0" t="s">
        <v>44</v>
      </c>
      <c r="Y95" s="0" t="s">
        <v>44</v>
      </c>
      <c r="Z95" s="3" t="n">
        <v>1</v>
      </c>
      <c r="AA95" s="0" t="n">
        <v>-3</v>
      </c>
      <c r="AB95" s="0" t="s">
        <v>44</v>
      </c>
      <c r="AC95" s="0" t="s">
        <v>44</v>
      </c>
      <c r="AD95" s="3" t="n">
        <v>1</v>
      </c>
      <c r="AE95" s="0" t="n">
        <v>-3</v>
      </c>
      <c r="AF95" s="4" t="s">
        <v>44</v>
      </c>
      <c r="AG95" s="4" t="s">
        <v>44</v>
      </c>
      <c r="AH95" s="3" t="n">
        <v>1</v>
      </c>
      <c r="AI95" s="0" t="n">
        <v>-3</v>
      </c>
      <c r="AJ95" s="0" t="s">
        <v>44</v>
      </c>
      <c r="AK95" s="0" t="s">
        <v>44</v>
      </c>
      <c r="AL95" s="3" t="n">
        <v>1</v>
      </c>
      <c r="AM95" s="0" t="n">
        <v>-3</v>
      </c>
      <c r="AN95" s="0" t="s">
        <v>44</v>
      </c>
      <c r="AO95" s="0" t="s">
        <v>44</v>
      </c>
      <c r="AP95" s="3" t="n">
        <v>1</v>
      </c>
      <c r="AQ95" s="0" t="n">
        <v>-3</v>
      </c>
      <c r="AR95" s="0" t="s">
        <v>44</v>
      </c>
      <c r="AS95" s="0" t="s">
        <v>44</v>
      </c>
      <c r="AT95" s="3" t="n">
        <v>1</v>
      </c>
      <c r="AU95" s="0" t="n">
        <v>-3</v>
      </c>
      <c r="AV95" s="0" t="s">
        <v>44</v>
      </c>
      <c r="AW95" s="0" t="s">
        <v>44</v>
      </c>
      <c r="AX95" s="3" t="n">
        <v>1</v>
      </c>
      <c r="AY95" s="0" t="n">
        <v>-3</v>
      </c>
      <c r="AZ95" s="0" t="s">
        <v>44</v>
      </c>
      <c r="BA95" s="0" t="s">
        <v>44</v>
      </c>
      <c r="BB95" s="3" t="n">
        <v>1</v>
      </c>
      <c r="BC95" s="0" t="n">
        <v>-3</v>
      </c>
      <c r="BD95" s="0" t="s">
        <v>44</v>
      </c>
      <c r="BE95" s="0" t="s">
        <v>44</v>
      </c>
      <c r="BF95" s="3" t="n">
        <v>1</v>
      </c>
      <c r="BG95" s="0" t="n">
        <v>-3</v>
      </c>
      <c r="BH95" s="0" t="s">
        <v>44</v>
      </c>
      <c r="BI95" s="0" t="s">
        <v>44</v>
      </c>
      <c r="BJ95" s="3" t="n">
        <v>1</v>
      </c>
      <c r="BK95" s="0" t="n">
        <v>-3</v>
      </c>
      <c r="BL95" s="0" t="s">
        <v>44</v>
      </c>
      <c r="BM95" s="0" t="s">
        <v>44</v>
      </c>
      <c r="BN95" s="3" t="n">
        <v>1</v>
      </c>
      <c r="BO95" s="0" t="n">
        <v>-3</v>
      </c>
      <c r="BP95" s="0" t="s">
        <v>44</v>
      </c>
      <c r="BQ95" s="0" t="s">
        <v>44</v>
      </c>
      <c r="BR95" s="3" t="n">
        <v>1</v>
      </c>
      <c r="BW95" s="0" t="n">
        <v>1</v>
      </c>
      <c r="BX95" s="0" t="n">
        <v>-3</v>
      </c>
      <c r="BY95" s="0" t="s">
        <v>44</v>
      </c>
      <c r="BZ95" s="0" t="str">
        <f aca="false">IF(AND(E95="Nein",E96="Nein",E97="Nein"),"Nein","Ja")</f>
        <v>Nein</v>
      </c>
      <c r="CA95" s="3" t="n">
        <f aca="false">ROUND((F95+F96+F97)/3,2)</f>
        <v>1</v>
      </c>
      <c r="CB95" s="0" t="n">
        <v>-1</v>
      </c>
      <c r="CC95" s="0" t="str">
        <f aca="false">H95</f>
        <v>Nein</v>
      </c>
      <c r="CD95" s="0" t="str">
        <f aca="false">I95</f>
        <v>Nein</v>
      </c>
      <c r="CE95" s="3" t="n">
        <f aca="false">J95</f>
        <v>1</v>
      </c>
      <c r="CF95" s="0" t="n">
        <v>-3</v>
      </c>
      <c r="CG95" s="0" t="s">
        <v>44</v>
      </c>
      <c r="CH95" s="0" t="str">
        <f aca="false">IF(AND(M95="Nein",M96="Nein",M97="Nein"),"Nein","Ja")</f>
        <v>Nein</v>
      </c>
      <c r="CI95" s="3" t="n">
        <f aca="false">ROUND((N95+N96+N97)/3,2)</f>
        <v>1</v>
      </c>
      <c r="CJ95" s="0" t="n">
        <v>-1</v>
      </c>
      <c r="CK95" s="0" t="str">
        <f aca="false">P95</f>
        <v>Nein</v>
      </c>
      <c r="CL95" s="0" t="str">
        <f aca="false">Q95</f>
        <v>Nein</v>
      </c>
      <c r="CM95" s="3" t="n">
        <f aca="false">R95</f>
        <v>1</v>
      </c>
      <c r="CN95" s="0" t="n">
        <v>-3</v>
      </c>
      <c r="CO95" s="0" t="s">
        <v>44</v>
      </c>
      <c r="CP95" s="0" t="str">
        <f aca="false">IF(AND(U95="Nein",U96="Nein",U97="Nein"),"Nein","Ja")</f>
        <v>Nein</v>
      </c>
      <c r="CQ95" s="3" t="n">
        <f aca="false">ROUND((V95+V96+V97)/3,2)</f>
        <v>1</v>
      </c>
      <c r="CR95" s="0" t="n">
        <v>-1</v>
      </c>
      <c r="CS95" s="0" t="str">
        <f aca="false">X95</f>
        <v>Nein</v>
      </c>
      <c r="CT95" s="0" t="str">
        <f aca="false">Y95</f>
        <v>Nein</v>
      </c>
      <c r="CU95" s="3" t="n">
        <f aca="false">Z95</f>
        <v>1</v>
      </c>
      <c r="CV95" s="0" t="n">
        <v>-1</v>
      </c>
      <c r="CW95" s="0" t="str">
        <f aca="false">AB95</f>
        <v>Nein</v>
      </c>
      <c r="CX95" s="0" t="str">
        <f aca="false">AC95</f>
        <v>Nein</v>
      </c>
      <c r="CY95" s="3" t="n">
        <f aca="false">AD95</f>
        <v>1</v>
      </c>
      <c r="CZ95" s="0" t="n">
        <v>-1</v>
      </c>
      <c r="DA95" s="0" t="str">
        <f aca="false">AF95</f>
        <v>Nein</v>
      </c>
      <c r="DB95" s="0" t="str">
        <f aca="false">AG95</f>
        <v>Nein</v>
      </c>
      <c r="DC95" s="3" t="n">
        <f aca="false">AH95</f>
        <v>1</v>
      </c>
      <c r="DD95" s="0" t="n">
        <v>-1</v>
      </c>
      <c r="DE95" s="0" t="str">
        <f aca="false">AJ95</f>
        <v>Nein</v>
      </c>
      <c r="DF95" s="0" t="str">
        <f aca="false">AK95</f>
        <v>Nein</v>
      </c>
      <c r="DG95" s="3" t="n">
        <f aca="false">AL95</f>
        <v>1</v>
      </c>
      <c r="DH95" s="0" t="n">
        <v>-1</v>
      </c>
      <c r="DI95" s="0" t="str">
        <f aca="false">AN95</f>
        <v>Nein</v>
      </c>
      <c r="DJ95" s="0" t="str">
        <f aca="false">AO95</f>
        <v>Nein</v>
      </c>
      <c r="DK95" s="3" t="n">
        <f aca="false">AP95</f>
        <v>1</v>
      </c>
      <c r="DL95" s="0" t="n">
        <v>-3</v>
      </c>
      <c r="DM95" s="0" t="s">
        <v>44</v>
      </c>
      <c r="DN95" s="0" t="str">
        <f aca="false">IF(AND(CH95="Nein",BZ95="Nein"),"Nein","Ja")</f>
        <v>Nein</v>
      </c>
      <c r="DO95" s="3" t="n">
        <f aca="false">ROUND(CI95*CA95,2)</f>
        <v>1</v>
      </c>
      <c r="DP95" s="0" t="n">
        <v>-1</v>
      </c>
      <c r="DQ95" s="0" t="s">
        <v>44</v>
      </c>
      <c r="DR95" s="0" t="str">
        <f aca="false">IF(AND(BZ95="Nein",CD95="Nein"),"Nein","Ja")</f>
        <v>Nein</v>
      </c>
      <c r="DS95" s="3" t="n">
        <f aca="false">ROUND(CA95*CE95,2)</f>
        <v>1</v>
      </c>
      <c r="DT95" s="0" t="n">
        <v>-1</v>
      </c>
      <c r="DU95" s="0" t="s">
        <v>44</v>
      </c>
      <c r="DV95" s="0" t="str">
        <f aca="false">IF(AND(CH95="Nein",CL95="Nein"),"Nein","Ja")</f>
        <v>Nein</v>
      </c>
      <c r="DW95" s="3" t="n">
        <f aca="false">ROUND(CI95*CM95,2)</f>
        <v>1</v>
      </c>
      <c r="DX95" s="0" t="n">
        <v>-1</v>
      </c>
      <c r="DY95" s="0" t="s">
        <v>44</v>
      </c>
      <c r="DZ95" s="0" t="str">
        <f aca="false">IF(AND(CP95="Nein",CT95="Nein"),"Nein","Ja")</f>
        <v>Nein</v>
      </c>
      <c r="EA95" s="3" t="n">
        <f aca="false">ROUND(CQ95*CU95,2)</f>
        <v>1</v>
      </c>
      <c r="EB95" s="0" t="n">
        <v>-1</v>
      </c>
      <c r="EC95" s="0" t="s">
        <v>44</v>
      </c>
      <c r="ED95" s="0" t="str">
        <f aca="false">IF(AND(CP95="Nein",CH95="Nein"),"Nein","Ja")</f>
        <v>Nein</v>
      </c>
      <c r="EE95" s="3" t="n">
        <f aca="false">ROUND((CQ95+CI95)/2,2)</f>
        <v>1</v>
      </c>
      <c r="EF95" s="0" t="n">
        <v>-1</v>
      </c>
      <c r="EG95" s="0" t="s">
        <v>44</v>
      </c>
      <c r="EH95" s="0" t="str">
        <f aca="false">IF(AND(ED95="Nein",CD95="Nein"),"Nein","Ja")</f>
        <v>Nein</v>
      </c>
      <c r="EI95" s="3" t="n">
        <f aca="false">ROUND(EE95*CE95,2)</f>
        <v>1</v>
      </c>
      <c r="EJ95" s="0" t="n">
        <v>-1</v>
      </c>
      <c r="EK95" s="0" t="str">
        <f aca="false">BP95</f>
        <v>Nein</v>
      </c>
      <c r="EL95" s="0" t="str">
        <f aca="false">BQ95</f>
        <v>Nein</v>
      </c>
      <c r="EM95" s="3" t="n">
        <f aca="false">BR95</f>
        <v>1</v>
      </c>
    </row>
    <row r="96" customFormat="false" ht="12.75" hidden="false" customHeight="false" outlineLevel="0" collapsed="false">
      <c r="B96" s="0" t="n">
        <v>1</v>
      </c>
      <c r="C96" s="0" t="n">
        <v>-3</v>
      </c>
      <c r="D96" s="0" t="s">
        <v>44</v>
      </c>
      <c r="E96" s="0" t="s">
        <v>44</v>
      </c>
      <c r="F96" s="3" t="n">
        <v>1</v>
      </c>
      <c r="G96" s="0" t="n">
        <v>-3</v>
      </c>
      <c r="H96" s="0" t="s">
        <v>44</v>
      </c>
      <c r="I96" s="0" t="s">
        <v>44</v>
      </c>
      <c r="J96" s="3" t="n">
        <v>1</v>
      </c>
      <c r="K96" s="0" t="n">
        <v>-3</v>
      </c>
      <c r="L96" s="0" t="s">
        <v>44</v>
      </c>
      <c r="M96" s="0" t="s">
        <v>44</v>
      </c>
      <c r="N96" s="3" t="n">
        <v>1</v>
      </c>
      <c r="O96" s="0" t="n">
        <v>-3</v>
      </c>
      <c r="P96" s="0" t="s">
        <v>44</v>
      </c>
      <c r="Q96" s="0" t="s">
        <v>44</v>
      </c>
      <c r="R96" s="3" t="n">
        <v>1</v>
      </c>
      <c r="S96" s="0" t="n">
        <v>-3</v>
      </c>
      <c r="T96" s="0" t="s">
        <v>44</v>
      </c>
      <c r="U96" s="0" t="s">
        <v>44</v>
      </c>
      <c r="V96" s="3" t="n">
        <v>1</v>
      </c>
      <c r="W96" s="0" t="n">
        <v>-3</v>
      </c>
      <c r="X96" s="0" t="s">
        <v>44</v>
      </c>
      <c r="Y96" s="0" t="s">
        <v>44</v>
      </c>
      <c r="Z96" s="3" t="n">
        <v>1</v>
      </c>
      <c r="AA96" s="0" t="n">
        <v>-3</v>
      </c>
      <c r="AB96" s="0" t="s">
        <v>44</v>
      </c>
      <c r="AC96" s="0" t="s">
        <v>44</v>
      </c>
      <c r="AD96" s="3" t="n">
        <v>1</v>
      </c>
      <c r="AE96" s="0" t="n">
        <v>-3</v>
      </c>
      <c r="AF96" s="4" t="s">
        <v>44</v>
      </c>
      <c r="AG96" s="4" t="s">
        <v>44</v>
      </c>
      <c r="AH96" s="3" t="n">
        <v>1</v>
      </c>
      <c r="AI96" s="0" t="n">
        <v>-3</v>
      </c>
      <c r="AJ96" s="0" t="s">
        <v>44</v>
      </c>
      <c r="AK96" s="0" t="s">
        <v>44</v>
      </c>
      <c r="AL96" s="3" t="n">
        <v>1</v>
      </c>
      <c r="AM96" s="0" t="n">
        <v>-3</v>
      </c>
      <c r="AN96" s="0" t="s">
        <v>44</v>
      </c>
      <c r="AO96" s="0" t="s">
        <v>44</v>
      </c>
      <c r="AP96" s="3" t="n">
        <v>1</v>
      </c>
      <c r="AQ96" s="0" t="n">
        <v>-3</v>
      </c>
      <c r="AR96" s="0" t="s">
        <v>44</v>
      </c>
      <c r="AS96" s="0" t="s">
        <v>44</v>
      </c>
      <c r="AT96" s="3" t="n">
        <v>1</v>
      </c>
      <c r="AU96" s="0" t="n">
        <v>-3</v>
      </c>
      <c r="AV96" s="0" t="s">
        <v>44</v>
      </c>
      <c r="AW96" s="0" t="s">
        <v>44</v>
      </c>
      <c r="AX96" s="3" t="n">
        <v>1</v>
      </c>
      <c r="AY96" s="0" t="n">
        <v>-3</v>
      </c>
      <c r="AZ96" s="0" t="s">
        <v>44</v>
      </c>
      <c r="BA96" s="0" t="s">
        <v>44</v>
      </c>
      <c r="BB96" s="3" t="n">
        <v>1</v>
      </c>
      <c r="BC96" s="0" t="n">
        <v>-3</v>
      </c>
      <c r="BD96" s="0" t="s">
        <v>44</v>
      </c>
      <c r="BE96" s="0" t="s">
        <v>44</v>
      </c>
      <c r="BF96" s="3" t="n">
        <v>1</v>
      </c>
      <c r="BG96" s="0" t="n">
        <v>-3</v>
      </c>
      <c r="BH96" s="0" t="s">
        <v>44</v>
      </c>
      <c r="BI96" s="0" t="s">
        <v>44</v>
      </c>
      <c r="BJ96" s="3" t="n">
        <v>1</v>
      </c>
      <c r="BK96" s="0" t="n">
        <v>-3</v>
      </c>
      <c r="BL96" s="0" t="s">
        <v>44</v>
      </c>
      <c r="BM96" s="0" t="s">
        <v>44</v>
      </c>
      <c r="BN96" s="3" t="n">
        <v>1</v>
      </c>
      <c r="BO96" s="0" t="n">
        <v>-3</v>
      </c>
      <c r="BP96" s="0" t="s">
        <v>44</v>
      </c>
      <c r="BQ96" s="0" t="s">
        <v>44</v>
      </c>
      <c r="BR96" s="3" t="n">
        <v>1</v>
      </c>
      <c r="CA96" s="3"/>
      <c r="CE96" s="3"/>
      <c r="CI96" s="3"/>
      <c r="CM96" s="3"/>
      <c r="CQ96" s="3"/>
      <c r="CU96" s="3"/>
      <c r="CY96" s="3"/>
      <c r="DC96" s="3"/>
      <c r="DG96" s="3"/>
      <c r="DK96" s="3"/>
      <c r="DO96" s="3"/>
      <c r="DS96" s="3"/>
      <c r="DW96" s="3"/>
      <c r="EA96" s="3"/>
      <c r="EE96" s="3"/>
      <c r="EI96" s="3"/>
      <c r="EM96" s="3"/>
    </row>
    <row r="97" customFormat="false" ht="12.75" hidden="false" customHeight="false" outlineLevel="0" collapsed="false">
      <c r="B97" s="0" t="n">
        <v>1</v>
      </c>
      <c r="C97" s="0" t="n">
        <v>-3</v>
      </c>
      <c r="D97" s="0" t="s">
        <v>44</v>
      </c>
      <c r="E97" s="0" t="s">
        <v>44</v>
      </c>
      <c r="F97" s="3" t="n">
        <v>1</v>
      </c>
      <c r="G97" s="0" t="n">
        <v>-3</v>
      </c>
      <c r="H97" s="0" t="s">
        <v>44</v>
      </c>
      <c r="I97" s="0" t="s">
        <v>44</v>
      </c>
      <c r="J97" s="3" t="n">
        <v>1</v>
      </c>
      <c r="K97" s="0" t="n">
        <v>-3</v>
      </c>
      <c r="L97" s="0" t="s">
        <v>44</v>
      </c>
      <c r="M97" s="0" t="s">
        <v>44</v>
      </c>
      <c r="N97" s="3" t="n">
        <v>1</v>
      </c>
      <c r="O97" s="0" t="n">
        <v>-3</v>
      </c>
      <c r="P97" s="0" t="s">
        <v>44</v>
      </c>
      <c r="Q97" s="0" t="s">
        <v>44</v>
      </c>
      <c r="R97" s="3" t="n">
        <v>1</v>
      </c>
      <c r="S97" s="0" t="n">
        <v>-3</v>
      </c>
      <c r="T97" s="0" t="s">
        <v>44</v>
      </c>
      <c r="U97" s="0" t="s">
        <v>44</v>
      </c>
      <c r="V97" s="3" t="n">
        <v>1</v>
      </c>
      <c r="W97" s="0" t="n">
        <v>-3</v>
      </c>
      <c r="X97" s="0" t="s">
        <v>44</v>
      </c>
      <c r="Y97" s="0" t="s">
        <v>44</v>
      </c>
      <c r="Z97" s="3" t="n">
        <v>1</v>
      </c>
      <c r="AA97" s="0" t="n">
        <v>-3</v>
      </c>
      <c r="AB97" s="0" t="s">
        <v>44</v>
      </c>
      <c r="AC97" s="0" t="s">
        <v>44</v>
      </c>
      <c r="AD97" s="3" t="n">
        <v>1</v>
      </c>
      <c r="AE97" s="0" t="n">
        <v>-3</v>
      </c>
      <c r="AF97" s="4" t="s">
        <v>44</v>
      </c>
      <c r="AG97" s="4" t="s">
        <v>44</v>
      </c>
      <c r="AH97" s="3" t="n">
        <v>1</v>
      </c>
      <c r="AI97" s="0" t="n">
        <v>-3</v>
      </c>
      <c r="AJ97" s="0" t="s">
        <v>44</v>
      </c>
      <c r="AK97" s="0" t="s">
        <v>44</v>
      </c>
      <c r="AL97" s="3" t="n">
        <v>1</v>
      </c>
      <c r="AM97" s="0" t="n">
        <v>-3</v>
      </c>
      <c r="AN97" s="0" t="s">
        <v>44</v>
      </c>
      <c r="AO97" s="0" t="s">
        <v>44</v>
      </c>
      <c r="AP97" s="3" t="n">
        <v>1</v>
      </c>
      <c r="AQ97" s="0" t="n">
        <v>-3</v>
      </c>
      <c r="AR97" s="0" t="s">
        <v>44</v>
      </c>
      <c r="AS97" s="0" t="s">
        <v>44</v>
      </c>
      <c r="AT97" s="3" t="n">
        <v>1</v>
      </c>
      <c r="AU97" s="0" t="n">
        <v>-3</v>
      </c>
      <c r="AV97" s="0" t="s">
        <v>44</v>
      </c>
      <c r="AW97" s="0" t="s">
        <v>44</v>
      </c>
      <c r="AX97" s="3" t="n">
        <v>1</v>
      </c>
      <c r="AY97" s="0" t="n">
        <v>-3</v>
      </c>
      <c r="AZ97" s="0" t="s">
        <v>44</v>
      </c>
      <c r="BA97" s="0" t="s">
        <v>44</v>
      </c>
      <c r="BB97" s="3" t="n">
        <v>1</v>
      </c>
      <c r="BC97" s="0" t="n">
        <v>-3</v>
      </c>
      <c r="BD97" s="0" t="s">
        <v>44</v>
      </c>
      <c r="BE97" s="0" t="s">
        <v>44</v>
      </c>
      <c r="BF97" s="3" t="n">
        <v>1</v>
      </c>
      <c r="BG97" s="0" t="n">
        <v>-3</v>
      </c>
      <c r="BH97" s="0" t="s">
        <v>44</v>
      </c>
      <c r="BI97" s="0" t="s">
        <v>44</v>
      </c>
      <c r="BJ97" s="3" t="n">
        <v>1</v>
      </c>
      <c r="BK97" s="0" t="n">
        <v>-3</v>
      </c>
      <c r="BL97" s="0" t="s">
        <v>44</v>
      </c>
      <c r="BM97" s="0" t="s">
        <v>44</v>
      </c>
      <c r="BN97" s="3" t="n">
        <v>1</v>
      </c>
      <c r="BO97" s="0" t="n">
        <v>-3</v>
      </c>
      <c r="BP97" s="0" t="s">
        <v>44</v>
      </c>
      <c r="BQ97" s="0" t="s">
        <v>44</v>
      </c>
      <c r="BR97" s="3" t="n">
        <v>1</v>
      </c>
      <c r="CA97" s="3"/>
      <c r="CE97" s="3"/>
      <c r="CI97" s="3"/>
      <c r="CM97" s="3"/>
      <c r="CQ97" s="3"/>
      <c r="CU97" s="3"/>
      <c r="CY97" s="3"/>
      <c r="DC97" s="3"/>
      <c r="DG97" s="3"/>
      <c r="DK97" s="3"/>
      <c r="DO97" s="3"/>
      <c r="DS97" s="3"/>
      <c r="DW97" s="3"/>
      <c r="EA97" s="3"/>
      <c r="EE97" s="3"/>
      <c r="EI97" s="3"/>
      <c r="EM97" s="3"/>
    </row>
    <row r="98" customFormat="false" ht="12.75" hidden="false" customHeight="false" outlineLevel="0" collapsed="false">
      <c r="A98" s="0" t="n">
        <v>36</v>
      </c>
      <c r="B98" s="0" t="n">
        <v>1</v>
      </c>
      <c r="C98" s="0" t="n">
        <v>2760</v>
      </c>
      <c r="D98" s="0" t="s">
        <v>44</v>
      </c>
      <c r="E98" s="0" t="s">
        <v>44</v>
      </c>
      <c r="F98" s="3" t="n">
        <v>1</v>
      </c>
      <c r="G98" s="0" t="n">
        <v>-3</v>
      </c>
      <c r="H98" s="0" t="s">
        <v>44</v>
      </c>
      <c r="I98" s="0" t="s">
        <v>44</v>
      </c>
      <c r="J98" s="3" t="n">
        <v>1</v>
      </c>
      <c r="K98" s="0" t="n">
        <v>1020</v>
      </c>
      <c r="L98" s="0" t="s">
        <v>44</v>
      </c>
      <c r="M98" s="0" t="s">
        <v>44</v>
      </c>
      <c r="N98" s="3" t="n">
        <v>1</v>
      </c>
      <c r="O98" s="0" t="n">
        <v>-3</v>
      </c>
      <c r="P98" s="0" t="s">
        <v>44</v>
      </c>
      <c r="Q98" s="0" t="s">
        <v>44</v>
      </c>
      <c r="R98" s="3" t="n">
        <v>1</v>
      </c>
      <c r="S98" s="0" t="n">
        <v>1740</v>
      </c>
      <c r="T98" s="0" t="s">
        <v>44</v>
      </c>
      <c r="U98" s="0" t="s">
        <v>44</v>
      </c>
      <c r="V98" s="3" t="n">
        <v>1</v>
      </c>
      <c r="W98" s="0" t="n">
        <v>-3</v>
      </c>
      <c r="X98" s="0" t="s">
        <v>44</v>
      </c>
      <c r="Y98" s="0" t="s">
        <v>44</v>
      </c>
      <c r="Z98" s="3" t="n">
        <v>1</v>
      </c>
      <c r="AA98" s="0" t="n">
        <v>84</v>
      </c>
      <c r="AB98" s="0" t="s">
        <v>44</v>
      </c>
      <c r="AC98" s="0" t="s">
        <v>44</v>
      </c>
      <c r="AD98" s="3" t="n">
        <v>1</v>
      </c>
      <c r="AE98" s="0" t="n">
        <v>88</v>
      </c>
      <c r="AF98" s="4" t="s">
        <v>44</v>
      </c>
      <c r="AG98" s="4" t="s">
        <v>44</v>
      </c>
      <c r="AH98" s="3" t="n">
        <v>1</v>
      </c>
      <c r="AI98" s="0" t="n">
        <v>-3</v>
      </c>
      <c r="AJ98" s="0" t="s">
        <v>44</v>
      </c>
      <c r="AK98" s="0" t="s">
        <v>44</v>
      </c>
      <c r="AL98" s="3" t="n">
        <v>1</v>
      </c>
      <c r="AM98" s="0" t="n">
        <v>-3</v>
      </c>
      <c r="AN98" s="0" t="s">
        <v>44</v>
      </c>
      <c r="AO98" s="0" t="s">
        <v>44</v>
      </c>
      <c r="AP98" s="3" t="n">
        <v>1</v>
      </c>
      <c r="AQ98" s="0" t="n">
        <v>37</v>
      </c>
      <c r="AR98" s="0" t="s">
        <v>44</v>
      </c>
      <c r="AS98" s="0" t="s">
        <v>44</v>
      </c>
      <c r="AT98" s="3" t="n">
        <v>1</v>
      </c>
      <c r="AU98" s="0" t="n">
        <v>-3</v>
      </c>
      <c r="AV98" s="0" t="s">
        <v>44</v>
      </c>
      <c r="AW98" s="0" t="s">
        <v>44</v>
      </c>
      <c r="AX98" s="3" t="n">
        <v>1</v>
      </c>
      <c r="AY98" s="0" t="n">
        <v>-3</v>
      </c>
      <c r="AZ98" s="0" t="s">
        <v>44</v>
      </c>
      <c r="BA98" s="0" t="s">
        <v>44</v>
      </c>
      <c r="BB98" s="3" t="n">
        <v>1</v>
      </c>
      <c r="BC98" s="0" t="n">
        <v>-3</v>
      </c>
      <c r="BD98" s="0" t="s">
        <v>44</v>
      </c>
      <c r="BE98" s="0" t="s">
        <v>44</v>
      </c>
      <c r="BF98" s="3" t="n">
        <v>1</v>
      </c>
      <c r="BG98" s="0" t="n">
        <v>-3</v>
      </c>
      <c r="BH98" s="0" t="s">
        <v>44</v>
      </c>
      <c r="BI98" s="0" t="s">
        <v>44</v>
      </c>
      <c r="BJ98" s="3" t="n">
        <v>1</v>
      </c>
      <c r="BK98" s="0" t="n">
        <v>-3</v>
      </c>
      <c r="BL98" s="0" t="s">
        <v>44</v>
      </c>
      <c r="BM98" s="0" t="s">
        <v>44</v>
      </c>
      <c r="BN98" s="3" t="n">
        <v>1</v>
      </c>
      <c r="BO98" s="0" t="n">
        <v>-3</v>
      </c>
      <c r="BP98" s="0" t="s">
        <v>44</v>
      </c>
      <c r="BQ98" s="0" t="s">
        <v>44</v>
      </c>
      <c r="BR98" s="3" t="n">
        <v>1</v>
      </c>
      <c r="BU98" s="14"/>
      <c r="BW98" s="0" t="n">
        <v>1</v>
      </c>
      <c r="BX98" s="0" t="n">
        <f aca="false">IF(AND(C98&gt;=0,C99&gt;=0,C100&gt;=0),ROUND(0.9*C98+0.7*C99-0.3*C100,0),-1)</f>
        <v>2808</v>
      </c>
      <c r="BY98" s="0" t="s">
        <v>44</v>
      </c>
      <c r="BZ98" s="0" t="str">
        <f aca="false">IF(AND(E98="Nein",E99="Nein",E100="Nein"),"Nein","Ja")</f>
        <v>Nein</v>
      </c>
      <c r="CA98" s="3" t="n">
        <f aca="false">ROUND((F98+F99+F100)/3,2)</f>
        <v>1</v>
      </c>
      <c r="CB98" s="0" t="n">
        <v>-1</v>
      </c>
      <c r="CC98" s="0" t="str">
        <f aca="false">H98</f>
        <v>Nein</v>
      </c>
      <c r="CD98" s="0" t="str">
        <f aca="false">I98</f>
        <v>Nein</v>
      </c>
      <c r="CE98" s="3" t="n">
        <f aca="false">J98</f>
        <v>1</v>
      </c>
      <c r="CF98" s="0" t="n">
        <f aca="false">IF(AND(K98&gt;=0,K99&gt;=0,K100&gt;=0),ROUND(0.9*K98+0.7*K99-0.3*K100,0),-1)</f>
        <v>1008</v>
      </c>
      <c r="CG98" s="0" t="s">
        <v>44</v>
      </c>
      <c r="CH98" s="0" t="str">
        <f aca="false">IF(AND(M98="Nein",M99="Nein",M100="Nein"),"Nein","Ja")</f>
        <v>Nein</v>
      </c>
      <c r="CI98" s="3" t="n">
        <f aca="false">ROUND((N98+N99+N100)/3,2)</f>
        <v>1</v>
      </c>
      <c r="CJ98" s="0" t="n">
        <v>-1</v>
      </c>
      <c r="CK98" s="0" t="str">
        <f aca="false">P98</f>
        <v>Nein</v>
      </c>
      <c r="CL98" s="0" t="str">
        <f aca="false">Q98</f>
        <v>Nein</v>
      </c>
      <c r="CM98" s="3" t="n">
        <f aca="false">R98</f>
        <v>1</v>
      </c>
      <c r="CN98" s="0" t="n">
        <f aca="false">IF(AND(S98&gt;=0,S99&gt;=0,S100&gt;=0),ROUND(0.9*S98+0.7*S99-0.3*S100,0),-1)</f>
        <v>1800</v>
      </c>
      <c r="CO98" s="0" t="s">
        <v>44</v>
      </c>
      <c r="CP98" s="0" t="str">
        <f aca="false">IF(AND(U98="Nein",U99="Nein",U100="Nein"),"Nein","Ja")</f>
        <v>Nein</v>
      </c>
      <c r="CQ98" s="3" t="n">
        <f aca="false">ROUND((V98+V99+V100)/3,2)</f>
        <v>1</v>
      </c>
      <c r="CR98" s="0" t="n">
        <v>-1</v>
      </c>
      <c r="CS98" s="0" t="str">
        <f aca="false">X98</f>
        <v>Nein</v>
      </c>
      <c r="CT98" s="0" t="str">
        <f aca="false">Y98</f>
        <v>Nein</v>
      </c>
      <c r="CU98" s="3" t="n">
        <f aca="false">Z98</f>
        <v>1</v>
      </c>
      <c r="CV98" s="0" t="n">
        <v>-1</v>
      </c>
      <c r="CW98" s="0" t="str">
        <f aca="false">AB98</f>
        <v>Nein</v>
      </c>
      <c r="CX98" s="0" t="str">
        <f aca="false">AC98</f>
        <v>Nein</v>
      </c>
      <c r="CY98" s="3" t="n">
        <f aca="false">AD98</f>
        <v>1</v>
      </c>
      <c r="CZ98" s="0" t="n">
        <v>-1</v>
      </c>
      <c r="DA98" s="0" t="str">
        <f aca="false">AF98</f>
        <v>Nein</v>
      </c>
      <c r="DB98" s="0" t="str">
        <f aca="false">AG98</f>
        <v>Nein</v>
      </c>
      <c r="DC98" s="3" t="n">
        <f aca="false">AH98</f>
        <v>1</v>
      </c>
      <c r="DD98" s="0" t="n">
        <v>-1</v>
      </c>
      <c r="DE98" s="0" t="str">
        <f aca="false">AJ98</f>
        <v>Nein</v>
      </c>
      <c r="DF98" s="0" t="str">
        <f aca="false">AK98</f>
        <v>Nein</v>
      </c>
      <c r="DG98" s="3" t="n">
        <f aca="false">AL98</f>
        <v>1</v>
      </c>
      <c r="DH98" s="0" t="n">
        <v>-1</v>
      </c>
      <c r="DI98" s="0" t="str">
        <f aca="false">AN98</f>
        <v>Nein</v>
      </c>
      <c r="DJ98" s="0" t="str">
        <f aca="false">AO98</f>
        <v>Nein</v>
      </c>
      <c r="DK98" s="3" t="n">
        <f aca="false">AP98</f>
        <v>1</v>
      </c>
      <c r="DL98" s="0" t="n">
        <f aca="false">IF(CF98=0,0,IF(OR(BX98&gt;=0,CF98&gt;=0),ROUND(CF98/BX98*100,0),-1))</f>
        <v>36</v>
      </c>
      <c r="DM98" s="0" t="s">
        <v>44</v>
      </c>
      <c r="DN98" s="0" t="str">
        <f aca="false">IF(AND(CH98="Nein",BZ98="Nein"),"Nein","Ja")</f>
        <v>Nein</v>
      </c>
      <c r="DO98" s="3" t="n">
        <f aca="false">ROUND(CI98*CA98,2)</f>
        <v>1</v>
      </c>
      <c r="DP98" s="0" t="n">
        <v>-1</v>
      </c>
      <c r="DQ98" s="0" t="s">
        <v>44</v>
      </c>
      <c r="DR98" s="0" t="str">
        <f aca="false">IF(AND(BZ98="Nein",CD98="Nein"),"Nein","Ja")</f>
        <v>Nein</v>
      </c>
      <c r="DS98" s="3" t="n">
        <f aca="false">ROUND(CA98*CE98,2)</f>
        <v>1</v>
      </c>
      <c r="DT98" s="0" t="n">
        <v>-1</v>
      </c>
      <c r="DU98" s="0" t="s">
        <v>44</v>
      </c>
      <c r="DV98" s="0" t="str">
        <f aca="false">IF(AND(CH98="Nein",CL98="Nein"),"Nein","Ja")</f>
        <v>Nein</v>
      </c>
      <c r="DW98" s="3" t="n">
        <f aca="false">ROUND(CI98*CM98,2)</f>
        <v>1</v>
      </c>
      <c r="DX98" s="0" t="n">
        <v>-1</v>
      </c>
      <c r="DY98" s="0" t="s">
        <v>44</v>
      </c>
      <c r="DZ98" s="0" t="str">
        <f aca="false">IF(AND(CP98="Nein",CT98="Nein"),"Nein","Ja")</f>
        <v>Nein</v>
      </c>
      <c r="EA98" s="3" t="n">
        <f aca="false">ROUND(CQ98*CU98,2)</f>
        <v>1</v>
      </c>
      <c r="EB98" s="0" t="n">
        <v>-1</v>
      </c>
      <c r="EC98" s="0" t="s">
        <v>44</v>
      </c>
      <c r="ED98" s="0" t="str">
        <f aca="false">IF(AND(CP98="Nein",CH98="Nein"),"Nein","Ja")</f>
        <v>Nein</v>
      </c>
      <c r="EE98" s="3" t="n">
        <f aca="false">ROUND((CQ98+CI98)/2,2)</f>
        <v>1</v>
      </c>
      <c r="EF98" s="0" t="n">
        <v>-1</v>
      </c>
      <c r="EG98" s="0" t="s">
        <v>44</v>
      </c>
      <c r="EH98" s="0" t="str">
        <f aca="false">IF(AND(ED98="Nein",CD98="Nein"),"Nein","Ja")</f>
        <v>Nein</v>
      </c>
      <c r="EI98" s="3" t="n">
        <f aca="false">ROUND(EE98*CE98,2)</f>
        <v>1</v>
      </c>
      <c r="EJ98" s="0" t="n">
        <v>-1</v>
      </c>
      <c r="EK98" s="0" t="str">
        <f aca="false">BP98</f>
        <v>Nein</v>
      </c>
      <c r="EL98" s="0" t="str">
        <f aca="false">BQ98</f>
        <v>Nein</v>
      </c>
      <c r="EM98" s="3" t="n">
        <f aca="false">BR98</f>
        <v>1</v>
      </c>
    </row>
    <row r="99" customFormat="false" ht="12.75" hidden="false" customHeight="false" outlineLevel="0" collapsed="false">
      <c r="B99" s="0" t="n">
        <v>1</v>
      </c>
      <c r="C99" s="0" t="n">
        <v>720</v>
      </c>
      <c r="D99" s="0" t="s">
        <v>44</v>
      </c>
      <c r="E99" s="0" t="s">
        <v>44</v>
      </c>
      <c r="F99" s="3" t="n">
        <v>1</v>
      </c>
      <c r="G99" s="0" t="n">
        <v>97</v>
      </c>
      <c r="H99" s="0" t="s">
        <v>44</v>
      </c>
      <c r="I99" s="0" t="s">
        <v>44</v>
      </c>
      <c r="J99" s="3" t="n">
        <v>1</v>
      </c>
      <c r="K99" s="0" t="n">
        <v>180</v>
      </c>
      <c r="L99" s="0" t="s">
        <v>44</v>
      </c>
      <c r="M99" s="0" t="s">
        <v>44</v>
      </c>
      <c r="N99" s="3" t="n">
        <v>1</v>
      </c>
      <c r="O99" s="0" t="n">
        <v>82</v>
      </c>
      <c r="P99" s="0" t="s">
        <v>44</v>
      </c>
      <c r="Q99" s="0" t="s">
        <v>44</v>
      </c>
      <c r="R99" s="3" t="n">
        <v>1</v>
      </c>
      <c r="S99" s="0" t="n">
        <v>540</v>
      </c>
      <c r="T99" s="0" t="s">
        <v>44</v>
      </c>
      <c r="U99" s="0" t="s">
        <v>44</v>
      </c>
      <c r="V99" s="3" t="n">
        <v>1</v>
      </c>
      <c r="W99" s="0" t="n">
        <v>102</v>
      </c>
      <c r="X99" s="0" t="s">
        <v>44</v>
      </c>
      <c r="Y99" s="0" t="s">
        <v>44</v>
      </c>
      <c r="Z99" s="3" t="n">
        <v>1</v>
      </c>
      <c r="AA99" s="0" t="n">
        <v>82</v>
      </c>
      <c r="AB99" s="0" t="s">
        <v>44</v>
      </c>
      <c r="AC99" s="0" t="s">
        <v>44</v>
      </c>
      <c r="AD99" s="3" t="n">
        <v>1</v>
      </c>
      <c r="AE99" s="0" t="n">
        <v>82</v>
      </c>
      <c r="AF99" s="4" t="s">
        <v>44</v>
      </c>
      <c r="AG99" s="4" t="s">
        <v>44</v>
      </c>
      <c r="AH99" s="3" t="n">
        <v>1</v>
      </c>
      <c r="AI99" s="0" t="n">
        <v>11</v>
      </c>
      <c r="AJ99" s="0" t="s">
        <v>44</v>
      </c>
      <c r="AK99" s="0" t="s">
        <v>44</v>
      </c>
      <c r="AL99" s="3" t="n">
        <v>1</v>
      </c>
      <c r="AM99" s="0" t="n">
        <v>98</v>
      </c>
      <c r="AN99" s="0" t="s">
        <v>44</v>
      </c>
      <c r="AO99" s="0" t="s">
        <v>44</v>
      </c>
      <c r="AP99" s="3" t="n">
        <v>1</v>
      </c>
      <c r="AQ99" s="0" t="n">
        <v>25</v>
      </c>
      <c r="AR99" s="0" t="s">
        <v>44</v>
      </c>
      <c r="AS99" s="0" t="s">
        <v>44</v>
      </c>
      <c r="AT99" s="3" t="n">
        <v>1</v>
      </c>
      <c r="AU99" s="0" t="n">
        <v>7</v>
      </c>
      <c r="AV99" s="0" t="s">
        <v>44</v>
      </c>
      <c r="AW99" s="0" t="s">
        <v>44</v>
      </c>
      <c r="AX99" s="3" t="n">
        <v>1</v>
      </c>
      <c r="AY99" s="0" t="n">
        <v>2</v>
      </c>
      <c r="AZ99" s="0" t="s">
        <v>44</v>
      </c>
      <c r="BA99" s="0" t="s">
        <v>44</v>
      </c>
      <c r="BB99" s="3" t="n">
        <v>1</v>
      </c>
      <c r="BC99" s="0" t="n">
        <v>5</v>
      </c>
      <c r="BD99" s="0" t="s">
        <v>44</v>
      </c>
      <c r="BE99" s="0" t="s">
        <v>44</v>
      </c>
      <c r="BF99" s="3" t="n">
        <v>1</v>
      </c>
      <c r="BG99" s="0" t="n">
        <v>1008</v>
      </c>
      <c r="BH99" s="0" t="s">
        <v>44</v>
      </c>
      <c r="BI99" s="0" t="s">
        <v>44</v>
      </c>
      <c r="BJ99" s="3" t="n">
        <v>1</v>
      </c>
      <c r="BK99" s="0" t="n">
        <v>10</v>
      </c>
      <c r="BL99" s="0" t="s">
        <v>44</v>
      </c>
      <c r="BM99" s="0" t="s">
        <v>44</v>
      </c>
      <c r="BN99" s="3" t="n">
        <v>1</v>
      </c>
      <c r="BO99" s="0" t="n">
        <v>7</v>
      </c>
      <c r="BP99" s="0" t="s">
        <v>44</v>
      </c>
      <c r="BQ99" s="0" t="s">
        <v>44</v>
      </c>
      <c r="BR99" s="3" t="n">
        <v>1</v>
      </c>
      <c r="CA99" s="3"/>
      <c r="CE99" s="3"/>
      <c r="CI99" s="3"/>
      <c r="CM99" s="3"/>
      <c r="CQ99" s="3"/>
      <c r="CU99" s="3"/>
      <c r="CY99" s="3"/>
      <c r="DC99" s="3"/>
      <c r="DG99" s="3"/>
      <c r="DK99" s="3"/>
      <c r="DO99" s="3"/>
      <c r="DS99" s="3"/>
      <c r="DW99" s="3"/>
      <c r="EA99" s="3"/>
      <c r="EE99" s="3"/>
      <c r="EI99" s="3"/>
      <c r="EM99" s="3"/>
    </row>
    <row r="100" customFormat="false" ht="12.75" hidden="false" customHeight="false" outlineLevel="0" collapsed="false">
      <c r="B100" s="0" t="n">
        <v>1</v>
      </c>
      <c r="C100" s="0" t="n">
        <v>600</v>
      </c>
      <c r="D100" s="0" t="s">
        <v>44</v>
      </c>
      <c r="E100" s="0" t="s">
        <v>44</v>
      </c>
      <c r="F100" s="3" t="n">
        <v>1</v>
      </c>
      <c r="G100" s="0" t="n">
        <v>105</v>
      </c>
      <c r="H100" s="0" t="s">
        <v>44</v>
      </c>
      <c r="I100" s="0" t="s">
        <v>44</v>
      </c>
      <c r="J100" s="3" t="n">
        <v>1</v>
      </c>
      <c r="K100" s="0" t="n">
        <v>120</v>
      </c>
      <c r="L100" s="0" t="s">
        <v>44</v>
      </c>
      <c r="M100" s="0" t="s">
        <v>44</v>
      </c>
      <c r="N100" s="3" t="n">
        <v>1</v>
      </c>
      <c r="O100" s="0" t="n">
        <v>85</v>
      </c>
      <c r="P100" s="0" t="s">
        <v>44</v>
      </c>
      <c r="Q100" s="0" t="s">
        <v>44</v>
      </c>
      <c r="R100" s="3" t="n">
        <v>1</v>
      </c>
      <c r="S100" s="0" t="n">
        <v>480</v>
      </c>
      <c r="T100" s="0" t="s">
        <v>44</v>
      </c>
      <c r="U100" s="0" t="s">
        <v>44</v>
      </c>
      <c r="V100" s="3" t="n">
        <v>1</v>
      </c>
      <c r="W100" s="0" t="n">
        <v>110</v>
      </c>
      <c r="X100" s="0" t="s">
        <v>44</v>
      </c>
      <c r="Y100" s="0" t="s">
        <v>44</v>
      </c>
      <c r="Z100" s="3" t="n">
        <v>1</v>
      </c>
      <c r="AA100" s="0" t="n">
        <v>77</v>
      </c>
      <c r="AB100" s="0" t="s">
        <v>44</v>
      </c>
      <c r="AC100" s="0" t="s">
        <v>44</v>
      </c>
      <c r="AD100" s="3" t="n">
        <v>1</v>
      </c>
      <c r="AE100" s="0" t="n">
        <v>77</v>
      </c>
      <c r="AF100" s="4" t="s">
        <v>44</v>
      </c>
      <c r="AG100" s="4" t="s">
        <v>44</v>
      </c>
      <c r="AH100" s="3" t="n">
        <v>1</v>
      </c>
      <c r="AI100" s="0" t="n">
        <v>14</v>
      </c>
      <c r="AJ100" s="0" t="s">
        <v>44</v>
      </c>
      <c r="AK100" s="0" t="s">
        <v>44</v>
      </c>
      <c r="AL100" s="3" t="n">
        <v>1</v>
      </c>
      <c r="AM100" s="0" t="n">
        <v>95</v>
      </c>
      <c r="AN100" s="0" t="s">
        <v>44</v>
      </c>
      <c r="AO100" s="0" t="s">
        <v>44</v>
      </c>
      <c r="AP100" s="3" t="n">
        <v>1</v>
      </c>
      <c r="AQ100" s="0" t="n">
        <v>20</v>
      </c>
      <c r="AR100" s="0" t="s">
        <v>44</v>
      </c>
      <c r="AS100" s="0" t="s">
        <v>44</v>
      </c>
      <c r="AT100" s="3" t="n">
        <v>1</v>
      </c>
      <c r="AU100" s="0" t="n">
        <v>6</v>
      </c>
      <c r="AV100" s="0" t="s">
        <v>44</v>
      </c>
      <c r="AW100" s="0" t="s">
        <v>44</v>
      </c>
      <c r="AX100" s="3" t="n">
        <v>1</v>
      </c>
      <c r="AY100" s="0" t="n">
        <v>1</v>
      </c>
      <c r="AZ100" s="0" t="s">
        <v>44</v>
      </c>
      <c r="BA100" s="0" t="s">
        <v>44</v>
      </c>
      <c r="BB100" s="3" t="n">
        <v>1</v>
      </c>
      <c r="BC100" s="0" t="n">
        <v>4</v>
      </c>
      <c r="BD100" s="0" t="s">
        <v>44</v>
      </c>
      <c r="BE100" s="0" t="s">
        <v>44</v>
      </c>
      <c r="BF100" s="3" t="n">
        <v>1</v>
      </c>
      <c r="BG100" s="0" t="n">
        <v>804</v>
      </c>
      <c r="BH100" s="0" t="s">
        <v>44</v>
      </c>
      <c r="BI100" s="0" t="s">
        <v>44</v>
      </c>
      <c r="BJ100" s="3" t="n">
        <v>1</v>
      </c>
      <c r="BK100" s="0" t="n">
        <v>8</v>
      </c>
      <c r="BL100" s="0" t="s">
        <v>44</v>
      </c>
      <c r="BM100" s="0" t="s">
        <v>44</v>
      </c>
      <c r="BN100" s="3" t="n">
        <v>1</v>
      </c>
      <c r="BO100" s="0" t="n">
        <v>0</v>
      </c>
      <c r="BP100" s="0" t="s">
        <v>44</v>
      </c>
      <c r="BQ100" s="0" t="s">
        <v>44</v>
      </c>
      <c r="BR100" s="3" t="n">
        <v>1</v>
      </c>
      <c r="CA100" s="3"/>
      <c r="CE100" s="3"/>
      <c r="CI100" s="3"/>
      <c r="CM100" s="3"/>
      <c r="CQ100" s="3"/>
      <c r="CU100" s="3"/>
      <c r="CY100" s="3"/>
      <c r="DC100" s="3"/>
      <c r="DG100" s="3"/>
      <c r="DK100" s="3"/>
      <c r="DO100" s="3"/>
      <c r="DS100" s="3"/>
      <c r="DW100" s="3"/>
      <c r="EA100" s="3"/>
      <c r="EE100" s="3"/>
      <c r="EI100" s="3"/>
      <c r="EM100" s="3"/>
    </row>
    <row r="101" customFormat="false" ht="12.75" hidden="false" customHeight="false" outlineLevel="0" collapsed="false">
      <c r="A101" s="0" t="n">
        <v>37</v>
      </c>
      <c r="B101" s="0" t="n">
        <v>1</v>
      </c>
      <c r="C101" s="0" t="n">
        <v>1320</v>
      </c>
      <c r="D101" s="0" t="s">
        <v>44</v>
      </c>
      <c r="E101" s="0" t="s">
        <v>44</v>
      </c>
      <c r="F101" s="3" t="n">
        <v>1</v>
      </c>
      <c r="G101" s="0" t="n">
        <v>20</v>
      </c>
      <c r="H101" s="0" t="s">
        <v>44</v>
      </c>
      <c r="I101" s="0" t="s">
        <v>44</v>
      </c>
      <c r="J101" s="3" t="n">
        <v>1</v>
      </c>
      <c r="K101" s="0" t="n">
        <v>60</v>
      </c>
      <c r="L101" s="0" t="s">
        <v>44</v>
      </c>
      <c r="M101" s="0" t="s">
        <v>44</v>
      </c>
      <c r="N101" s="3" t="n">
        <v>1</v>
      </c>
      <c r="O101" s="0" t="n">
        <v>20</v>
      </c>
      <c r="P101" s="0" t="s">
        <v>44</v>
      </c>
      <c r="Q101" s="0" t="s">
        <v>44</v>
      </c>
      <c r="R101" s="3" t="n">
        <v>1</v>
      </c>
      <c r="S101" s="0" t="n">
        <v>1260</v>
      </c>
      <c r="T101" s="0" t="s">
        <v>44</v>
      </c>
      <c r="U101" s="0" t="s">
        <v>44</v>
      </c>
      <c r="V101" s="3" t="n">
        <v>1</v>
      </c>
      <c r="W101" s="0" t="n">
        <v>20</v>
      </c>
      <c r="X101" s="0" t="s">
        <v>44</v>
      </c>
      <c r="Y101" s="0" t="s">
        <v>44</v>
      </c>
      <c r="Z101" s="3" t="n">
        <v>1</v>
      </c>
      <c r="AA101" s="0" t="n">
        <v>92</v>
      </c>
      <c r="AB101" s="0" t="s">
        <v>44</v>
      </c>
      <c r="AC101" s="0" t="s">
        <v>44</v>
      </c>
      <c r="AD101" s="3" t="n">
        <v>1</v>
      </c>
      <c r="AE101" s="0" t="n">
        <v>92</v>
      </c>
      <c r="AF101" s="4" t="s">
        <v>44</v>
      </c>
      <c r="AG101" s="4" t="s">
        <v>44</v>
      </c>
      <c r="AH101" s="3" t="n">
        <v>1</v>
      </c>
      <c r="AI101" s="0" t="n">
        <v>2</v>
      </c>
      <c r="AJ101" s="0" t="s">
        <v>44</v>
      </c>
      <c r="AK101" s="0" t="s">
        <v>44</v>
      </c>
      <c r="AL101" s="3" t="n">
        <v>1</v>
      </c>
      <c r="AM101" s="0" t="n">
        <v>21</v>
      </c>
      <c r="AN101" s="0" t="s">
        <v>44</v>
      </c>
      <c r="AO101" s="0" t="s">
        <v>44</v>
      </c>
      <c r="AP101" s="3" t="n">
        <v>1</v>
      </c>
      <c r="AQ101" s="0" t="n">
        <v>5</v>
      </c>
      <c r="AR101" s="0" t="s">
        <v>44</v>
      </c>
      <c r="AS101" s="0" t="s">
        <v>44</v>
      </c>
      <c r="AT101" s="3" t="n">
        <v>1</v>
      </c>
      <c r="AU101" s="0" t="n">
        <v>66</v>
      </c>
      <c r="AV101" s="0" t="s">
        <v>44</v>
      </c>
      <c r="AW101" s="0" t="s">
        <v>44</v>
      </c>
      <c r="AX101" s="3" t="n">
        <v>1</v>
      </c>
      <c r="AY101" s="0" t="n">
        <v>3</v>
      </c>
      <c r="AZ101" s="0" t="s">
        <v>44</v>
      </c>
      <c r="BA101" s="0" t="s">
        <v>44</v>
      </c>
      <c r="BB101" s="3" t="n">
        <v>1</v>
      </c>
      <c r="BC101" s="0" t="n">
        <v>63</v>
      </c>
      <c r="BD101" s="0" t="s">
        <v>44</v>
      </c>
      <c r="BE101" s="0" t="s">
        <v>44</v>
      </c>
      <c r="BF101" s="3" t="n">
        <v>1</v>
      </c>
      <c r="BG101" s="0" t="n">
        <v>1392</v>
      </c>
      <c r="BH101" s="0" t="s">
        <v>44</v>
      </c>
      <c r="BI101" s="0" t="s">
        <v>44</v>
      </c>
      <c r="BJ101" s="3" t="n">
        <v>1</v>
      </c>
      <c r="BK101" s="0" t="n">
        <v>70</v>
      </c>
      <c r="BL101" s="0" t="s">
        <v>44</v>
      </c>
      <c r="BM101" s="0" t="s">
        <v>44</v>
      </c>
      <c r="BN101" s="3" t="n">
        <v>1</v>
      </c>
      <c r="BO101" s="0" t="n">
        <v>9</v>
      </c>
      <c r="BP101" s="0" t="s">
        <v>44</v>
      </c>
      <c r="BQ101" s="0" t="s">
        <v>44</v>
      </c>
      <c r="BR101" s="3" t="n">
        <v>1</v>
      </c>
      <c r="BW101" s="0" t="n">
        <v>1</v>
      </c>
      <c r="BX101" s="0" t="n">
        <f aca="false">IF(AND(C101&gt;=0,C102&gt;=0,C103&gt;=0),ROUND(0.9*C101+0.7*C102-0.3*C103,0),-1)</f>
        <v>1512</v>
      </c>
      <c r="BY101" s="0" t="s">
        <v>44</v>
      </c>
      <c r="BZ101" s="0" t="str">
        <f aca="false">IF(AND(E101="Nein",E102="Nein",E103="Nein"),"Nein","Ja")</f>
        <v>Nein</v>
      </c>
      <c r="CA101" s="3" t="n">
        <f aca="false">ROUND((F101+F102+F103)/3,2)</f>
        <v>1</v>
      </c>
      <c r="CB101" s="0" t="n">
        <v>-1</v>
      </c>
      <c r="CC101" s="0" t="str">
        <f aca="false">H101</f>
        <v>Nein</v>
      </c>
      <c r="CD101" s="0" t="str">
        <f aca="false">I101</f>
        <v>Nein</v>
      </c>
      <c r="CE101" s="3" t="n">
        <f aca="false">J101</f>
        <v>1</v>
      </c>
      <c r="CF101" s="0" t="n">
        <f aca="false">IF(AND(K101&gt;=0,K102&gt;=0,K103&gt;=0),ROUND(0.9*K101+0.7*K102-0.3*K103,0),-1)</f>
        <v>144</v>
      </c>
      <c r="CG101" s="0" t="s">
        <v>44</v>
      </c>
      <c r="CH101" s="0" t="str">
        <f aca="false">IF(AND(M101="Nein",M102="Nein",M103="Nein"),"Nein","Ja")</f>
        <v>Nein</v>
      </c>
      <c r="CI101" s="3" t="n">
        <f aca="false">ROUND((N101+N102+N103)/3,2)</f>
        <v>1</v>
      </c>
      <c r="CJ101" s="0" t="n">
        <v>-1</v>
      </c>
      <c r="CK101" s="0" t="str">
        <f aca="false">P101</f>
        <v>Nein</v>
      </c>
      <c r="CL101" s="0" t="str">
        <f aca="false">Q101</f>
        <v>Nein</v>
      </c>
      <c r="CM101" s="3" t="n">
        <f aca="false">R101</f>
        <v>1</v>
      </c>
      <c r="CN101" s="0" t="n">
        <f aca="false">IF(AND(S101&gt;=0,S102&gt;=0,S103&gt;=0),ROUND(0.9*S101+0.7*S102-0.3*S103,0),-1)</f>
        <v>1368</v>
      </c>
      <c r="CO101" s="0" t="s">
        <v>44</v>
      </c>
      <c r="CP101" s="0" t="str">
        <f aca="false">IF(AND(U101="Nein",U102="Nein",U103="Nein"),"Nein","Ja")</f>
        <v>Nein</v>
      </c>
      <c r="CQ101" s="3" t="n">
        <f aca="false">ROUND((V101+V102+V103)/3,2)</f>
        <v>1</v>
      </c>
      <c r="CR101" s="0" t="n">
        <v>-1</v>
      </c>
      <c r="CS101" s="0" t="str">
        <f aca="false">X101</f>
        <v>Nein</v>
      </c>
      <c r="CT101" s="0" t="str">
        <f aca="false">Y101</f>
        <v>Nein</v>
      </c>
      <c r="CU101" s="3" t="n">
        <f aca="false">Z101</f>
        <v>1</v>
      </c>
      <c r="CV101" s="0" t="n">
        <v>-1</v>
      </c>
      <c r="CW101" s="0" t="str">
        <f aca="false">AB101</f>
        <v>Nein</v>
      </c>
      <c r="CX101" s="0" t="str">
        <f aca="false">AC101</f>
        <v>Nein</v>
      </c>
      <c r="CY101" s="3" t="n">
        <f aca="false">AD101</f>
        <v>1</v>
      </c>
      <c r="CZ101" s="0" t="n">
        <v>-1</v>
      </c>
      <c r="DA101" s="0" t="str">
        <f aca="false">AF101</f>
        <v>Nein</v>
      </c>
      <c r="DB101" s="0" t="str">
        <f aca="false">AG101</f>
        <v>Nein</v>
      </c>
      <c r="DC101" s="3" t="n">
        <f aca="false">AH101</f>
        <v>1</v>
      </c>
      <c r="DD101" s="0" t="n">
        <v>-1</v>
      </c>
      <c r="DE101" s="0" t="str">
        <f aca="false">AJ101</f>
        <v>Nein</v>
      </c>
      <c r="DF101" s="0" t="str">
        <f aca="false">AK101</f>
        <v>Nein</v>
      </c>
      <c r="DG101" s="3" t="n">
        <f aca="false">AL101</f>
        <v>1</v>
      </c>
      <c r="DH101" s="0" t="n">
        <v>-1</v>
      </c>
      <c r="DI101" s="0" t="str">
        <f aca="false">AN101</f>
        <v>Nein</v>
      </c>
      <c r="DJ101" s="0" t="str">
        <f aca="false">AO101</f>
        <v>Nein</v>
      </c>
      <c r="DK101" s="3" t="n">
        <f aca="false">AP101</f>
        <v>1</v>
      </c>
      <c r="DL101" s="0" t="n">
        <f aca="false">IF(CF101=0,0,IF(OR(BX101&gt;=0,CF101&gt;=0),ROUND(CF101/BX101*100,0),-1))</f>
        <v>10</v>
      </c>
      <c r="DM101" s="0" t="s">
        <v>44</v>
      </c>
      <c r="DN101" s="0" t="str">
        <f aca="false">IF(AND(CH101="Nein",BZ101="Nein"),"Nein","Ja")</f>
        <v>Nein</v>
      </c>
      <c r="DO101" s="3" t="n">
        <f aca="false">ROUND(CI101*CA101,2)</f>
        <v>1</v>
      </c>
      <c r="DP101" s="0" t="n">
        <v>-1</v>
      </c>
      <c r="DQ101" s="0" t="s">
        <v>44</v>
      </c>
      <c r="DR101" s="0" t="str">
        <f aca="false">IF(AND(BZ101="Nein",CD101="Nein"),"Nein","Ja")</f>
        <v>Nein</v>
      </c>
      <c r="DS101" s="3" t="n">
        <f aca="false">ROUND(CA101*CE101,2)</f>
        <v>1</v>
      </c>
      <c r="DT101" s="0" t="n">
        <v>-1</v>
      </c>
      <c r="DU101" s="0" t="s">
        <v>44</v>
      </c>
      <c r="DV101" s="0" t="str">
        <f aca="false">IF(AND(CH101="Nein",CL101="Nein"),"Nein","Ja")</f>
        <v>Nein</v>
      </c>
      <c r="DW101" s="3" t="n">
        <f aca="false">ROUND(CI101*CM101,2)</f>
        <v>1</v>
      </c>
      <c r="DX101" s="0" t="n">
        <v>-1</v>
      </c>
      <c r="DY101" s="0" t="s">
        <v>44</v>
      </c>
      <c r="DZ101" s="0" t="str">
        <f aca="false">IF(AND(CP101="Nein",CT101="Nein"),"Nein","Ja")</f>
        <v>Nein</v>
      </c>
      <c r="EA101" s="3" t="n">
        <f aca="false">ROUND(CQ101*CU101,2)</f>
        <v>1</v>
      </c>
      <c r="EB101" s="0" t="n">
        <v>-1</v>
      </c>
      <c r="EC101" s="0" t="s">
        <v>44</v>
      </c>
      <c r="ED101" s="0" t="str">
        <f aca="false">IF(AND(CP101="Nein",CH101="Nein"),"Nein","Ja")</f>
        <v>Nein</v>
      </c>
      <c r="EE101" s="3" t="n">
        <f aca="false">ROUND((CQ101+CI101)/2,2)</f>
        <v>1</v>
      </c>
      <c r="EF101" s="0" t="n">
        <v>-1</v>
      </c>
      <c r="EG101" s="0" t="s">
        <v>44</v>
      </c>
      <c r="EH101" s="0" t="str">
        <f aca="false">IF(AND(ED101="Nein",CD101="Nein"),"Nein","Ja")</f>
        <v>Nein</v>
      </c>
      <c r="EI101" s="3" t="n">
        <f aca="false">ROUND(EE101*CE101,2)</f>
        <v>1</v>
      </c>
      <c r="EJ101" s="0" t="n">
        <v>-1</v>
      </c>
      <c r="EK101" s="0" t="str">
        <f aca="false">BP101</f>
        <v>Nein</v>
      </c>
      <c r="EL101" s="0" t="str">
        <f aca="false">BQ101</f>
        <v>Nein</v>
      </c>
      <c r="EM101" s="3" t="n">
        <f aca="false">BR101</f>
        <v>1</v>
      </c>
    </row>
    <row r="102" customFormat="false" ht="12.75" hidden="false" customHeight="false" outlineLevel="0" collapsed="false">
      <c r="B102" s="0" t="n">
        <v>1</v>
      </c>
      <c r="C102" s="0" t="n">
        <v>720</v>
      </c>
      <c r="D102" s="0" t="s">
        <v>44</v>
      </c>
      <c r="E102" s="0" t="s">
        <v>44</v>
      </c>
      <c r="F102" s="3" t="n">
        <v>1</v>
      </c>
      <c r="G102" s="0" t="n">
        <v>-3</v>
      </c>
      <c r="H102" s="0" t="s">
        <v>44</v>
      </c>
      <c r="I102" s="0" t="s">
        <v>44</v>
      </c>
      <c r="J102" s="3" t="n">
        <v>1</v>
      </c>
      <c r="K102" s="0" t="n">
        <v>180</v>
      </c>
      <c r="L102" s="0" t="s">
        <v>44</v>
      </c>
      <c r="M102" s="0" t="s">
        <v>44</v>
      </c>
      <c r="N102" s="3" t="n">
        <v>1</v>
      </c>
      <c r="O102" s="0" t="n">
        <v>-3</v>
      </c>
      <c r="P102" s="0" t="s">
        <v>44</v>
      </c>
      <c r="Q102" s="0" t="s">
        <v>44</v>
      </c>
      <c r="R102" s="3" t="n">
        <v>1</v>
      </c>
      <c r="S102" s="0" t="n">
        <v>540</v>
      </c>
      <c r="T102" s="0" t="s">
        <v>44</v>
      </c>
      <c r="U102" s="0" t="s">
        <v>44</v>
      </c>
      <c r="V102" s="3" t="n">
        <v>1</v>
      </c>
      <c r="W102" s="0" t="n">
        <v>-3</v>
      </c>
      <c r="X102" s="0" t="s">
        <v>44</v>
      </c>
      <c r="Y102" s="0" t="s">
        <v>44</v>
      </c>
      <c r="Z102" s="3" t="n">
        <v>1</v>
      </c>
      <c r="AA102" s="0" t="n">
        <v>82</v>
      </c>
      <c r="AB102" s="0" t="s">
        <v>44</v>
      </c>
      <c r="AC102" s="0" t="s">
        <v>44</v>
      </c>
      <c r="AD102" s="3" t="n">
        <v>1</v>
      </c>
      <c r="AE102" s="0" t="n">
        <v>82</v>
      </c>
      <c r="AF102" s="4" t="s">
        <v>44</v>
      </c>
      <c r="AG102" s="4" t="s">
        <v>44</v>
      </c>
      <c r="AH102" s="3" t="n">
        <v>1</v>
      </c>
      <c r="AI102" s="0" t="n">
        <v>-3</v>
      </c>
      <c r="AJ102" s="0" t="s">
        <v>44</v>
      </c>
      <c r="AK102" s="0" t="s">
        <v>44</v>
      </c>
      <c r="AL102" s="3" t="n">
        <v>1</v>
      </c>
      <c r="AM102" s="0" t="n">
        <v>-3</v>
      </c>
      <c r="AN102" s="0" t="s">
        <v>44</v>
      </c>
      <c r="AO102" s="0" t="s">
        <v>44</v>
      </c>
      <c r="AP102" s="3" t="n">
        <v>1</v>
      </c>
      <c r="AQ102" s="0" t="n">
        <v>25</v>
      </c>
      <c r="AR102" s="0" t="s">
        <v>44</v>
      </c>
      <c r="AS102" s="0" t="s">
        <v>44</v>
      </c>
      <c r="AT102" s="3" t="n">
        <v>1</v>
      </c>
      <c r="AU102" s="0" t="n">
        <v>-3</v>
      </c>
      <c r="AV102" s="0" t="s">
        <v>44</v>
      </c>
      <c r="AW102" s="0" t="s">
        <v>44</v>
      </c>
      <c r="AX102" s="3" t="n">
        <v>1</v>
      </c>
      <c r="AY102" s="0" t="n">
        <v>-3</v>
      </c>
      <c r="AZ102" s="0" t="s">
        <v>44</v>
      </c>
      <c r="BA102" s="0" t="s">
        <v>44</v>
      </c>
      <c r="BB102" s="3" t="n">
        <v>1</v>
      </c>
      <c r="BC102" s="0" t="n">
        <v>-3</v>
      </c>
      <c r="BD102" s="0" t="s">
        <v>44</v>
      </c>
      <c r="BE102" s="0" t="s">
        <v>44</v>
      </c>
      <c r="BF102" s="3" t="n">
        <v>1</v>
      </c>
      <c r="BG102" s="0" t="n">
        <v>-3</v>
      </c>
      <c r="BH102" s="0" t="s">
        <v>44</v>
      </c>
      <c r="BI102" s="0" t="s">
        <v>44</v>
      </c>
      <c r="BJ102" s="3" t="n">
        <v>1</v>
      </c>
      <c r="BK102" s="0" t="n">
        <v>-3</v>
      </c>
      <c r="BL102" s="0" t="s">
        <v>44</v>
      </c>
      <c r="BM102" s="0" t="s">
        <v>44</v>
      </c>
      <c r="BN102" s="3" t="n">
        <v>1</v>
      </c>
      <c r="BO102" s="0" t="n">
        <v>-3</v>
      </c>
      <c r="BP102" s="0" t="s">
        <v>44</v>
      </c>
      <c r="BQ102" s="0" t="s">
        <v>44</v>
      </c>
      <c r="BR102" s="3" t="n">
        <v>1</v>
      </c>
      <c r="CA102" s="3"/>
      <c r="CE102" s="3"/>
      <c r="CI102" s="3"/>
      <c r="CM102" s="3"/>
      <c r="CQ102" s="3"/>
      <c r="CU102" s="3"/>
      <c r="CY102" s="3"/>
      <c r="DC102" s="3"/>
      <c r="DG102" s="3"/>
      <c r="DK102" s="3"/>
      <c r="DO102" s="3"/>
      <c r="DS102" s="3"/>
      <c r="DW102" s="3"/>
      <c r="EA102" s="3"/>
      <c r="EE102" s="3"/>
      <c r="EI102" s="3"/>
      <c r="EM102" s="3"/>
    </row>
    <row r="103" customFormat="false" ht="12.75" hidden="false" customHeight="false" outlineLevel="0" collapsed="false">
      <c r="B103" s="0" t="n">
        <v>1</v>
      </c>
      <c r="C103" s="0" t="n">
        <v>600</v>
      </c>
      <c r="D103" s="0" t="s">
        <v>44</v>
      </c>
      <c r="E103" s="0" t="s">
        <v>44</v>
      </c>
      <c r="F103" s="3" t="n">
        <v>1</v>
      </c>
      <c r="G103" s="0" t="n">
        <v>105</v>
      </c>
      <c r="H103" s="0" t="s">
        <v>44</v>
      </c>
      <c r="I103" s="0" t="s">
        <v>44</v>
      </c>
      <c r="J103" s="3" t="n">
        <v>1</v>
      </c>
      <c r="K103" s="0" t="n">
        <v>120</v>
      </c>
      <c r="L103" s="0" t="s">
        <v>44</v>
      </c>
      <c r="M103" s="0" t="s">
        <v>44</v>
      </c>
      <c r="N103" s="3" t="n">
        <v>1</v>
      </c>
      <c r="O103" s="0" t="n">
        <v>85</v>
      </c>
      <c r="P103" s="0" t="s">
        <v>44</v>
      </c>
      <c r="Q103" s="0" t="s">
        <v>44</v>
      </c>
      <c r="R103" s="3" t="n">
        <v>1</v>
      </c>
      <c r="S103" s="0" t="n">
        <v>480</v>
      </c>
      <c r="T103" s="0" t="s">
        <v>44</v>
      </c>
      <c r="U103" s="0" t="s">
        <v>44</v>
      </c>
      <c r="V103" s="3" t="n">
        <v>1</v>
      </c>
      <c r="W103" s="0" t="n">
        <v>110</v>
      </c>
      <c r="X103" s="0" t="s">
        <v>44</v>
      </c>
      <c r="Y103" s="0" t="s">
        <v>44</v>
      </c>
      <c r="Z103" s="3" t="n">
        <v>1</v>
      </c>
      <c r="AA103" s="0" t="n">
        <v>77</v>
      </c>
      <c r="AB103" s="0" t="s">
        <v>44</v>
      </c>
      <c r="AC103" s="0" t="s">
        <v>44</v>
      </c>
      <c r="AD103" s="3" t="n">
        <v>1</v>
      </c>
      <c r="AE103" s="0" t="n">
        <v>77</v>
      </c>
      <c r="AF103" s="4" t="s">
        <v>44</v>
      </c>
      <c r="AG103" s="4" t="s">
        <v>44</v>
      </c>
      <c r="AH103" s="3" t="n">
        <v>1</v>
      </c>
      <c r="AI103" s="0" t="n">
        <v>14</v>
      </c>
      <c r="AJ103" s="0" t="s">
        <v>44</v>
      </c>
      <c r="AK103" s="0" t="s">
        <v>44</v>
      </c>
      <c r="AL103" s="3" t="n">
        <v>1</v>
      </c>
      <c r="AM103" s="0" t="n">
        <v>95</v>
      </c>
      <c r="AN103" s="0" t="s">
        <v>44</v>
      </c>
      <c r="AO103" s="0" t="s">
        <v>44</v>
      </c>
      <c r="AP103" s="3" t="n">
        <v>1</v>
      </c>
      <c r="AQ103" s="0" t="n">
        <v>20</v>
      </c>
      <c r="AR103" s="0" t="s">
        <v>44</v>
      </c>
      <c r="AS103" s="0" t="s">
        <v>44</v>
      </c>
      <c r="AT103" s="3" t="n">
        <v>1</v>
      </c>
      <c r="AU103" s="0" t="n">
        <v>6</v>
      </c>
      <c r="AV103" s="0" t="s">
        <v>44</v>
      </c>
      <c r="AW103" s="0" t="s">
        <v>44</v>
      </c>
      <c r="AX103" s="3" t="n">
        <v>1</v>
      </c>
      <c r="AY103" s="0" t="n">
        <v>1</v>
      </c>
      <c r="AZ103" s="0" t="s">
        <v>44</v>
      </c>
      <c r="BA103" s="0" t="s">
        <v>44</v>
      </c>
      <c r="BB103" s="3" t="n">
        <v>1</v>
      </c>
      <c r="BC103" s="0" t="n">
        <v>4</v>
      </c>
      <c r="BD103" s="0" t="s">
        <v>44</v>
      </c>
      <c r="BE103" s="0" t="s">
        <v>44</v>
      </c>
      <c r="BF103" s="3" t="n">
        <v>1</v>
      </c>
      <c r="BG103" s="0" t="n">
        <v>804</v>
      </c>
      <c r="BH103" s="0" t="s">
        <v>44</v>
      </c>
      <c r="BI103" s="0" t="s">
        <v>44</v>
      </c>
      <c r="BJ103" s="3" t="n">
        <v>1</v>
      </c>
      <c r="BK103" s="0" t="n">
        <v>8</v>
      </c>
      <c r="BL103" s="0" t="s">
        <v>44</v>
      </c>
      <c r="BM103" s="0" t="s">
        <v>44</v>
      </c>
      <c r="BN103" s="3" t="n">
        <v>1</v>
      </c>
      <c r="BO103" s="0" t="n">
        <v>0</v>
      </c>
      <c r="BP103" s="0" t="s">
        <v>44</v>
      </c>
      <c r="BQ103" s="0" t="s">
        <v>44</v>
      </c>
      <c r="BR103" s="3" t="n">
        <v>1</v>
      </c>
      <c r="CA103" s="3"/>
      <c r="CE103" s="3"/>
      <c r="CI103" s="3"/>
      <c r="CM103" s="3"/>
      <c r="CQ103" s="3"/>
      <c r="CU103" s="3"/>
      <c r="CY103" s="3"/>
      <c r="DC103" s="3"/>
      <c r="DG103" s="3"/>
      <c r="DK103" s="3"/>
      <c r="DO103" s="3"/>
      <c r="DS103" s="3"/>
      <c r="DW103" s="3"/>
      <c r="EA103" s="3"/>
      <c r="EE103" s="3"/>
      <c r="EI103" s="3"/>
      <c r="EM103" s="3"/>
    </row>
    <row r="104" customFormat="false" ht="12.75" hidden="false" customHeight="false" outlineLevel="0" collapsed="false">
      <c r="A104" s="0" t="n">
        <v>38</v>
      </c>
      <c r="B104" s="0" t="n">
        <v>1</v>
      </c>
      <c r="C104" s="0" t="n">
        <v>1320</v>
      </c>
      <c r="D104" s="0" t="s">
        <v>44</v>
      </c>
      <c r="E104" s="0" t="s">
        <v>44</v>
      </c>
      <c r="F104" s="3" t="n">
        <v>1</v>
      </c>
      <c r="G104" s="0" t="n">
        <v>20</v>
      </c>
      <c r="H104" s="0" t="s">
        <v>44</v>
      </c>
      <c r="I104" s="0" t="s">
        <v>44</v>
      </c>
      <c r="J104" s="3" t="n">
        <v>1</v>
      </c>
      <c r="K104" s="0" t="n">
        <v>60</v>
      </c>
      <c r="L104" s="0" t="s">
        <v>44</v>
      </c>
      <c r="M104" s="0" t="s">
        <v>44</v>
      </c>
      <c r="N104" s="3" t="n">
        <v>1</v>
      </c>
      <c r="O104" s="0" t="n">
        <v>20</v>
      </c>
      <c r="P104" s="0" t="s">
        <v>44</v>
      </c>
      <c r="Q104" s="0" t="s">
        <v>44</v>
      </c>
      <c r="R104" s="3" t="n">
        <v>1</v>
      </c>
      <c r="S104" s="0" t="n">
        <v>1260</v>
      </c>
      <c r="T104" s="0" t="s">
        <v>44</v>
      </c>
      <c r="U104" s="0" t="s">
        <v>44</v>
      </c>
      <c r="V104" s="3" t="n">
        <v>1</v>
      </c>
      <c r="W104" s="0" t="n">
        <v>20</v>
      </c>
      <c r="X104" s="0" t="s">
        <v>44</v>
      </c>
      <c r="Y104" s="0" t="s">
        <v>44</v>
      </c>
      <c r="Z104" s="3" t="n">
        <v>1</v>
      </c>
      <c r="AA104" s="0" t="n">
        <v>92</v>
      </c>
      <c r="AB104" s="0" t="s">
        <v>44</v>
      </c>
      <c r="AC104" s="0" t="s">
        <v>44</v>
      </c>
      <c r="AD104" s="3" t="n">
        <v>1</v>
      </c>
      <c r="AE104" s="0" t="n">
        <v>92</v>
      </c>
      <c r="AF104" s="4" t="s">
        <v>44</v>
      </c>
      <c r="AG104" s="4" t="s">
        <v>44</v>
      </c>
      <c r="AH104" s="3" t="n">
        <v>1</v>
      </c>
      <c r="AI104" s="0" t="n">
        <v>2</v>
      </c>
      <c r="AJ104" s="0" t="s">
        <v>44</v>
      </c>
      <c r="AK104" s="0" t="s">
        <v>44</v>
      </c>
      <c r="AL104" s="3" t="n">
        <v>1</v>
      </c>
      <c r="AM104" s="0" t="n">
        <v>21</v>
      </c>
      <c r="AN104" s="0" t="s">
        <v>44</v>
      </c>
      <c r="AO104" s="0" t="s">
        <v>44</v>
      </c>
      <c r="AP104" s="3" t="n">
        <v>1</v>
      </c>
      <c r="AQ104" s="0" t="n">
        <v>5</v>
      </c>
      <c r="AR104" s="0" t="s">
        <v>44</v>
      </c>
      <c r="AS104" s="0" t="s">
        <v>44</v>
      </c>
      <c r="AT104" s="3" t="n">
        <v>1</v>
      </c>
      <c r="AU104" s="0" t="n">
        <v>66</v>
      </c>
      <c r="AV104" s="0" t="s">
        <v>44</v>
      </c>
      <c r="AW104" s="0" t="s">
        <v>44</v>
      </c>
      <c r="AX104" s="3" t="n">
        <v>1</v>
      </c>
      <c r="AY104" s="0" t="n">
        <v>3</v>
      </c>
      <c r="AZ104" s="0" t="s">
        <v>44</v>
      </c>
      <c r="BA104" s="0" t="s">
        <v>44</v>
      </c>
      <c r="BB104" s="3" t="n">
        <v>1</v>
      </c>
      <c r="BC104" s="0" t="n">
        <v>63</v>
      </c>
      <c r="BD104" s="0" t="s">
        <v>44</v>
      </c>
      <c r="BE104" s="0" t="s">
        <v>44</v>
      </c>
      <c r="BF104" s="3" t="n">
        <v>1</v>
      </c>
      <c r="BG104" s="0" t="n">
        <v>1392</v>
      </c>
      <c r="BH104" s="0" t="s">
        <v>44</v>
      </c>
      <c r="BI104" s="0" t="s">
        <v>44</v>
      </c>
      <c r="BJ104" s="3" t="n">
        <v>1</v>
      </c>
      <c r="BK104" s="0" t="n">
        <v>70</v>
      </c>
      <c r="BL104" s="0" t="s">
        <v>44</v>
      </c>
      <c r="BM104" s="0" t="s">
        <v>44</v>
      </c>
      <c r="BN104" s="3" t="n">
        <v>1</v>
      </c>
      <c r="BO104" s="0" t="n">
        <v>9</v>
      </c>
      <c r="BP104" s="0" t="s">
        <v>44</v>
      </c>
      <c r="BQ104" s="0" t="s">
        <v>44</v>
      </c>
      <c r="BR104" s="3" t="n">
        <v>1</v>
      </c>
      <c r="BW104" s="0" t="n">
        <v>1</v>
      </c>
      <c r="BX104" s="0" t="n">
        <f aca="false">IF(AND(C104&gt;=0,C105&gt;=0,C106&gt;=0),ROUND(0.9*C104+0.7*C105-0.3*C106,0),-1)</f>
        <v>1512</v>
      </c>
      <c r="BY104" s="0" t="s">
        <v>44</v>
      </c>
      <c r="BZ104" s="0" t="str">
        <f aca="false">IF(AND(E104="Nein",E105="Nein",E106="Nein"),"Nein","Ja")</f>
        <v>Nein</v>
      </c>
      <c r="CA104" s="3" t="n">
        <f aca="false">ROUND((F104+F105+F106)/3,2)</f>
        <v>1</v>
      </c>
      <c r="CB104" s="0" t="n">
        <v>-1</v>
      </c>
      <c r="CC104" s="0" t="str">
        <f aca="false">H104</f>
        <v>Nein</v>
      </c>
      <c r="CD104" s="0" t="str">
        <f aca="false">I104</f>
        <v>Nein</v>
      </c>
      <c r="CE104" s="3" t="n">
        <f aca="false">J104</f>
        <v>1</v>
      </c>
      <c r="CF104" s="0" t="n">
        <f aca="false">IF(AND(K104&gt;=0,K105&gt;=0,K106&gt;=0),ROUND(0.9*K104+0.7*K105-0.3*K106,0),-1)</f>
        <v>144</v>
      </c>
      <c r="CG104" s="0" t="s">
        <v>44</v>
      </c>
      <c r="CH104" s="0" t="str">
        <f aca="false">IF(AND(M104="Nein",M105="Nein",M106="Nein"),"Nein","Ja")</f>
        <v>Nein</v>
      </c>
      <c r="CI104" s="3" t="n">
        <f aca="false">ROUND((N104+N105+N106)/3,2)</f>
        <v>1</v>
      </c>
      <c r="CJ104" s="0" t="n">
        <v>-1</v>
      </c>
      <c r="CK104" s="0" t="str">
        <f aca="false">P104</f>
        <v>Nein</v>
      </c>
      <c r="CL104" s="0" t="str">
        <f aca="false">Q104</f>
        <v>Nein</v>
      </c>
      <c r="CM104" s="3" t="n">
        <f aca="false">R104</f>
        <v>1</v>
      </c>
      <c r="CN104" s="0" t="n">
        <f aca="false">IF(AND(S104&gt;=0,S105&gt;=0,S106&gt;=0),ROUND(0.9*S104+0.7*S105-0.3*S106,0),-1)</f>
        <v>1368</v>
      </c>
      <c r="CO104" s="0" t="s">
        <v>44</v>
      </c>
      <c r="CP104" s="0" t="str">
        <f aca="false">IF(AND(U104="Nein",U105="Nein",U106="Nein"),"Nein","Ja")</f>
        <v>Nein</v>
      </c>
      <c r="CQ104" s="3" t="n">
        <f aca="false">ROUND((V104+V105+V106)/3,2)</f>
        <v>1</v>
      </c>
      <c r="CR104" s="0" t="n">
        <v>-1</v>
      </c>
      <c r="CS104" s="0" t="str">
        <f aca="false">X104</f>
        <v>Nein</v>
      </c>
      <c r="CT104" s="0" t="str">
        <f aca="false">Y104</f>
        <v>Nein</v>
      </c>
      <c r="CU104" s="3" t="n">
        <f aca="false">Z104</f>
        <v>1</v>
      </c>
      <c r="CV104" s="0" t="n">
        <v>-1</v>
      </c>
      <c r="CW104" s="0" t="str">
        <f aca="false">AB104</f>
        <v>Nein</v>
      </c>
      <c r="CX104" s="0" t="str">
        <f aca="false">AC104</f>
        <v>Nein</v>
      </c>
      <c r="CY104" s="3" t="n">
        <f aca="false">AD104</f>
        <v>1</v>
      </c>
      <c r="CZ104" s="0" t="n">
        <v>-1</v>
      </c>
      <c r="DA104" s="0" t="str">
        <f aca="false">AF104</f>
        <v>Nein</v>
      </c>
      <c r="DB104" s="0" t="str">
        <f aca="false">AG104</f>
        <v>Nein</v>
      </c>
      <c r="DC104" s="3" t="n">
        <f aca="false">AH104</f>
        <v>1</v>
      </c>
      <c r="DD104" s="0" t="n">
        <v>-1</v>
      </c>
      <c r="DE104" s="0" t="str">
        <f aca="false">AJ104</f>
        <v>Nein</v>
      </c>
      <c r="DF104" s="0" t="str">
        <f aca="false">AK104</f>
        <v>Nein</v>
      </c>
      <c r="DG104" s="3" t="n">
        <f aca="false">AL104</f>
        <v>1</v>
      </c>
      <c r="DH104" s="0" t="n">
        <v>-1</v>
      </c>
      <c r="DI104" s="0" t="str">
        <f aca="false">AN104</f>
        <v>Nein</v>
      </c>
      <c r="DJ104" s="0" t="str">
        <f aca="false">AO104</f>
        <v>Nein</v>
      </c>
      <c r="DK104" s="3" t="n">
        <f aca="false">AP104</f>
        <v>1</v>
      </c>
      <c r="DL104" s="0" t="n">
        <f aca="false">IF(CF104=0,0,IF(OR(BX104&gt;=0,CF104&gt;=0),ROUND(CF104/BX104*100,0),-1))</f>
        <v>10</v>
      </c>
      <c r="DM104" s="0" t="s">
        <v>44</v>
      </c>
      <c r="DN104" s="0" t="str">
        <f aca="false">IF(AND(CH104="Nein",BZ104="Nein"),"Nein","Ja")</f>
        <v>Nein</v>
      </c>
      <c r="DO104" s="3" t="n">
        <f aca="false">ROUND(CI104*CA104,2)</f>
        <v>1</v>
      </c>
      <c r="DP104" s="0" t="n">
        <v>-1</v>
      </c>
      <c r="DQ104" s="0" t="s">
        <v>44</v>
      </c>
      <c r="DR104" s="0" t="str">
        <f aca="false">IF(AND(BZ104="Nein",CD104="Nein"),"Nein","Ja")</f>
        <v>Nein</v>
      </c>
      <c r="DS104" s="3" t="n">
        <f aca="false">ROUND(CA104*CE104,2)</f>
        <v>1</v>
      </c>
      <c r="DT104" s="0" t="n">
        <v>-1</v>
      </c>
      <c r="DU104" s="0" t="s">
        <v>44</v>
      </c>
      <c r="DV104" s="0" t="str">
        <f aca="false">IF(AND(CH104="Nein",CL104="Nein"),"Nein","Ja")</f>
        <v>Nein</v>
      </c>
      <c r="DW104" s="3" t="n">
        <f aca="false">ROUND(CI104*CM104,2)</f>
        <v>1</v>
      </c>
      <c r="DX104" s="0" t="n">
        <v>-1</v>
      </c>
      <c r="DY104" s="0" t="s">
        <v>44</v>
      </c>
      <c r="DZ104" s="0" t="str">
        <f aca="false">IF(AND(CP104="Nein",CT104="Nein"),"Nein","Ja")</f>
        <v>Nein</v>
      </c>
      <c r="EA104" s="3" t="n">
        <f aca="false">ROUND(CQ104*CU104,2)</f>
        <v>1</v>
      </c>
      <c r="EB104" s="0" t="n">
        <v>-1</v>
      </c>
      <c r="EC104" s="0" t="s">
        <v>44</v>
      </c>
      <c r="ED104" s="0" t="str">
        <f aca="false">IF(AND(CP104="Nein",CH104="Nein"),"Nein","Ja")</f>
        <v>Nein</v>
      </c>
      <c r="EE104" s="3" t="n">
        <f aca="false">ROUND((CQ104+CI104)/2,2)</f>
        <v>1</v>
      </c>
      <c r="EF104" s="0" t="n">
        <v>-1</v>
      </c>
      <c r="EG104" s="0" t="s">
        <v>44</v>
      </c>
      <c r="EH104" s="0" t="str">
        <f aca="false">IF(AND(ED104="Nein",CD104="Nein"),"Nein","Ja")</f>
        <v>Nein</v>
      </c>
      <c r="EI104" s="3" t="n">
        <f aca="false">ROUND(EE104*CE104,2)</f>
        <v>1</v>
      </c>
      <c r="EJ104" s="0" t="n">
        <v>-1</v>
      </c>
      <c r="EK104" s="0" t="str">
        <f aca="false">BP104</f>
        <v>Nein</v>
      </c>
      <c r="EL104" s="0" t="str">
        <f aca="false">BQ104</f>
        <v>Nein</v>
      </c>
      <c r="EM104" s="3" t="n">
        <f aca="false">BR104</f>
        <v>1</v>
      </c>
    </row>
    <row r="105" customFormat="false" ht="12.75" hidden="false" customHeight="false" outlineLevel="0" collapsed="false">
      <c r="B105" s="0" t="n">
        <v>1</v>
      </c>
      <c r="C105" s="0" t="n">
        <v>720</v>
      </c>
      <c r="D105" s="0" t="s">
        <v>44</v>
      </c>
      <c r="E105" s="0" t="s">
        <v>44</v>
      </c>
      <c r="F105" s="3" t="n">
        <v>1</v>
      </c>
      <c r="G105" s="0" t="n">
        <v>97</v>
      </c>
      <c r="H105" s="0" t="s">
        <v>44</v>
      </c>
      <c r="I105" s="0" t="s">
        <v>44</v>
      </c>
      <c r="J105" s="3" t="n">
        <v>1</v>
      </c>
      <c r="K105" s="0" t="n">
        <v>180</v>
      </c>
      <c r="L105" s="0" t="s">
        <v>44</v>
      </c>
      <c r="M105" s="0" t="s">
        <v>44</v>
      </c>
      <c r="N105" s="3" t="n">
        <v>1</v>
      </c>
      <c r="O105" s="0" t="n">
        <v>82</v>
      </c>
      <c r="P105" s="0" t="s">
        <v>44</v>
      </c>
      <c r="Q105" s="0" t="s">
        <v>44</v>
      </c>
      <c r="R105" s="3" t="n">
        <v>1</v>
      </c>
      <c r="S105" s="0" t="n">
        <v>540</v>
      </c>
      <c r="T105" s="0" t="s">
        <v>44</v>
      </c>
      <c r="U105" s="0" t="s">
        <v>44</v>
      </c>
      <c r="V105" s="3" t="n">
        <v>1</v>
      </c>
      <c r="W105" s="0" t="n">
        <v>102</v>
      </c>
      <c r="X105" s="0" t="s">
        <v>44</v>
      </c>
      <c r="Y105" s="0" t="s">
        <v>44</v>
      </c>
      <c r="Z105" s="3" t="n">
        <v>1</v>
      </c>
      <c r="AA105" s="0" t="n">
        <v>82</v>
      </c>
      <c r="AB105" s="0" t="s">
        <v>44</v>
      </c>
      <c r="AC105" s="0" t="s">
        <v>44</v>
      </c>
      <c r="AD105" s="3" t="n">
        <v>1</v>
      </c>
      <c r="AE105" s="0" t="n">
        <v>82</v>
      </c>
      <c r="AF105" s="4" t="s">
        <v>44</v>
      </c>
      <c r="AG105" s="4" t="s">
        <v>44</v>
      </c>
      <c r="AH105" s="3" t="n">
        <v>1</v>
      </c>
      <c r="AI105" s="0" t="n">
        <v>11</v>
      </c>
      <c r="AJ105" s="0" t="s">
        <v>44</v>
      </c>
      <c r="AK105" s="0" t="s">
        <v>44</v>
      </c>
      <c r="AL105" s="3" t="n">
        <v>1</v>
      </c>
      <c r="AM105" s="0" t="n">
        <v>98</v>
      </c>
      <c r="AN105" s="0" t="s">
        <v>44</v>
      </c>
      <c r="AO105" s="0" t="s">
        <v>44</v>
      </c>
      <c r="AP105" s="3" t="n">
        <v>1</v>
      </c>
      <c r="AQ105" s="0" t="n">
        <v>25</v>
      </c>
      <c r="AR105" s="0" t="s">
        <v>44</v>
      </c>
      <c r="AS105" s="0" t="s">
        <v>44</v>
      </c>
      <c r="AT105" s="3" t="n">
        <v>1</v>
      </c>
      <c r="AU105" s="0" t="n">
        <v>7</v>
      </c>
      <c r="AV105" s="0" t="s">
        <v>44</v>
      </c>
      <c r="AW105" s="0" t="s">
        <v>44</v>
      </c>
      <c r="AX105" s="3" t="n">
        <v>1</v>
      </c>
      <c r="AY105" s="0" t="n">
        <v>2</v>
      </c>
      <c r="AZ105" s="0" t="s">
        <v>44</v>
      </c>
      <c r="BA105" s="0" t="s">
        <v>44</v>
      </c>
      <c r="BB105" s="3" t="n">
        <v>1</v>
      </c>
      <c r="BC105" s="0" t="n">
        <v>5</v>
      </c>
      <c r="BD105" s="0" t="s">
        <v>44</v>
      </c>
      <c r="BE105" s="0" t="s">
        <v>44</v>
      </c>
      <c r="BF105" s="3" t="n">
        <v>1</v>
      </c>
      <c r="BG105" s="0" t="n">
        <v>1008</v>
      </c>
      <c r="BH105" s="0" t="s">
        <v>44</v>
      </c>
      <c r="BI105" s="0" t="s">
        <v>44</v>
      </c>
      <c r="BJ105" s="3" t="n">
        <v>1</v>
      </c>
      <c r="BK105" s="0" t="n">
        <v>10</v>
      </c>
      <c r="BL105" s="0" t="s">
        <v>44</v>
      </c>
      <c r="BM105" s="0" t="s">
        <v>44</v>
      </c>
      <c r="BN105" s="3" t="n">
        <v>1</v>
      </c>
      <c r="BO105" s="0" t="n">
        <v>7</v>
      </c>
      <c r="BP105" s="0" t="s">
        <v>44</v>
      </c>
      <c r="BQ105" s="0" t="s">
        <v>44</v>
      </c>
      <c r="BR105" s="3" t="n">
        <v>1</v>
      </c>
      <c r="CA105" s="3"/>
      <c r="CE105" s="3"/>
      <c r="CI105" s="3"/>
      <c r="CM105" s="3"/>
      <c r="CQ105" s="3"/>
      <c r="CU105" s="3"/>
      <c r="CY105" s="3"/>
      <c r="DC105" s="3"/>
      <c r="DG105" s="3"/>
      <c r="DK105" s="3"/>
      <c r="DO105" s="3"/>
      <c r="DS105" s="3"/>
      <c r="DW105" s="3"/>
      <c r="EA105" s="3"/>
      <c r="EE105" s="3"/>
      <c r="EI105" s="3"/>
      <c r="EM105" s="3"/>
    </row>
    <row r="106" customFormat="false" ht="12.75" hidden="false" customHeight="false" outlineLevel="0" collapsed="false">
      <c r="B106" s="0" t="n">
        <v>1</v>
      </c>
      <c r="C106" s="0" t="n">
        <v>600</v>
      </c>
      <c r="D106" s="0" t="s">
        <v>44</v>
      </c>
      <c r="E106" s="0" t="s">
        <v>44</v>
      </c>
      <c r="F106" s="3" t="n">
        <v>1</v>
      </c>
      <c r="G106" s="0" t="n">
        <v>-3</v>
      </c>
      <c r="H106" s="0" t="s">
        <v>44</v>
      </c>
      <c r="I106" s="0" t="s">
        <v>44</v>
      </c>
      <c r="J106" s="3" t="n">
        <v>1</v>
      </c>
      <c r="K106" s="0" t="n">
        <v>120</v>
      </c>
      <c r="L106" s="0" t="s">
        <v>44</v>
      </c>
      <c r="M106" s="0" t="s">
        <v>44</v>
      </c>
      <c r="N106" s="3" t="n">
        <v>1</v>
      </c>
      <c r="O106" s="0" t="n">
        <v>-3</v>
      </c>
      <c r="P106" s="0" t="s">
        <v>44</v>
      </c>
      <c r="Q106" s="0" t="s">
        <v>44</v>
      </c>
      <c r="R106" s="3" t="n">
        <v>1</v>
      </c>
      <c r="S106" s="0" t="n">
        <v>480</v>
      </c>
      <c r="T106" s="0" t="s">
        <v>44</v>
      </c>
      <c r="U106" s="0" t="s">
        <v>44</v>
      </c>
      <c r="V106" s="3" t="n">
        <v>1</v>
      </c>
      <c r="W106" s="0" t="n">
        <v>-3</v>
      </c>
      <c r="X106" s="0" t="s">
        <v>44</v>
      </c>
      <c r="Y106" s="0" t="s">
        <v>44</v>
      </c>
      <c r="Z106" s="3" t="n">
        <v>1</v>
      </c>
      <c r="AA106" s="0" t="n">
        <v>77</v>
      </c>
      <c r="AB106" s="0" t="s">
        <v>44</v>
      </c>
      <c r="AC106" s="0" t="s">
        <v>44</v>
      </c>
      <c r="AD106" s="3" t="n">
        <v>1</v>
      </c>
      <c r="AE106" s="0" t="n">
        <v>77</v>
      </c>
      <c r="AF106" s="4" t="s">
        <v>44</v>
      </c>
      <c r="AG106" s="4" t="s">
        <v>44</v>
      </c>
      <c r="AH106" s="3" t="n">
        <v>1</v>
      </c>
      <c r="AI106" s="0" t="n">
        <v>-3</v>
      </c>
      <c r="AJ106" s="0" t="s">
        <v>44</v>
      </c>
      <c r="AK106" s="0" t="s">
        <v>44</v>
      </c>
      <c r="AL106" s="3" t="n">
        <v>1</v>
      </c>
      <c r="AM106" s="0" t="n">
        <v>-3</v>
      </c>
      <c r="AN106" s="0" t="s">
        <v>44</v>
      </c>
      <c r="AO106" s="0" t="s">
        <v>44</v>
      </c>
      <c r="AP106" s="3" t="n">
        <v>1</v>
      </c>
      <c r="AQ106" s="0" t="n">
        <v>20</v>
      </c>
      <c r="AR106" s="0" t="s">
        <v>44</v>
      </c>
      <c r="AS106" s="0" t="s">
        <v>44</v>
      </c>
      <c r="AT106" s="3" t="n">
        <v>1</v>
      </c>
      <c r="AU106" s="0" t="n">
        <v>-3</v>
      </c>
      <c r="AV106" s="0" t="s">
        <v>44</v>
      </c>
      <c r="AW106" s="0" t="s">
        <v>44</v>
      </c>
      <c r="AX106" s="3" t="n">
        <v>1</v>
      </c>
      <c r="AY106" s="0" t="n">
        <v>-3</v>
      </c>
      <c r="AZ106" s="0" t="s">
        <v>44</v>
      </c>
      <c r="BA106" s="0" t="s">
        <v>44</v>
      </c>
      <c r="BB106" s="3" t="n">
        <v>1</v>
      </c>
      <c r="BC106" s="0" t="n">
        <v>-3</v>
      </c>
      <c r="BD106" s="0" t="s">
        <v>44</v>
      </c>
      <c r="BE106" s="0" t="s">
        <v>44</v>
      </c>
      <c r="BF106" s="3" t="n">
        <v>1</v>
      </c>
      <c r="BG106" s="0" t="n">
        <v>-3</v>
      </c>
      <c r="BH106" s="0" t="s">
        <v>44</v>
      </c>
      <c r="BI106" s="0" t="s">
        <v>44</v>
      </c>
      <c r="BJ106" s="3" t="n">
        <v>1</v>
      </c>
      <c r="BK106" s="0" t="n">
        <v>-3</v>
      </c>
      <c r="BL106" s="0" t="s">
        <v>44</v>
      </c>
      <c r="BM106" s="0" t="s">
        <v>44</v>
      </c>
      <c r="BN106" s="3" t="n">
        <v>1</v>
      </c>
      <c r="BO106" s="0" t="n">
        <v>-3</v>
      </c>
      <c r="BP106" s="0" t="s">
        <v>44</v>
      </c>
      <c r="BQ106" s="0" t="s">
        <v>44</v>
      </c>
      <c r="BR106" s="3" t="n">
        <v>1</v>
      </c>
      <c r="CA106" s="3"/>
      <c r="CE106" s="3"/>
      <c r="CI106" s="3"/>
      <c r="CM106" s="3"/>
      <c r="CQ106" s="3"/>
      <c r="CU106" s="3"/>
      <c r="CY106" s="3"/>
      <c r="DC106" s="3"/>
      <c r="DG106" s="3"/>
      <c r="DK106" s="3"/>
      <c r="DO106" s="3"/>
      <c r="DS106" s="3"/>
      <c r="DW106" s="3"/>
      <c r="EA106" s="3"/>
      <c r="EE106" s="3"/>
      <c r="EI106" s="3"/>
      <c r="EM106" s="3"/>
    </row>
    <row r="107" customFormat="false" ht="12.75" hidden="false" customHeight="false" outlineLevel="0" collapsed="false">
      <c r="A107" s="0" t="n">
        <v>39</v>
      </c>
      <c r="B107" s="0" t="n">
        <v>1</v>
      </c>
      <c r="C107" s="0" t="n">
        <v>2700</v>
      </c>
      <c r="D107" s="0" t="s">
        <v>44</v>
      </c>
      <c r="E107" s="0" t="s">
        <v>44</v>
      </c>
      <c r="F107" s="3" t="n">
        <v>1</v>
      </c>
      <c r="G107" s="0" t="n">
        <v>96</v>
      </c>
      <c r="H107" s="0" t="s">
        <v>44</v>
      </c>
      <c r="I107" s="0" t="s">
        <v>44</v>
      </c>
      <c r="J107" s="3" t="n">
        <v>1</v>
      </c>
      <c r="K107" s="0" t="n">
        <v>1260</v>
      </c>
      <c r="L107" s="0" t="s">
        <v>44</v>
      </c>
      <c r="M107" s="0" t="s">
        <v>44</v>
      </c>
      <c r="N107" s="3" t="n">
        <v>1</v>
      </c>
      <c r="O107" s="0" t="n">
        <v>83</v>
      </c>
      <c r="P107" s="0" t="s">
        <v>44</v>
      </c>
      <c r="Q107" s="0" t="s">
        <v>44</v>
      </c>
      <c r="R107" s="3" t="n">
        <v>1</v>
      </c>
      <c r="S107" s="0" t="n">
        <v>1440</v>
      </c>
      <c r="T107" s="0" t="s">
        <v>44</v>
      </c>
      <c r="U107" s="0" t="s">
        <v>44</v>
      </c>
      <c r="V107" s="3" t="n">
        <v>1</v>
      </c>
      <c r="W107" s="0" t="n">
        <v>108</v>
      </c>
      <c r="X107" s="0" t="s">
        <v>44</v>
      </c>
      <c r="Y107" s="0" t="s">
        <v>44</v>
      </c>
      <c r="Z107" s="3" t="n">
        <v>1</v>
      </c>
      <c r="AA107" s="0" t="n">
        <v>81</v>
      </c>
      <c r="AB107" s="0" t="s">
        <v>44</v>
      </c>
      <c r="AC107" s="0" t="s">
        <v>44</v>
      </c>
      <c r="AD107" s="3" t="n">
        <v>1</v>
      </c>
      <c r="AE107" s="0" t="n">
        <v>84</v>
      </c>
      <c r="AF107" s="4" t="s">
        <v>44</v>
      </c>
      <c r="AG107" s="4" t="s">
        <v>44</v>
      </c>
      <c r="AH107" s="3" t="n">
        <v>1</v>
      </c>
      <c r="AI107" s="0" t="n">
        <v>12</v>
      </c>
      <c r="AJ107" s="0" t="s">
        <v>44</v>
      </c>
      <c r="AK107" s="0" t="s">
        <v>44</v>
      </c>
      <c r="AL107" s="3" t="n">
        <v>1</v>
      </c>
      <c r="AM107" s="0" t="n">
        <v>101</v>
      </c>
      <c r="AN107" s="0" t="s">
        <v>44</v>
      </c>
      <c r="AO107" s="0" t="s">
        <v>44</v>
      </c>
      <c r="AP107" s="3" t="n">
        <v>1</v>
      </c>
      <c r="AQ107" s="0" t="n">
        <v>47</v>
      </c>
      <c r="AR107" s="0" t="s">
        <v>44</v>
      </c>
      <c r="AS107" s="0" t="s">
        <v>44</v>
      </c>
      <c r="AT107" s="3" t="n">
        <v>1</v>
      </c>
      <c r="AU107" s="0" t="n">
        <v>21</v>
      </c>
      <c r="AV107" s="0" t="s">
        <v>44</v>
      </c>
      <c r="AW107" s="0" t="s">
        <v>44</v>
      </c>
      <c r="AX107" s="3" t="n">
        <v>1</v>
      </c>
      <c r="AY107" s="0" t="n">
        <v>12</v>
      </c>
      <c r="AZ107" s="0" t="s">
        <v>44</v>
      </c>
      <c r="BA107" s="0" t="s">
        <v>44</v>
      </c>
      <c r="BB107" s="3" t="n">
        <v>1</v>
      </c>
      <c r="BC107" s="0" t="n">
        <v>9</v>
      </c>
      <c r="BD107" s="0" t="s">
        <v>44</v>
      </c>
      <c r="BE107" s="0" t="s">
        <v>44</v>
      </c>
      <c r="BF107" s="3" t="n">
        <v>1</v>
      </c>
      <c r="BG107" s="0" t="n">
        <v>4842</v>
      </c>
      <c r="BH107" s="0" t="s">
        <v>44</v>
      </c>
      <c r="BI107" s="0" t="s">
        <v>44</v>
      </c>
      <c r="BJ107" s="3" t="n">
        <v>1</v>
      </c>
      <c r="BK107" s="0" t="n">
        <v>50</v>
      </c>
      <c r="BL107" s="0" t="s">
        <v>44</v>
      </c>
      <c r="BM107" s="0" t="s">
        <v>44</v>
      </c>
      <c r="BN107" s="3" t="n">
        <v>1</v>
      </c>
      <c r="BO107" s="0" t="n">
        <v>-1</v>
      </c>
      <c r="BP107" s="0" t="s">
        <v>44</v>
      </c>
      <c r="BQ107" s="0" t="s">
        <v>44</v>
      </c>
      <c r="BR107" s="3" t="n">
        <v>1</v>
      </c>
      <c r="BW107" s="0" t="n">
        <v>1</v>
      </c>
      <c r="BX107" s="0" t="n">
        <f aca="false">IF(AND(C107&gt;=0,C108&gt;=0,C109&gt;=0),ROUND(0.9*C107+0.7*C108-0.3*C109,0),-1)</f>
        <v>2754</v>
      </c>
      <c r="BY107" s="0" t="s">
        <v>44</v>
      </c>
      <c r="BZ107" s="0" t="str">
        <f aca="false">IF(AND(E107="Nein",E108="Nein",E109="Nein"),"Nein","Ja")</f>
        <v>Nein</v>
      </c>
      <c r="CA107" s="3" t="n">
        <f aca="false">ROUND((F107+F108+F109)/3,2)</f>
        <v>1</v>
      </c>
      <c r="CB107" s="0" t="n">
        <v>-1</v>
      </c>
      <c r="CC107" s="0" t="str">
        <f aca="false">H107</f>
        <v>Nein</v>
      </c>
      <c r="CD107" s="0" t="str">
        <f aca="false">I107</f>
        <v>Nein</v>
      </c>
      <c r="CE107" s="3" t="n">
        <f aca="false">J107</f>
        <v>1</v>
      </c>
      <c r="CF107" s="0" t="n">
        <f aca="false">IF(AND(K107&gt;=0,K108&gt;=0,K109&gt;=0),ROUND(0.9*K107+0.7*K108-0.3*K109,0),-1)</f>
        <v>1224</v>
      </c>
      <c r="CG107" s="0" t="s">
        <v>44</v>
      </c>
      <c r="CH107" s="0" t="str">
        <f aca="false">IF(AND(M107="Nein",M108="Nein",M109="Nein"),"Nein","Ja")</f>
        <v>Nein</v>
      </c>
      <c r="CI107" s="3" t="n">
        <f aca="false">ROUND((N107+N108+N109)/3,2)</f>
        <v>1</v>
      </c>
      <c r="CJ107" s="0" t="n">
        <v>-1</v>
      </c>
      <c r="CK107" s="0" t="str">
        <f aca="false">P107</f>
        <v>Nein</v>
      </c>
      <c r="CL107" s="0" t="str">
        <f aca="false">Q107</f>
        <v>Nein</v>
      </c>
      <c r="CM107" s="3" t="n">
        <f aca="false">R107</f>
        <v>1</v>
      </c>
      <c r="CN107" s="0" t="n">
        <f aca="false">IF(AND(S107&gt;=0,S108&gt;=0,S109&gt;=0),ROUND(0.9*S107+0.7*S108-0.3*S109,0),-1)</f>
        <v>1530</v>
      </c>
      <c r="CO107" s="0" t="s">
        <v>44</v>
      </c>
      <c r="CP107" s="0" t="str">
        <f aca="false">IF(AND(U107="Nein",U108="Nein",U109="Nein"),"Nein","Ja")</f>
        <v>Nein</v>
      </c>
      <c r="CQ107" s="3" t="n">
        <f aca="false">ROUND((V107+V108+V109)/3,2)</f>
        <v>1</v>
      </c>
      <c r="CR107" s="0" t="n">
        <v>-1</v>
      </c>
      <c r="CS107" s="0" t="str">
        <f aca="false">X107</f>
        <v>Nein</v>
      </c>
      <c r="CT107" s="0" t="str">
        <f aca="false">Y107</f>
        <v>Nein</v>
      </c>
      <c r="CU107" s="3" t="n">
        <f aca="false">Z107</f>
        <v>1</v>
      </c>
      <c r="CV107" s="0" t="n">
        <v>-1</v>
      </c>
      <c r="CW107" s="0" t="str">
        <f aca="false">AB107</f>
        <v>Nein</v>
      </c>
      <c r="CX107" s="0" t="str">
        <f aca="false">AC107</f>
        <v>Nein</v>
      </c>
      <c r="CY107" s="3" t="n">
        <f aca="false">AD107</f>
        <v>1</v>
      </c>
      <c r="CZ107" s="0" t="n">
        <v>-1</v>
      </c>
      <c r="DA107" s="0" t="str">
        <f aca="false">AF107</f>
        <v>Nein</v>
      </c>
      <c r="DB107" s="0" t="str">
        <f aca="false">AG107</f>
        <v>Nein</v>
      </c>
      <c r="DC107" s="3" t="n">
        <f aca="false">AH107</f>
        <v>1</v>
      </c>
      <c r="DD107" s="0" t="n">
        <v>-1</v>
      </c>
      <c r="DE107" s="0" t="str">
        <f aca="false">AJ107</f>
        <v>Nein</v>
      </c>
      <c r="DF107" s="0" t="str">
        <f aca="false">AK107</f>
        <v>Nein</v>
      </c>
      <c r="DG107" s="3" t="n">
        <f aca="false">AL107</f>
        <v>1</v>
      </c>
      <c r="DH107" s="0" t="n">
        <v>-1</v>
      </c>
      <c r="DI107" s="0" t="str">
        <f aca="false">AN107</f>
        <v>Nein</v>
      </c>
      <c r="DJ107" s="0" t="str">
        <f aca="false">AO107</f>
        <v>Nein</v>
      </c>
      <c r="DK107" s="3" t="n">
        <f aca="false">AP107</f>
        <v>1</v>
      </c>
      <c r="DL107" s="0" t="n">
        <f aca="false">IF(CF107=0,0,IF(OR(BX107&gt;=0,CF107&gt;=0),ROUND(CF107/BX107*100,0),-1))</f>
        <v>44</v>
      </c>
      <c r="DM107" s="0" t="s">
        <v>44</v>
      </c>
      <c r="DN107" s="0" t="str">
        <f aca="false">IF(AND(CH107="Nein",BZ107="Nein"),"Nein","Ja")</f>
        <v>Nein</v>
      </c>
      <c r="DO107" s="3" t="n">
        <f aca="false">ROUND(CI107*CA107,2)</f>
        <v>1</v>
      </c>
      <c r="DP107" s="0" t="n">
        <v>-1</v>
      </c>
      <c r="DQ107" s="0" t="s">
        <v>44</v>
      </c>
      <c r="DR107" s="0" t="str">
        <f aca="false">IF(AND(BZ107="Nein",CD107="Nein"),"Nein","Ja")</f>
        <v>Nein</v>
      </c>
      <c r="DS107" s="3" t="n">
        <f aca="false">ROUND(CA107*CE107,2)</f>
        <v>1</v>
      </c>
      <c r="DT107" s="0" t="n">
        <v>-1</v>
      </c>
      <c r="DU107" s="0" t="s">
        <v>44</v>
      </c>
      <c r="DV107" s="0" t="str">
        <f aca="false">IF(AND(CH107="Nein",CL107="Nein"),"Nein","Ja")</f>
        <v>Nein</v>
      </c>
      <c r="DW107" s="3" t="n">
        <f aca="false">ROUND(CI107*CM107,2)</f>
        <v>1</v>
      </c>
      <c r="DX107" s="0" t="n">
        <v>-1</v>
      </c>
      <c r="DY107" s="0" t="s">
        <v>44</v>
      </c>
      <c r="DZ107" s="0" t="str">
        <f aca="false">IF(AND(CP107="Nein",CT107="Nein"),"Nein","Ja")</f>
        <v>Nein</v>
      </c>
      <c r="EA107" s="3" t="n">
        <f aca="false">ROUND(CQ107*CU107,2)</f>
        <v>1</v>
      </c>
      <c r="EB107" s="0" t="n">
        <v>-1</v>
      </c>
      <c r="EC107" s="0" t="s">
        <v>44</v>
      </c>
      <c r="ED107" s="0" t="str">
        <f aca="false">IF(AND(CP107="Nein",CH107="Nein"),"Nein","Ja")</f>
        <v>Nein</v>
      </c>
      <c r="EE107" s="3" t="n">
        <f aca="false">ROUND((CQ107+CI107)/2,2)</f>
        <v>1</v>
      </c>
      <c r="EF107" s="0" t="n">
        <v>-1</v>
      </c>
      <c r="EG107" s="0" t="s">
        <v>44</v>
      </c>
      <c r="EH107" s="0" t="str">
        <f aca="false">IF(AND(ED107="Nein",CD107="Nein"),"Nein","Ja")</f>
        <v>Nein</v>
      </c>
      <c r="EI107" s="3" t="n">
        <f aca="false">ROUND(EE107*CE107,2)</f>
        <v>1</v>
      </c>
      <c r="EJ107" s="0" t="n">
        <v>-1</v>
      </c>
      <c r="EK107" s="0" t="str">
        <f aca="false">BP107</f>
        <v>Nein</v>
      </c>
      <c r="EL107" s="0" t="str">
        <f aca="false">BQ107</f>
        <v>Nein</v>
      </c>
      <c r="EM107" s="3" t="n">
        <f aca="false">BR107</f>
        <v>1</v>
      </c>
    </row>
    <row r="108" customFormat="false" ht="12.75" hidden="false" customHeight="false" outlineLevel="0" collapsed="false">
      <c r="B108" s="0" t="n">
        <v>1</v>
      </c>
      <c r="C108" s="0" t="n">
        <v>720</v>
      </c>
      <c r="D108" s="0" t="s">
        <v>44</v>
      </c>
      <c r="E108" s="0" t="s">
        <v>44</v>
      </c>
      <c r="F108" s="3" t="n">
        <v>1</v>
      </c>
      <c r="G108" s="0" t="n">
        <v>97</v>
      </c>
      <c r="H108" s="0" t="s">
        <v>44</v>
      </c>
      <c r="I108" s="0" t="s">
        <v>44</v>
      </c>
      <c r="J108" s="3" t="n">
        <v>1</v>
      </c>
      <c r="K108" s="0" t="n">
        <v>180</v>
      </c>
      <c r="L108" s="0" t="s">
        <v>44</v>
      </c>
      <c r="M108" s="0" t="s">
        <v>44</v>
      </c>
      <c r="N108" s="3" t="n">
        <v>1</v>
      </c>
      <c r="O108" s="0" t="n">
        <v>82</v>
      </c>
      <c r="P108" s="0" t="s">
        <v>44</v>
      </c>
      <c r="Q108" s="0" t="s">
        <v>44</v>
      </c>
      <c r="R108" s="3" t="n">
        <v>1</v>
      </c>
      <c r="S108" s="0" t="n">
        <v>540</v>
      </c>
      <c r="T108" s="0" t="s">
        <v>44</v>
      </c>
      <c r="U108" s="0" t="s">
        <v>44</v>
      </c>
      <c r="V108" s="3" t="n">
        <v>1</v>
      </c>
      <c r="W108" s="0" t="n">
        <v>102</v>
      </c>
      <c r="X108" s="0" t="s">
        <v>44</v>
      </c>
      <c r="Y108" s="0" t="s">
        <v>44</v>
      </c>
      <c r="Z108" s="3" t="n">
        <v>1</v>
      </c>
      <c r="AA108" s="0" t="n">
        <v>82</v>
      </c>
      <c r="AB108" s="0" t="s">
        <v>44</v>
      </c>
      <c r="AC108" s="0" t="s">
        <v>44</v>
      </c>
      <c r="AD108" s="3" t="n">
        <v>1</v>
      </c>
      <c r="AE108" s="0" t="n">
        <v>82</v>
      </c>
      <c r="AF108" s="4" t="s">
        <v>44</v>
      </c>
      <c r="AG108" s="4" t="s">
        <v>44</v>
      </c>
      <c r="AH108" s="3" t="n">
        <v>1</v>
      </c>
      <c r="AI108" s="0" t="n">
        <v>11</v>
      </c>
      <c r="AJ108" s="0" t="s">
        <v>44</v>
      </c>
      <c r="AK108" s="0" t="s">
        <v>44</v>
      </c>
      <c r="AL108" s="3" t="n">
        <v>1</v>
      </c>
      <c r="AM108" s="0" t="n">
        <v>98</v>
      </c>
      <c r="AN108" s="0" t="s">
        <v>44</v>
      </c>
      <c r="AO108" s="0" t="s">
        <v>44</v>
      </c>
      <c r="AP108" s="3" t="n">
        <v>1</v>
      </c>
      <c r="AQ108" s="0" t="n">
        <v>25</v>
      </c>
      <c r="AR108" s="0" t="s">
        <v>44</v>
      </c>
      <c r="AS108" s="0" t="s">
        <v>44</v>
      </c>
      <c r="AT108" s="3" t="n">
        <v>1</v>
      </c>
      <c r="AU108" s="0" t="n">
        <v>7</v>
      </c>
      <c r="AV108" s="0" t="s">
        <v>44</v>
      </c>
      <c r="AW108" s="0" t="s">
        <v>44</v>
      </c>
      <c r="AX108" s="3" t="n">
        <v>1</v>
      </c>
      <c r="AY108" s="0" t="n">
        <v>2</v>
      </c>
      <c r="AZ108" s="0" t="s">
        <v>44</v>
      </c>
      <c r="BA108" s="0" t="s">
        <v>44</v>
      </c>
      <c r="BB108" s="3" t="n">
        <v>1</v>
      </c>
      <c r="BC108" s="0" t="n">
        <v>5</v>
      </c>
      <c r="BD108" s="0" t="s">
        <v>44</v>
      </c>
      <c r="BE108" s="0" t="s">
        <v>44</v>
      </c>
      <c r="BF108" s="3" t="n">
        <v>1</v>
      </c>
      <c r="BG108" s="0" t="n">
        <v>1008</v>
      </c>
      <c r="BH108" s="0" t="s">
        <v>44</v>
      </c>
      <c r="BI108" s="0" t="s">
        <v>44</v>
      </c>
      <c r="BJ108" s="3" t="n">
        <v>1</v>
      </c>
      <c r="BK108" s="0" t="n">
        <v>10</v>
      </c>
      <c r="BL108" s="0" t="s">
        <v>44</v>
      </c>
      <c r="BM108" s="0" t="s">
        <v>44</v>
      </c>
      <c r="BN108" s="3" t="n">
        <v>1</v>
      </c>
      <c r="BO108" s="0" t="n">
        <v>7</v>
      </c>
      <c r="BP108" s="0" t="s">
        <v>44</v>
      </c>
      <c r="BQ108" s="0" t="s">
        <v>44</v>
      </c>
      <c r="BR108" s="3" t="n">
        <v>1</v>
      </c>
      <c r="CA108" s="3"/>
      <c r="CE108" s="3"/>
      <c r="CI108" s="3"/>
      <c r="CM108" s="3"/>
      <c r="CQ108" s="3"/>
      <c r="CU108" s="3"/>
      <c r="CY108" s="3"/>
      <c r="DC108" s="3"/>
      <c r="DG108" s="3"/>
      <c r="DK108" s="3"/>
      <c r="DO108" s="3"/>
      <c r="DS108" s="3"/>
      <c r="DW108" s="3"/>
      <c r="EA108" s="3"/>
      <c r="EE108" s="3"/>
      <c r="EI108" s="3"/>
      <c r="EM108" s="3"/>
    </row>
    <row r="109" customFormat="false" ht="12.75" hidden="false" customHeight="false" outlineLevel="0" collapsed="false">
      <c r="B109" s="0" t="n">
        <v>1</v>
      </c>
      <c r="C109" s="0" t="n">
        <v>600</v>
      </c>
      <c r="D109" s="0" t="s">
        <v>44</v>
      </c>
      <c r="E109" s="0" t="s">
        <v>44</v>
      </c>
      <c r="F109" s="3" t="n">
        <v>1</v>
      </c>
      <c r="G109" s="0" t="n">
        <v>105</v>
      </c>
      <c r="H109" s="0" t="s">
        <v>44</v>
      </c>
      <c r="I109" s="0" t="s">
        <v>44</v>
      </c>
      <c r="J109" s="3" t="n">
        <v>1</v>
      </c>
      <c r="K109" s="0" t="n">
        <v>120</v>
      </c>
      <c r="L109" s="0" t="s">
        <v>44</v>
      </c>
      <c r="M109" s="0" t="s">
        <v>44</v>
      </c>
      <c r="N109" s="3" t="n">
        <v>1</v>
      </c>
      <c r="O109" s="0" t="n">
        <v>85</v>
      </c>
      <c r="P109" s="0" t="s">
        <v>44</v>
      </c>
      <c r="Q109" s="0" t="s">
        <v>44</v>
      </c>
      <c r="R109" s="3" t="n">
        <v>1</v>
      </c>
      <c r="S109" s="0" t="n">
        <v>480</v>
      </c>
      <c r="T109" s="0" t="s">
        <v>44</v>
      </c>
      <c r="U109" s="0" t="s">
        <v>44</v>
      </c>
      <c r="V109" s="3" t="n">
        <v>1</v>
      </c>
      <c r="W109" s="0" t="n">
        <v>110</v>
      </c>
      <c r="X109" s="0" t="s">
        <v>44</v>
      </c>
      <c r="Y109" s="0" t="s">
        <v>44</v>
      </c>
      <c r="Z109" s="3" t="n">
        <v>1</v>
      </c>
      <c r="AA109" s="0" t="n">
        <v>77</v>
      </c>
      <c r="AB109" s="0" t="s">
        <v>44</v>
      </c>
      <c r="AC109" s="0" t="s">
        <v>44</v>
      </c>
      <c r="AD109" s="3" t="n">
        <v>1</v>
      </c>
      <c r="AE109" s="0" t="n">
        <v>77</v>
      </c>
      <c r="AF109" s="4" t="s">
        <v>44</v>
      </c>
      <c r="AG109" s="4" t="s">
        <v>44</v>
      </c>
      <c r="AH109" s="3" t="n">
        <v>1</v>
      </c>
      <c r="AI109" s="0" t="n">
        <v>14</v>
      </c>
      <c r="AJ109" s="0" t="s">
        <v>44</v>
      </c>
      <c r="AK109" s="0" t="s">
        <v>44</v>
      </c>
      <c r="AL109" s="3" t="n">
        <v>1</v>
      </c>
      <c r="AM109" s="0" t="n">
        <v>95</v>
      </c>
      <c r="AN109" s="0" t="s">
        <v>44</v>
      </c>
      <c r="AO109" s="0" t="s">
        <v>44</v>
      </c>
      <c r="AP109" s="3" t="n">
        <v>1</v>
      </c>
      <c r="AQ109" s="0" t="n">
        <v>20</v>
      </c>
      <c r="AR109" s="0" t="s">
        <v>44</v>
      </c>
      <c r="AS109" s="0" t="s">
        <v>44</v>
      </c>
      <c r="AT109" s="3" t="n">
        <v>1</v>
      </c>
      <c r="AU109" s="0" t="n">
        <v>6</v>
      </c>
      <c r="AV109" s="0" t="s">
        <v>44</v>
      </c>
      <c r="AW109" s="0" t="s">
        <v>44</v>
      </c>
      <c r="AX109" s="3" t="n">
        <v>1</v>
      </c>
      <c r="AY109" s="0" t="n">
        <v>1</v>
      </c>
      <c r="AZ109" s="0" t="s">
        <v>44</v>
      </c>
      <c r="BA109" s="0" t="s">
        <v>44</v>
      </c>
      <c r="BB109" s="3" t="n">
        <v>1</v>
      </c>
      <c r="BC109" s="0" t="n">
        <v>4</v>
      </c>
      <c r="BD109" s="0" t="s">
        <v>44</v>
      </c>
      <c r="BE109" s="0" t="s">
        <v>44</v>
      </c>
      <c r="BF109" s="3" t="n">
        <v>1</v>
      </c>
      <c r="BG109" s="0" t="n">
        <v>804</v>
      </c>
      <c r="BH109" s="0" t="s">
        <v>44</v>
      </c>
      <c r="BI109" s="0" t="s">
        <v>44</v>
      </c>
      <c r="BJ109" s="3" t="n">
        <v>1</v>
      </c>
      <c r="BK109" s="0" t="n">
        <v>8</v>
      </c>
      <c r="BL109" s="0" t="s">
        <v>44</v>
      </c>
      <c r="BM109" s="0" t="s">
        <v>44</v>
      </c>
      <c r="BN109" s="3" t="n">
        <v>1</v>
      </c>
      <c r="BO109" s="0" t="n">
        <v>0</v>
      </c>
      <c r="BP109" s="0" t="s">
        <v>44</v>
      </c>
      <c r="BQ109" s="0" t="s">
        <v>44</v>
      </c>
      <c r="BR109" s="3" t="n">
        <v>1</v>
      </c>
      <c r="CA109" s="3"/>
      <c r="CE109" s="3"/>
      <c r="CI109" s="3"/>
      <c r="CM109" s="3"/>
      <c r="CQ109" s="3"/>
      <c r="CU109" s="3"/>
      <c r="CY109" s="3"/>
      <c r="DC109" s="3"/>
      <c r="DG109" s="3"/>
      <c r="DK109" s="3"/>
      <c r="DO109" s="3"/>
      <c r="DS109" s="3"/>
      <c r="DW109" s="3"/>
      <c r="EA109" s="3"/>
      <c r="EE109" s="3"/>
      <c r="EI109" s="3"/>
      <c r="EM109" s="3"/>
    </row>
    <row r="110" customFormat="false" ht="12.75" hidden="false" customHeight="false" outlineLevel="0" collapsed="false">
      <c r="A110" s="0" t="n">
        <v>40</v>
      </c>
      <c r="B110" s="0" t="n">
        <v>1</v>
      </c>
      <c r="C110" s="0" t="n">
        <v>2460</v>
      </c>
      <c r="D110" s="0" t="s">
        <v>44</v>
      </c>
      <c r="E110" s="0" t="s">
        <v>45</v>
      </c>
      <c r="F110" s="3" t="n">
        <v>0.97</v>
      </c>
      <c r="G110" s="0" t="n">
        <v>102</v>
      </c>
      <c r="H110" s="0" t="s">
        <v>44</v>
      </c>
      <c r="I110" s="0" t="s">
        <v>45</v>
      </c>
      <c r="J110" s="3" t="n">
        <v>0.94</v>
      </c>
      <c r="K110" s="0" t="n">
        <v>480</v>
      </c>
      <c r="L110" s="0" t="s">
        <v>44</v>
      </c>
      <c r="M110" s="0" t="s">
        <v>45</v>
      </c>
      <c r="N110" s="3" t="n">
        <v>0.97</v>
      </c>
      <c r="O110" s="0" t="n">
        <v>83</v>
      </c>
      <c r="P110" s="0" t="s">
        <v>44</v>
      </c>
      <c r="Q110" s="0" t="s">
        <v>45</v>
      </c>
      <c r="R110" s="3" t="n">
        <v>0.94</v>
      </c>
      <c r="S110" s="0" t="n">
        <v>1980</v>
      </c>
      <c r="T110" s="0" t="s">
        <v>44</v>
      </c>
      <c r="U110" s="0" t="s">
        <v>45</v>
      </c>
      <c r="V110" s="3" t="n">
        <v>0.97</v>
      </c>
      <c r="W110" s="0" t="n">
        <v>107</v>
      </c>
      <c r="X110" s="0" t="s">
        <v>44</v>
      </c>
      <c r="Y110" s="0" t="s">
        <v>45</v>
      </c>
      <c r="Z110" s="3" t="n">
        <v>0.94</v>
      </c>
      <c r="AA110" s="0" t="n">
        <v>81</v>
      </c>
      <c r="AB110" s="0" t="s">
        <v>44</v>
      </c>
      <c r="AC110" s="0" t="s">
        <v>44</v>
      </c>
      <c r="AD110" s="3" t="n">
        <v>1</v>
      </c>
      <c r="AE110" s="0" t="n">
        <v>83</v>
      </c>
      <c r="AF110" s="4" t="s">
        <v>44</v>
      </c>
      <c r="AG110" s="4" t="s">
        <v>44</v>
      </c>
      <c r="AH110" s="3" t="n">
        <v>1</v>
      </c>
      <c r="AI110" s="0" t="n">
        <v>11</v>
      </c>
      <c r="AJ110" s="0" t="s">
        <v>44</v>
      </c>
      <c r="AK110" s="0" t="s">
        <v>45</v>
      </c>
      <c r="AL110" s="3" t="n">
        <v>0.94</v>
      </c>
      <c r="AM110" s="0" t="n">
        <v>103</v>
      </c>
      <c r="AN110" s="0" t="s">
        <v>44</v>
      </c>
      <c r="AO110" s="0" t="s">
        <v>45</v>
      </c>
      <c r="AP110" s="3" t="n">
        <v>0.93</v>
      </c>
      <c r="AQ110" s="0" t="n">
        <v>20</v>
      </c>
      <c r="AR110" s="0" t="s">
        <v>44</v>
      </c>
      <c r="AS110" s="0" t="s">
        <v>45</v>
      </c>
      <c r="AT110" s="3" t="n">
        <v>0.94</v>
      </c>
      <c r="AU110" s="0" t="n">
        <v>24</v>
      </c>
      <c r="AV110" s="0" t="s">
        <v>44</v>
      </c>
      <c r="AW110" s="0" t="s">
        <v>45</v>
      </c>
      <c r="AX110" s="3" t="n">
        <v>0.9</v>
      </c>
      <c r="AY110" s="0" t="n">
        <v>6</v>
      </c>
      <c r="AZ110" s="0" t="s">
        <v>44</v>
      </c>
      <c r="BA110" s="0" t="s">
        <v>45</v>
      </c>
      <c r="BB110" s="3" t="n">
        <v>0.9</v>
      </c>
      <c r="BC110" s="0" t="n">
        <v>18</v>
      </c>
      <c r="BD110" s="0" t="s">
        <v>44</v>
      </c>
      <c r="BE110" s="0" t="s">
        <v>45</v>
      </c>
      <c r="BF110" s="3" t="n">
        <v>0.9</v>
      </c>
      <c r="BG110" s="0" t="n">
        <v>3266</v>
      </c>
      <c r="BH110" s="0" t="s">
        <v>44</v>
      </c>
      <c r="BI110" s="0" t="s">
        <v>45</v>
      </c>
      <c r="BJ110" s="3" t="n">
        <v>0.97</v>
      </c>
      <c r="BK110" s="0" t="n">
        <v>32</v>
      </c>
      <c r="BL110" s="0" t="s">
        <v>44</v>
      </c>
      <c r="BM110" s="0" t="s">
        <v>45</v>
      </c>
      <c r="BN110" s="3" t="n">
        <v>0.91</v>
      </c>
      <c r="BO110" s="0" t="n">
        <v>6</v>
      </c>
      <c r="BP110" s="0" t="s">
        <v>44</v>
      </c>
      <c r="BQ110" s="0" t="s">
        <v>44</v>
      </c>
      <c r="BR110" s="3" t="n">
        <v>0.96</v>
      </c>
      <c r="BT110" s="0" t="s">
        <v>19</v>
      </c>
      <c r="BW110" s="0" t="n">
        <v>1</v>
      </c>
      <c r="BX110" s="0" t="n">
        <f aca="false">IF(AND(C110&gt;=0,C111&gt;=0,C112&gt;=0),ROUND(0.9*C110+0.7*C111-0.3*C112,0),-1)</f>
        <v>2538</v>
      </c>
      <c r="BY110" s="0" t="s">
        <v>44</v>
      </c>
      <c r="BZ110" s="0" t="str">
        <f aca="false">IF(AND(E110="Nein",E111="Nein",E112="Nein"),"Nein","Ja")</f>
        <v>Ja</v>
      </c>
      <c r="CA110" s="3" t="n">
        <v>0.92</v>
      </c>
      <c r="CB110" s="0" t="n">
        <v>-1</v>
      </c>
      <c r="CC110" s="0" t="str">
        <f aca="false">H110</f>
        <v>Nein</v>
      </c>
      <c r="CD110" s="0" t="s">
        <v>44</v>
      </c>
      <c r="CE110" s="3" t="n">
        <v>1</v>
      </c>
      <c r="CF110" s="0" t="n">
        <f aca="false">IF(AND(K110&gt;=0,K111&gt;=0,K112&gt;=0),ROUND(0.9*K110+0.7*K111-0.3*K112,0),-1)</f>
        <v>522</v>
      </c>
      <c r="CG110" s="0" t="s">
        <v>44</v>
      </c>
      <c r="CH110" s="0" t="str">
        <f aca="false">IF(AND(M110="Nein",M111="Nein",M112="Nein"),"Nein","Ja")</f>
        <v>Ja</v>
      </c>
      <c r="CI110" s="3" t="n">
        <v>0.92</v>
      </c>
      <c r="CJ110" s="0" t="n">
        <v>-1</v>
      </c>
      <c r="CK110" s="0" t="str">
        <f aca="false">P110</f>
        <v>Nein</v>
      </c>
      <c r="CL110" s="0" t="s">
        <v>44</v>
      </c>
      <c r="CM110" s="3" t="n">
        <v>1</v>
      </c>
      <c r="CN110" s="0" t="n">
        <f aca="false">IF(AND(S110&gt;=0,S111&gt;=0,S112&gt;=0),ROUND(0.9*S110+0.7*S111-0.3*S112,0),-1)</f>
        <v>2016</v>
      </c>
      <c r="CO110" s="0" t="s">
        <v>44</v>
      </c>
      <c r="CP110" s="0" t="str">
        <f aca="false">IF(AND(U110="Nein",U111="Nein",U112="Nein"),"Nein","Ja")</f>
        <v>Ja</v>
      </c>
      <c r="CQ110" s="3" t="n">
        <v>0.92</v>
      </c>
      <c r="CR110" s="0" t="n">
        <v>-1</v>
      </c>
      <c r="CS110" s="0" t="str">
        <f aca="false">X110</f>
        <v>Nein</v>
      </c>
      <c r="CT110" s="0" t="s">
        <v>44</v>
      </c>
      <c r="CU110" s="3" t="n">
        <v>1</v>
      </c>
      <c r="CV110" s="0" t="n">
        <v>-1</v>
      </c>
      <c r="CW110" s="0" t="str">
        <f aca="false">AB110</f>
        <v>Nein</v>
      </c>
      <c r="CX110" s="0" t="str">
        <f aca="false">AC110</f>
        <v>Nein</v>
      </c>
      <c r="CY110" s="3" t="n">
        <f aca="false">AD110</f>
        <v>1</v>
      </c>
      <c r="CZ110" s="0" t="n">
        <v>-1</v>
      </c>
      <c r="DA110" s="0" t="str">
        <f aca="false">AF110</f>
        <v>Nein</v>
      </c>
      <c r="DB110" s="0" t="str">
        <f aca="false">AG110</f>
        <v>Nein</v>
      </c>
      <c r="DC110" s="3" t="n">
        <f aca="false">AH110</f>
        <v>1</v>
      </c>
      <c r="DD110" s="0" t="n">
        <v>-1</v>
      </c>
      <c r="DE110" s="0" t="str">
        <f aca="false">AJ110</f>
        <v>Nein</v>
      </c>
      <c r="DF110" s="0" t="s">
        <v>44</v>
      </c>
      <c r="DG110" s="3" t="n">
        <v>1</v>
      </c>
      <c r="DH110" s="0" t="n">
        <v>-1</v>
      </c>
      <c r="DI110" s="0" t="str">
        <f aca="false">AN110</f>
        <v>Nein</v>
      </c>
      <c r="DJ110" s="0" t="s">
        <v>44</v>
      </c>
      <c r="DK110" s="3" t="n">
        <v>1</v>
      </c>
      <c r="DL110" s="0" t="n">
        <f aca="false">IF(CF110=0,0,IF(OR(BX110&gt;=0,CF110&gt;=0),ROUND(CF110/BX110*100,0),-1))</f>
        <v>21</v>
      </c>
      <c r="DM110" s="0" t="s">
        <v>44</v>
      </c>
      <c r="DN110" s="0" t="str">
        <f aca="false">IF(AND(CH110="Nein",BZ110="Nein"),"Nein","Ja")</f>
        <v>Ja</v>
      </c>
      <c r="DO110" s="3" t="n">
        <f aca="false">ROUND(CI110*CA110,2)</f>
        <v>0.85</v>
      </c>
      <c r="DP110" s="0" t="n">
        <v>-1</v>
      </c>
      <c r="DQ110" s="0" t="s">
        <v>44</v>
      </c>
      <c r="DR110" s="0" t="s">
        <v>44</v>
      </c>
      <c r="DS110" s="3" t="n">
        <v>1</v>
      </c>
      <c r="DT110" s="0" t="n">
        <v>-1</v>
      </c>
      <c r="DU110" s="0" t="s">
        <v>44</v>
      </c>
      <c r="DV110" s="0" t="s">
        <v>44</v>
      </c>
      <c r="DW110" s="3" t="n">
        <v>1</v>
      </c>
      <c r="DX110" s="0" t="n">
        <v>-1</v>
      </c>
      <c r="DY110" s="0" t="s">
        <v>44</v>
      </c>
      <c r="DZ110" s="0" t="s">
        <v>44</v>
      </c>
      <c r="EA110" s="3" t="n">
        <v>1</v>
      </c>
      <c r="EB110" s="0" t="n">
        <v>-1</v>
      </c>
      <c r="EC110" s="0" t="s">
        <v>44</v>
      </c>
      <c r="ED110" s="0" t="s">
        <v>44</v>
      </c>
      <c r="EE110" s="3" t="n">
        <v>1</v>
      </c>
      <c r="EF110" s="0" t="n">
        <v>-1</v>
      </c>
      <c r="EG110" s="0" t="s">
        <v>44</v>
      </c>
      <c r="EH110" s="0" t="s">
        <v>44</v>
      </c>
      <c r="EI110" s="3" t="n">
        <v>1</v>
      </c>
      <c r="EJ110" s="0" t="n">
        <v>-1</v>
      </c>
      <c r="EK110" s="0" t="str">
        <f aca="false">BP110</f>
        <v>Nein</v>
      </c>
      <c r="EL110" s="0" t="s">
        <v>44</v>
      </c>
      <c r="EM110" s="3" t="n">
        <v>1</v>
      </c>
    </row>
    <row r="111" customFormat="false" ht="12.75" hidden="false" customHeight="false" outlineLevel="0" collapsed="false">
      <c r="B111" s="0" t="n">
        <v>1</v>
      </c>
      <c r="C111" s="0" t="n">
        <v>720</v>
      </c>
      <c r="D111" s="0" t="s">
        <v>44</v>
      </c>
      <c r="E111" s="0" t="s">
        <v>45</v>
      </c>
      <c r="F111" s="3" t="n">
        <v>0.88</v>
      </c>
      <c r="G111" s="0" t="n">
        <v>97</v>
      </c>
      <c r="H111" s="0" t="s">
        <v>44</v>
      </c>
      <c r="I111" s="0" t="s">
        <v>44</v>
      </c>
      <c r="J111" s="3" t="n">
        <v>1</v>
      </c>
      <c r="K111" s="0" t="n">
        <v>180</v>
      </c>
      <c r="L111" s="0" t="s">
        <v>44</v>
      </c>
      <c r="M111" s="0" t="s">
        <v>45</v>
      </c>
      <c r="N111" s="3" t="n">
        <v>0.88</v>
      </c>
      <c r="O111" s="0" t="n">
        <v>82</v>
      </c>
      <c r="P111" s="0" t="s">
        <v>44</v>
      </c>
      <c r="Q111" s="0" t="s">
        <v>44</v>
      </c>
      <c r="R111" s="3" t="n">
        <v>1</v>
      </c>
      <c r="S111" s="0" t="n">
        <v>540</v>
      </c>
      <c r="T111" s="0" t="s">
        <v>44</v>
      </c>
      <c r="U111" s="0" t="s">
        <v>45</v>
      </c>
      <c r="V111" s="3" t="n">
        <v>0.88</v>
      </c>
      <c r="W111" s="0" t="n">
        <v>102</v>
      </c>
      <c r="X111" s="0" t="s">
        <v>44</v>
      </c>
      <c r="Y111" s="0" t="s">
        <v>44</v>
      </c>
      <c r="Z111" s="3" t="n">
        <v>1</v>
      </c>
      <c r="AA111" s="0" t="n">
        <v>82</v>
      </c>
      <c r="AB111" s="0" t="s">
        <v>44</v>
      </c>
      <c r="AC111" s="0" t="s">
        <v>44</v>
      </c>
      <c r="AD111" s="3" t="n">
        <v>1</v>
      </c>
      <c r="AE111" s="0" t="n">
        <v>82</v>
      </c>
      <c r="AF111" s="4" t="s">
        <v>44</v>
      </c>
      <c r="AG111" s="4" t="s">
        <v>44</v>
      </c>
      <c r="AH111" s="3" t="n">
        <v>1</v>
      </c>
      <c r="AI111" s="0" t="n">
        <v>11</v>
      </c>
      <c r="AJ111" s="0" t="s">
        <v>44</v>
      </c>
      <c r="AK111" s="0" t="s">
        <v>44</v>
      </c>
      <c r="AL111" s="3" t="n">
        <v>1</v>
      </c>
      <c r="AM111" s="0" t="n">
        <v>98</v>
      </c>
      <c r="AN111" s="0" t="s">
        <v>44</v>
      </c>
      <c r="AO111" s="0" t="s">
        <v>44</v>
      </c>
      <c r="AP111" s="3" t="n">
        <v>1</v>
      </c>
      <c r="AQ111" s="0" t="n">
        <v>25</v>
      </c>
      <c r="AR111" s="0" t="s">
        <v>44</v>
      </c>
      <c r="AS111" s="0" t="s">
        <v>44</v>
      </c>
      <c r="AT111" s="3" t="n">
        <v>1</v>
      </c>
      <c r="AU111" s="0" t="n">
        <v>7</v>
      </c>
      <c r="AV111" s="0" t="s">
        <v>44</v>
      </c>
      <c r="AW111" s="0" t="s">
        <v>44</v>
      </c>
      <c r="AX111" s="3" t="n">
        <v>1</v>
      </c>
      <c r="AY111" s="0" t="n">
        <v>2</v>
      </c>
      <c r="AZ111" s="0" t="s">
        <v>44</v>
      </c>
      <c r="BA111" s="0" t="s">
        <v>44</v>
      </c>
      <c r="BB111" s="3" t="n">
        <v>1</v>
      </c>
      <c r="BC111" s="0" t="n">
        <v>5</v>
      </c>
      <c r="BD111" s="0" t="s">
        <v>44</v>
      </c>
      <c r="BE111" s="0" t="s">
        <v>44</v>
      </c>
      <c r="BF111" s="3" t="n">
        <v>1</v>
      </c>
      <c r="BG111" s="0" t="n">
        <v>1008</v>
      </c>
      <c r="BH111" s="0" t="s">
        <v>44</v>
      </c>
      <c r="BI111" s="0" t="s">
        <v>44</v>
      </c>
      <c r="BJ111" s="3" t="n">
        <v>1</v>
      </c>
      <c r="BK111" s="0" t="n">
        <v>10</v>
      </c>
      <c r="BL111" s="0" t="s">
        <v>44</v>
      </c>
      <c r="BM111" s="0" t="s">
        <v>44</v>
      </c>
      <c r="BN111" s="3" t="n">
        <v>1</v>
      </c>
      <c r="BO111" s="0" t="n">
        <v>7</v>
      </c>
      <c r="BP111" s="0" t="s">
        <v>44</v>
      </c>
      <c r="BQ111" s="0" t="s">
        <v>44</v>
      </c>
      <c r="BR111" s="3" t="n">
        <v>1</v>
      </c>
      <c r="CA111" s="3"/>
      <c r="CE111" s="3"/>
      <c r="CI111" s="3"/>
      <c r="CM111" s="3"/>
      <c r="CQ111" s="3"/>
      <c r="CU111" s="3"/>
      <c r="CY111" s="3"/>
      <c r="DC111" s="3"/>
      <c r="DG111" s="3"/>
      <c r="DK111" s="3"/>
      <c r="DO111" s="3"/>
      <c r="DS111" s="3"/>
      <c r="DW111" s="3"/>
      <c r="EA111" s="3"/>
      <c r="EE111" s="3"/>
      <c r="EI111" s="3"/>
      <c r="EM111" s="3"/>
    </row>
    <row r="112" customFormat="false" ht="12.75" hidden="false" customHeight="false" outlineLevel="0" collapsed="false">
      <c r="B112" s="0" t="n">
        <v>1</v>
      </c>
      <c r="C112" s="0" t="n">
        <v>600</v>
      </c>
      <c r="D112" s="0" t="s">
        <v>44</v>
      </c>
      <c r="E112" s="0" t="s">
        <v>45</v>
      </c>
      <c r="F112" s="3" t="n">
        <v>0.88</v>
      </c>
      <c r="G112" s="0" t="n">
        <v>105</v>
      </c>
      <c r="H112" s="0" t="s">
        <v>44</v>
      </c>
      <c r="I112" s="0" t="s">
        <v>44</v>
      </c>
      <c r="J112" s="3" t="n">
        <v>1</v>
      </c>
      <c r="K112" s="0" t="n">
        <v>120</v>
      </c>
      <c r="L112" s="0" t="s">
        <v>44</v>
      </c>
      <c r="M112" s="0" t="s">
        <v>45</v>
      </c>
      <c r="N112" s="3" t="n">
        <v>0.88</v>
      </c>
      <c r="O112" s="0" t="n">
        <v>85</v>
      </c>
      <c r="P112" s="0" t="s">
        <v>44</v>
      </c>
      <c r="Q112" s="0" t="s">
        <v>44</v>
      </c>
      <c r="R112" s="3" t="n">
        <v>1</v>
      </c>
      <c r="S112" s="0" t="n">
        <v>480</v>
      </c>
      <c r="T112" s="0" t="s">
        <v>44</v>
      </c>
      <c r="U112" s="0" t="s">
        <v>45</v>
      </c>
      <c r="V112" s="3" t="n">
        <v>0.88</v>
      </c>
      <c r="W112" s="0" t="n">
        <v>110</v>
      </c>
      <c r="X112" s="0" t="s">
        <v>44</v>
      </c>
      <c r="Y112" s="0" t="s">
        <v>44</v>
      </c>
      <c r="Z112" s="3" t="n">
        <v>1</v>
      </c>
      <c r="AA112" s="0" t="n">
        <v>77</v>
      </c>
      <c r="AB112" s="0" t="s">
        <v>44</v>
      </c>
      <c r="AC112" s="0" t="s">
        <v>44</v>
      </c>
      <c r="AD112" s="3" t="n">
        <v>1</v>
      </c>
      <c r="AE112" s="0" t="n">
        <v>77</v>
      </c>
      <c r="AF112" s="4" t="s">
        <v>44</v>
      </c>
      <c r="AG112" s="4" t="s">
        <v>44</v>
      </c>
      <c r="AH112" s="3" t="n">
        <v>1</v>
      </c>
      <c r="AI112" s="0" t="n">
        <v>14</v>
      </c>
      <c r="AJ112" s="0" t="s">
        <v>44</v>
      </c>
      <c r="AK112" s="0" t="s">
        <v>44</v>
      </c>
      <c r="AL112" s="3" t="n">
        <v>1</v>
      </c>
      <c r="AM112" s="0" t="n">
        <v>95</v>
      </c>
      <c r="AN112" s="0" t="s">
        <v>44</v>
      </c>
      <c r="AO112" s="0" t="s">
        <v>44</v>
      </c>
      <c r="AP112" s="3" t="n">
        <v>1</v>
      </c>
      <c r="AQ112" s="0" t="n">
        <v>20</v>
      </c>
      <c r="AR112" s="0" t="s">
        <v>44</v>
      </c>
      <c r="AS112" s="0" t="s">
        <v>44</v>
      </c>
      <c r="AT112" s="3" t="n">
        <v>1</v>
      </c>
      <c r="AU112" s="0" t="n">
        <v>6</v>
      </c>
      <c r="AV112" s="0" t="s">
        <v>44</v>
      </c>
      <c r="AW112" s="0" t="s">
        <v>44</v>
      </c>
      <c r="AX112" s="3" t="n">
        <v>1</v>
      </c>
      <c r="AY112" s="0" t="n">
        <v>1</v>
      </c>
      <c r="AZ112" s="0" t="s">
        <v>44</v>
      </c>
      <c r="BA112" s="0" t="s">
        <v>44</v>
      </c>
      <c r="BB112" s="3" t="n">
        <v>1</v>
      </c>
      <c r="BC112" s="0" t="n">
        <v>4</v>
      </c>
      <c r="BD112" s="0" t="s">
        <v>44</v>
      </c>
      <c r="BE112" s="0" t="s">
        <v>44</v>
      </c>
      <c r="BF112" s="3" t="n">
        <v>1</v>
      </c>
      <c r="BG112" s="0" t="n">
        <v>804</v>
      </c>
      <c r="BH112" s="0" t="s">
        <v>44</v>
      </c>
      <c r="BI112" s="0" t="s">
        <v>44</v>
      </c>
      <c r="BJ112" s="3" t="n">
        <v>1</v>
      </c>
      <c r="BK112" s="0" t="n">
        <v>8</v>
      </c>
      <c r="BL112" s="0" t="s">
        <v>44</v>
      </c>
      <c r="BM112" s="0" t="s">
        <v>44</v>
      </c>
      <c r="BN112" s="3" t="n">
        <v>1</v>
      </c>
      <c r="BO112" s="0" t="n">
        <v>0</v>
      </c>
      <c r="BP112" s="0" t="s">
        <v>44</v>
      </c>
      <c r="BQ112" s="0" t="s">
        <v>44</v>
      </c>
      <c r="BR112" s="3" t="n">
        <v>1</v>
      </c>
      <c r="CA112" s="3"/>
      <c r="CE112" s="3"/>
      <c r="CI112" s="3"/>
      <c r="CM112" s="3"/>
      <c r="CQ112" s="3"/>
      <c r="CU112" s="3"/>
      <c r="CY112" s="3"/>
      <c r="DC112" s="3"/>
      <c r="DG112" s="3"/>
      <c r="DK112" s="3"/>
      <c r="DO112" s="3"/>
      <c r="DS112" s="3"/>
      <c r="DW112" s="3"/>
      <c r="EA112" s="3"/>
      <c r="EE112" s="3"/>
      <c r="EI112" s="3"/>
      <c r="EM112" s="3"/>
    </row>
    <row r="113" customFormat="false" ht="12.75" hidden="false" customHeight="false" outlineLevel="0" collapsed="false">
      <c r="A113" s="0" t="n">
        <v>41</v>
      </c>
      <c r="B113" s="0" t="n">
        <v>1</v>
      </c>
      <c r="C113" s="0" t="n">
        <v>2520</v>
      </c>
      <c r="D113" s="0" t="s">
        <v>44</v>
      </c>
      <c r="E113" s="0" t="s">
        <v>44</v>
      </c>
      <c r="F113" s="3" t="n">
        <v>1</v>
      </c>
      <c r="G113" s="0" t="n">
        <v>107</v>
      </c>
      <c r="H113" s="0" t="s">
        <v>44</v>
      </c>
      <c r="I113" s="0" t="s">
        <v>44</v>
      </c>
      <c r="J113" s="3" t="n">
        <v>1</v>
      </c>
      <c r="K113" s="0" t="n">
        <v>360</v>
      </c>
      <c r="L113" s="0" t="s">
        <v>44</v>
      </c>
      <c r="M113" s="0" t="s">
        <v>44</v>
      </c>
      <c r="N113" s="3" t="n">
        <v>1</v>
      </c>
      <c r="O113" s="0" t="n">
        <v>84</v>
      </c>
      <c r="P113" s="0" t="s">
        <v>44</v>
      </c>
      <c r="Q113" s="0" t="s">
        <v>44</v>
      </c>
      <c r="R113" s="3" t="n">
        <v>1</v>
      </c>
      <c r="S113" s="0" t="n">
        <v>2160</v>
      </c>
      <c r="T113" s="0" t="s">
        <v>44</v>
      </c>
      <c r="U113" s="0" t="s">
        <v>44</v>
      </c>
      <c r="V113" s="3" t="n">
        <v>1</v>
      </c>
      <c r="W113" s="0" t="n">
        <v>111</v>
      </c>
      <c r="X113" s="0" t="s">
        <v>44</v>
      </c>
      <c r="Y113" s="0" t="s">
        <v>44</v>
      </c>
      <c r="Z113" s="3" t="n">
        <v>1</v>
      </c>
      <c r="AA113" s="0" t="n">
        <v>-3</v>
      </c>
      <c r="AB113" s="0" t="s">
        <v>44</v>
      </c>
      <c r="AC113" s="0" t="s">
        <v>44</v>
      </c>
      <c r="AD113" s="3" t="n">
        <v>1</v>
      </c>
      <c r="AE113" s="0" t="n">
        <v>-3</v>
      </c>
      <c r="AF113" s="4" t="s">
        <v>44</v>
      </c>
      <c r="AG113" s="4" t="s">
        <v>44</v>
      </c>
      <c r="AH113" s="3" t="n">
        <v>1</v>
      </c>
      <c r="AI113" s="0" t="n">
        <v>14</v>
      </c>
      <c r="AJ113" s="0" t="s">
        <v>44</v>
      </c>
      <c r="AK113" s="0" t="s">
        <v>44</v>
      </c>
      <c r="AL113" s="3" t="n">
        <v>1</v>
      </c>
      <c r="AM113" s="0" t="n">
        <v>106</v>
      </c>
      <c r="AN113" s="0" t="s">
        <v>44</v>
      </c>
      <c r="AO113" s="0" t="s">
        <v>44</v>
      </c>
      <c r="AP113" s="3" t="n">
        <v>1</v>
      </c>
      <c r="AQ113" s="0" t="n">
        <v>14</v>
      </c>
      <c r="AR113" s="0" t="s">
        <v>44</v>
      </c>
      <c r="AS113" s="0" t="s">
        <v>44</v>
      </c>
      <c r="AT113" s="3" t="n">
        <v>1</v>
      </c>
      <c r="AU113" s="0" t="n">
        <v>24</v>
      </c>
      <c r="AV113" s="0" t="s">
        <v>44</v>
      </c>
      <c r="AW113" s="0" t="s">
        <v>44</v>
      </c>
      <c r="AX113" s="3" t="n">
        <v>1</v>
      </c>
      <c r="AY113" s="0" t="n">
        <v>4</v>
      </c>
      <c r="AZ113" s="0" t="s">
        <v>44</v>
      </c>
      <c r="BA113" s="0" t="s">
        <v>44</v>
      </c>
      <c r="BB113" s="3" t="n">
        <v>1</v>
      </c>
      <c r="BC113" s="0" t="n">
        <v>19</v>
      </c>
      <c r="BD113" s="0" t="s">
        <v>44</v>
      </c>
      <c r="BE113" s="0" t="s">
        <v>44</v>
      </c>
      <c r="BF113" s="3" t="n">
        <v>1</v>
      </c>
      <c r="BG113" s="0" t="n">
        <v>3146</v>
      </c>
      <c r="BH113" s="0" t="s">
        <v>44</v>
      </c>
      <c r="BI113" s="0" t="s">
        <v>44</v>
      </c>
      <c r="BJ113" s="3" t="n">
        <v>1</v>
      </c>
      <c r="BK113" s="0" t="n">
        <v>29</v>
      </c>
      <c r="BL113" s="0" t="s">
        <v>44</v>
      </c>
      <c r="BM113" s="0" t="s">
        <v>44</v>
      </c>
      <c r="BN113" s="3" t="n">
        <v>1</v>
      </c>
      <c r="BO113" s="0" t="n">
        <v>9</v>
      </c>
      <c r="BP113" s="0" t="s">
        <v>44</v>
      </c>
      <c r="BQ113" s="0" t="s">
        <v>44</v>
      </c>
      <c r="BR113" s="3" t="n">
        <v>1</v>
      </c>
      <c r="BW113" s="0" t="n">
        <v>1</v>
      </c>
      <c r="BX113" s="0" t="n">
        <f aca="false">IF(AND(C113&gt;=0,C114&gt;=0,C115&gt;=0),ROUND(0.9*C113+0.7*C114-0.3*C115,0),-1)</f>
        <v>2592</v>
      </c>
      <c r="BY113" s="0" t="s">
        <v>44</v>
      </c>
      <c r="BZ113" s="0" t="str">
        <f aca="false">IF(AND(E113="Nein",E114="Nein",E115="Nein"),"Nein","Ja")</f>
        <v>Nein</v>
      </c>
      <c r="CA113" s="3" t="n">
        <f aca="false">ROUND((F113+F114+F115)/3,2)</f>
        <v>1</v>
      </c>
      <c r="CB113" s="0" t="n">
        <v>-1</v>
      </c>
      <c r="CC113" s="0" t="str">
        <f aca="false">H113</f>
        <v>Nein</v>
      </c>
      <c r="CD113" s="0" t="str">
        <f aca="false">I113</f>
        <v>Nein</v>
      </c>
      <c r="CE113" s="3" t="n">
        <f aca="false">J113</f>
        <v>1</v>
      </c>
      <c r="CF113" s="0" t="n">
        <f aca="false">IF(AND(K113&gt;=0,K114&gt;=0,K115&gt;=0),ROUND(0.9*K113+0.7*K114-0.3*K115,0),-1)</f>
        <v>414</v>
      </c>
      <c r="CG113" s="0" t="s">
        <v>44</v>
      </c>
      <c r="CH113" s="0" t="str">
        <f aca="false">IF(AND(M113="Nein",M114="Nein",M115="Nein"),"Nein","Ja")</f>
        <v>Nein</v>
      </c>
      <c r="CI113" s="3" t="n">
        <f aca="false">ROUND((N113+N114+N115)/3,2)</f>
        <v>1</v>
      </c>
      <c r="CJ113" s="0" t="n">
        <v>-1</v>
      </c>
      <c r="CK113" s="0" t="str">
        <f aca="false">P113</f>
        <v>Nein</v>
      </c>
      <c r="CL113" s="0" t="str">
        <f aca="false">Q113</f>
        <v>Nein</v>
      </c>
      <c r="CM113" s="3" t="n">
        <f aca="false">R113</f>
        <v>1</v>
      </c>
      <c r="CN113" s="0" t="n">
        <f aca="false">IF(AND(S113&gt;=0,S114&gt;=0,S115&gt;=0),ROUND(0.9*S113+0.7*S114-0.3*S115,0),-1)</f>
        <v>2178</v>
      </c>
      <c r="CO113" s="0" t="s">
        <v>44</v>
      </c>
      <c r="CP113" s="0" t="str">
        <f aca="false">IF(AND(U113="Nein",U114="Nein",U115="Nein"),"Nein","Ja")</f>
        <v>Nein</v>
      </c>
      <c r="CQ113" s="3" t="n">
        <f aca="false">ROUND((V113+V114+V115)/3,2)</f>
        <v>1</v>
      </c>
      <c r="CR113" s="0" t="n">
        <v>-1</v>
      </c>
      <c r="CS113" s="0" t="str">
        <f aca="false">X113</f>
        <v>Nein</v>
      </c>
      <c r="CT113" s="0" t="str">
        <f aca="false">Y113</f>
        <v>Nein</v>
      </c>
      <c r="CU113" s="3" t="n">
        <f aca="false">Z113</f>
        <v>1</v>
      </c>
      <c r="CV113" s="0" t="n">
        <v>-1</v>
      </c>
      <c r="CW113" s="0" t="str">
        <f aca="false">AB113</f>
        <v>Nein</v>
      </c>
      <c r="CX113" s="0" t="str">
        <f aca="false">AC113</f>
        <v>Nein</v>
      </c>
      <c r="CY113" s="3" t="n">
        <f aca="false">AD113</f>
        <v>1</v>
      </c>
      <c r="CZ113" s="0" t="n">
        <v>-1</v>
      </c>
      <c r="DA113" s="0" t="str">
        <f aca="false">AF113</f>
        <v>Nein</v>
      </c>
      <c r="DB113" s="0" t="str">
        <f aca="false">AG113</f>
        <v>Nein</v>
      </c>
      <c r="DC113" s="3" t="n">
        <f aca="false">AH113</f>
        <v>1</v>
      </c>
      <c r="DD113" s="0" t="n">
        <v>-1</v>
      </c>
      <c r="DE113" s="0" t="str">
        <f aca="false">AJ113</f>
        <v>Nein</v>
      </c>
      <c r="DF113" s="0" t="str">
        <f aca="false">AK113</f>
        <v>Nein</v>
      </c>
      <c r="DG113" s="3" t="n">
        <f aca="false">AL113</f>
        <v>1</v>
      </c>
      <c r="DH113" s="0" t="n">
        <v>-1</v>
      </c>
      <c r="DI113" s="0" t="str">
        <f aca="false">AN113</f>
        <v>Nein</v>
      </c>
      <c r="DJ113" s="0" t="str">
        <f aca="false">AO113</f>
        <v>Nein</v>
      </c>
      <c r="DK113" s="3" t="n">
        <f aca="false">AP113</f>
        <v>1</v>
      </c>
      <c r="DL113" s="0" t="n">
        <f aca="false">IF(CF113=0,0,IF(OR(BX113&gt;=0,CF113&gt;=0),ROUND(CF113/BX113*100,0),-1))</f>
        <v>16</v>
      </c>
      <c r="DM113" s="0" t="s">
        <v>44</v>
      </c>
      <c r="DN113" s="0" t="str">
        <f aca="false">IF(AND(CH113="Nein",BZ113="Nein"),"Nein","Ja")</f>
        <v>Nein</v>
      </c>
      <c r="DO113" s="3" t="n">
        <f aca="false">ROUND(CI113*CA113,2)</f>
        <v>1</v>
      </c>
      <c r="DP113" s="0" t="n">
        <v>-1</v>
      </c>
      <c r="DQ113" s="0" t="s">
        <v>44</v>
      </c>
      <c r="DR113" s="0" t="str">
        <f aca="false">IF(AND(BZ113="Nein",CD113="Nein"),"Nein","Ja")</f>
        <v>Nein</v>
      </c>
      <c r="DS113" s="3" t="n">
        <f aca="false">ROUND(CA113*CE113,2)</f>
        <v>1</v>
      </c>
      <c r="DT113" s="0" t="n">
        <v>-1</v>
      </c>
      <c r="DU113" s="0" t="s">
        <v>44</v>
      </c>
      <c r="DV113" s="0" t="str">
        <f aca="false">IF(AND(CH113="Nein",CL113="Nein"),"Nein","Ja")</f>
        <v>Nein</v>
      </c>
      <c r="DW113" s="3" t="n">
        <f aca="false">ROUND(CI113*CM113,2)</f>
        <v>1</v>
      </c>
      <c r="DX113" s="0" t="n">
        <v>-1</v>
      </c>
      <c r="DY113" s="0" t="s">
        <v>44</v>
      </c>
      <c r="DZ113" s="0" t="str">
        <f aca="false">IF(AND(CP113="Nein",CT113="Nein"),"Nein","Ja")</f>
        <v>Nein</v>
      </c>
      <c r="EA113" s="3" t="n">
        <f aca="false">ROUND(CQ113*CU113,2)</f>
        <v>1</v>
      </c>
      <c r="EB113" s="0" t="n">
        <v>-1</v>
      </c>
      <c r="EC113" s="0" t="s">
        <v>44</v>
      </c>
      <c r="ED113" s="0" t="str">
        <f aca="false">IF(AND(CP113="Nein",CH113="Nein"),"Nein","Ja")</f>
        <v>Nein</v>
      </c>
      <c r="EE113" s="3" t="n">
        <f aca="false">ROUND((CQ113+CI113)/2,2)</f>
        <v>1</v>
      </c>
      <c r="EF113" s="0" t="n">
        <v>-1</v>
      </c>
      <c r="EG113" s="0" t="s">
        <v>44</v>
      </c>
      <c r="EH113" s="0" t="str">
        <f aca="false">IF(AND(ED113="Nein",CD113="Nein"),"Nein","Ja")</f>
        <v>Nein</v>
      </c>
      <c r="EI113" s="3" t="n">
        <f aca="false">ROUND(EE113*CE113,2)</f>
        <v>1</v>
      </c>
      <c r="EJ113" s="0" t="n">
        <v>-1</v>
      </c>
      <c r="EK113" s="0" t="str">
        <f aca="false">BP113</f>
        <v>Nein</v>
      </c>
      <c r="EL113" s="0" t="str">
        <f aca="false">BQ113</f>
        <v>Nein</v>
      </c>
      <c r="EM113" s="3" t="n">
        <f aca="false">BR113</f>
        <v>1</v>
      </c>
    </row>
    <row r="114" customFormat="false" ht="12.75" hidden="false" customHeight="false" outlineLevel="0" collapsed="false">
      <c r="B114" s="0" t="n">
        <v>1</v>
      </c>
      <c r="C114" s="0" t="n">
        <v>720</v>
      </c>
      <c r="D114" s="0" t="s">
        <v>44</v>
      </c>
      <c r="E114" s="0" t="s">
        <v>44</v>
      </c>
      <c r="F114" s="3" t="n">
        <v>1</v>
      </c>
      <c r="G114" s="0" t="n">
        <v>97</v>
      </c>
      <c r="H114" s="0" t="s">
        <v>44</v>
      </c>
      <c r="I114" s="0" t="s">
        <v>44</v>
      </c>
      <c r="J114" s="3" t="n">
        <v>1</v>
      </c>
      <c r="K114" s="0" t="n">
        <v>180</v>
      </c>
      <c r="L114" s="0" t="s">
        <v>44</v>
      </c>
      <c r="M114" s="0" t="s">
        <v>44</v>
      </c>
      <c r="N114" s="3" t="n">
        <v>1</v>
      </c>
      <c r="O114" s="0" t="n">
        <v>82</v>
      </c>
      <c r="P114" s="0" t="s">
        <v>44</v>
      </c>
      <c r="Q114" s="0" t="s">
        <v>44</v>
      </c>
      <c r="R114" s="3" t="n">
        <v>1</v>
      </c>
      <c r="S114" s="0" t="n">
        <v>540</v>
      </c>
      <c r="T114" s="0" t="s">
        <v>44</v>
      </c>
      <c r="U114" s="0" t="s">
        <v>44</v>
      </c>
      <c r="V114" s="3" t="n">
        <v>1</v>
      </c>
      <c r="W114" s="0" t="n">
        <v>102</v>
      </c>
      <c r="X114" s="0" t="s">
        <v>44</v>
      </c>
      <c r="Y114" s="0" t="s">
        <v>44</v>
      </c>
      <c r="Z114" s="3" t="n">
        <v>1</v>
      </c>
      <c r="AA114" s="0" t="n">
        <v>82</v>
      </c>
      <c r="AB114" s="0" t="s">
        <v>44</v>
      </c>
      <c r="AC114" s="0" t="s">
        <v>44</v>
      </c>
      <c r="AD114" s="3" t="n">
        <v>1</v>
      </c>
      <c r="AE114" s="0" t="n">
        <v>82</v>
      </c>
      <c r="AF114" s="4" t="s">
        <v>44</v>
      </c>
      <c r="AG114" s="4" t="s">
        <v>44</v>
      </c>
      <c r="AH114" s="3" t="n">
        <v>1</v>
      </c>
      <c r="AI114" s="0" t="n">
        <v>11</v>
      </c>
      <c r="AJ114" s="0" t="s">
        <v>44</v>
      </c>
      <c r="AK114" s="0" t="s">
        <v>44</v>
      </c>
      <c r="AL114" s="3" t="n">
        <v>1</v>
      </c>
      <c r="AM114" s="0" t="n">
        <v>98</v>
      </c>
      <c r="AN114" s="0" t="s">
        <v>44</v>
      </c>
      <c r="AO114" s="0" t="s">
        <v>44</v>
      </c>
      <c r="AP114" s="3" t="n">
        <v>1</v>
      </c>
      <c r="AQ114" s="0" t="n">
        <v>25</v>
      </c>
      <c r="AR114" s="0" t="s">
        <v>44</v>
      </c>
      <c r="AS114" s="0" t="s">
        <v>44</v>
      </c>
      <c r="AT114" s="3" t="n">
        <v>1</v>
      </c>
      <c r="AU114" s="0" t="n">
        <v>7</v>
      </c>
      <c r="AV114" s="0" t="s">
        <v>44</v>
      </c>
      <c r="AW114" s="0" t="s">
        <v>44</v>
      </c>
      <c r="AX114" s="3" t="n">
        <v>1</v>
      </c>
      <c r="AY114" s="0" t="n">
        <v>2</v>
      </c>
      <c r="AZ114" s="0" t="s">
        <v>44</v>
      </c>
      <c r="BA114" s="0" t="s">
        <v>44</v>
      </c>
      <c r="BB114" s="3" t="n">
        <v>1</v>
      </c>
      <c r="BC114" s="0" t="n">
        <v>5</v>
      </c>
      <c r="BD114" s="0" t="s">
        <v>44</v>
      </c>
      <c r="BE114" s="0" t="s">
        <v>44</v>
      </c>
      <c r="BF114" s="3" t="n">
        <v>1</v>
      </c>
      <c r="BG114" s="0" t="n">
        <v>1008</v>
      </c>
      <c r="BH114" s="0" t="s">
        <v>44</v>
      </c>
      <c r="BI114" s="0" t="s">
        <v>44</v>
      </c>
      <c r="BJ114" s="3" t="n">
        <v>1</v>
      </c>
      <c r="BK114" s="0" t="n">
        <v>10</v>
      </c>
      <c r="BL114" s="0" t="s">
        <v>44</v>
      </c>
      <c r="BM114" s="0" t="s">
        <v>44</v>
      </c>
      <c r="BN114" s="3" t="n">
        <v>1</v>
      </c>
      <c r="BO114" s="0" t="n">
        <v>7</v>
      </c>
      <c r="BP114" s="0" t="s">
        <v>44</v>
      </c>
      <c r="BQ114" s="0" t="s">
        <v>44</v>
      </c>
      <c r="BR114" s="3" t="n">
        <v>1</v>
      </c>
      <c r="CA114" s="3"/>
      <c r="CE114" s="3"/>
      <c r="CI114" s="3"/>
      <c r="CM114" s="3"/>
      <c r="CQ114" s="3"/>
      <c r="CU114" s="3"/>
      <c r="CY114" s="3"/>
      <c r="DC114" s="3"/>
      <c r="DG114" s="3"/>
      <c r="DK114" s="3"/>
      <c r="DO114" s="3"/>
      <c r="DS114" s="3"/>
      <c r="DW114" s="3"/>
      <c r="EA114" s="3"/>
      <c r="EE114" s="3"/>
      <c r="EI114" s="3"/>
      <c r="EM114" s="3"/>
    </row>
    <row r="115" customFormat="false" ht="12.75" hidden="false" customHeight="false" outlineLevel="0" collapsed="false">
      <c r="B115" s="0" t="n">
        <v>1</v>
      </c>
      <c r="C115" s="0" t="n">
        <v>600</v>
      </c>
      <c r="D115" s="0" t="s">
        <v>44</v>
      </c>
      <c r="E115" s="0" t="s">
        <v>44</v>
      </c>
      <c r="F115" s="3" t="n">
        <v>1</v>
      </c>
      <c r="G115" s="0" t="n">
        <v>105</v>
      </c>
      <c r="H115" s="0" t="s">
        <v>44</v>
      </c>
      <c r="I115" s="0" t="s">
        <v>44</v>
      </c>
      <c r="J115" s="3" t="n">
        <v>1</v>
      </c>
      <c r="K115" s="0" t="n">
        <v>120</v>
      </c>
      <c r="L115" s="0" t="s">
        <v>44</v>
      </c>
      <c r="M115" s="0" t="s">
        <v>44</v>
      </c>
      <c r="N115" s="3" t="n">
        <v>1</v>
      </c>
      <c r="O115" s="0" t="n">
        <v>85</v>
      </c>
      <c r="P115" s="0" t="s">
        <v>44</v>
      </c>
      <c r="Q115" s="0" t="s">
        <v>44</v>
      </c>
      <c r="R115" s="3" t="n">
        <v>1</v>
      </c>
      <c r="S115" s="0" t="n">
        <v>480</v>
      </c>
      <c r="T115" s="0" t="s">
        <v>44</v>
      </c>
      <c r="U115" s="0" t="s">
        <v>44</v>
      </c>
      <c r="V115" s="3" t="n">
        <v>1</v>
      </c>
      <c r="W115" s="0" t="n">
        <v>110</v>
      </c>
      <c r="X115" s="0" t="s">
        <v>44</v>
      </c>
      <c r="Y115" s="0" t="s">
        <v>44</v>
      </c>
      <c r="Z115" s="3" t="n">
        <v>1</v>
      </c>
      <c r="AA115" s="0" t="n">
        <v>77</v>
      </c>
      <c r="AB115" s="0" t="s">
        <v>44</v>
      </c>
      <c r="AC115" s="0" t="s">
        <v>44</v>
      </c>
      <c r="AD115" s="3" t="n">
        <v>1</v>
      </c>
      <c r="AE115" s="0" t="n">
        <v>77</v>
      </c>
      <c r="AF115" s="4" t="s">
        <v>44</v>
      </c>
      <c r="AG115" s="4" t="s">
        <v>44</v>
      </c>
      <c r="AH115" s="3" t="n">
        <v>1</v>
      </c>
      <c r="AI115" s="0" t="n">
        <v>14</v>
      </c>
      <c r="AJ115" s="0" t="s">
        <v>44</v>
      </c>
      <c r="AK115" s="0" t="s">
        <v>44</v>
      </c>
      <c r="AL115" s="3" t="n">
        <v>1</v>
      </c>
      <c r="AM115" s="0" t="n">
        <v>95</v>
      </c>
      <c r="AN115" s="0" t="s">
        <v>44</v>
      </c>
      <c r="AO115" s="0" t="s">
        <v>44</v>
      </c>
      <c r="AP115" s="3" t="n">
        <v>1</v>
      </c>
      <c r="AQ115" s="0" t="n">
        <v>20</v>
      </c>
      <c r="AR115" s="0" t="s">
        <v>44</v>
      </c>
      <c r="AS115" s="0" t="s">
        <v>44</v>
      </c>
      <c r="AT115" s="3" t="n">
        <v>1</v>
      </c>
      <c r="AU115" s="0" t="n">
        <v>6</v>
      </c>
      <c r="AV115" s="0" t="s">
        <v>44</v>
      </c>
      <c r="AW115" s="0" t="s">
        <v>44</v>
      </c>
      <c r="AX115" s="3" t="n">
        <v>1</v>
      </c>
      <c r="AY115" s="0" t="n">
        <v>1</v>
      </c>
      <c r="AZ115" s="0" t="s">
        <v>44</v>
      </c>
      <c r="BA115" s="0" t="s">
        <v>44</v>
      </c>
      <c r="BB115" s="3" t="n">
        <v>1</v>
      </c>
      <c r="BC115" s="0" t="n">
        <v>4</v>
      </c>
      <c r="BD115" s="0" t="s">
        <v>44</v>
      </c>
      <c r="BE115" s="0" t="s">
        <v>44</v>
      </c>
      <c r="BF115" s="3" t="n">
        <v>1</v>
      </c>
      <c r="BG115" s="0" t="n">
        <v>804</v>
      </c>
      <c r="BH115" s="0" t="s">
        <v>44</v>
      </c>
      <c r="BI115" s="0" t="s">
        <v>44</v>
      </c>
      <c r="BJ115" s="3" t="n">
        <v>1</v>
      </c>
      <c r="BK115" s="0" t="n">
        <v>8</v>
      </c>
      <c r="BL115" s="0" t="s">
        <v>44</v>
      </c>
      <c r="BM115" s="0" t="s">
        <v>44</v>
      </c>
      <c r="BN115" s="3" t="n">
        <v>1</v>
      </c>
      <c r="BO115" s="0" t="n">
        <v>0</v>
      </c>
      <c r="BP115" s="0" t="s">
        <v>44</v>
      </c>
      <c r="BQ115" s="0" t="s">
        <v>44</v>
      </c>
      <c r="BR115" s="3" t="n">
        <v>1</v>
      </c>
      <c r="CA115" s="3"/>
      <c r="CE115" s="3"/>
      <c r="CI115" s="3"/>
      <c r="CM115" s="3"/>
      <c r="CQ115" s="3"/>
      <c r="CU115" s="3"/>
      <c r="CY115" s="3"/>
      <c r="DC115" s="3"/>
      <c r="DG115" s="3"/>
      <c r="DK115" s="3"/>
      <c r="DO115" s="3"/>
      <c r="DS115" s="3"/>
      <c r="DW115" s="3"/>
      <c r="EA115" s="3"/>
      <c r="EE115" s="3"/>
      <c r="EI115" s="3"/>
      <c r="EM115" s="3"/>
    </row>
    <row r="116" customFormat="false" ht="12.75" hidden="false" customHeight="false" outlineLevel="0" collapsed="false">
      <c r="A116" s="0" t="n">
        <v>42</v>
      </c>
      <c r="B116" s="0" t="n">
        <v>1</v>
      </c>
      <c r="C116" s="0" t="n">
        <v>2520</v>
      </c>
      <c r="D116" s="0" t="s">
        <v>44</v>
      </c>
      <c r="E116" s="0" t="s">
        <v>44</v>
      </c>
      <c r="F116" s="3" t="n">
        <v>1</v>
      </c>
      <c r="G116" s="0" t="n">
        <v>103</v>
      </c>
      <c r="H116" s="0" t="s">
        <v>44</v>
      </c>
      <c r="I116" s="0" t="s">
        <v>44</v>
      </c>
      <c r="J116" s="3" t="n">
        <v>1</v>
      </c>
      <c r="K116" s="0" t="n">
        <v>900</v>
      </c>
      <c r="L116" s="0" t="s">
        <v>44</v>
      </c>
      <c r="M116" s="0" t="s">
        <v>44</v>
      </c>
      <c r="N116" s="3" t="n">
        <v>1</v>
      </c>
      <c r="O116" s="0" t="n">
        <v>85</v>
      </c>
      <c r="P116" s="0" t="s">
        <v>44</v>
      </c>
      <c r="Q116" s="0" t="s">
        <v>44</v>
      </c>
      <c r="R116" s="3" t="n">
        <v>1</v>
      </c>
      <c r="S116" s="0" t="n">
        <v>1620</v>
      </c>
      <c r="T116" s="0" t="s">
        <v>44</v>
      </c>
      <c r="U116" s="0" t="s">
        <v>44</v>
      </c>
      <c r="V116" s="3" t="n">
        <v>1</v>
      </c>
      <c r="W116" s="0" t="n">
        <v>114</v>
      </c>
      <c r="X116" s="0" t="s">
        <v>44</v>
      </c>
      <c r="Y116" s="0" t="s">
        <v>44</v>
      </c>
      <c r="Z116" s="3" t="n">
        <v>1</v>
      </c>
      <c r="AA116" s="0" t="n">
        <v>82</v>
      </c>
      <c r="AB116" s="0" t="s">
        <v>44</v>
      </c>
      <c r="AC116" s="0" t="s">
        <v>44</v>
      </c>
      <c r="AD116" s="3" t="n">
        <v>1</v>
      </c>
      <c r="AE116" s="0" t="n">
        <v>88</v>
      </c>
      <c r="AF116" s="4" t="s">
        <v>44</v>
      </c>
      <c r="AG116" s="4" t="s">
        <v>44</v>
      </c>
      <c r="AH116" s="3" t="n">
        <v>1</v>
      </c>
      <c r="AI116" s="0" t="n">
        <v>-3</v>
      </c>
      <c r="AJ116" s="0" t="s">
        <v>44</v>
      </c>
      <c r="AK116" s="0" t="s">
        <v>44</v>
      </c>
      <c r="AL116" s="3" t="n">
        <v>1</v>
      </c>
      <c r="AM116" s="0" t="n">
        <v>103</v>
      </c>
      <c r="AN116" s="0" t="s">
        <v>44</v>
      </c>
      <c r="AO116" s="0" t="s">
        <v>44</v>
      </c>
      <c r="AP116" s="3" t="n">
        <v>1</v>
      </c>
      <c r="AQ116" s="0" t="n">
        <v>36</v>
      </c>
      <c r="AR116" s="0" t="s">
        <v>44</v>
      </c>
      <c r="AS116" s="0" t="s">
        <v>44</v>
      </c>
      <c r="AT116" s="3" t="n">
        <v>1</v>
      </c>
      <c r="AU116" s="0" t="n">
        <v>24</v>
      </c>
      <c r="AV116" s="0" t="s">
        <v>44</v>
      </c>
      <c r="AW116" s="0" t="s">
        <v>44</v>
      </c>
      <c r="AX116" s="3" t="n">
        <v>1</v>
      </c>
      <c r="AY116" s="0" t="n">
        <v>11</v>
      </c>
      <c r="AZ116" s="0" t="s">
        <v>44</v>
      </c>
      <c r="BA116" s="0" t="s">
        <v>44</v>
      </c>
      <c r="BB116" s="3" t="n">
        <v>1</v>
      </c>
      <c r="BC116" s="0" t="n">
        <v>14</v>
      </c>
      <c r="BD116" s="0" t="s">
        <v>44</v>
      </c>
      <c r="BE116" s="0" t="s">
        <v>44</v>
      </c>
      <c r="BF116" s="3" t="n">
        <v>1</v>
      </c>
      <c r="BG116" s="0" t="n">
        <v>4122</v>
      </c>
      <c r="BH116" s="0" t="s">
        <v>44</v>
      </c>
      <c r="BI116" s="0" t="s">
        <v>44</v>
      </c>
      <c r="BJ116" s="3" t="n">
        <v>1</v>
      </c>
      <c r="BK116" s="0" t="n">
        <v>40</v>
      </c>
      <c r="BL116" s="0" t="s">
        <v>44</v>
      </c>
      <c r="BM116" s="0" t="s">
        <v>44</v>
      </c>
      <c r="BN116" s="3" t="n">
        <v>1</v>
      </c>
      <c r="BO116" s="0" t="n">
        <v>19</v>
      </c>
      <c r="BP116" s="0" t="s">
        <v>44</v>
      </c>
      <c r="BQ116" s="0" t="s">
        <v>44</v>
      </c>
      <c r="BR116" s="3" t="n">
        <v>1</v>
      </c>
      <c r="BW116" s="0" t="n">
        <v>1</v>
      </c>
      <c r="BX116" s="0" t="n">
        <f aca="false">IF(AND(C116&gt;=0,C117&gt;=0,C118&gt;=0),ROUND(0.9*C116+0.7*C117-0.3*C118,0),-1)</f>
        <v>2592</v>
      </c>
      <c r="BY116" s="0" t="s">
        <v>44</v>
      </c>
      <c r="BZ116" s="0" t="str">
        <f aca="false">IF(AND(E116="Nein",E117="Nein",E118="Nein"),"Nein","Ja")</f>
        <v>Nein</v>
      </c>
      <c r="CA116" s="3" t="n">
        <f aca="false">ROUND((F116+F117+F118)/3,2)</f>
        <v>1</v>
      </c>
      <c r="CB116" s="0" t="n">
        <v>-1</v>
      </c>
      <c r="CC116" s="0" t="str">
        <f aca="false">H116</f>
        <v>Nein</v>
      </c>
      <c r="CD116" s="0" t="str">
        <f aca="false">I116</f>
        <v>Nein</v>
      </c>
      <c r="CE116" s="3" t="n">
        <f aca="false">J116</f>
        <v>1</v>
      </c>
      <c r="CF116" s="0" t="n">
        <f aca="false">IF(AND(K116&gt;=0,K117&gt;=0,K118&gt;=0),ROUND(0.9*K116+0.7*K117-0.3*K118,0),-1)</f>
        <v>900</v>
      </c>
      <c r="CG116" s="0" t="s">
        <v>44</v>
      </c>
      <c r="CH116" s="0" t="str">
        <f aca="false">IF(AND(M116="Nein",M117="Nein",M118="Nein"),"Nein","Ja")</f>
        <v>Nein</v>
      </c>
      <c r="CI116" s="3" t="n">
        <f aca="false">ROUND((N116+N117+N118)/3,2)</f>
        <v>1</v>
      </c>
      <c r="CJ116" s="0" t="n">
        <v>-1</v>
      </c>
      <c r="CK116" s="0" t="str">
        <f aca="false">P116</f>
        <v>Nein</v>
      </c>
      <c r="CL116" s="0" t="str">
        <f aca="false">Q116</f>
        <v>Nein</v>
      </c>
      <c r="CM116" s="3" t="n">
        <f aca="false">R116</f>
        <v>1</v>
      </c>
      <c r="CN116" s="0" t="n">
        <f aca="false">IF(AND(S116&gt;=0,S117&gt;=0,S118&gt;=0),ROUND(0.9*S116+0.7*S117-0.3*S118,0),-1)</f>
        <v>1692</v>
      </c>
      <c r="CO116" s="0" t="s">
        <v>44</v>
      </c>
      <c r="CP116" s="0" t="str">
        <f aca="false">IF(AND(U116="Nein",U117="Nein",U118="Nein"),"Nein","Ja")</f>
        <v>Nein</v>
      </c>
      <c r="CQ116" s="3" t="n">
        <f aca="false">ROUND((V116+V117+V118)/3,2)</f>
        <v>1</v>
      </c>
      <c r="CR116" s="0" t="n">
        <v>-1</v>
      </c>
      <c r="CS116" s="0" t="str">
        <f aca="false">X116</f>
        <v>Nein</v>
      </c>
      <c r="CT116" s="0" t="str">
        <f aca="false">Y116</f>
        <v>Nein</v>
      </c>
      <c r="CU116" s="3" t="n">
        <f aca="false">Z116</f>
        <v>1</v>
      </c>
      <c r="CV116" s="0" t="n">
        <v>-1</v>
      </c>
      <c r="CW116" s="0" t="str">
        <f aca="false">AB116</f>
        <v>Nein</v>
      </c>
      <c r="CX116" s="0" t="str">
        <f aca="false">AC116</f>
        <v>Nein</v>
      </c>
      <c r="CY116" s="3" t="n">
        <f aca="false">AD116</f>
        <v>1</v>
      </c>
      <c r="CZ116" s="0" t="n">
        <v>-1</v>
      </c>
      <c r="DA116" s="0" t="str">
        <f aca="false">AF116</f>
        <v>Nein</v>
      </c>
      <c r="DB116" s="0" t="str">
        <f aca="false">AG116</f>
        <v>Nein</v>
      </c>
      <c r="DC116" s="3" t="n">
        <f aca="false">AH116</f>
        <v>1</v>
      </c>
      <c r="DD116" s="0" t="n">
        <v>-1</v>
      </c>
      <c r="DE116" s="0" t="str">
        <f aca="false">AJ116</f>
        <v>Nein</v>
      </c>
      <c r="DF116" s="0" t="str">
        <f aca="false">AK116</f>
        <v>Nein</v>
      </c>
      <c r="DG116" s="3" t="n">
        <f aca="false">AL116</f>
        <v>1</v>
      </c>
      <c r="DH116" s="0" t="n">
        <v>-1</v>
      </c>
      <c r="DI116" s="0" t="str">
        <f aca="false">AN116</f>
        <v>Nein</v>
      </c>
      <c r="DJ116" s="0" t="str">
        <f aca="false">AO116</f>
        <v>Nein</v>
      </c>
      <c r="DK116" s="3" t="n">
        <f aca="false">AP116</f>
        <v>1</v>
      </c>
      <c r="DL116" s="0" t="n">
        <f aca="false">IF(CF116=0,0,IF(OR(BX116&gt;=0,CF116&gt;=0),ROUND(CF116/BX116*100,0),-1))</f>
        <v>35</v>
      </c>
      <c r="DM116" s="0" t="s">
        <v>44</v>
      </c>
      <c r="DN116" s="0" t="str">
        <f aca="false">IF(AND(CH116="Nein",BZ116="Nein"),"Nein","Ja")</f>
        <v>Nein</v>
      </c>
      <c r="DO116" s="3" t="n">
        <f aca="false">ROUND(CI116*CA116,2)</f>
        <v>1</v>
      </c>
      <c r="DP116" s="0" t="n">
        <v>-1</v>
      </c>
      <c r="DQ116" s="0" t="s">
        <v>44</v>
      </c>
      <c r="DR116" s="0" t="str">
        <f aca="false">IF(AND(BZ116="Nein",CD116="Nein"),"Nein","Ja")</f>
        <v>Nein</v>
      </c>
      <c r="DS116" s="3" t="n">
        <f aca="false">ROUND(CA116*CE116,2)</f>
        <v>1</v>
      </c>
      <c r="DT116" s="0" t="n">
        <v>-1</v>
      </c>
      <c r="DU116" s="0" t="s">
        <v>44</v>
      </c>
      <c r="DV116" s="0" t="str">
        <f aca="false">IF(AND(CH116="Nein",CL116="Nein"),"Nein","Ja")</f>
        <v>Nein</v>
      </c>
      <c r="DW116" s="3" t="n">
        <f aca="false">ROUND(CI116*CM116,2)</f>
        <v>1</v>
      </c>
      <c r="DX116" s="0" t="n">
        <v>-1</v>
      </c>
      <c r="DY116" s="0" t="s">
        <v>44</v>
      </c>
      <c r="DZ116" s="0" t="str">
        <f aca="false">IF(AND(CP116="Nein",CT116="Nein"),"Nein","Ja")</f>
        <v>Nein</v>
      </c>
      <c r="EA116" s="3" t="n">
        <f aca="false">ROUND(CQ116*CU116,2)</f>
        <v>1</v>
      </c>
      <c r="EB116" s="0" t="n">
        <v>-1</v>
      </c>
      <c r="EC116" s="0" t="s">
        <v>44</v>
      </c>
      <c r="ED116" s="0" t="str">
        <f aca="false">IF(AND(CP116="Nein",CH116="Nein"),"Nein","Ja")</f>
        <v>Nein</v>
      </c>
      <c r="EE116" s="3" t="n">
        <f aca="false">ROUND((CQ116+CI116)/2,2)</f>
        <v>1</v>
      </c>
      <c r="EF116" s="0" t="n">
        <v>-1</v>
      </c>
      <c r="EG116" s="0" t="s">
        <v>44</v>
      </c>
      <c r="EH116" s="0" t="str">
        <f aca="false">IF(AND(ED116="Nein",CD116="Nein"),"Nein","Ja")</f>
        <v>Nein</v>
      </c>
      <c r="EI116" s="3" t="n">
        <f aca="false">ROUND(EE116*CE116,2)</f>
        <v>1</v>
      </c>
      <c r="EJ116" s="0" t="n">
        <v>-1</v>
      </c>
      <c r="EK116" s="0" t="str">
        <f aca="false">BP116</f>
        <v>Nein</v>
      </c>
      <c r="EL116" s="0" t="str">
        <f aca="false">BQ116</f>
        <v>Nein</v>
      </c>
      <c r="EM116" s="3" t="n">
        <f aca="false">BR116</f>
        <v>1</v>
      </c>
    </row>
    <row r="117" customFormat="false" ht="12.75" hidden="false" customHeight="false" outlineLevel="0" collapsed="false">
      <c r="B117" s="0" t="n">
        <v>1</v>
      </c>
      <c r="C117" s="0" t="n">
        <v>720</v>
      </c>
      <c r="D117" s="0" t="s">
        <v>44</v>
      </c>
      <c r="E117" s="0" t="s">
        <v>44</v>
      </c>
      <c r="F117" s="3" t="n">
        <v>1</v>
      </c>
      <c r="G117" s="0" t="n">
        <v>97</v>
      </c>
      <c r="H117" s="0" t="s">
        <v>44</v>
      </c>
      <c r="I117" s="0" t="s">
        <v>44</v>
      </c>
      <c r="J117" s="3" t="n">
        <v>1</v>
      </c>
      <c r="K117" s="0" t="n">
        <v>180</v>
      </c>
      <c r="L117" s="0" t="s">
        <v>44</v>
      </c>
      <c r="M117" s="0" t="s">
        <v>44</v>
      </c>
      <c r="N117" s="3" t="n">
        <v>1</v>
      </c>
      <c r="O117" s="0" t="n">
        <v>82</v>
      </c>
      <c r="P117" s="0" t="s">
        <v>44</v>
      </c>
      <c r="Q117" s="0" t="s">
        <v>44</v>
      </c>
      <c r="R117" s="3" t="n">
        <v>1</v>
      </c>
      <c r="S117" s="0" t="n">
        <v>540</v>
      </c>
      <c r="T117" s="0" t="s">
        <v>44</v>
      </c>
      <c r="U117" s="0" t="s">
        <v>44</v>
      </c>
      <c r="V117" s="3" t="n">
        <v>1</v>
      </c>
      <c r="W117" s="0" t="n">
        <v>102</v>
      </c>
      <c r="X117" s="0" t="s">
        <v>44</v>
      </c>
      <c r="Y117" s="0" t="s">
        <v>44</v>
      </c>
      <c r="Z117" s="3" t="n">
        <v>1</v>
      </c>
      <c r="AA117" s="0" t="n">
        <v>82</v>
      </c>
      <c r="AB117" s="0" t="s">
        <v>44</v>
      </c>
      <c r="AC117" s="0" t="s">
        <v>44</v>
      </c>
      <c r="AD117" s="3" t="n">
        <v>1</v>
      </c>
      <c r="AE117" s="0" t="n">
        <v>82</v>
      </c>
      <c r="AF117" s="4" t="s">
        <v>44</v>
      </c>
      <c r="AG117" s="4" t="s">
        <v>44</v>
      </c>
      <c r="AH117" s="3" t="n">
        <v>1</v>
      </c>
      <c r="AI117" s="0" t="n">
        <v>11</v>
      </c>
      <c r="AJ117" s="0" t="s">
        <v>44</v>
      </c>
      <c r="AK117" s="0" t="s">
        <v>44</v>
      </c>
      <c r="AL117" s="3" t="n">
        <v>1</v>
      </c>
      <c r="AM117" s="0" t="n">
        <v>98</v>
      </c>
      <c r="AN117" s="0" t="s">
        <v>44</v>
      </c>
      <c r="AO117" s="0" t="s">
        <v>44</v>
      </c>
      <c r="AP117" s="3" t="n">
        <v>1</v>
      </c>
      <c r="AQ117" s="0" t="n">
        <v>25</v>
      </c>
      <c r="AR117" s="0" t="s">
        <v>44</v>
      </c>
      <c r="AS117" s="0" t="s">
        <v>44</v>
      </c>
      <c r="AT117" s="3" t="n">
        <v>1</v>
      </c>
      <c r="AU117" s="0" t="n">
        <v>7</v>
      </c>
      <c r="AV117" s="0" t="s">
        <v>44</v>
      </c>
      <c r="AW117" s="0" t="s">
        <v>44</v>
      </c>
      <c r="AX117" s="3" t="n">
        <v>1</v>
      </c>
      <c r="AY117" s="0" t="n">
        <v>2</v>
      </c>
      <c r="AZ117" s="0" t="s">
        <v>44</v>
      </c>
      <c r="BA117" s="0" t="s">
        <v>44</v>
      </c>
      <c r="BB117" s="3" t="n">
        <v>1</v>
      </c>
      <c r="BC117" s="0" t="n">
        <v>5</v>
      </c>
      <c r="BD117" s="0" t="s">
        <v>44</v>
      </c>
      <c r="BE117" s="0" t="s">
        <v>44</v>
      </c>
      <c r="BF117" s="3" t="n">
        <v>1</v>
      </c>
      <c r="BG117" s="0" t="n">
        <v>1008</v>
      </c>
      <c r="BH117" s="0" t="s">
        <v>44</v>
      </c>
      <c r="BI117" s="0" t="s">
        <v>44</v>
      </c>
      <c r="BJ117" s="3" t="n">
        <v>1</v>
      </c>
      <c r="BK117" s="0" t="n">
        <v>10</v>
      </c>
      <c r="BL117" s="0" t="s">
        <v>44</v>
      </c>
      <c r="BM117" s="0" t="s">
        <v>44</v>
      </c>
      <c r="BN117" s="3" t="n">
        <v>1</v>
      </c>
      <c r="BO117" s="0" t="n">
        <v>7</v>
      </c>
      <c r="BP117" s="0" t="s">
        <v>44</v>
      </c>
      <c r="BQ117" s="0" t="s">
        <v>44</v>
      </c>
      <c r="BR117" s="3" t="n">
        <v>1</v>
      </c>
      <c r="CA117" s="3"/>
      <c r="CE117" s="3"/>
      <c r="CI117" s="3"/>
      <c r="CM117" s="3"/>
      <c r="CQ117" s="3"/>
      <c r="CU117" s="3"/>
      <c r="CY117" s="3"/>
      <c r="DC117" s="3"/>
      <c r="DG117" s="3"/>
      <c r="DK117" s="3"/>
      <c r="DO117" s="3"/>
      <c r="DS117" s="3"/>
      <c r="DW117" s="3"/>
      <c r="EA117" s="3"/>
      <c r="EE117" s="3"/>
      <c r="EI117" s="3"/>
      <c r="EM117" s="3"/>
    </row>
    <row r="118" customFormat="false" ht="12.75" hidden="false" customHeight="false" outlineLevel="0" collapsed="false">
      <c r="B118" s="0" t="n">
        <v>1</v>
      </c>
      <c r="C118" s="0" t="n">
        <v>600</v>
      </c>
      <c r="D118" s="0" t="s">
        <v>44</v>
      </c>
      <c r="E118" s="0" t="s">
        <v>44</v>
      </c>
      <c r="F118" s="3" t="n">
        <v>1</v>
      </c>
      <c r="G118" s="0" t="n">
        <v>105</v>
      </c>
      <c r="H118" s="0" t="s">
        <v>44</v>
      </c>
      <c r="I118" s="0" t="s">
        <v>44</v>
      </c>
      <c r="J118" s="3" t="n">
        <v>1</v>
      </c>
      <c r="K118" s="0" t="n">
        <v>120</v>
      </c>
      <c r="L118" s="0" t="s">
        <v>44</v>
      </c>
      <c r="M118" s="0" t="s">
        <v>44</v>
      </c>
      <c r="N118" s="3" t="n">
        <v>1</v>
      </c>
      <c r="O118" s="0" t="n">
        <v>85</v>
      </c>
      <c r="P118" s="0" t="s">
        <v>44</v>
      </c>
      <c r="Q118" s="0" t="s">
        <v>44</v>
      </c>
      <c r="R118" s="3" t="n">
        <v>1</v>
      </c>
      <c r="S118" s="0" t="n">
        <v>480</v>
      </c>
      <c r="T118" s="0" t="s">
        <v>44</v>
      </c>
      <c r="U118" s="0" t="s">
        <v>44</v>
      </c>
      <c r="V118" s="3" t="n">
        <v>1</v>
      </c>
      <c r="W118" s="0" t="n">
        <v>110</v>
      </c>
      <c r="X118" s="0" t="s">
        <v>44</v>
      </c>
      <c r="Y118" s="0" t="s">
        <v>44</v>
      </c>
      <c r="Z118" s="3" t="n">
        <v>1</v>
      </c>
      <c r="AA118" s="0" t="n">
        <v>77</v>
      </c>
      <c r="AB118" s="0" t="s">
        <v>44</v>
      </c>
      <c r="AC118" s="0" t="s">
        <v>44</v>
      </c>
      <c r="AD118" s="3" t="n">
        <v>1</v>
      </c>
      <c r="AE118" s="0" t="n">
        <v>77</v>
      </c>
      <c r="AF118" s="4" t="s">
        <v>44</v>
      </c>
      <c r="AG118" s="4" t="s">
        <v>44</v>
      </c>
      <c r="AH118" s="3" t="n">
        <v>1</v>
      </c>
      <c r="AI118" s="0" t="n">
        <v>14</v>
      </c>
      <c r="AJ118" s="0" t="s">
        <v>44</v>
      </c>
      <c r="AK118" s="0" t="s">
        <v>44</v>
      </c>
      <c r="AL118" s="3" t="n">
        <v>1</v>
      </c>
      <c r="AM118" s="0" t="n">
        <v>95</v>
      </c>
      <c r="AN118" s="0" t="s">
        <v>44</v>
      </c>
      <c r="AO118" s="0" t="s">
        <v>44</v>
      </c>
      <c r="AP118" s="3" t="n">
        <v>1</v>
      </c>
      <c r="AQ118" s="0" t="n">
        <v>20</v>
      </c>
      <c r="AR118" s="0" t="s">
        <v>44</v>
      </c>
      <c r="AS118" s="0" t="s">
        <v>44</v>
      </c>
      <c r="AT118" s="3" t="n">
        <v>1</v>
      </c>
      <c r="AU118" s="0" t="n">
        <v>6</v>
      </c>
      <c r="AV118" s="0" t="s">
        <v>44</v>
      </c>
      <c r="AW118" s="0" t="s">
        <v>44</v>
      </c>
      <c r="AX118" s="3" t="n">
        <v>1</v>
      </c>
      <c r="AY118" s="0" t="n">
        <v>1</v>
      </c>
      <c r="AZ118" s="0" t="s">
        <v>44</v>
      </c>
      <c r="BA118" s="0" t="s">
        <v>44</v>
      </c>
      <c r="BB118" s="3" t="n">
        <v>1</v>
      </c>
      <c r="BC118" s="0" t="n">
        <v>4</v>
      </c>
      <c r="BD118" s="0" t="s">
        <v>44</v>
      </c>
      <c r="BE118" s="0" t="s">
        <v>44</v>
      </c>
      <c r="BF118" s="3" t="n">
        <v>1</v>
      </c>
      <c r="BG118" s="0" t="n">
        <v>804</v>
      </c>
      <c r="BH118" s="0" t="s">
        <v>44</v>
      </c>
      <c r="BI118" s="0" t="s">
        <v>44</v>
      </c>
      <c r="BJ118" s="3" t="n">
        <v>1</v>
      </c>
      <c r="BK118" s="0" t="n">
        <v>8</v>
      </c>
      <c r="BL118" s="0" t="s">
        <v>44</v>
      </c>
      <c r="BM118" s="0" t="s">
        <v>44</v>
      </c>
      <c r="BN118" s="3" t="n">
        <v>1</v>
      </c>
      <c r="BO118" s="0" t="n">
        <v>0</v>
      </c>
      <c r="BP118" s="0" t="s">
        <v>44</v>
      </c>
      <c r="BQ118" s="0" t="s">
        <v>44</v>
      </c>
      <c r="BR118" s="3" t="n">
        <v>1</v>
      </c>
      <c r="CA118" s="3"/>
      <c r="CE118" s="3"/>
      <c r="CI118" s="3"/>
      <c r="CM118" s="3"/>
      <c r="CQ118" s="3"/>
      <c r="CU118" s="3"/>
      <c r="CY118" s="3"/>
      <c r="DC118" s="3"/>
      <c r="DG118" s="3"/>
      <c r="DK118" s="3"/>
      <c r="DO118" s="3"/>
      <c r="DS118" s="3"/>
      <c r="DW118" s="3"/>
      <c r="EA118" s="3"/>
      <c r="EE118" s="3"/>
      <c r="EI118" s="3"/>
      <c r="EM118" s="3"/>
    </row>
    <row r="119" customFormat="false" ht="12.75" hidden="false" customHeight="false" outlineLevel="0" collapsed="false">
      <c r="A119" s="0" t="n">
        <v>43</v>
      </c>
      <c r="B119" s="0" t="n">
        <v>1</v>
      </c>
      <c r="C119" s="0" t="n">
        <v>1320</v>
      </c>
      <c r="D119" s="0" t="s">
        <v>44</v>
      </c>
      <c r="E119" s="0" t="s">
        <v>44</v>
      </c>
      <c r="F119" s="3" t="n">
        <v>1</v>
      </c>
      <c r="G119" s="0" t="n">
        <v>20</v>
      </c>
      <c r="H119" s="0" t="s">
        <v>44</v>
      </c>
      <c r="I119" s="0" t="s">
        <v>44</v>
      </c>
      <c r="J119" s="3" t="n">
        <v>1</v>
      </c>
      <c r="K119" s="0" t="n">
        <v>60</v>
      </c>
      <c r="L119" s="0" t="s">
        <v>44</v>
      </c>
      <c r="M119" s="0" t="s">
        <v>44</v>
      </c>
      <c r="N119" s="3" t="n">
        <v>1</v>
      </c>
      <c r="O119" s="0" t="n">
        <v>20</v>
      </c>
      <c r="P119" s="0" t="s">
        <v>44</v>
      </c>
      <c r="Q119" s="0" t="s">
        <v>44</v>
      </c>
      <c r="R119" s="3" t="n">
        <v>1</v>
      </c>
      <c r="S119" s="0" t="n">
        <v>1260</v>
      </c>
      <c r="T119" s="0" t="s">
        <v>44</v>
      </c>
      <c r="U119" s="0" t="s">
        <v>44</v>
      </c>
      <c r="V119" s="3" t="n">
        <v>1</v>
      </c>
      <c r="W119" s="0" t="n">
        <v>20</v>
      </c>
      <c r="X119" s="0" t="s">
        <v>44</v>
      </c>
      <c r="Y119" s="0" t="s">
        <v>44</v>
      </c>
      <c r="Z119" s="3" t="n">
        <v>1</v>
      </c>
      <c r="AA119" s="0" t="n">
        <v>92</v>
      </c>
      <c r="AB119" s="0" t="s">
        <v>44</v>
      </c>
      <c r="AC119" s="0" t="s">
        <v>44</v>
      </c>
      <c r="AD119" s="3" t="n">
        <v>1</v>
      </c>
      <c r="AE119" s="0" t="n">
        <v>92</v>
      </c>
      <c r="AF119" s="4" t="s">
        <v>44</v>
      </c>
      <c r="AG119" s="4" t="s">
        <v>44</v>
      </c>
      <c r="AH119" s="3" t="n">
        <v>1</v>
      </c>
      <c r="AI119" s="0" t="n">
        <v>2</v>
      </c>
      <c r="AJ119" s="0" t="s">
        <v>44</v>
      </c>
      <c r="AK119" s="0" t="s">
        <v>44</v>
      </c>
      <c r="AL119" s="3" t="n">
        <v>1</v>
      </c>
      <c r="AM119" s="0" t="n">
        <v>21</v>
      </c>
      <c r="AN119" s="0" t="s">
        <v>44</v>
      </c>
      <c r="AO119" s="0" t="s">
        <v>44</v>
      </c>
      <c r="AP119" s="3" t="n">
        <v>1</v>
      </c>
      <c r="AQ119" s="0" t="n">
        <v>5</v>
      </c>
      <c r="AR119" s="0" t="s">
        <v>44</v>
      </c>
      <c r="AS119" s="0" t="s">
        <v>44</v>
      </c>
      <c r="AT119" s="3" t="n">
        <v>1</v>
      </c>
      <c r="AU119" s="0" t="n">
        <v>66</v>
      </c>
      <c r="AV119" s="0" t="s">
        <v>44</v>
      </c>
      <c r="AW119" s="0" t="s">
        <v>44</v>
      </c>
      <c r="AX119" s="3" t="n">
        <v>1</v>
      </c>
      <c r="AY119" s="0" t="n">
        <v>3</v>
      </c>
      <c r="AZ119" s="0" t="s">
        <v>44</v>
      </c>
      <c r="BA119" s="0" t="s">
        <v>44</v>
      </c>
      <c r="BB119" s="3" t="n">
        <v>1</v>
      </c>
      <c r="BC119" s="0" t="n">
        <v>63</v>
      </c>
      <c r="BD119" s="0" t="s">
        <v>44</v>
      </c>
      <c r="BE119" s="0" t="s">
        <v>44</v>
      </c>
      <c r="BF119" s="3" t="n">
        <v>1</v>
      </c>
      <c r="BG119" s="0" t="n">
        <v>1392</v>
      </c>
      <c r="BH119" s="0" t="s">
        <v>44</v>
      </c>
      <c r="BI119" s="0" t="s">
        <v>44</v>
      </c>
      <c r="BJ119" s="3" t="n">
        <v>1</v>
      </c>
      <c r="BK119" s="0" t="n">
        <v>70</v>
      </c>
      <c r="BL119" s="0" t="s">
        <v>44</v>
      </c>
      <c r="BM119" s="0" t="s">
        <v>44</v>
      </c>
      <c r="BN119" s="3" t="n">
        <v>1</v>
      </c>
      <c r="BO119" s="0" t="n">
        <v>9</v>
      </c>
      <c r="BP119" s="0" t="s">
        <v>44</v>
      </c>
      <c r="BQ119" s="0" t="s">
        <v>44</v>
      </c>
      <c r="BR119" s="3" t="n">
        <v>1</v>
      </c>
      <c r="BW119" s="0" t="n">
        <v>1</v>
      </c>
      <c r="BX119" s="0" t="n">
        <f aca="false">IF(AND(C119&gt;=0,C120&gt;=0,C121&gt;=0),ROUND(0.9*C119+0.7*C120-0.3*C121,0),-1)</f>
        <v>1512</v>
      </c>
      <c r="BY119" s="0" t="s">
        <v>44</v>
      </c>
      <c r="BZ119" s="0" t="str">
        <f aca="false">IF(AND(E119="Nein",E120="Nein",E121="Nein"),"Nein","Ja")</f>
        <v>Nein</v>
      </c>
      <c r="CA119" s="3" t="n">
        <f aca="false">ROUND((F119+F120+F121)/3,2)</f>
        <v>1</v>
      </c>
      <c r="CB119" s="0" t="n">
        <v>-1</v>
      </c>
      <c r="CC119" s="0" t="str">
        <f aca="false">H119</f>
        <v>Nein</v>
      </c>
      <c r="CD119" s="0" t="str">
        <f aca="false">I119</f>
        <v>Nein</v>
      </c>
      <c r="CE119" s="3" t="n">
        <f aca="false">J119</f>
        <v>1</v>
      </c>
      <c r="CF119" s="0" t="n">
        <f aca="false">IF(AND(K119&gt;=0,K120&gt;=0,K121&gt;=0),ROUND(0.9*K119+0.7*K120-0.3*K121,0),-1)</f>
        <v>144</v>
      </c>
      <c r="CG119" s="0" t="s">
        <v>44</v>
      </c>
      <c r="CH119" s="0" t="str">
        <f aca="false">IF(AND(M119="Nein",M120="Nein",M121="Nein"),"Nein","Ja")</f>
        <v>Nein</v>
      </c>
      <c r="CI119" s="3" t="n">
        <f aca="false">ROUND((N119+N120+N121)/3,2)</f>
        <v>1</v>
      </c>
      <c r="CJ119" s="0" t="n">
        <v>-1</v>
      </c>
      <c r="CK119" s="0" t="str">
        <f aca="false">P119</f>
        <v>Nein</v>
      </c>
      <c r="CL119" s="0" t="str">
        <f aca="false">Q119</f>
        <v>Nein</v>
      </c>
      <c r="CM119" s="3" t="n">
        <f aca="false">R119</f>
        <v>1</v>
      </c>
      <c r="CN119" s="0" t="n">
        <f aca="false">IF(AND(S119&gt;=0,S120&gt;=0,S121&gt;=0),ROUND(0.9*S119+0.7*S120-0.3*S121,0),-1)</f>
        <v>1368</v>
      </c>
      <c r="CO119" s="0" t="s">
        <v>44</v>
      </c>
      <c r="CP119" s="0" t="str">
        <f aca="false">IF(AND(U119="Nein",U120="Nein",U121="Nein"),"Nein","Ja")</f>
        <v>Nein</v>
      </c>
      <c r="CQ119" s="3" t="n">
        <f aca="false">ROUND((V119+V120+V121)/3,2)</f>
        <v>1</v>
      </c>
      <c r="CR119" s="0" t="n">
        <v>-1</v>
      </c>
      <c r="CS119" s="0" t="str">
        <f aca="false">X119</f>
        <v>Nein</v>
      </c>
      <c r="CT119" s="0" t="str">
        <f aca="false">Y119</f>
        <v>Nein</v>
      </c>
      <c r="CU119" s="3" t="n">
        <f aca="false">Z119</f>
        <v>1</v>
      </c>
      <c r="CV119" s="0" t="n">
        <v>-1</v>
      </c>
      <c r="CW119" s="0" t="str">
        <f aca="false">AB119</f>
        <v>Nein</v>
      </c>
      <c r="CX119" s="0" t="str">
        <f aca="false">AC119</f>
        <v>Nein</v>
      </c>
      <c r="CY119" s="3" t="n">
        <f aca="false">AD119</f>
        <v>1</v>
      </c>
      <c r="CZ119" s="0" t="n">
        <v>-1</v>
      </c>
      <c r="DA119" s="0" t="str">
        <f aca="false">AF119</f>
        <v>Nein</v>
      </c>
      <c r="DB119" s="0" t="str">
        <f aca="false">AG119</f>
        <v>Nein</v>
      </c>
      <c r="DC119" s="3" t="n">
        <f aca="false">AH119</f>
        <v>1</v>
      </c>
      <c r="DD119" s="0" t="n">
        <v>-1</v>
      </c>
      <c r="DE119" s="0" t="str">
        <f aca="false">AJ119</f>
        <v>Nein</v>
      </c>
      <c r="DF119" s="0" t="str">
        <f aca="false">AK119</f>
        <v>Nein</v>
      </c>
      <c r="DG119" s="3" t="n">
        <f aca="false">AL119</f>
        <v>1</v>
      </c>
      <c r="DH119" s="0" t="n">
        <v>-1</v>
      </c>
      <c r="DI119" s="0" t="str">
        <f aca="false">AN119</f>
        <v>Nein</v>
      </c>
      <c r="DJ119" s="0" t="str">
        <f aca="false">AO119</f>
        <v>Nein</v>
      </c>
      <c r="DK119" s="3" t="n">
        <f aca="false">AP119</f>
        <v>1</v>
      </c>
      <c r="DL119" s="0" t="n">
        <f aca="false">IF(CF119=0,0,IF(OR(BX119&gt;=0,CF119&gt;=0),ROUND(CF119/BX119*100,0),-1))</f>
        <v>10</v>
      </c>
      <c r="DM119" s="0" t="s">
        <v>44</v>
      </c>
      <c r="DN119" s="0" t="str">
        <f aca="false">IF(AND(CH119="Nein",BZ119="Nein"),"Nein","Ja")</f>
        <v>Nein</v>
      </c>
      <c r="DO119" s="3" t="n">
        <f aca="false">ROUND(CI119*CA119,2)</f>
        <v>1</v>
      </c>
      <c r="DP119" s="0" t="n">
        <v>-1</v>
      </c>
      <c r="DQ119" s="0" t="s">
        <v>44</v>
      </c>
      <c r="DR119" s="0" t="str">
        <f aca="false">IF(AND(BZ119="Nein",CD119="Nein"),"Nein","Ja")</f>
        <v>Nein</v>
      </c>
      <c r="DS119" s="3" t="n">
        <f aca="false">ROUND(CA119*CE119,2)</f>
        <v>1</v>
      </c>
      <c r="DT119" s="0" t="n">
        <v>-1</v>
      </c>
      <c r="DU119" s="0" t="s">
        <v>44</v>
      </c>
      <c r="DV119" s="0" t="str">
        <f aca="false">IF(AND(CH119="Nein",CL119="Nein"),"Nein","Ja")</f>
        <v>Nein</v>
      </c>
      <c r="DW119" s="3" t="n">
        <f aca="false">ROUND(CI119*CM119,2)</f>
        <v>1</v>
      </c>
      <c r="DX119" s="0" t="n">
        <v>-1</v>
      </c>
      <c r="DY119" s="0" t="s">
        <v>44</v>
      </c>
      <c r="DZ119" s="0" t="str">
        <f aca="false">IF(AND(CP119="Nein",CT119="Nein"),"Nein","Ja")</f>
        <v>Nein</v>
      </c>
      <c r="EA119" s="3" t="n">
        <f aca="false">ROUND(CQ119*CU119,2)</f>
        <v>1</v>
      </c>
      <c r="EB119" s="0" t="n">
        <v>-1</v>
      </c>
      <c r="EC119" s="0" t="s">
        <v>44</v>
      </c>
      <c r="ED119" s="0" t="str">
        <f aca="false">IF(AND(CP119="Nein",CH119="Nein"),"Nein","Ja")</f>
        <v>Nein</v>
      </c>
      <c r="EE119" s="3" t="n">
        <f aca="false">ROUND((CQ119+CI119)/2,2)</f>
        <v>1</v>
      </c>
      <c r="EF119" s="0" t="n">
        <v>-1</v>
      </c>
      <c r="EG119" s="0" t="s">
        <v>44</v>
      </c>
      <c r="EH119" s="0" t="str">
        <f aca="false">IF(AND(ED119="Nein",CD119="Nein"),"Nein","Ja")</f>
        <v>Nein</v>
      </c>
      <c r="EI119" s="3" t="n">
        <f aca="false">ROUND(EE119*CE119,2)</f>
        <v>1</v>
      </c>
      <c r="EJ119" s="0" t="n">
        <v>-1</v>
      </c>
      <c r="EK119" s="0" t="str">
        <f aca="false">BP119</f>
        <v>Nein</v>
      </c>
      <c r="EL119" s="0" t="str">
        <f aca="false">BQ119</f>
        <v>Nein</v>
      </c>
      <c r="EM119" s="3" t="n">
        <f aca="false">BR119</f>
        <v>1</v>
      </c>
    </row>
    <row r="120" customFormat="false" ht="12.75" hidden="false" customHeight="false" outlineLevel="0" collapsed="false">
      <c r="B120" s="0" t="n">
        <v>1</v>
      </c>
      <c r="C120" s="0" t="n">
        <v>720</v>
      </c>
      <c r="D120" s="0" t="s">
        <v>44</v>
      </c>
      <c r="E120" s="0" t="s">
        <v>44</v>
      </c>
      <c r="F120" s="3" t="n">
        <v>1</v>
      </c>
      <c r="G120" s="0" t="n">
        <v>97</v>
      </c>
      <c r="H120" s="0" t="s">
        <v>44</v>
      </c>
      <c r="I120" s="0" t="s">
        <v>44</v>
      </c>
      <c r="J120" s="3" t="n">
        <v>1</v>
      </c>
      <c r="K120" s="0" t="n">
        <v>180</v>
      </c>
      <c r="L120" s="0" t="s">
        <v>44</v>
      </c>
      <c r="M120" s="0" t="s">
        <v>44</v>
      </c>
      <c r="N120" s="3" t="n">
        <v>1</v>
      </c>
      <c r="O120" s="0" t="n">
        <v>82</v>
      </c>
      <c r="P120" s="0" t="s">
        <v>44</v>
      </c>
      <c r="Q120" s="0" t="s">
        <v>44</v>
      </c>
      <c r="R120" s="3" t="n">
        <v>1</v>
      </c>
      <c r="S120" s="0" t="n">
        <v>540</v>
      </c>
      <c r="T120" s="0" t="s">
        <v>44</v>
      </c>
      <c r="U120" s="0" t="s">
        <v>44</v>
      </c>
      <c r="V120" s="3" t="n">
        <v>1</v>
      </c>
      <c r="W120" s="0" t="n">
        <v>102</v>
      </c>
      <c r="X120" s="0" t="s">
        <v>44</v>
      </c>
      <c r="Y120" s="0" t="s">
        <v>44</v>
      </c>
      <c r="Z120" s="3" t="n">
        <v>1</v>
      </c>
      <c r="AA120" s="0" t="n">
        <v>-3</v>
      </c>
      <c r="AB120" s="0" t="s">
        <v>44</v>
      </c>
      <c r="AC120" s="0" t="s">
        <v>44</v>
      </c>
      <c r="AD120" s="3" t="n">
        <v>1</v>
      </c>
      <c r="AE120" s="0" t="n">
        <v>-3</v>
      </c>
      <c r="AF120" s="4" t="s">
        <v>44</v>
      </c>
      <c r="AG120" s="4" t="s">
        <v>44</v>
      </c>
      <c r="AH120" s="3" t="n">
        <v>1</v>
      </c>
      <c r="AI120" s="0" t="n">
        <v>-3</v>
      </c>
      <c r="AJ120" s="0" t="s">
        <v>44</v>
      </c>
      <c r="AK120" s="0" t="s">
        <v>44</v>
      </c>
      <c r="AL120" s="3" t="n">
        <v>1</v>
      </c>
      <c r="AM120" s="0" t="n">
        <v>98</v>
      </c>
      <c r="AN120" s="0" t="s">
        <v>44</v>
      </c>
      <c r="AO120" s="0" t="s">
        <v>44</v>
      </c>
      <c r="AP120" s="3" t="n">
        <v>1</v>
      </c>
      <c r="AQ120" s="0" t="n">
        <v>25</v>
      </c>
      <c r="AR120" s="0" t="s">
        <v>44</v>
      </c>
      <c r="AS120" s="0" t="s">
        <v>44</v>
      </c>
      <c r="AT120" s="3" t="n">
        <v>1</v>
      </c>
      <c r="AU120" s="0" t="n">
        <v>7</v>
      </c>
      <c r="AV120" s="0" t="s">
        <v>44</v>
      </c>
      <c r="AW120" s="0" t="s">
        <v>44</v>
      </c>
      <c r="AX120" s="3" t="n">
        <v>1</v>
      </c>
      <c r="AY120" s="0" t="n">
        <v>2</v>
      </c>
      <c r="AZ120" s="0" t="s">
        <v>44</v>
      </c>
      <c r="BA120" s="0" t="s">
        <v>44</v>
      </c>
      <c r="BB120" s="3" t="n">
        <v>1</v>
      </c>
      <c r="BC120" s="0" t="n">
        <v>5</v>
      </c>
      <c r="BD120" s="0" t="s">
        <v>44</v>
      </c>
      <c r="BE120" s="0" t="s">
        <v>44</v>
      </c>
      <c r="BF120" s="3" t="n">
        <v>1</v>
      </c>
      <c r="BG120" s="0" t="n">
        <v>1008</v>
      </c>
      <c r="BH120" s="0" t="s">
        <v>44</v>
      </c>
      <c r="BI120" s="0" t="s">
        <v>44</v>
      </c>
      <c r="BJ120" s="3" t="n">
        <v>1</v>
      </c>
      <c r="BK120" s="0" t="n">
        <v>10</v>
      </c>
      <c r="BL120" s="0" t="s">
        <v>44</v>
      </c>
      <c r="BM120" s="0" t="s">
        <v>44</v>
      </c>
      <c r="BN120" s="3" t="n">
        <v>1</v>
      </c>
      <c r="BO120" s="0" t="n">
        <v>7</v>
      </c>
      <c r="BP120" s="0" t="s">
        <v>44</v>
      </c>
      <c r="BQ120" s="0" t="s">
        <v>44</v>
      </c>
      <c r="BR120" s="3" t="n">
        <v>1</v>
      </c>
      <c r="CA120" s="3"/>
      <c r="CE120" s="3"/>
      <c r="CI120" s="3"/>
      <c r="CM120" s="3"/>
      <c r="CQ120" s="3"/>
      <c r="CU120" s="3"/>
      <c r="CY120" s="3"/>
      <c r="DC120" s="3"/>
      <c r="DG120" s="3"/>
      <c r="DK120" s="3"/>
      <c r="DO120" s="3"/>
      <c r="DS120" s="3"/>
      <c r="DW120" s="3"/>
      <c r="EA120" s="3"/>
      <c r="EE120" s="3"/>
      <c r="EI120" s="3"/>
      <c r="EM120" s="3"/>
    </row>
    <row r="121" customFormat="false" ht="12.75" hidden="false" customHeight="false" outlineLevel="0" collapsed="false">
      <c r="B121" s="0" t="n">
        <v>1</v>
      </c>
      <c r="C121" s="0" t="n">
        <v>600</v>
      </c>
      <c r="D121" s="0" t="s">
        <v>44</v>
      </c>
      <c r="E121" s="0" t="s">
        <v>44</v>
      </c>
      <c r="F121" s="3" t="n">
        <v>1</v>
      </c>
      <c r="G121" s="0" t="n">
        <v>105</v>
      </c>
      <c r="H121" s="0" t="s">
        <v>44</v>
      </c>
      <c r="I121" s="0" t="s">
        <v>44</v>
      </c>
      <c r="J121" s="3" t="n">
        <v>1</v>
      </c>
      <c r="K121" s="0" t="n">
        <v>120</v>
      </c>
      <c r="L121" s="0" t="s">
        <v>44</v>
      </c>
      <c r="M121" s="0" t="s">
        <v>44</v>
      </c>
      <c r="N121" s="3" t="n">
        <v>1</v>
      </c>
      <c r="O121" s="0" t="n">
        <v>85</v>
      </c>
      <c r="P121" s="0" t="s">
        <v>44</v>
      </c>
      <c r="Q121" s="0" t="s">
        <v>44</v>
      </c>
      <c r="R121" s="3" t="n">
        <v>1</v>
      </c>
      <c r="S121" s="0" t="n">
        <v>480</v>
      </c>
      <c r="T121" s="0" t="s">
        <v>44</v>
      </c>
      <c r="U121" s="0" t="s">
        <v>44</v>
      </c>
      <c r="V121" s="3" t="n">
        <v>1</v>
      </c>
      <c r="W121" s="0" t="n">
        <v>110</v>
      </c>
      <c r="X121" s="0" t="s">
        <v>44</v>
      </c>
      <c r="Y121" s="0" t="s">
        <v>44</v>
      </c>
      <c r="Z121" s="3" t="n">
        <v>1</v>
      </c>
      <c r="AA121" s="0" t="n">
        <v>77</v>
      </c>
      <c r="AB121" s="0" t="s">
        <v>44</v>
      </c>
      <c r="AC121" s="0" t="s">
        <v>44</v>
      </c>
      <c r="AD121" s="3" t="n">
        <v>1</v>
      </c>
      <c r="AE121" s="0" t="n">
        <v>77</v>
      </c>
      <c r="AF121" s="4" t="s">
        <v>44</v>
      </c>
      <c r="AG121" s="4" t="s">
        <v>44</v>
      </c>
      <c r="AH121" s="3" t="n">
        <v>1</v>
      </c>
      <c r="AI121" s="0" t="n">
        <v>14</v>
      </c>
      <c r="AJ121" s="0" t="s">
        <v>44</v>
      </c>
      <c r="AK121" s="0" t="s">
        <v>44</v>
      </c>
      <c r="AL121" s="3" t="n">
        <v>1</v>
      </c>
      <c r="AM121" s="0" t="n">
        <v>95</v>
      </c>
      <c r="AN121" s="0" t="s">
        <v>44</v>
      </c>
      <c r="AO121" s="0" t="s">
        <v>44</v>
      </c>
      <c r="AP121" s="3" t="n">
        <v>1</v>
      </c>
      <c r="AQ121" s="0" t="n">
        <v>20</v>
      </c>
      <c r="AR121" s="0" t="s">
        <v>44</v>
      </c>
      <c r="AS121" s="0" t="s">
        <v>44</v>
      </c>
      <c r="AT121" s="3" t="n">
        <v>1</v>
      </c>
      <c r="AU121" s="0" t="n">
        <v>6</v>
      </c>
      <c r="AV121" s="0" t="s">
        <v>44</v>
      </c>
      <c r="AW121" s="0" t="s">
        <v>44</v>
      </c>
      <c r="AX121" s="3" t="n">
        <v>1</v>
      </c>
      <c r="AY121" s="0" t="n">
        <v>1</v>
      </c>
      <c r="AZ121" s="0" t="s">
        <v>44</v>
      </c>
      <c r="BA121" s="0" t="s">
        <v>44</v>
      </c>
      <c r="BB121" s="3" t="n">
        <v>1</v>
      </c>
      <c r="BC121" s="0" t="n">
        <v>4</v>
      </c>
      <c r="BD121" s="0" t="s">
        <v>44</v>
      </c>
      <c r="BE121" s="0" t="s">
        <v>44</v>
      </c>
      <c r="BF121" s="3" t="n">
        <v>1</v>
      </c>
      <c r="BG121" s="0" t="n">
        <v>804</v>
      </c>
      <c r="BH121" s="0" t="s">
        <v>44</v>
      </c>
      <c r="BI121" s="0" t="s">
        <v>44</v>
      </c>
      <c r="BJ121" s="3" t="n">
        <v>1</v>
      </c>
      <c r="BK121" s="0" t="n">
        <v>8</v>
      </c>
      <c r="BL121" s="0" t="s">
        <v>44</v>
      </c>
      <c r="BM121" s="0" t="s">
        <v>44</v>
      </c>
      <c r="BN121" s="3" t="n">
        <v>1</v>
      </c>
      <c r="BO121" s="0" t="n">
        <v>0</v>
      </c>
      <c r="BP121" s="0" t="s">
        <v>44</v>
      </c>
      <c r="BQ121" s="0" t="s">
        <v>44</v>
      </c>
      <c r="BR121" s="3" t="n">
        <v>1</v>
      </c>
      <c r="CA121" s="3"/>
      <c r="CE121" s="3"/>
      <c r="CI121" s="3"/>
      <c r="CM121" s="3"/>
      <c r="CQ121" s="3"/>
      <c r="CU121" s="3"/>
      <c r="CY121" s="3"/>
      <c r="DC121" s="3"/>
      <c r="DG121" s="3"/>
      <c r="DK121" s="3"/>
      <c r="DO121" s="3"/>
      <c r="DS121" s="3"/>
      <c r="DW121" s="3"/>
      <c r="EA121" s="3"/>
      <c r="EE121" s="3"/>
      <c r="EI121" s="3"/>
      <c r="EM121" s="3"/>
    </row>
    <row r="122" customFormat="false" ht="12.75" hidden="false" customHeight="false" outlineLevel="0" collapsed="false">
      <c r="A122" s="0" t="n">
        <v>44</v>
      </c>
      <c r="B122" s="0" t="n">
        <v>1</v>
      </c>
      <c r="C122" s="0" t="n">
        <v>1320</v>
      </c>
      <c r="D122" s="0" t="s">
        <v>44</v>
      </c>
      <c r="E122" s="0" t="s">
        <v>44</v>
      </c>
      <c r="F122" s="3" t="n">
        <v>1</v>
      </c>
      <c r="G122" s="0" t="n">
        <v>20</v>
      </c>
      <c r="H122" s="0" t="s">
        <v>44</v>
      </c>
      <c r="I122" s="0" t="s">
        <v>44</v>
      </c>
      <c r="J122" s="3" t="n">
        <v>1</v>
      </c>
      <c r="K122" s="0" t="n">
        <v>60</v>
      </c>
      <c r="L122" s="0" t="s">
        <v>44</v>
      </c>
      <c r="M122" s="0" t="s">
        <v>44</v>
      </c>
      <c r="N122" s="3" t="n">
        <v>1</v>
      </c>
      <c r="O122" s="0" t="n">
        <v>20</v>
      </c>
      <c r="P122" s="0" t="s">
        <v>44</v>
      </c>
      <c r="Q122" s="0" t="s">
        <v>44</v>
      </c>
      <c r="R122" s="3" t="n">
        <v>1</v>
      </c>
      <c r="S122" s="0" t="n">
        <v>1260</v>
      </c>
      <c r="T122" s="0" t="s">
        <v>44</v>
      </c>
      <c r="U122" s="0" t="s">
        <v>44</v>
      </c>
      <c r="V122" s="3" t="n">
        <v>1</v>
      </c>
      <c r="W122" s="0" t="n">
        <v>20</v>
      </c>
      <c r="X122" s="0" t="s">
        <v>44</v>
      </c>
      <c r="Y122" s="0" t="s">
        <v>44</v>
      </c>
      <c r="Z122" s="3" t="n">
        <v>1</v>
      </c>
      <c r="AA122" s="0" t="n">
        <v>92</v>
      </c>
      <c r="AB122" s="0" t="s">
        <v>44</v>
      </c>
      <c r="AC122" s="0" t="s">
        <v>44</v>
      </c>
      <c r="AD122" s="3" t="n">
        <v>1</v>
      </c>
      <c r="AE122" s="0" t="n">
        <v>92</v>
      </c>
      <c r="AF122" s="4" t="s">
        <v>44</v>
      </c>
      <c r="AG122" s="4" t="s">
        <v>44</v>
      </c>
      <c r="AH122" s="3" t="n">
        <v>1</v>
      </c>
      <c r="AI122" s="0" t="n">
        <v>2</v>
      </c>
      <c r="AJ122" s="0" t="s">
        <v>44</v>
      </c>
      <c r="AK122" s="0" t="s">
        <v>44</v>
      </c>
      <c r="AL122" s="3" t="n">
        <v>1</v>
      </c>
      <c r="AM122" s="0" t="n">
        <v>21</v>
      </c>
      <c r="AN122" s="0" t="s">
        <v>44</v>
      </c>
      <c r="AO122" s="0" t="s">
        <v>44</v>
      </c>
      <c r="AP122" s="3" t="n">
        <v>1</v>
      </c>
      <c r="AQ122" s="0" t="n">
        <v>5</v>
      </c>
      <c r="AR122" s="0" t="s">
        <v>44</v>
      </c>
      <c r="AS122" s="0" t="s">
        <v>44</v>
      </c>
      <c r="AT122" s="3" t="n">
        <v>1</v>
      </c>
      <c r="AU122" s="0" t="n">
        <v>66</v>
      </c>
      <c r="AV122" s="0" t="s">
        <v>44</v>
      </c>
      <c r="AW122" s="0" t="s">
        <v>44</v>
      </c>
      <c r="AX122" s="3" t="n">
        <v>1</v>
      </c>
      <c r="AY122" s="0" t="n">
        <v>3</v>
      </c>
      <c r="AZ122" s="0" t="s">
        <v>44</v>
      </c>
      <c r="BA122" s="0" t="s">
        <v>44</v>
      </c>
      <c r="BB122" s="3" t="n">
        <v>1</v>
      </c>
      <c r="BC122" s="0" t="n">
        <v>63</v>
      </c>
      <c r="BD122" s="0" t="s">
        <v>44</v>
      </c>
      <c r="BE122" s="0" t="s">
        <v>44</v>
      </c>
      <c r="BF122" s="3" t="n">
        <v>1</v>
      </c>
      <c r="BG122" s="0" t="n">
        <v>1392</v>
      </c>
      <c r="BH122" s="0" t="s">
        <v>44</v>
      </c>
      <c r="BI122" s="0" t="s">
        <v>44</v>
      </c>
      <c r="BJ122" s="3" t="n">
        <v>1</v>
      </c>
      <c r="BK122" s="0" t="n">
        <v>70</v>
      </c>
      <c r="BL122" s="0" t="s">
        <v>44</v>
      </c>
      <c r="BM122" s="0" t="s">
        <v>44</v>
      </c>
      <c r="BN122" s="3" t="n">
        <v>1</v>
      </c>
      <c r="BO122" s="0" t="n">
        <v>9</v>
      </c>
      <c r="BP122" s="0" t="s">
        <v>44</v>
      </c>
      <c r="BQ122" s="0" t="s">
        <v>44</v>
      </c>
      <c r="BR122" s="3" t="n">
        <v>1</v>
      </c>
      <c r="BW122" s="0" t="n">
        <v>1</v>
      </c>
      <c r="BX122" s="0" t="n">
        <f aca="false">IF(AND(C122&gt;=0,C123&gt;=0,C124&gt;=0),ROUND(0.9*C122+0.7*C123-0.3*C124,0),-1)</f>
        <v>1512</v>
      </c>
      <c r="BY122" s="0" t="s">
        <v>44</v>
      </c>
      <c r="BZ122" s="0" t="str">
        <f aca="false">IF(AND(E122="Nein",E123="Nein",E124="Nein"),"Nein","Ja")</f>
        <v>Nein</v>
      </c>
      <c r="CA122" s="3" t="n">
        <f aca="false">ROUND((F122+F123+F124)/3,2)</f>
        <v>1</v>
      </c>
      <c r="CB122" s="0" t="n">
        <v>-1</v>
      </c>
      <c r="CC122" s="0" t="str">
        <f aca="false">H122</f>
        <v>Nein</v>
      </c>
      <c r="CD122" s="0" t="str">
        <f aca="false">I122</f>
        <v>Nein</v>
      </c>
      <c r="CE122" s="3" t="n">
        <f aca="false">J122</f>
        <v>1</v>
      </c>
      <c r="CF122" s="0" t="n">
        <f aca="false">IF(AND(K122&gt;=0,K123&gt;=0,K124&gt;=0),ROUND(0.9*K122+0.7*K123-0.3*K124,0),-1)</f>
        <v>144</v>
      </c>
      <c r="CG122" s="0" t="s">
        <v>44</v>
      </c>
      <c r="CH122" s="0" t="str">
        <f aca="false">IF(AND(M122="Nein",M123="Nein",M124="Nein"),"Nein","Ja")</f>
        <v>Nein</v>
      </c>
      <c r="CI122" s="3" t="n">
        <f aca="false">ROUND((N122+N123+N124)/3,2)</f>
        <v>1</v>
      </c>
      <c r="CJ122" s="0" t="n">
        <v>-1</v>
      </c>
      <c r="CK122" s="0" t="str">
        <f aca="false">P122</f>
        <v>Nein</v>
      </c>
      <c r="CL122" s="0" t="str">
        <f aca="false">Q122</f>
        <v>Nein</v>
      </c>
      <c r="CM122" s="3" t="n">
        <f aca="false">R122</f>
        <v>1</v>
      </c>
      <c r="CN122" s="0" t="n">
        <f aca="false">IF(AND(S122&gt;=0,S123&gt;=0,S124&gt;=0),ROUND(0.9*S122+0.7*S123-0.3*S124,0),-1)</f>
        <v>1368</v>
      </c>
      <c r="CO122" s="0" t="s">
        <v>44</v>
      </c>
      <c r="CP122" s="0" t="str">
        <f aca="false">IF(AND(U122="Nein",U123="Nein",U124="Nein"),"Nein","Ja")</f>
        <v>Nein</v>
      </c>
      <c r="CQ122" s="3" t="n">
        <f aca="false">ROUND((V122+V123+V124)/3,2)</f>
        <v>1</v>
      </c>
      <c r="CR122" s="0" t="n">
        <v>-1</v>
      </c>
      <c r="CS122" s="0" t="str">
        <f aca="false">X122</f>
        <v>Nein</v>
      </c>
      <c r="CT122" s="0" t="str">
        <f aca="false">Y122</f>
        <v>Nein</v>
      </c>
      <c r="CU122" s="3" t="n">
        <f aca="false">Z122</f>
        <v>1</v>
      </c>
      <c r="CV122" s="0" t="n">
        <v>-1</v>
      </c>
      <c r="CW122" s="0" t="str">
        <f aca="false">AB122</f>
        <v>Nein</v>
      </c>
      <c r="CX122" s="0" t="str">
        <f aca="false">AC122</f>
        <v>Nein</v>
      </c>
      <c r="CY122" s="3" t="n">
        <f aca="false">AD122</f>
        <v>1</v>
      </c>
      <c r="CZ122" s="0" t="n">
        <v>-1</v>
      </c>
      <c r="DA122" s="0" t="str">
        <f aca="false">AF122</f>
        <v>Nein</v>
      </c>
      <c r="DB122" s="0" t="str">
        <f aca="false">AG122</f>
        <v>Nein</v>
      </c>
      <c r="DC122" s="3" t="n">
        <f aca="false">AH122</f>
        <v>1</v>
      </c>
      <c r="DD122" s="0" t="n">
        <v>-1</v>
      </c>
      <c r="DE122" s="0" t="str">
        <f aca="false">AJ122</f>
        <v>Nein</v>
      </c>
      <c r="DF122" s="0" t="str">
        <f aca="false">AK122</f>
        <v>Nein</v>
      </c>
      <c r="DG122" s="3" t="n">
        <f aca="false">AL122</f>
        <v>1</v>
      </c>
      <c r="DH122" s="0" t="n">
        <v>-1</v>
      </c>
      <c r="DI122" s="0" t="str">
        <f aca="false">AN122</f>
        <v>Nein</v>
      </c>
      <c r="DJ122" s="0" t="str">
        <f aca="false">AO122</f>
        <v>Nein</v>
      </c>
      <c r="DK122" s="3" t="n">
        <f aca="false">AP122</f>
        <v>1</v>
      </c>
      <c r="DL122" s="0" t="n">
        <f aca="false">IF(CF122=0,0,IF(OR(BX122&gt;=0,CF122&gt;=0),ROUND(CF122/BX122*100,0),-1))</f>
        <v>10</v>
      </c>
      <c r="DM122" s="0" t="s">
        <v>44</v>
      </c>
      <c r="DN122" s="0" t="str">
        <f aca="false">IF(AND(CH122="Nein",BZ122="Nein"),"Nein","Ja")</f>
        <v>Nein</v>
      </c>
      <c r="DO122" s="3" t="n">
        <f aca="false">ROUND(CI122*CA122,2)</f>
        <v>1</v>
      </c>
      <c r="DP122" s="0" t="n">
        <v>-1</v>
      </c>
      <c r="DQ122" s="0" t="s">
        <v>44</v>
      </c>
      <c r="DR122" s="0" t="str">
        <f aca="false">IF(AND(BZ122="Nein",CD122="Nein"),"Nein","Ja")</f>
        <v>Nein</v>
      </c>
      <c r="DS122" s="3" t="n">
        <f aca="false">ROUND(CA122*CE122,2)</f>
        <v>1</v>
      </c>
      <c r="DT122" s="0" t="n">
        <v>-1</v>
      </c>
      <c r="DU122" s="0" t="s">
        <v>44</v>
      </c>
      <c r="DV122" s="0" t="str">
        <f aca="false">IF(AND(CH122="Nein",CL122="Nein"),"Nein","Ja")</f>
        <v>Nein</v>
      </c>
      <c r="DW122" s="3" t="n">
        <f aca="false">ROUND(CI122*CM122,2)</f>
        <v>1</v>
      </c>
      <c r="DX122" s="0" t="n">
        <v>-1</v>
      </c>
      <c r="DY122" s="0" t="s">
        <v>44</v>
      </c>
      <c r="DZ122" s="0" t="str">
        <f aca="false">IF(AND(CP122="Nein",CT122="Nein"),"Nein","Ja")</f>
        <v>Nein</v>
      </c>
      <c r="EA122" s="3" t="n">
        <f aca="false">ROUND(CQ122*CU122,2)</f>
        <v>1</v>
      </c>
      <c r="EB122" s="0" t="n">
        <v>-1</v>
      </c>
      <c r="EC122" s="0" t="s">
        <v>44</v>
      </c>
      <c r="ED122" s="0" t="str">
        <f aca="false">IF(AND(CP122="Nein",CH122="Nein"),"Nein","Ja")</f>
        <v>Nein</v>
      </c>
      <c r="EE122" s="3" t="n">
        <f aca="false">ROUND((CQ122+CI122)/2,2)</f>
        <v>1</v>
      </c>
      <c r="EF122" s="0" t="n">
        <v>-1</v>
      </c>
      <c r="EG122" s="0" t="s">
        <v>44</v>
      </c>
      <c r="EH122" s="0" t="str">
        <f aca="false">IF(AND(ED122="Nein",CD122="Nein"),"Nein","Ja")</f>
        <v>Nein</v>
      </c>
      <c r="EI122" s="3" t="n">
        <f aca="false">ROUND(EE122*CE122,2)</f>
        <v>1</v>
      </c>
      <c r="EJ122" s="0" t="n">
        <v>-1</v>
      </c>
      <c r="EK122" s="0" t="str">
        <f aca="false">BP122</f>
        <v>Nein</v>
      </c>
      <c r="EL122" s="0" t="str">
        <f aca="false">BQ122</f>
        <v>Nein</v>
      </c>
      <c r="EM122" s="3" t="n">
        <f aca="false">BR122</f>
        <v>1</v>
      </c>
    </row>
    <row r="123" customFormat="false" ht="12.75" hidden="false" customHeight="false" outlineLevel="0" collapsed="false">
      <c r="B123" s="0" t="n">
        <v>1</v>
      </c>
      <c r="C123" s="0" t="n">
        <v>720</v>
      </c>
      <c r="D123" s="0" t="s">
        <v>44</v>
      </c>
      <c r="E123" s="0" t="s">
        <v>44</v>
      </c>
      <c r="F123" s="3" t="n">
        <v>1</v>
      </c>
      <c r="G123" s="0" t="n">
        <v>97</v>
      </c>
      <c r="H123" s="0" t="s">
        <v>44</v>
      </c>
      <c r="I123" s="0" t="s">
        <v>44</v>
      </c>
      <c r="J123" s="3" t="n">
        <v>1</v>
      </c>
      <c r="K123" s="0" t="n">
        <v>180</v>
      </c>
      <c r="L123" s="0" t="s">
        <v>44</v>
      </c>
      <c r="M123" s="0" t="s">
        <v>44</v>
      </c>
      <c r="N123" s="3" t="n">
        <v>1</v>
      </c>
      <c r="O123" s="0" t="n">
        <v>82</v>
      </c>
      <c r="P123" s="0" t="s">
        <v>44</v>
      </c>
      <c r="Q123" s="0" t="s">
        <v>44</v>
      </c>
      <c r="R123" s="3" t="n">
        <v>1</v>
      </c>
      <c r="S123" s="0" t="n">
        <v>540</v>
      </c>
      <c r="T123" s="0" t="s">
        <v>44</v>
      </c>
      <c r="U123" s="0" t="s">
        <v>44</v>
      </c>
      <c r="V123" s="3" t="n">
        <v>1</v>
      </c>
      <c r="W123" s="0" t="n">
        <v>102</v>
      </c>
      <c r="X123" s="0" t="s">
        <v>44</v>
      </c>
      <c r="Y123" s="0" t="s">
        <v>44</v>
      </c>
      <c r="Z123" s="3" t="n">
        <v>1</v>
      </c>
      <c r="AA123" s="0" t="n">
        <v>82</v>
      </c>
      <c r="AB123" s="0" t="s">
        <v>44</v>
      </c>
      <c r="AC123" s="0" t="s">
        <v>44</v>
      </c>
      <c r="AD123" s="3" t="n">
        <v>1</v>
      </c>
      <c r="AE123" s="0" t="n">
        <v>82</v>
      </c>
      <c r="AF123" s="4" t="s">
        <v>44</v>
      </c>
      <c r="AG123" s="4" t="s">
        <v>44</v>
      </c>
      <c r="AH123" s="3" t="n">
        <v>1</v>
      </c>
      <c r="AI123" s="0" t="n">
        <v>11</v>
      </c>
      <c r="AJ123" s="0" t="s">
        <v>44</v>
      </c>
      <c r="AK123" s="0" t="s">
        <v>44</v>
      </c>
      <c r="AL123" s="3" t="n">
        <v>1</v>
      </c>
      <c r="AM123" s="0" t="n">
        <v>98</v>
      </c>
      <c r="AN123" s="0" t="s">
        <v>44</v>
      </c>
      <c r="AO123" s="0" t="s">
        <v>44</v>
      </c>
      <c r="AP123" s="3" t="n">
        <v>1</v>
      </c>
      <c r="AQ123" s="0" t="n">
        <v>25</v>
      </c>
      <c r="AR123" s="0" t="s">
        <v>44</v>
      </c>
      <c r="AS123" s="0" t="s">
        <v>44</v>
      </c>
      <c r="AT123" s="3" t="n">
        <v>1</v>
      </c>
      <c r="AU123" s="0" t="n">
        <v>7</v>
      </c>
      <c r="AV123" s="0" t="s">
        <v>44</v>
      </c>
      <c r="AW123" s="0" t="s">
        <v>44</v>
      </c>
      <c r="AX123" s="3" t="n">
        <v>1</v>
      </c>
      <c r="AY123" s="0" t="n">
        <v>2</v>
      </c>
      <c r="AZ123" s="0" t="s">
        <v>44</v>
      </c>
      <c r="BA123" s="0" t="s">
        <v>44</v>
      </c>
      <c r="BB123" s="3" t="n">
        <v>1</v>
      </c>
      <c r="BC123" s="0" t="n">
        <v>5</v>
      </c>
      <c r="BD123" s="0" t="s">
        <v>44</v>
      </c>
      <c r="BE123" s="0" t="s">
        <v>44</v>
      </c>
      <c r="BF123" s="3" t="n">
        <v>1</v>
      </c>
      <c r="BG123" s="0" t="n">
        <v>1008</v>
      </c>
      <c r="BH123" s="0" t="s">
        <v>44</v>
      </c>
      <c r="BI123" s="0" t="s">
        <v>44</v>
      </c>
      <c r="BJ123" s="3" t="n">
        <v>1</v>
      </c>
      <c r="BK123" s="0" t="n">
        <v>10</v>
      </c>
      <c r="BL123" s="0" t="s">
        <v>44</v>
      </c>
      <c r="BM123" s="0" t="s">
        <v>44</v>
      </c>
      <c r="BN123" s="3" t="n">
        <v>1</v>
      </c>
      <c r="BO123" s="0" t="n">
        <v>7</v>
      </c>
      <c r="BP123" s="0" t="s">
        <v>44</v>
      </c>
      <c r="BQ123" s="0" t="s">
        <v>44</v>
      </c>
      <c r="BR123" s="3" t="n">
        <v>1</v>
      </c>
      <c r="CA123" s="3"/>
      <c r="CE123" s="3"/>
      <c r="CI123" s="3"/>
      <c r="CM123" s="3"/>
      <c r="CQ123" s="3"/>
      <c r="CU123" s="3"/>
      <c r="CY123" s="3"/>
      <c r="DC123" s="3"/>
      <c r="DG123" s="3"/>
      <c r="DK123" s="3"/>
      <c r="DO123" s="3"/>
      <c r="DS123" s="3"/>
      <c r="DW123" s="3"/>
      <c r="EA123" s="3"/>
      <c r="EE123" s="3"/>
      <c r="EI123" s="3"/>
      <c r="EM123" s="3"/>
    </row>
    <row r="124" customFormat="false" ht="12.75" hidden="false" customHeight="false" outlineLevel="0" collapsed="false">
      <c r="B124" s="0" t="n">
        <v>1</v>
      </c>
      <c r="C124" s="0" t="n">
        <v>600</v>
      </c>
      <c r="D124" s="0" t="s">
        <v>44</v>
      </c>
      <c r="E124" s="0" t="s">
        <v>44</v>
      </c>
      <c r="F124" s="3" t="n">
        <v>1</v>
      </c>
      <c r="G124" s="0" t="n">
        <v>105</v>
      </c>
      <c r="H124" s="0" t="s">
        <v>44</v>
      </c>
      <c r="I124" s="0" t="s">
        <v>44</v>
      </c>
      <c r="J124" s="3" t="n">
        <v>1</v>
      </c>
      <c r="K124" s="0" t="n">
        <v>120</v>
      </c>
      <c r="L124" s="0" t="s">
        <v>44</v>
      </c>
      <c r="M124" s="0" t="s">
        <v>44</v>
      </c>
      <c r="N124" s="3" t="n">
        <v>1</v>
      </c>
      <c r="O124" s="0" t="n">
        <v>85</v>
      </c>
      <c r="P124" s="0" t="s">
        <v>44</v>
      </c>
      <c r="Q124" s="0" t="s">
        <v>44</v>
      </c>
      <c r="R124" s="3" t="n">
        <v>1</v>
      </c>
      <c r="S124" s="0" t="n">
        <v>480</v>
      </c>
      <c r="T124" s="0" t="s">
        <v>44</v>
      </c>
      <c r="U124" s="0" t="s">
        <v>44</v>
      </c>
      <c r="V124" s="3" t="n">
        <v>1</v>
      </c>
      <c r="W124" s="0" t="n">
        <v>110</v>
      </c>
      <c r="X124" s="0" t="s">
        <v>44</v>
      </c>
      <c r="Y124" s="0" t="s">
        <v>44</v>
      </c>
      <c r="Z124" s="3" t="n">
        <v>1</v>
      </c>
      <c r="AA124" s="0" t="n">
        <v>-3</v>
      </c>
      <c r="AB124" s="0" t="s">
        <v>44</v>
      </c>
      <c r="AC124" s="0" t="s">
        <v>44</v>
      </c>
      <c r="AD124" s="3" t="n">
        <v>1</v>
      </c>
      <c r="AE124" s="0" t="n">
        <v>-3</v>
      </c>
      <c r="AF124" s="4" t="s">
        <v>44</v>
      </c>
      <c r="AG124" s="4" t="s">
        <v>44</v>
      </c>
      <c r="AH124" s="3" t="n">
        <v>1</v>
      </c>
      <c r="AI124" s="0" t="n">
        <v>-3</v>
      </c>
      <c r="AJ124" s="0" t="s">
        <v>44</v>
      </c>
      <c r="AK124" s="0" t="s">
        <v>44</v>
      </c>
      <c r="AL124" s="3" t="n">
        <v>1</v>
      </c>
      <c r="AM124" s="0" t="n">
        <v>95</v>
      </c>
      <c r="AN124" s="0" t="s">
        <v>44</v>
      </c>
      <c r="AO124" s="0" t="s">
        <v>44</v>
      </c>
      <c r="AP124" s="3" t="n">
        <v>1</v>
      </c>
      <c r="AQ124" s="0" t="n">
        <v>20</v>
      </c>
      <c r="AR124" s="0" t="s">
        <v>44</v>
      </c>
      <c r="AS124" s="0" t="s">
        <v>44</v>
      </c>
      <c r="AT124" s="3" t="n">
        <v>1</v>
      </c>
      <c r="AU124" s="0" t="n">
        <v>6</v>
      </c>
      <c r="AV124" s="0" t="s">
        <v>44</v>
      </c>
      <c r="AW124" s="0" t="s">
        <v>44</v>
      </c>
      <c r="AX124" s="3" t="n">
        <v>1</v>
      </c>
      <c r="AY124" s="0" t="n">
        <v>1</v>
      </c>
      <c r="AZ124" s="0" t="s">
        <v>44</v>
      </c>
      <c r="BA124" s="0" t="s">
        <v>44</v>
      </c>
      <c r="BB124" s="3" t="n">
        <v>1</v>
      </c>
      <c r="BC124" s="0" t="n">
        <v>4</v>
      </c>
      <c r="BD124" s="0" t="s">
        <v>44</v>
      </c>
      <c r="BE124" s="0" t="s">
        <v>44</v>
      </c>
      <c r="BF124" s="3" t="n">
        <v>1</v>
      </c>
      <c r="BG124" s="0" t="n">
        <v>804</v>
      </c>
      <c r="BH124" s="0" t="s">
        <v>44</v>
      </c>
      <c r="BI124" s="0" t="s">
        <v>44</v>
      </c>
      <c r="BJ124" s="3" t="n">
        <v>1</v>
      </c>
      <c r="BK124" s="0" t="n">
        <v>8</v>
      </c>
      <c r="BL124" s="0" t="s">
        <v>44</v>
      </c>
      <c r="BM124" s="0" t="s">
        <v>44</v>
      </c>
      <c r="BN124" s="3" t="n">
        <v>1</v>
      </c>
      <c r="BO124" s="0" t="n">
        <v>0</v>
      </c>
      <c r="BP124" s="0" t="s">
        <v>44</v>
      </c>
      <c r="BQ124" s="0" t="s">
        <v>44</v>
      </c>
      <c r="BR124" s="3" t="n">
        <v>1</v>
      </c>
      <c r="CA124" s="3"/>
      <c r="CE124" s="3"/>
      <c r="CI124" s="3"/>
      <c r="CM124" s="3"/>
      <c r="CQ124" s="3"/>
      <c r="CU124" s="3"/>
      <c r="CY124" s="3"/>
      <c r="DC124" s="3"/>
      <c r="DG124" s="3"/>
      <c r="DK124" s="3"/>
      <c r="DO124" s="3"/>
      <c r="DS124" s="3"/>
      <c r="DW124" s="3"/>
      <c r="EA124" s="3"/>
      <c r="EE124" s="3"/>
      <c r="EI124" s="3"/>
      <c r="EM124" s="3"/>
    </row>
    <row r="125" customFormat="false" ht="12.75" hidden="false" customHeight="false" outlineLevel="0" collapsed="false">
      <c r="A125" s="0" t="n">
        <v>45</v>
      </c>
      <c r="B125" s="0" t="n">
        <v>1</v>
      </c>
      <c r="C125" s="0" t="n">
        <v>2520</v>
      </c>
      <c r="D125" s="0" t="s">
        <v>44</v>
      </c>
      <c r="E125" s="0" t="s">
        <v>44</v>
      </c>
      <c r="F125" s="3" t="n">
        <v>1</v>
      </c>
      <c r="G125" s="0" t="n">
        <v>109</v>
      </c>
      <c r="H125" s="0" t="s">
        <v>44</v>
      </c>
      <c r="I125" s="0" t="s">
        <v>44</v>
      </c>
      <c r="J125" s="3" t="n">
        <v>1</v>
      </c>
      <c r="K125" s="0" t="n">
        <v>0</v>
      </c>
      <c r="L125" s="0" t="s">
        <v>44</v>
      </c>
      <c r="M125" s="0" t="s">
        <v>44</v>
      </c>
      <c r="N125" s="3" t="n">
        <v>1</v>
      </c>
      <c r="O125" s="0" t="n">
        <v>-1</v>
      </c>
      <c r="P125" s="0" t="s">
        <v>44</v>
      </c>
      <c r="Q125" s="0" t="s">
        <v>44</v>
      </c>
      <c r="R125" s="3" t="n">
        <v>1</v>
      </c>
      <c r="S125" s="0" t="n">
        <v>2520</v>
      </c>
      <c r="T125" s="0" t="s">
        <v>44</v>
      </c>
      <c r="U125" s="0" t="s">
        <v>44</v>
      </c>
      <c r="V125" s="3" t="n">
        <v>1</v>
      </c>
      <c r="W125" s="0" t="n">
        <v>109</v>
      </c>
      <c r="X125" s="0" t="s">
        <v>44</v>
      </c>
      <c r="Y125" s="0" t="s">
        <v>44</v>
      </c>
      <c r="Z125" s="3" t="n">
        <v>1</v>
      </c>
      <c r="AA125" s="0" t="n">
        <v>83</v>
      </c>
      <c r="AB125" s="0" t="s">
        <v>44</v>
      </c>
      <c r="AC125" s="0" t="s">
        <v>44</v>
      </c>
      <c r="AD125" s="3" t="n">
        <v>1</v>
      </c>
      <c r="AE125" s="0" t="n">
        <v>85</v>
      </c>
      <c r="AF125" s="4" t="s">
        <v>44</v>
      </c>
      <c r="AG125" s="4" t="s">
        <v>44</v>
      </c>
      <c r="AH125" s="3" t="n">
        <v>1</v>
      </c>
      <c r="AI125" s="0" t="n">
        <v>15</v>
      </c>
      <c r="AJ125" s="0" t="s">
        <v>44</v>
      </c>
      <c r="AK125" s="0" t="s">
        <v>44</v>
      </c>
      <c r="AL125" s="3" t="n">
        <v>1</v>
      </c>
      <c r="AM125" s="0" t="n">
        <v>103</v>
      </c>
      <c r="AN125" s="0" t="s">
        <v>44</v>
      </c>
      <c r="AO125" s="0" t="s">
        <v>44</v>
      </c>
      <c r="AP125" s="3" t="n">
        <v>1</v>
      </c>
      <c r="AQ125" s="0" t="n">
        <v>0</v>
      </c>
      <c r="AR125" s="0" t="s">
        <v>44</v>
      </c>
      <c r="AS125" s="0" t="s">
        <v>44</v>
      </c>
      <c r="AT125" s="3" t="n">
        <v>1</v>
      </c>
      <c r="AU125" s="0" t="n">
        <v>23</v>
      </c>
      <c r="AV125" s="0" t="s">
        <v>44</v>
      </c>
      <c r="AW125" s="0" t="s">
        <v>44</v>
      </c>
      <c r="AX125" s="3" t="n">
        <v>1</v>
      </c>
      <c r="AY125" s="0" t="n">
        <v>-1</v>
      </c>
      <c r="AZ125" s="0" t="s">
        <v>44</v>
      </c>
      <c r="BA125" s="0" t="s">
        <v>44</v>
      </c>
      <c r="BB125" s="3" t="n">
        <v>1</v>
      </c>
      <c r="BC125" s="0" t="n">
        <v>23</v>
      </c>
      <c r="BD125" s="0" t="s">
        <v>44</v>
      </c>
      <c r="BE125" s="0" t="s">
        <v>44</v>
      </c>
      <c r="BF125" s="3" t="n">
        <v>1</v>
      </c>
      <c r="BG125" s="0" t="n">
        <v>2520</v>
      </c>
      <c r="BH125" s="0" t="s">
        <v>44</v>
      </c>
      <c r="BI125" s="0" t="s">
        <v>44</v>
      </c>
      <c r="BJ125" s="3" t="n">
        <v>1</v>
      </c>
      <c r="BK125" s="0" t="n">
        <v>23</v>
      </c>
      <c r="BL125" s="0" t="s">
        <v>44</v>
      </c>
      <c r="BM125" s="0" t="s">
        <v>44</v>
      </c>
      <c r="BN125" s="3" t="n">
        <v>1</v>
      </c>
      <c r="BO125" s="0" t="n">
        <v>13</v>
      </c>
      <c r="BP125" s="0" t="s">
        <v>44</v>
      </c>
      <c r="BQ125" s="0" t="s">
        <v>44</v>
      </c>
      <c r="BR125" s="3" t="n">
        <v>1</v>
      </c>
      <c r="BW125" s="0" t="n">
        <v>1</v>
      </c>
      <c r="BX125" s="0" t="n">
        <f aca="false">IF(AND(C125&gt;=0,C126&gt;=0,C127&gt;=0),ROUND(0.9*C125+0.7*C126-0.3*C127,0),-1)</f>
        <v>2592</v>
      </c>
      <c r="BY125" s="0" t="s">
        <v>44</v>
      </c>
      <c r="BZ125" s="0" t="str">
        <f aca="false">IF(AND(E125="Nein",E126="Nein",E127="Nein"),"Nein","Ja")</f>
        <v>Nein</v>
      </c>
      <c r="CA125" s="3" t="n">
        <f aca="false">ROUND((F125+F126+F127)/3,2)</f>
        <v>1</v>
      </c>
      <c r="CB125" s="0" t="n">
        <v>-1</v>
      </c>
      <c r="CC125" s="0" t="str">
        <f aca="false">H125</f>
        <v>Nein</v>
      </c>
      <c r="CD125" s="0" t="str">
        <f aca="false">I125</f>
        <v>Nein</v>
      </c>
      <c r="CE125" s="3" t="n">
        <f aca="false">J125</f>
        <v>1</v>
      </c>
      <c r="CF125" s="0" t="n">
        <f aca="false">IF(AND(K125&gt;=0,K126&gt;=0,K127&gt;=0),ROUND(0.9*K125+0.7*K126-0.3*K127,0),-1)</f>
        <v>90</v>
      </c>
      <c r="CG125" s="0" t="s">
        <v>44</v>
      </c>
      <c r="CH125" s="0" t="str">
        <f aca="false">IF(AND(M125="Nein",M126="Nein",M127="Nein"),"Nein","Ja")</f>
        <v>Nein</v>
      </c>
      <c r="CI125" s="3" t="n">
        <f aca="false">ROUND((N125+N126+N127)/3,2)</f>
        <v>1</v>
      </c>
      <c r="CJ125" s="0" t="n">
        <v>-1</v>
      </c>
      <c r="CK125" s="0" t="str">
        <f aca="false">P125</f>
        <v>Nein</v>
      </c>
      <c r="CL125" s="0" t="str">
        <f aca="false">Q125</f>
        <v>Nein</v>
      </c>
      <c r="CM125" s="3" t="n">
        <f aca="false">R125</f>
        <v>1</v>
      </c>
      <c r="CN125" s="0" t="n">
        <f aca="false">IF(AND(S125&gt;=0,S126&gt;=0,S127&gt;=0),ROUND(0.9*S125+0.7*S126-0.3*S127,0),-1)</f>
        <v>2502</v>
      </c>
      <c r="CO125" s="0" t="s">
        <v>44</v>
      </c>
      <c r="CP125" s="0" t="str">
        <f aca="false">IF(AND(U125="Nein",U126="Nein",U127="Nein"),"Nein","Ja")</f>
        <v>Nein</v>
      </c>
      <c r="CQ125" s="3" t="n">
        <f aca="false">ROUND((V125+V126+V127)/3,2)</f>
        <v>1</v>
      </c>
      <c r="CR125" s="0" t="n">
        <v>-1</v>
      </c>
      <c r="CS125" s="0" t="str">
        <f aca="false">X125</f>
        <v>Nein</v>
      </c>
      <c r="CT125" s="0" t="str">
        <f aca="false">Y125</f>
        <v>Nein</v>
      </c>
      <c r="CU125" s="3" t="n">
        <f aca="false">Z125</f>
        <v>1</v>
      </c>
      <c r="CV125" s="0" t="n">
        <v>-1</v>
      </c>
      <c r="CW125" s="0" t="str">
        <f aca="false">AB125</f>
        <v>Nein</v>
      </c>
      <c r="CX125" s="0" t="str">
        <f aca="false">AC125</f>
        <v>Nein</v>
      </c>
      <c r="CY125" s="3" t="n">
        <f aca="false">AD125</f>
        <v>1</v>
      </c>
      <c r="CZ125" s="0" t="n">
        <v>-1</v>
      </c>
      <c r="DA125" s="0" t="str">
        <f aca="false">AF125</f>
        <v>Nein</v>
      </c>
      <c r="DB125" s="0" t="str">
        <f aca="false">AG125</f>
        <v>Nein</v>
      </c>
      <c r="DC125" s="3" t="n">
        <f aca="false">AH125</f>
        <v>1</v>
      </c>
      <c r="DD125" s="0" t="n">
        <v>-1</v>
      </c>
      <c r="DE125" s="0" t="str">
        <f aca="false">AJ125</f>
        <v>Nein</v>
      </c>
      <c r="DF125" s="0" t="str">
        <f aca="false">AK125</f>
        <v>Nein</v>
      </c>
      <c r="DG125" s="3" t="n">
        <f aca="false">AL125</f>
        <v>1</v>
      </c>
      <c r="DH125" s="0" t="n">
        <v>-1</v>
      </c>
      <c r="DI125" s="0" t="str">
        <f aca="false">AN125</f>
        <v>Nein</v>
      </c>
      <c r="DJ125" s="0" t="str">
        <f aca="false">AO125</f>
        <v>Nein</v>
      </c>
      <c r="DK125" s="3" t="n">
        <f aca="false">AP125</f>
        <v>1</v>
      </c>
      <c r="DL125" s="0" t="n">
        <f aca="false">IF(CF125=0,0,IF(OR(BX125&gt;=0,CF125&gt;=0),ROUND(CF125/BX125*100,0),-1))</f>
        <v>3</v>
      </c>
      <c r="DM125" s="0" t="s">
        <v>44</v>
      </c>
      <c r="DN125" s="0" t="str">
        <f aca="false">IF(AND(CH125="Nein",BZ125="Nein"),"Nein","Ja")</f>
        <v>Nein</v>
      </c>
      <c r="DO125" s="3" t="n">
        <f aca="false">ROUND(CI125*CA125,2)</f>
        <v>1</v>
      </c>
      <c r="DP125" s="0" t="n">
        <v>-1</v>
      </c>
      <c r="DQ125" s="0" t="s">
        <v>44</v>
      </c>
      <c r="DR125" s="0" t="str">
        <f aca="false">IF(AND(BZ125="Nein",CD125="Nein"),"Nein","Ja")</f>
        <v>Nein</v>
      </c>
      <c r="DS125" s="3" t="n">
        <f aca="false">ROUND(CA125*CE125,2)</f>
        <v>1</v>
      </c>
      <c r="DT125" s="0" t="n">
        <v>-1</v>
      </c>
      <c r="DU125" s="0" t="s">
        <v>44</v>
      </c>
      <c r="DV125" s="0" t="str">
        <f aca="false">IF(AND(CH125="Nein",CL125="Nein"),"Nein","Ja")</f>
        <v>Nein</v>
      </c>
      <c r="DW125" s="3" t="n">
        <f aca="false">ROUND(CI125*CM125,2)</f>
        <v>1</v>
      </c>
      <c r="DX125" s="0" t="n">
        <v>-1</v>
      </c>
      <c r="DY125" s="0" t="s">
        <v>44</v>
      </c>
      <c r="DZ125" s="0" t="str">
        <f aca="false">IF(AND(CP125="Nein",CT125="Nein"),"Nein","Ja")</f>
        <v>Nein</v>
      </c>
      <c r="EA125" s="3" t="n">
        <f aca="false">ROUND(CQ125*CU125,2)</f>
        <v>1</v>
      </c>
      <c r="EB125" s="0" t="n">
        <v>-1</v>
      </c>
      <c r="EC125" s="0" t="s">
        <v>44</v>
      </c>
      <c r="ED125" s="0" t="str">
        <f aca="false">IF(AND(CP125="Nein",CH125="Nein"),"Nein","Ja")</f>
        <v>Nein</v>
      </c>
      <c r="EE125" s="3" t="n">
        <f aca="false">ROUND((CQ125+CI125)/2,2)</f>
        <v>1</v>
      </c>
      <c r="EF125" s="0" t="n">
        <v>-1</v>
      </c>
      <c r="EG125" s="0" t="s">
        <v>44</v>
      </c>
      <c r="EH125" s="0" t="str">
        <f aca="false">IF(AND(ED125="Nein",CD125="Nein"),"Nein","Ja")</f>
        <v>Nein</v>
      </c>
      <c r="EI125" s="3" t="n">
        <f aca="false">ROUND(EE125*CE125,2)</f>
        <v>1</v>
      </c>
      <c r="EJ125" s="0" t="n">
        <v>-1</v>
      </c>
      <c r="EK125" s="0" t="str">
        <f aca="false">BP125</f>
        <v>Nein</v>
      </c>
      <c r="EL125" s="0" t="str">
        <f aca="false">BQ125</f>
        <v>Nein</v>
      </c>
      <c r="EM125" s="3" t="n">
        <f aca="false">BR125</f>
        <v>1</v>
      </c>
    </row>
    <row r="126" customFormat="false" ht="12.75" hidden="false" customHeight="false" outlineLevel="0" collapsed="false">
      <c r="B126" s="0" t="n">
        <v>1</v>
      </c>
      <c r="C126" s="0" t="n">
        <v>720</v>
      </c>
      <c r="D126" s="0" t="s">
        <v>44</v>
      </c>
      <c r="E126" s="0" t="s">
        <v>44</v>
      </c>
      <c r="F126" s="3" t="n">
        <v>1</v>
      </c>
      <c r="G126" s="0" t="n">
        <v>97</v>
      </c>
      <c r="H126" s="0" t="s">
        <v>44</v>
      </c>
      <c r="I126" s="0" t="s">
        <v>44</v>
      </c>
      <c r="J126" s="3" t="n">
        <v>1</v>
      </c>
      <c r="K126" s="0" t="n">
        <v>180</v>
      </c>
      <c r="L126" s="0" t="s">
        <v>44</v>
      </c>
      <c r="M126" s="0" t="s">
        <v>44</v>
      </c>
      <c r="N126" s="3" t="n">
        <v>1</v>
      </c>
      <c r="O126" s="0" t="n">
        <v>82</v>
      </c>
      <c r="P126" s="0" t="s">
        <v>44</v>
      </c>
      <c r="Q126" s="0" t="s">
        <v>44</v>
      </c>
      <c r="R126" s="3" t="n">
        <v>1</v>
      </c>
      <c r="S126" s="0" t="n">
        <v>540</v>
      </c>
      <c r="T126" s="0" t="s">
        <v>44</v>
      </c>
      <c r="U126" s="0" t="s">
        <v>44</v>
      </c>
      <c r="V126" s="3" t="n">
        <v>1</v>
      </c>
      <c r="W126" s="0" t="n">
        <v>102</v>
      </c>
      <c r="X126" s="0" t="s">
        <v>44</v>
      </c>
      <c r="Y126" s="0" t="s">
        <v>44</v>
      </c>
      <c r="Z126" s="3" t="n">
        <v>1</v>
      </c>
      <c r="AA126" s="0" t="n">
        <v>82</v>
      </c>
      <c r="AB126" s="0" t="s">
        <v>44</v>
      </c>
      <c r="AC126" s="0" t="s">
        <v>44</v>
      </c>
      <c r="AD126" s="3" t="n">
        <v>1</v>
      </c>
      <c r="AE126" s="0" t="n">
        <v>82</v>
      </c>
      <c r="AF126" s="4" t="s">
        <v>44</v>
      </c>
      <c r="AG126" s="4" t="s">
        <v>44</v>
      </c>
      <c r="AH126" s="3" t="n">
        <v>1</v>
      </c>
      <c r="AI126" s="0" t="n">
        <v>11</v>
      </c>
      <c r="AJ126" s="0" t="s">
        <v>44</v>
      </c>
      <c r="AK126" s="0" t="s">
        <v>44</v>
      </c>
      <c r="AL126" s="3" t="n">
        <v>1</v>
      </c>
      <c r="AM126" s="0" t="n">
        <v>98</v>
      </c>
      <c r="AN126" s="0" t="s">
        <v>44</v>
      </c>
      <c r="AO126" s="0" t="s">
        <v>44</v>
      </c>
      <c r="AP126" s="3" t="n">
        <v>1</v>
      </c>
      <c r="AQ126" s="0" t="n">
        <v>25</v>
      </c>
      <c r="AR126" s="0" t="s">
        <v>44</v>
      </c>
      <c r="AS126" s="0" t="s">
        <v>44</v>
      </c>
      <c r="AT126" s="3" t="n">
        <v>1</v>
      </c>
      <c r="AU126" s="0" t="n">
        <v>7</v>
      </c>
      <c r="AV126" s="0" t="s">
        <v>44</v>
      </c>
      <c r="AW126" s="0" t="s">
        <v>44</v>
      </c>
      <c r="AX126" s="3" t="n">
        <v>1</v>
      </c>
      <c r="AY126" s="0" t="n">
        <v>2</v>
      </c>
      <c r="AZ126" s="0" t="s">
        <v>44</v>
      </c>
      <c r="BA126" s="0" t="s">
        <v>44</v>
      </c>
      <c r="BB126" s="3" t="n">
        <v>1</v>
      </c>
      <c r="BC126" s="0" t="n">
        <v>5</v>
      </c>
      <c r="BD126" s="0" t="s">
        <v>44</v>
      </c>
      <c r="BE126" s="0" t="s">
        <v>44</v>
      </c>
      <c r="BF126" s="3" t="n">
        <v>1</v>
      </c>
      <c r="BG126" s="0" t="n">
        <v>1008</v>
      </c>
      <c r="BH126" s="0" t="s">
        <v>44</v>
      </c>
      <c r="BI126" s="0" t="s">
        <v>44</v>
      </c>
      <c r="BJ126" s="3" t="n">
        <v>1</v>
      </c>
      <c r="BK126" s="0" t="n">
        <v>10</v>
      </c>
      <c r="BL126" s="0" t="s">
        <v>44</v>
      </c>
      <c r="BM126" s="0" t="s">
        <v>44</v>
      </c>
      <c r="BN126" s="3" t="n">
        <v>1</v>
      </c>
      <c r="BO126" s="0" t="n">
        <v>7</v>
      </c>
      <c r="BP126" s="0" t="s">
        <v>44</v>
      </c>
      <c r="BQ126" s="0" t="s">
        <v>44</v>
      </c>
      <c r="BR126" s="3" t="n">
        <v>1</v>
      </c>
      <c r="CA126" s="3"/>
      <c r="CE126" s="3"/>
      <c r="CI126" s="3"/>
      <c r="CM126" s="3"/>
      <c r="CQ126" s="3"/>
      <c r="CU126" s="3"/>
      <c r="CY126" s="3"/>
      <c r="DC126" s="3"/>
      <c r="DG126" s="3"/>
      <c r="DK126" s="3"/>
      <c r="DO126" s="3"/>
      <c r="DS126" s="3"/>
      <c r="DW126" s="3"/>
      <c r="EA126" s="3"/>
      <c r="EE126" s="3"/>
      <c r="EI126" s="3"/>
      <c r="EM126" s="3"/>
    </row>
    <row r="127" customFormat="false" ht="12.75" hidden="false" customHeight="false" outlineLevel="0" collapsed="false">
      <c r="B127" s="0" t="n">
        <v>1</v>
      </c>
      <c r="C127" s="0" t="n">
        <v>600</v>
      </c>
      <c r="D127" s="0" t="s">
        <v>44</v>
      </c>
      <c r="E127" s="0" t="s">
        <v>44</v>
      </c>
      <c r="F127" s="3" t="n">
        <v>1</v>
      </c>
      <c r="G127" s="0" t="n">
        <v>105</v>
      </c>
      <c r="H127" s="0" t="s">
        <v>44</v>
      </c>
      <c r="I127" s="0" t="s">
        <v>44</v>
      </c>
      <c r="J127" s="3" t="n">
        <v>1</v>
      </c>
      <c r="K127" s="0" t="n">
        <v>120</v>
      </c>
      <c r="L127" s="0" t="s">
        <v>44</v>
      </c>
      <c r="M127" s="0" t="s">
        <v>44</v>
      </c>
      <c r="N127" s="3" t="n">
        <v>1</v>
      </c>
      <c r="O127" s="0" t="n">
        <v>85</v>
      </c>
      <c r="P127" s="0" t="s">
        <v>44</v>
      </c>
      <c r="Q127" s="0" t="s">
        <v>44</v>
      </c>
      <c r="R127" s="3" t="n">
        <v>1</v>
      </c>
      <c r="S127" s="0" t="n">
        <v>480</v>
      </c>
      <c r="T127" s="0" t="s">
        <v>44</v>
      </c>
      <c r="U127" s="0" t="s">
        <v>44</v>
      </c>
      <c r="V127" s="3" t="n">
        <v>1</v>
      </c>
      <c r="W127" s="0" t="n">
        <v>110</v>
      </c>
      <c r="X127" s="0" t="s">
        <v>44</v>
      </c>
      <c r="Y127" s="0" t="s">
        <v>44</v>
      </c>
      <c r="Z127" s="3" t="n">
        <v>1</v>
      </c>
      <c r="AA127" s="0" t="n">
        <v>77</v>
      </c>
      <c r="AB127" s="0" t="s">
        <v>44</v>
      </c>
      <c r="AC127" s="0" t="s">
        <v>44</v>
      </c>
      <c r="AD127" s="3" t="n">
        <v>1</v>
      </c>
      <c r="AE127" s="0" t="n">
        <v>77</v>
      </c>
      <c r="AF127" s="4" t="s">
        <v>44</v>
      </c>
      <c r="AG127" s="4" t="s">
        <v>44</v>
      </c>
      <c r="AH127" s="3" t="n">
        <v>1</v>
      </c>
      <c r="AI127" s="0" t="n">
        <v>14</v>
      </c>
      <c r="AJ127" s="0" t="s">
        <v>44</v>
      </c>
      <c r="AK127" s="0" t="s">
        <v>44</v>
      </c>
      <c r="AL127" s="3" t="n">
        <v>1</v>
      </c>
      <c r="AM127" s="0" t="n">
        <v>95</v>
      </c>
      <c r="AN127" s="0" t="s">
        <v>44</v>
      </c>
      <c r="AO127" s="0" t="s">
        <v>44</v>
      </c>
      <c r="AP127" s="3" t="n">
        <v>1</v>
      </c>
      <c r="AQ127" s="0" t="n">
        <v>20</v>
      </c>
      <c r="AR127" s="0" t="s">
        <v>44</v>
      </c>
      <c r="AS127" s="0" t="s">
        <v>44</v>
      </c>
      <c r="AT127" s="3" t="n">
        <v>1</v>
      </c>
      <c r="AU127" s="0" t="n">
        <v>6</v>
      </c>
      <c r="AV127" s="0" t="s">
        <v>44</v>
      </c>
      <c r="AW127" s="0" t="s">
        <v>44</v>
      </c>
      <c r="AX127" s="3" t="n">
        <v>1</v>
      </c>
      <c r="AY127" s="0" t="n">
        <v>1</v>
      </c>
      <c r="AZ127" s="0" t="s">
        <v>44</v>
      </c>
      <c r="BA127" s="0" t="s">
        <v>44</v>
      </c>
      <c r="BB127" s="3" t="n">
        <v>1</v>
      </c>
      <c r="BC127" s="0" t="n">
        <v>4</v>
      </c>
      <c r="BD127" s="0" t="s">
        <v>44</v>
      </c>
      <c r="BE127" s="0" t="s">
        <v>44</v>
      </c>
      <c r="BF127" s="3" t="n">
        <v>1</v>
      </c>
      <c r="BG127" s="0" t="n">
        <v>804</v>
      </c>
      <c r="BH127" s="0" t="s">
        <v>44</v>
      </c>
      <c r="BI127" s="0" t="s">
        <v>44</v>
      </c>
      <c r="BJ127" s="3" t="n">
        <v>1</v>
      </c>
      <c r="BK127" s="0" t="n">
        <v>8</v>
      </c>
      <c r="BL127" s="0" t="s">
        <v>44</v>
      </c>
      <c r="BM127" s="0" t="s">
        <v>44</v>
      </c>
      <c r="BN127" s="3" t="n">
        <v>1</v>
      </c>
      <c r="BO127" s="0" t="n">
        <v>0</v>
      </c>
      <c r="BP127" s="0" t="s">
        <v>44</v>
      </c>
      <c r="BQ127" s="0" t="s">
        <v>44</v>
      </c>
      <c r="BR127" s="3" t="n">
        <v>1</v>
      </c>
      <c r="CA127" s="3"/>
      <c r="CE127" s="3"/>
      <c r="CI127" s="3"/>
      <c r="CM127" s="3"/>
      <c r="CQ127" s="3"/>
      <c r="CU127" s="3"/>
      <c r="CY127" s="3"/>
      <c r="DC127" s="3"/>
      <c r="DG127" s="3"/>
      <c r="DK127" s="3"/>
      <c r="DO127" s="3"/>
      <c r="DS127" s="3"/>
      <c r="DW127" s="3"/>
      <c r="EA127" s="3"/>
      <c r="EE127" s="3"/>
      <c r="EI127" s="3"/>
      <c r="EM127" s="3"/>
    </row>
    <row r="128" customFormat="false" ht="12.75" hidden="false" customHeight="false" outlineLevel="0" collapsed="false">
      <c r="A128" s="0" t="n">
        <v>46</v>
      </c>
      <c r="B128" s="0" t="n">
        <v>1</v>
      </c>
      <c r="C128" s="0" t="n">
        <v>1320</v>
      </c>
      <c r="D128" s="0" t="s">
        <v>44</v>
      </c>
      <c r="E128" s="0" t="s">
        <v>44</v>
      </c>
      <c r="F128" s="3" t="n">
        <v>1</v>
      </c>
      <c r="G128" s="0" t="n">
        <v>20</v>
      </c>
      <c r="H128" s="0" t="s">
        <v>44</v>
      </c>
      <c r="I128" s="0" t="s">
        <v>44</v>
      </c>
      <c r="J128" s="3" t="n">
        <v>1</v>
      </c>
      <c r="K128" s="0" t="n">
        <v>60</v>
      </c>
      <c r="L128" s="0" t="s">
        <v>44</v>
      </c>
      <c r="M128" s="0" t="s">
        <v>44</v>
      </c>
      <c r="N128" s="3" t="n">
        <v>1</v>
      </c>
      <c r="O128" s="0" t="n">
        <v>20</v>
      </c>
      <c r="P128" s="0" t="s">
        <v>44</v>
      </c>
      <c r="Q128" s="0" t="s">
        <v>44</v>
      </c>
      <c r="R128" s="3" t="n">
        <v>1</v>
      </c>
      <c r="S128" s="0" t="n">
        <v>1260</v>
      </c>
      <c r="T128" s="0" t="s">
        <v>44</v>
      </c>
      <c r="U128" s="0" t="s">
        <v>44</v>
      </c>
      <c r="V128" s="3" t="n">
        <v>1</v>
      </c>
      <c r="W128" s="0" t="n">
        <v>20</v>
      </c>
      <c r="X128" s="0" t="s">
        <v>44</v>
      </c>
      <c r="Y128" s="0" t="s">
        <v>44</v>
      </c>
      <c r="Z128" s="3" t="n">
        <v>1</v>
      </c>
      <c r="AA128" s="0" t="n">
        <v>92</v>
      </c>
      <c r="AB128" s="0" t="s">
        <v>44</v>
      </c>
      <c r="AC128" s="0" t="s">
        <v>44</v>
      </c>
      <c r="AD128" s="3" t="n">
        <v>1</v>
      </c>
      <c r="AE128" s="0" t="n">
        <v>92</v>
      </c>
      <c r="AF128" s="4" t="s">
        <v>44</v>
      </c>
      <c r="AG128" s="4" t="s">
        <v>44</v>
      </c>
      <c r="AH128" s="3" t="n">
        <v>1</v>
      </c>
      <c r="AI128" s="0" t="n">
        <v>2</v>
      </c>
      <c r="AJ128" s="0" t="s">
        <v>44</v>
      </c>
      <c r="AK128" s="0" t="s">
        <v>44</v>
      </c>
      <c r="AL128" s="3" t="n">
        <v>1</v>
      </c>
      <c r="AM128" s="0" t="n">
        <v>21</v>
      </c>
      <c r="AN128" s="0" t="s">
        <v>44</v>
      </c>
      <c r="AO128" s="0" t="s">
        <v>44</v>
      </c>
      <c r="AP128" s="3" t="n">
        <v>1</v>
      </c>
      <c r="AQ128" s="0" t="n">
        <v>5</v>
      </c>
      <c r="AR128" s="0" t="s">
        <v>44</v>
      </c>
      <c r="AS128" s="0" t="s">
        <v>44</v>
      </c>
      <c r="AT128" s="3" t="n">
        <v>1</v>
      </c>
      <c r="AU128" s="0" t="n">
        <v>66</v>
      </c>
      <c r="AV128" s="0" t="s">
        <v>44</v>
      </c>
      <c r="AW128" s="0" t="s">
        <v>44</v>
      </c>
      <c r="AX128" s="3" t="n">
        <v>1</v>
      </c>
      <c r="AY128" s="0" t="n">
        <v>3</v>
      </c>
      <c r="AZ128" s="0" t="s">
        <v>44</v>
      </c>
      <c r="BA128" s="0" t="s">
        <v>44</v>
      </c>
      <c r="BB128" s="3" t="n">
        <v>1</v>
      </c>
      <c r="BC128" s="0" t="n">
        <v>63</v>
      </c>
      <c r="BD128" s="0" t="s">
        <v>44</v>
      </c>
      <c r="BE128" s="0" t="s">
        <v>44</v>
      </c>
      <c r="BF128" s="3" t="n">
        <v>1</v>
      </c>
      <c r="BG128" s="0" t="n">
        <v>1392</v>
      </c>
      <c r="BH128" s="0" t="s">
        <v>44</v>
      </c>
      <c r="BI128" s="0" t="s">
        <v>44</v>
      </c>
      <c r="BJ128" s="3" t="n">
        <v>1</v>
      </c>
      <c r="BK128" s="0" t="n">
        <v>70</v>
      </c>
      <c r="BL128" s="0" t="s">
        <v>44</v>
      </c>
      <c r="BM128" s="0" t="s">
        <v>44</v>
      </c>
      <c r="BN128" s="3" t="n">
        <v>1</v>
      </c>
      <c r="BO128" s="0" t="n">
        <v>9</v>
      </c>
      <c r="BP128" s="0" t="s">
        <v>44</v>
      </c>
      <c r="BQ128" s="0" t="s">
        <v>44</v>
      </c>
      <c r="BR128" s="3" t="n">
        <v>1</v>
      </c>
      <c r="BW128" s="0" t="n">
        <v>1</v>
      </c>
      <c r="BX128" s="0" t="n">
        <f aca="false">IF(AND(C128&gt;=0,C129&gt;=0,C130&gt;=0),ROUND(0.9*C128+0.7*C129-0.3*C130,0),-1)</f>
        <v>1512</v>
      </c>
      <c r="BY128" s="0" t="s">
        <v>44</v>
      </c>
      <c r="BZ128" s="0" t="str">
        <f aca="false">IF(AND(E128="Nein",E129="Nein",E130="Nein"),"Nein","Ja")</f>
        <v>Nein</v>
      </c>
      <c r="CA128" s="3" t="n">
        <f aca="false">ROUND((F128+F129+F130)/3,2)</f>
        <v>1</v>
      </c>
      <c r="CB128" s="0" t="n">
        <v>-1</v>
      </c>
      <c r="CC128" s="0" t="str">
        <f aca="false">H128</f>
        <v>Nein</v>
      </c>
      <c r="CD128" s="0" t="str">
        <f aca="false">I128</f>
        <v>Nein</v>
      </c>
      <c r="CE128" s="3" t="n">
        <f aca="false">J128</f>
        <v>1</v>
      </c>
      <c r="CF128" s="0" t="n">
        <f aca="false">IF(AND(K128&gt;=0,K129&gt;=0,K130&gt;=0),ROUND(0.9*K128+0.7*K129-0.3*K130,0),-1)</f>
        <v>36</v>
      </c>
      <c r="CG128" s="0" t="s">
        <v>44</v>
      </c>
      <c r="CH128" s="0" t="str">
        <f aca="false">IF(AND(M128="Nein",M129="Nein",M130="Nein"),"Nein","Ja")</f>
        <v>Nein</v>
      </c>
      <c r="CI128" s="3" t="n">
        <f aca="false">ROUND((N128+N129+N130)/3,2)</f>
        <v>1</v>
      </c>
      <c r="CJ128" s="0" t="n">
        <v>-1</v>
      </c>
      <c r="CK128" s="0" t="str">
        <f aca="false">P128</f>
        <v>Nein</v>
      </c>
      <c r="CL128" s="0" t="str">
        <f aca="false">Q128</f>
        <v>Nein</v>
      </c>
      <c r="CM128" s="3" t="n">
        <f aca="false">R128</f>
        <v>1</v>
      </c>
      <c r="CN128" s="0" t="n">
        <f aca="false">IF(AND(S128&gt;=0,S129&gt;=0,S130&gt;=0),ROUND(0.9*S128+0.7*S129-0.3*S130,0),-1)</f>
        <v>1476</v>
      </c>
      <c r="CO128" s="0" t="s">
        <v>44</v>
      </c>
      <c r="CP128" s="0" t="str">
        <f aca="false">IF(AND(U128="Nein",U129="Nein",U130="Nein"),"Nein","Ja")</f>
        <v>Nein</v>
      </c>
      <c r="CQ128" s="3" t="n">
        <f aca="false">ROUND((V128+V129+V130)/3,2)</f>
        <v>1</v>
      </c>
      <c r="CR128" s="0" t="n">
        <v>-1</v>
      </c>
      <c r="CS128" s="0" t="str">
        <f aca="false">X128</f>
        <v>Nein</v>
      </c>
      <c r="CT128" s="0" t="str">
        <f aca="false">Y128</f>
        <v>Nein</v>
      </c>
      <c r="CU128" s="3" t="n">
        <f aca="false">Z128</f>
        <v>1</v>
      </c>
      <c r="CV128" s="0" t="n">
        <v>-1</v>
      </c>
      <c r="CW128" s="0" t="str">
        <f aca="false">AB128</f>
        <v>Nein</v>
      </c>
      <c r="CX128" s="0" t="str">
        <f aca="false">AC128</f>
        <v>Nein</v>
      </c>
      <c r="CY128" s="3" t="n">
        <f aca="false">AD128</f>
        <v>1</v>
      </c>
      <c r="CZ128" s="0" t="n">
        <v>-1</v>
      </c>
      <c r="DA128" s="0" t="str">
        <f aca="false">AF128</f>
        <v>Nein</v>
      </c>
      <c r="DB128" s="0" t="str">
        <f aca="false">AG128</f>
        <v>Nein</v>
      </c>
      <c r="DC128" s="3" t="n">
        <f aca="false">AH128</f>
        <v>1</v>
      </c>
      <c r="DD128" s="0" t="n">
        <v>-1</v>
      </c>
      <c r="DE128" s="0" t="str">
        <f aca="false">AJ128</f>
        <v>Nein</v>
      </c>
      <c r="DF128" s="0" t="str">
        <f aca="false">AK128</f>
        <v>Nein</v>
      </c>
      <c r="DG128" s="3" t="n">
        <f aca="false">AL128</f>
        <v>1</v>
      </c>
      <c r="DH128" s="0" t="n">
        <v>-1</v>
      </c>
      <c r="DI128" s="0" t="str">
        <f aca="false">AN128</f>
        <v>Nein</v>
      </c>
      <c r="DJ128" s="0" t="str">
        <f aca="false">AO128</f>
        <v>Nein</v>
      </c>
      <c r="DK128" s="3" t="n">
        <f aca="false">AP128</f>
        <v>1</v>
      </c>
      <c r="DL128" s="0" t="n">
        <f aca="false">IF(CF128=0,0,IF(OR(BX128&gt;=0,CF128&gt;=0),ROUND(CF128/BX128*100,0),-1))</f>
        <v>2</v>
      </c>
      <c r="DM128" s="0" t="s">
        <v>44</v>
      </c>
      <c r="DN128" s="0" t="str">
        <f aca="false">IF(AND(CH128="Nein",BZ128="Nein"),"Nein","Ja")</f>
        <v>Nein</v>
      </c>
      <c r="DO128" s="3" t="n">
        <f aca="false">ROUND(CI128*CA128,2)</f>
        <v>1</v>
      </c>
      <c r="DP128" s="0" t="n">
        <v>-1</v>
      </c>
      <c r="DQ128" s="0" t="s">
        <v>44</v>
      </c>
      <c r="DR128" s="0" t="str">
        <f aca="false">IF(AND(BZ128="Nein",CD128="Nein"),"Nein","Ja")</f>
        <v>Nein</v>
      </c>
      <c r="DS128" s="3" t="n">
        <f aca="false">ROUND(CA128*CE128,2)</f>
        <v>1</v>
      </c>
      <c r="DT128" s="0" t="n">
        <v>-1</v>
      </c>
      <c r="DU128" s="0" t="s">
        <v>44</v>
      </c>
      <c r="DV128" s="0" t="str">
        <f aca="false">IF(AND(CH128="Nein",CL128="Nein"),"Nein","Ja")</f>
        <v>Nein</v>
      </c>
      <c r="DW128" s="3" t="n">
        <f aca="false">ROUND(CI128*CM128,2)</f>
        <v>1</v>
      </c>
      <c r="DX128" s="0" t="n">
        <v>-1</v>
      </c>
      <c r="DY128" s="0" t="s">
        <v>44</v>
      </c>
      <c r="DZ128" s="0" t="str">
        <f aca="false">IF(AND(CP128="Nein",CT128="Nein"),"Nein","Ja")</f>
        <v>Nein</v>
      </c>
      <c r="EA128" s="3" t="n">
        <f aca="false">ROUND(CQ128*CU128,2)</f>
        <v>1</v>
      </c>
      <c r="EB128" s="0" t="n">
        <v>-1</v>
      </c>
      <c r="EC128" s="0" t="s">
        <v>44</v>
      </c>
      <c r="ED128" s="0" t="str">
        <f aca="false">IF(AND(CP128="Nein",CH128="Nein"),"Nein","Ja")</f>
        <v>Nein</v>
      </c>
      <c r="EE128" s="3" t="n">
        <f aca="false">ROUND((CQ128+CI128)/2,2)</f>
        <v>1</v>
      </c>
      <c r="EF128" s="0" t="n">
        <v>-1</v>
      </c>
      <c r="EG128" s="0" t="s">
        <v>44</v>
      </c>
      <c r="EH128" s="0" t="str">
        <f aca="false">IF(AND(ED128="Nein",CD128="Nein"),"Nein","Ja")</f>
        <v>Nein</v>
      </c>
      <c r="EI128" s="3" t="n">
        <f aca="false">ROUND(EE128*CE128,2)</f>
        <v>1</v>
      </c>
      <c r="EJ128" s="0" t="n">
        <v>-1</v>
      </c>
      <c r="EK128" s="0" t="str">
        <f aca="false">BP128</f>
        <v>Nein</v>
      </c>
      <c r="EL128" s="0" t="str">
        <f aca="false">BQ128</f>
        <v>Nein</v>
      </c>
      <c r="EM128" s="3" t="n">
        <f aca="false">BR128</f>
        <v>1</v>
      </c>
    </row>
    <row r="129" customFormat="false" ht="12.75" hidden="false" customHeight="false" outlineLevel="0" collapsed="false">
      <c r="B129" s="0" t="n">
        <v>1</v>
      </c>
      <c r="C129" s="0" t="n">
        <v>720</v>
      </c>
      <c r="D129" s="0" t="s">
        <v>44</v>
      </c>
      <c r="E129" s="0" t="s">
        <v>44</v>
      </c>
      <c r="F129" s="3" t="n">
        <v>1</v>
      </c>
      <c r="G129" s="0" t="n">
        <v>97</v>
      </c>
      <c r="H129" s="0" t="s">
        <v>44</v>
      </c>
      <c r="I129" s="0" t="s">
        <v>44</v>
      </c>
      <c r="J129" s="3" t="n">
        <v>1</v>
      </c>
      <c r="K129" s="0" t="n">
        <v>0</v>
      </c>
      <c r="L129" s="0" t="s">
        <v>44</v>
      </c>
      <c r="M129" s="0" t="s">
        <v>44</v>
      </c>
      <c r="N129" s="3" t="n">
        <v>1</v>
      </c>
      <c r="O129" s="0" t="n">
        <v>-1</v>
      </c>
      <c r="P129" s="0" t="s">
        <v>44</v>
      </c>
      <c r="Q129" s="0" t="s">
        <v>44</v>
      </c>
      <c r="R129" s="3" t="n">
        <v>1</v>
      </c>
      <c r="S129" s="0" t="n">
        <v>720</v>
      </c>
      <c r="T129" s="0" t="s">
        <v>44</v>
      </c>
      <c r="U129" s="0" t="s">
        <v>44</v>
      </c>
      <c r="V129" s="3" t="n">
        <v>1</v>
      </c>
      <c r="W129" s="0" t="n">
        <v>97</v>
      </c>
      <c r="X129" s="0" t="s">
        <v>44</v>
      </c>
      <c r="Y129" s="0" t="s">
        <v>44</v>
      </c>
      <c r="Z129" s="3" t="n">
        <v>1</v>
      </c>
      <c r="AA129" s="0" t="n">
        <v>82</v>
      </c>
      <c r="AB129" s="0" t="s">
        <v>44</v>
      </c>
      <c r="AC129" s="0" t="s">
        <v>44</v>
      </c>
      <c r="AD129" s="3" t="n">
        <v>1</v>
      </c>
      <c r="AE129" s="0" t="n">
        <v>82</v>
      </c>
      <c r="AF129" s="4" t="s">
        <v>44</v>
      </c>
      <c r="AG129" s="4" t="s">
        <v>44</v>
      </c>
      <c r="AH129" s="3" t="n">
        <v>1</v>
      </c>
      <c r="AI129" s="0" t="n">
        <v>11</v>
      </c>
      <c r="AJ129" s="0" t="s">
        <v>44</v>
      </c>
      <c r="AK129" s="0" t="s">
        <v>44</v>
      </c>
      <c r="AL129" s="3" t="n">
        <v>1</v>
      </c>
      <c r="AM129" s="0" t="n">
        <v>98</v>
      </c>
      <c r="AN129" s="0" t="s">
        <v>44</v>
      </c>
      <c r="AO129" s="0" t="s">
        <v>44</v>
      </c>
      <c r="AP129" s="3" t="n">
        <v>1</v>
      </c>
      <c r="AQ129" s="0" t="n">
        <v>0</v>
      </c>
      <c r="AR129" s="0" t="s">
        <v>44</v>
      </c>
      <c r="AS129" s="0" t="s">
        <v>44</v>
      </c>
      <c r="AT129" s="3" t="n">
        <v>1</v>
      </c>
      <c r="AU129" s="0" t="n">
        <v>7</v>
      </c>
      <c r="AV129" s="0" t="s">
        <v>44</v>
      </c>
      <c r="AW129" s="0" t="s">
        <v>44</v>
      </c>
      <c r="AX129" s="3" t="n">
        <v>1</v>
      </c>
      <c r="AY129" s="0" t="n">
        <v>-1</v>
      </c>
      <c r="AZ129" s="0" t="s">
        <v>44</v>
      </c>
      <c r="BA129" s="0" t="s">
        <v>44</v>
      </c>
      <c r="BB129" s="3" t="n">
        <v>1</v>
      </c>
      <c r="BC129" s="0" t="n">
        <v>7</v>
      </c>
      <c r="BD129" s="0" t="s">
        <v>44</v>
      </c>
      <c r="BE129" s="0" t="s">
        <v>44</v>
      </c>
      <c r="BF129" s="3" t="n">
        <v>1</v>
      </c>
      <c r="BG129" s="0" t="n">
        <v>1008</v>
      </c>
      <c r="BH129" s="0" t="s">
        <v>44</v>
      </c>
      <c r="BI129" s="0" t="s">
        <v>44</v>
      </c>
      <c r="BJ129" s="3" t="n">
        <v>1</v>
      </c>
      <c r="BK129" s="0" t="n">
        <v>10</v>
      </c>
      <c r="BL129" s="0" t="s">
        <v>44</v>
      </c>
      <c r="BM129" s="0" t="s">
        <v>44</v>
      </c>
      <c r="BN129" s="3" t="n">
        <v>1</v>
      </c>
      <c r="BO129" s="0" t="n">
        <v>7</v>
      </c>
      <c r="BP129" s="0" t="s">
        <v>44</v>
      </c>
      <c r="BQ129" s="0" t="s">
        <v>44</v>
      </c>
      <c r="BR129" s="3" t="n">
        <v>1</v>
      </c>
      <c r="CA129" s="3"/>
      <c r="CE129" s="3"/>
      <c r="CI129" s="3"/>
      <c r="CM129" s="3"/>
      <c r="CQ129" s="3"/>
      <c r="CU129" s="3"/>
      <c r="CY129" s="3"/>
      <c r="DC129" s="3"/>
      <c r="DG129" s="3"/>
      <c r="DK129" s="3"/>
      <c r="DO129" s="3"/>
      <c r="DS129" s="3"/>
      <c r="DW129" s="3"/>
      <c r="EA129" s="3"/>
      <c r="EE129" s="3"/>
      <c r="EI129" s="3"/>
      <c r="EM129" s="3"/>
    </row>
    <row r="130" customFormat="false" ht="12.75" hidden="false" customHeight="false" outlineLevel="0" collapsed="false">
      <c r="B130" s="0" t="n">
        <v>1</v>
      </c>
      <c r="C130" s="0" t="n">
        <v>600</v>
      </c>
      <c r="D130" s="0" t="s">
        <v>44</v>
      </c>
      <c r="E130" s="0" t="s">
        <v>44</v>
      </c>
      <c r="F130" s="3" t="n">
        <v>1</v>
      </c>
      <c r="G130" s="0" t="n">
        <v>105</v>
      </c>
      <c r="H130" s="0" t="s">
        <v>44</v>
      </c>
      <c r="I130" s="0" t="s">
        <v>44</v>
      </c>
      <c r="J130" s="3" t="n">
        <v>1</v>
      </c>
      <c r="K130" s="0" t="n">
        <v>60</v>
      </c>
      <c r="L130" s="0" t="s">
        <v>44</v>
      </c>
      <c r="M130" s="0" t="s">
        <v>44</v>
      </c>
      <c r="N130" s="3" t="n">
        <v>1</v>
      </c>
      <c r="O130" s="0" t="n">
        <v>85</v>
      </c>
      <c r="P130" s="0" t="s">
        <v>44</v>
      </c>
      <c r="Q130" s="0" t="s">
        <v>44</v>
      </c>
      <c r="R130" s="3" t="n">
        <v>1</v>
      </c>
      <c r="S130" s="0" t="n">
        <v>540</v>
      </c>
      <c r="T130" s="0" t="s">
        <v>44</v>
      </c>
      <c r="U130" s="0" t="s">
        <v>44</v>
      </c>
      <c r="V130" s="3" t="n">
        <v>1</v>
      </c>
      <c r="W130" s="0" t="n">
        <v>110</v>
      </c>
      <c r="X130" s="0" t="s">
        <v>44</v>
      </c>
      <c r="Y130" s="0" t="s">
        <v>44</v>
      </c>
      <c r="Z130" s="3" t="n">
        <v>1</v>
      </c>
      <c r="AA130" s="0" t="n">
        <v>77</v>
      </c>
      <c r="AB130" s="0" t="s">
        <v>44</v>
      </c>
      <c r="AC130" s="0" t="s">
        <v>44</v>
      </c>
      <c r="AD130" s="3" t="n">
        <v>1</v>
      </c>
      <c r="AE130" s="0" t="n">
        <v>77</v>
      </c>
      <c r="AF130" s="4" t="s">
        <v>44</v>
      </c>
      <c r="AG130" s="4" t="s">
        <v>44</v>
      </c>
      <c r="AH130" s="3" t="n">
        <v>1</v>
      </c>
      <c r="AI130" s="0" t="n">
        <v>14</v>
      </c>
      <c r="AJ130" s="0" t="s">
        <v>44</v>
      </c>
      <c r="AK130" s="0" t="s">
        <v>44</v>
      </c>
      <c r="AL130" s="3" t="n">
        <v>1</v>
      </c>
      <c r="AM130" s="0" t="n">
        <v>95</v>
      </c>
      <c r="AN130" s="0" t="s">
        <v>44</v>
      </c>
      <c r="AO130" s="0" t="s">
        <v>44</v>
      </c>
      <c r="AP130" s="3" t="n">
        <v>1</v>
      </c>
      <c r="AQ130" s="0" t="n">
        <v>10</v>
      </c>
      <c r="AR130" s="0" t="s">
        <v>44</v>
      </c>
      <c r="AS130" s="0" t="s">
        <v>44</v>
      </c>
      <c r="AT130" s="3" t="n">
        <v>1</v>
      </c>
      <c r="AU130" s="0" t="n">
        <v>6</v>
      </c>
      <c r="AV130" s="0" t="s">
        <v>44</v>
      </c>
      <c r="AW130" s="0" t="s">
        <v>44</v>
      </c>
      <c r="AX130" s="3" t="n">
        <v>1</v>
      </c>
      <c r="AY130" s="0" t="n">
        <v>1</v>
      </c>
      <c r="AZ130" s="0" t="s">
        <v>44</v>
      </c>
      <c r="BA130" s="0" t="s">
        <v>44</v>
      </c>
      <c r="BB130" s="3" t="n">
        <v>1</v>
      </c>
      <c r="BC130" s="0" t="n">
        <v>5</v>
      </c>
      <c r="BD130" s="0" t="s">
        <v>44</v>
      </c>
      <c r="BE130" s="0" t="s">
        <v>44</v>
      </c>
      <c r="BF130" s="3" t="n">
        <v>1</v>
      </c>
      <c r="BG130" s="0" t="n">
        <v>804</v>
      </c>
      <c r="BH130" s="0" t="s">
        <v>44</v>
      </c>
      <c r="BI130" s="0" t="s">
        <v>44</v>
      </c>
      <c r="BJ130" s="3" t="n">
        <v>1</v>
      </c>
      <c r="BK130" s="0" t="n">
        <v>8</v>
      </c>
      <c r="BL130" s="0" t="s">
        <v>44</v>
      </c>
      <c r="BM130" s="0" t="s">
        <v>44</v>
      </c>
      <c r="BN130" s="3" t="n">
        <v>1</v>
      </c>
      <c r="BO130" s="0" t="n">
        <v>0</v>
      </c>
      <c r="BP130" s="0" t="s">
        <v>44</v>
      </c>
      <c r="BQ130" s="0" t="s">
        <v>44</v>
      </c>
      <c r="BR130" s="3" t="n">
        <v>1</v>
      </c>
      <c r="CA130" s="3"/>
      <c r="CE130" s="3"/>
      <c r="CI130" s="3"/>
      <c r="CM130" s="3"/>
      <c r="CQ130" s="3"/>
      <c r="CU130" s="3"/>
      <c r="CY130" s="3"/>
      <c r="DC130" s="3"/>
      <c r="DG130" s="3"/>
      <c r="DK130" s="3"/>
      <c r="DO130" s="3"/>
      <c r="DS130" s="3"/>
      <c r="DW130" s="3"/>
      <c r="EA130" s="3"/>
      <c r="EE130" s="3"/>
      <c r="EI130" s="3"/>
      <c r="EM130" s="3"/>
    </row>
    <row r="131" customFormat="false" ht="12.75" hidden="false" customHeight="false" outlineLevel="0" collapsed="false">
      <c r="A131" s="0" t="n">
        <v>47</v>
      </c>
      <c r="B131" s="0" t="n">
        <v>1</v>
      </c>
      <c r="C131" s="0" t="n">
        <v>1320</v>
      </c>
      <c r="D131" s="0" t="s">
        <v>44</v>
      </c>
      <c r="E131" s="0" t="s">
        <v>44</v>
      </c>
      <c r="F131" s="3" t="n">
        <v>1</v>
      </c>
      <c r="G131" s="0" t="n">
        <v>20</v>
      </c>
      <c r="H131" s="0" t="s">
        <v>44</v>
      </c>
      <c r="I131" s="0" t="s">
        <v>44</v>
      </c>
      <c r="J131" s="3" t="n">
        <v>1</v>
      </c>
      <c r="K131" s="0" t="n">
        <v>60</v>
      </c>
      <c r="L131" s="0" t="s">
        <v>44</v>
      </c>
      <c r="M131" s="0" t="s">
        <v>44</v>
      </c>
      <c r="N131" s="3" t="n">
        <v>1</v>
      </c>
      <c r="O131" s="0" t="n">
        <v>20</v>
      </c>
      <c r="P131" s="0" t="s">
        <v>44</v>
      </c>
      <c r="Q131" s="0" t="s">
        <v>44</v>
      </c>
      <c r="R131" s="3" t="n">
        <v>1</v>
      </c>
      <c r="S131" s="0" t="n">
        <v>1260</v>
      </c>
      <c r="T131" s="0" t="s">
        <v>44</v>
      </c>
      <c r="U131" s="0" t="s">
        <v>44</v>
      </c>
      <c r="V131" s="3" t="n">
        <v>1</v>
      </c>
      <c r="W131" s="0" t="n">
        <v>20</v>
      </c>
      <c r="X131" s="0" t="s">
        <v>44</v>
      </c>
      <c r="Y131" s="0" t="s">
        <v>44</v>
      </c>
      <c r="Z131" s="3" t="n">
        <v>1</v>
      </c>
      <c r="AA131" s="0" t="n">
        <v>92</v>
      </c>
      <c r="AB131" s="0" t="s">
        <v>44</v>
      </c>
      <c r="AC131" s="0" t="s">
        <v>44</v>
      </c>
      <c r="AD131" s="3" t="n">
        <v>1</v>
      </c>
      <c r="AE131" s="0" t="n">
        <v>92</v>
      </c>
      <c r="AF131" s="4" t="s">
        <v>44</v>
      </c>
      <c r="AG131" s="4" t="s">
        <v>44</v>
      </c>
      <c r="AH131" s="3" t="n">
        <v>1</v>
      </c>
      <c r="AI131" s="0" t="n">
        <v>2</v>
      </c>
      <c r="AJ131" s="0" t="s">
        <v>44</v>
      </c>
      <c r="AK131" s="0" t="s">
        <v>44</v>
      </c>
      <c r="AL131" s="3" t="n">
        <v>1</v>
      </c>
      <c r="AM131" s="0" t="n">
        <v>21</v>
      </c>
      <c r="AN131" s="0" t="s">
        <v>44</v>
      </c>
      <c r="AO131" s="0" t="s">
        <v>44</v>
      </c>
      <c r="AP131" s="3" t="n">
        <v>1</v>
      </c>
      <c r="AQ131" s="0" t="n">
        <v>5</v>
      </c>
      <c r="AR131" s="0" t="s">
        <v>44</v>
      </c>
      <c r="AS131" s="0" t="s">
        <v>44</v>
      </c>
      <c r="AT131" s="3" t="n">
        <v>1</v>
      </c>
      <c r="AU131" s="0" t="n">
        <v>66</v>
      </c>
      <c r="AV131" s="0" t="s">
        <v>44</v>
      </c>
      <c r="AW131" s="0" t="s">
        <v>44</v>
      </c>
      <c r="AX131" s="3" t="n">
        <v>1</v>
      </c>
      <c r="AY131" s="0" t="n">
        <v>3</v>
      </c>
      <c r="AZ131" s="0" t="s">
        <v>44</v>
      </c>
      <c r="BA131" s="0" t="s">
        <v>44</v>
      </c>
      <c r="BB131" s="3" t="n">
        <v>1</v>
      </c>
      <c r="BC131" s="0" t="n">
        <v>63</v>
      </c>
      <c r="BD131" s="0" t="s">
        <v>44</v>
      </c>
      <c r="BE131" s="0" t="s">
        <v>44</v>
      </c>
      <c r="BF131" s="3" t="n">
        <v>1</v>
      </c>
      <c r="BG131" s="0" t="n">
        <v>1392</v>
      </c>
      <c r="BH131" s="0" t="s">
        <v>44</v>
      </c>
      <c r="BI131" s="0" t="s">
        <v>44</v>
      </c>
      <c r="BJ131" s="3" t="n">
        <v>1</v>
      </c>
      <c r="BK131" s="0" t="n">
        <v>70</v>
      </c>
      <c r="BL131" s="0" t="s">
        <v>44</v>
      </c>
      <c r="BM131" s="0" t="s">
        <v>44</v>
      </c>
      <c r="BN131" s="3" t="n">
        <v>1</v>
      </c>
      <c r="BO131" s="0" t="n">
        <v>9</v>
      </c>
      <c r="BP131" s="0" t="s">
        <v>44</v>
      </c>
      <c r="BQ131" s="0" t="s">
        <v>44</v>
      </c>
      <c r="BR131" s="3" t="n">
        <v>1</v>
      </c>
      <c r="BW131" s="0" t="n">
        <v>1</v>
      </c>
      <c r="BX131" s="0" t="n">
        <f aca="false">IF(AND(C131&gt;=0,C132&gt;=0,C133&gt;=0),ROUND(0.9*C131+0.7*C132-0.3*C133,0),-1)</f>
        <v>1512</v>
      </c>
      <c r="BY131" s="0" t="s">
        <v>44</v>
      </c>
      <c r="BZ131" s="0" t="str">
        <f aca="false">IF(AND(E131="Nein",E132="Nein",E133="Nein"),"Nein","Ja")</f>
        <v>Nein</v>
      </c>
      <c r="CA131" s="3" t="n">
        <f aca="false">ROUND((F131+F132+F133)/3,2)</f>
        <v>1</v>
      </c>
      <c r="CB131" s="0" t="n">
        <v>-1</v>
      </c>
      <c r="CC131" s="0" t="str">
        <f aca="false">H131</f>
        <v>Nein</v>
      </c>
      <c r="CD131" s="0" t="str">
        <f aca="false">I131</f>
        <v>Nein</v>
      </c>
      <c r="CE131" s="3" t="n">
        <f aca="false">J131</f>
        <v>1</v>
      </c>
      <c r="CF131" s="0" t="n">
        <f aca="false">IF(AND(K131&gt;=0,K132&gt;=0,K133&gt;=0),ROUND(0.9*K131+0.7*K132-0.3*K133,0),-1)</f>
        <v>180</v>
      </c>
      <c r="CG131" s="0" t="s">
        <v>44</v>
      </c>
      <c r="CH131" s="0" t="str">
        <f aca="false">IF(AND(M131="Nein",M132="Nein",M133="Nein"),"Nein","Ja")</f>
        <v>Nein</v>
      </c>
      <c r="CI131" s="3" t="n">
        <f aca="false">ROUND((N131+N132+N133)/3,2)</f>
        <v>1</v>
      </c>
      <c r="CJ131" s="0" t="n">
        <v>-1</v>
      </c>
      <c r="CK131" s="0" t="str">
        <f aca="false">P131</f>
        <v>Nein</v>
      </c>
      <c r="CL131" s="0" t="str">
        <f aca="false">Q131</f>
        <v>Nein</v>
      </c>
      <c r="CM131" s="3" t="n">
        <f aca="false">R131</f>
        <v>1</v>
      </c>
      <c r="CN131" s="0" t="n">
        <f aca="false">IF(AND(S131&gt;=0,S132&gt;=0,S133&gt;=0),ROUND(0.9*S131+0.7*S132-0.3*S133,0),-1)</f>
        <v>1332</v>
      </c>
      <c r="CO131" s="0" t="s">
        <v>44</v>
      </c>
      <c r="CP131" s="0" t="str">
        <f aca="false">IF(AND(U131="Nein",U132="Nein",U133="Nein"),"Nein","Ja")</f>
        <v>Nein</v>
      </c>
      <c r="CQ131" s="3" t="n">
        <f aca="false">ROUND((V131+V132+V133)/3,2)</f>
        <v>1</v>
      </c>
      <c r="CR131" s="0" t="n">
        <v>-1</v>
      </c>
      <c r="CS131" s="0" t="str">
        <f aca="false">X131</f>
        <v>Nein</v>
      </c>
      <c r="CT131" s="0" t="str">
        <f aca="false">Y131</f>
        <v>Nein</v>
      </c>
      <c r="CU131" s="3" t="n">
        <f aca="false">Z131</f>
        <v>1</v>
      </c>
      <c r="CV131" s="0" t="n">
        <v>-1</v>
      </c>
      <c r="CW131" s="0" t="str">
        <f aca="false">AB131</f>
        <v>Nein</v>
      </c>
      <c r="CX131" s="0" t="str">
        <f aca="false">AC131</f>
        <v>Nein</v>
      </c>
      <c r="CY131" s="3" t="n">
        <f aca="false">AD131</f>
        <v>1</v>
      </c>
      <c r="CZ131" s="0" t="n">
        <v>-1</v>
      </c>
      <c r="DA131" s="0" t="str">
        <f aca="false">AF131</f>
        <v>Nein</v>
      </c>
      <c r="DB131" s="0" t="str">
        <f aca="false">AG131</f>
        <v>Nein</v>
      </c>
      <c r="DC131" s="3" t="n">
        <f aca="false">AH131</f>
        <v>1</v>
      </c>
      <c r="DD131" s="0" t="n">
        <v>-1</v>
      </c>
      <c r="DE131" s="0" t="str">
        <f aca="false">AJ131</f>
        <v>Nein</v>
      </c>
      <c r="DF131" s="0" t="str">
        <f aca="false">AK131</f>
        <v>Nein</v>
      </c>
      <c r="DG131" s="3" t="n">
        <f aca="false">AL131</f>
        <v>1</v>
      </c>
      <c r="DH131" s="0" t="n">
        <v>-1</v>
      </c>
      <c r="DI131" s="0" t="str">
        <f aca="false">AN131</f>
        <v>Nein</v>
      </c>
      <c r="DJ131" s="0" t="str">
        <f aca="false">AO131</f>
        <v>Nein</v>
      </c>
      <c r="DK131" s="3" t="n">
        <f aca="false">AP131</f>
        <v>1</v>
      </c>
      <c r="DL131" s="0" t="n">
        <f aca="false">IF(CF131=0,0,IF(OR(BX131&gt;=0,CF131&gt;=0),ROUND(CF131/BX131*100,0),-1))</f>
        <v>12</v>
      </c>
      <c r="DM131" s="0" t="s">
        <v>44</v>
      </c>
      <c r="DN131" s="0" t="str">
        <f aca="false">IF(AND(CH131="Nein",BZ131="Nein"),"Nein","Ja")</f>
        <v>Nein</v>
      </c>
      <c r="DO131" s="3" t="n">
        <f aca="false">ROUND(CI131*CA131,2)</f>
        <v>1</v>
      </c>
      <c r="DP131" s="0" t="n">
        <v>-1</v>
      </c>
      <c r="DQ131" s="0" t="s">
        <v>44</v>
      </c>
      <c r="DR131" s="0" t="str">
        <f aca="false">IF(AND(BZ131="Nein",CD131="Nein"),"Nein","Ja")</f>
        <v>Nein</v>
      </c>
      <c r="DS131" s="3" t="n">
        <f aca="false">ROUND(CA131*CE131,2)</f>
        <v>1</v>
      </c>
      <c r="DT131" s="0" t="n">
        <v>-1</v>
      </c>
      <c r="DU131" s="0" t="s">
        <v>44</v>
      </c>
      <c r="DV131" s="0" t="str">
        <f aca="false">IF(AND(CH131="Nein",CL131="Nein"),"Nein","Ja")</f>
        <v>Nein</v>
      </c>
      <c r="DW131" s="3" t="n">
        <f aca="false">ROUND(CI131*CM131,2)</f>
        <v>1</v>
      </c>
      <c r="DX131" s="0" t="n">
        <v>-1</v>
      </c>
      <c r="DY131" s="0" t="s">
        <v>44</v>
      </c>
      <c r="DZ131" s="0" t="str">
        <f aca="false">IF(AND(CP131="Nein",CT131="Nein"),"Nein","Ja")</f>
        <v>Nein</v>
      </c>
      <c r="EA131" s="3" t="n">
        <f aca="false">ROUND(CQ131*CU131,2)</f>
        <v>1</v>
      </c>
      <c r="EB131" s="0" t="n">
        <v>-1</v>
      </c>
      <c r="EC131" s="0" t="s">
        <v>44</v>
      </c>
      <c r="ED131" s="0" t="str">
        <f aca="false">IF(AND(CP131="Nein",CH131="Nein"),"Nein","Ja")</f>
        <v>Nein</v>
      </c>
      <c r="EE131" s="3" t="n">
        <f aca="false">ROUND((CQ131+CI131)/2,2)</f>
        <v>1</v>
      </c>
      <c r="EF131" s="0" t="n">
        <v>-1</v>
      </c>
      <c r="EG131" s="0" t="s">
        <v>44</v>
      </c>
      <c r="EH131" s="0" t="str">
        <f aca="false">IF(AND(ED131="Nein",CD131="Nein"),"Nein","Ja")</f>
        <v>Nein</v>
      </c>
      <c r="EI131" s="3" t="n">
        <f aca="false">ROUND(EE131*CE131,2)</f>
        <v>1</v>
      </c>
      <c r="EJ131" s="0" t="n">
        <v>-1</v>
      </c>
      <c r="EK131" s="0" t="str">
        <f aca="false">BP131</f>
        <v>Nein</v>
      </c>
      <c r="EL131" s="0" t="str">
        <f aca="false">BQ131</f>
        <v>Nein</v>
      </c>
      <c r="EM131" s="3" t="n">
        <f aca="false">BR131</f>
        <v>1</v>
      </c>
    </row>
    <row r="132" customFormat="false" ht="12.75" hidden="false" customHeight="false" outlineLevel="0" collapsed="false">
      <c r="B132" s="0" t="n">
        <v>1</v>
      </c>
      <c r="C132" s="0" t="n">
        <v>720</v>
      </c>
      <c r="D132" s="0" t="s">
        <v>44</v>
      </c>
      <c r="E132" s="0" t="s">
        <v>44</v>
      </c>
      <c r="F132" s="3" t="n">
        <v>1</v>
      </c>
      <c r="G132" s="0" t="n">
        <v>97</v>
      </c>
      <c r="H132" s="0" t="s">
        <v>44</v>
      </c>
      <c r="I132" s="0" t="s">
        <v>44</v>
      </c>
      <c r="J132" s="3" t="n">
        <v>1</v>
      </c>
      <c r="K132" s="0" t="n">
        <v>180</v>
      </c>
      <c r="L132" s="0" t="s">
        <v>44</v>
      </c>
      <c r="M132" s="0" t="s">
        <v>44</v>
      </c>
      <c r="N132" s="3" t="n">
        <v>1</v>
      </c>
      <c r="O132" s="0" t="n">
        <v>82</v>
      </c>
      <c r="P132" s="0" t="s">
        <v>44</v>
      </c>
      <c r="Q132" s="0" t="s">
        <v>44</v>
      </c>
      <c r="R132" s="3" t="n">
        <v>1</v>
      </c>
      <c r="S132" s="0" t="n">
        <v>540</v>
      </c>
      <c r="T132" s="0" t="s">
        <v>44</v>
      </c>
      <c r="U132" s="0" t="s">
        <v>44</v>
      </c>
      <c r="V132" s="3" t="n">
        <v>1</v>
      </c>
      <c r="W132" s="0" t="n">
        <v>102</v>
      </c>
      <c r="X132" s="0" t="s">
        <v>44</v>
      </c>
      <c r="Y132" s="0" t="s">
        <v>44</v>
      </c>
      <c r="Z132" s="3" t="n">
        <v>1</v>
      </c>
      <c r="AA132" s="0" t="n">
        <v>82</v>
      </c>
      <c r="AB132" s="0" t="s">
        <v>44</v>
      </c>
      <c r="AC132" s="0" t="s">
        <v>44</v>
      </c>
      <c r="AD132" s="3" t="n">
        <v>1</v>
      </c>
      <c r="AE132" s="0" t="n">
        <v>82</v>
      </c>
      <c r="AF132" s="4" t="s">
        <v>44</v>
      </c>
      <c r="AG132" s="4" t="s">
        <v>44</v>
      </c>
      <c r="AH132" s="3" t="n">
        <v>1</v>
      </c>
      <c r="AI132" s="0" t="n">
        <v>11</v>
      </c>
      <c r="AJ132" s="0" t="s">
        <v>44</v>
      </c>
      <c r="AK132" s="0" t="s">
        <v>44</v>
      </c>
      <c r="AL132" s="3" t="n">
        <v>1</v>
      </c>
      <c r="AM132" s="0" t="n">
        <v>98</v>
      </c>
      <c r="AN132" s="0" t="s">
        <v>44</v>
      </c>
      <c r="AO132" s="0" t="s">
        <v>44</v>
      </c>
      <c r="AP132" s="3" t="n">
        <v>1</v>
      </c>
      <c r="AQ132" s="0" t="n">
        <v>25</v>
      </c>
      <c r="AR132" s="0" t="s">
        <v>44</v>
      </c>
      <c r="AS132" s="0" t="s">
        <v>44</v>
      </c>
      <c r="AT132" s="3" t="n">
        <v>1</v>
      </c>
      <c r="AU132" s="0" t="n">
        <v>7</v>
      </c>
      <c r="AV132" s="0" t="s">
        <v>44</v>
      </c>
      <c r="AW132" s="0" t="s">
        <v>44</v>
      </c>
      <c r="AX132" s="3" t="n">
        <v>1</v>
      </c>
      <c r="AY132" s="0" t="n">
        <v>2</v>
      </c>
      <c r="AZ132" s="0" t="s">
        <v>44</v>
      </c>
      <c r="BA132" s="0" t="s">
        <v>44</v>
      </c>
      <c r="BB132" s="3" t="n">
        <v>1</v>
      </c>
      <c r="BC132" s="0" t="n">
        <v>5</v>
      </c>
      <c r="BD132" s="0" t="s">
        <v>44</v>
      </c>
      <c r="BE132" s="0" t="s">
        <v>44</v>
      </c>
      <c r="BF132" s="3" t="n">
        <v>1</v>
      </c>
      <c r="BG132" s="0" t="n">
        <v>1008</v>
      </c>
      <c r="BH132" s="0" t="s">
        <v>44</v>
      </c>
      <c r="BI132" s="0" t="s">
        <v>44</v>
      </c>
      <c r="BJ132" s="3" t="n">
        <v>1</v>
      </c>
      <c r="BK132" s="0" t="n">
        <v>10</v>
      </c>
      <c r="BL132" s="0" t="s">
        <v>44</v>
      </c>
      <c r="BM132" s="0" t="s">
        <v>44</v>
      </c>
      <c r="BN132" s="3" t="n">
        <v>1</v>
      </c>
      <c r="BO132" s="0" t="n">
        <v>7</v>
      </c>
      <c r="BP132" s="0" t="s">
        <v>44</v>
      </c>
      <c r="BQ132" s="0" t="s">
        <v>44</v>
      </c>
      <c r="BR132" s="3" t="n">
        <v>1</v>
      </c>
      <c r="CA132" s="3"/>
      <c r="CE132" s="3"/>
      <c r="CI132" s="3"/>
      <c r="CM132" s="3"/>
      <c r="CQ132" s="3"/>
      <c r="CU132" s="3"/>
      <c r="CY132" s="3"/>
      <c r="DC132" s="3"/>
      <c r="DG132" s="3"/>
      <c r="DK132" s="3"/>
      <c r="DO132" s="3"/>
      <c r="DS132" s="3"/>
      <c r="DW132" s="3"/>
      <c r="EA132" s="3"/>
      <c r="EE132" s="3"/>
      <c r="EI132" s="3"/>
      <c r="EM132" s="3"/>
    </row>
    <row r="133" customFormat="false" ht="12.75" hidden="false" customHeight="false" outlineLevel="0" collapsed="false">
      <c r="B133" s="0" t="n">
        <v>1</v>
      </c>
      <c r="C133" s="0" t="n">
        <v>600</v>
      </c>
      <c r="D133" s="0" t="s">
        <v>44</v>
      </c>
      <c r="E133" s="0" t="s">
        <v>44</v>
      </c>
      <c r="F133" s="3" t="n">
        <v>1</v>
      </c>
      <c r="G133" s="0" t="n">
        <v>105</v>
      </c>
      <c r="H133" s="0" t="s">
        <v>44</v>
      </c>
      <c r="I133" s="0" t="s">
        <v>44</v>
      </c>
      <c r="J133" s="3" t="n">
        <v>1</v>
      </c>
      <c r="K133" s="0" t="n">
        <v>0</v>
      </c>
      <c r="L133" s="0" t="s">
        <v>44</v>
      </c>
      <c r="M133" s="0" t="s">
        <v>44</v>
      </c>
      <c r="N133" s="3" t="n">
        <v>1</v>
      </c>
      <c r="O133" s="0" t="n">
        <v>-1</v>
      </c>
      <c r="P133" s="0" t="s">
        <v>44</v>
      </c>
      <c r="Q133" s="0" t="s">
        <v>44</v>
      </c>
      <c r="R133" s="3" t="n">
        <v>1</v>
      </c>
      <c r="S133" s="0" t="n">
        <v>600</v>
      </c>
      <c r="T133" s="0" t="s">
        <v>44</v>
      </c>
      <c r="U133" s="0" t="s">
        <v>44</v>
      </c>
      <c r="V133" s="3" t="n">
        <v>1</v>
      </c>
      <c r="W133" s="0" t="n">
        <v>105</v>
      </c>
      <c r="X133" s="0" t="s">
        <v>44</v>
      </c>
      <c r="Y133" s="0" t="s">
        <v>44</v>
      </c>
      <c r="Z133" s="3" t="n">
        <v>1</v>
      </c>
      <c r="AA133" s="0" t="n">
        <v>77</v>
      </c>
      <c r="AB133" s="0" t="s">
        <v>44</v>
      </c>
      <c r="AC133" s="0" t="s">
        <v>44</v>
      </c>
      <c r="AD133" s="3" t="n">
        <v>1</v>
      </c>
      <c r="AE133" s="0" t="n">
        <v>77</v>
      </c>
      <c r="AF133" s="4" t="s">
        <v>44</v>
      </c>
      <c r="AG133" s="4" t="s">
        <v>44</v>
      </c>
      <c r="AH133" s="3" t="n">
        <v>1</v>
      </c>
      <c r="AI133" s="0" t="n">
        <v>14</v>
      </c>
      <c r="AJ133" s="0" t="s">
        <v>44</v>
      </c>
      <c r="AK133" s="0" t="s">
        <v>44</v>
      </c>
      <c r="AL133" s="3" t="n">
        <v>1</v>
      </c>
      <c r="AM133" s="0" t="n">
        <v>95</v>
      </c>
      <c r="AN133" s="0" t="s">
        <v>44</v>
      </c>
      <c r="AO133" s="0" t="s">
        <v>44</v>
      </c>
      <c r="AP133" s="3" t="n">
        <v>1</v>
      </c>
      <c r="AQ133" s="0" t="n">
        <v>0</v>
      </c>
      <c r="AR133" s="0" t="s">
        <v>44</v>
      </c>
      <c r="AS133" s="0" t="s">
        <v>44</v>
      </c>
      <c r="AT133" s="3" t="n">
        <v>1</v>
      </c>
      <c r="AU133" s="0" t="n">
        <v>6</v>
      </c>
      <c r="AV133" s="0" t="s">
        <v>44</v>
      </c>
      <c r="AW133" s="0" t="s">
        <v>44</v>
      </c>
      <c r="AX133" s="3" t="n">
        <v>1</v>
      </c>
      <c r="AY133" s="0" t="n">
        <v>-1</v>
      </c>
      <c r="AZ133" s="0" t="s">
        <v>44</v>
      </c>
      <c r="BA133" s="0" t="s">
        <v>44</v>
      </c>
      <c r="BB133" s="3" t="n">
        <v>1</v>
      </c>
      <c r="BC133" s="0" t="n">
        <v>6</v>
      </c>
      <c r="BD133" s="0" t="s">
        <v>44</v>
      </c>
      <c r="BE133" s="0" t="s">
        <v>44</v>
      </c>
      <c r="BF133" s="3" t="n">
        <v>1</v>
      </c>
      <c r="BG133" s="0" t="n">
        <v>804</v>
      </c>
      <c r="BH133" s="0" t="s">
        <v>44</v>
      </c>
      <c r="BI133" s="0" t="s">
        <v>44</v>
      </c>
      <c r="BJ133" s="3" t="n">
        <v>1</v>
      </c>
      <c r="BK133" s="0" t="n">
        <v>8</v>
      </c>
      <c r="BL133" s="0" t="s">
        <v>44</v>
      </c>
      <c r="BM133" s="0" t="s">
        <v>44</v>
      </c>
      <c r="BN133" s="3" t="n">
        <v>1</v>
      </c>
      <c r="BO133" s="0" t="n">
        <v>0</v>
      </c>
      <c r="BP133" s="0" t="s">
        <v>44</v>
      </c>
      <c r="BQ133" s="0" t="s">
        <v>44</v>
      </c>
      <c r="BR133" s="3" t="n">
        <v>1</v>
      </c>
      <c r="CA133" s="3"/>
      <c r="CE133" s="3"/>
      <c r="CI133" s="3"/>
      <c r="CM133" s="3"/>
      <c r="CQ133" s="3"/>
      <c r="CU133" s="3"/>
      <c r="CY133" s="3"/>
      <c r="DC133" s="3"/>
      <c r="DG133" s="3"/>
      <c r="DK133" s="3"/>
      <c r="DO133" s="3"/>
      <c r="DS133" s="3"/>
      <c r="DW133" s="3"/>
      <c r="EA133" s="3"/>
      <c r="EE133" s="3"/>
      <c r="EI133" s="3"/>
      <c r="EM133" s="3"/>
    </row>
    <row r="134" customFormat="false" ht="12.75" hidden="false" customHeight="false" outlineLevel="0" collapsed="false">
      <c r="A134" s="0" t="n">
        <v>48</v>
      </c>
      <c r="B134" s="0" t="n">
        <v>1</v>
      </c>
      <c r="C134" s="0" t="n">
        <v>0</v>
      </c>
      <c r="D134" s="0" t="s">
        <v>44</v>
      </c>
      <c r="E134" s="0" t="s">
        <v>44</v>
      </c>
      <c r="F134" s="3" t="n">
        <v>1</v>
      </c>
      <c r="G134" s="0" t="n">
        <v>-1</v>
      </c>
      <c r="H134" s="0" t="s">
        <v>44</v>
      </c>
      <c r="I134" s="0" t="s">
        <v>44</v>
      </c>
      <c r="J134" s="3" t="n">
        <v>1</v>
      </c>
      <c r="K134" s="0" t="n">
        <v>0</v>
      </c>
      <c r="L134" s="0" t="s">
        <v>44</v>
      </c>
      <c r="M134" s="0" t="s">
        <v>44</v>
      </c>
      <c r="N134" s="3" t="n">
        <v>1</v>
      </c>
      <c r="O134" s="0" t="n">
        <v>-1</v>
      </c>
      <c r="P134" s="0" t="s">
        <v>44</v>
      </c>
      <c r="Q134" s="0" t="s">
        <v>44</v>
      </c>
      <c r="R134" s="3" t="n">
        <v>1</v>
      </c>
      <c r="S134" s="0" t="n">
        <v>0</v>
      </c>
      <c r="T134" s="0" t="s">
        <v>44</v>
      </c>
      <c r="U134" s="0" t="s">
        <v>44</v>
      </c>
      <c r="V134" s="3" t="n">
        <v>1</v>
      </c>
      <c r="W134" s="0" t="n">
        <v>-1</v>
      </c>
      <c r="X134" s="0" t="s">
        <v>44</v>
      </c>
      <c r="Y134" s="0" t="s">
        <v>44</v>
      </c>
      <c r="Z134" s="3" t="n">
        <v>1</v>
      </c>
      <c r="AA134" s="0" t="n">
        <v>83</v>
      </c>
      <c r="AB134" s="0" t="s">
        <v>44</v>
      </c>
      <c r="AC134" s="0" t="s">
        <v>44</v>
      </c>
      <c r="AD134" s="3" t="n">
        <v>1</v>
      </c>
      <c r="AE134" s="0" t="n">
        <v>85</v>
      </c>
      <c r="AF134" s="4" t="s">
        <v>44</v>
      </c>
      <c r="AG134" s="4" t="s">
        <v>44</v>
      </c>
      <c r="AH134" s="3" t="n">
        <v>1</v>
      </c>
      <c r="AI134" s="0" t="n">
        <v>0</v>
      </c>
      <c r="AJ134" s="0" t="s">
        <v>44</v>
      </c>
      <c r="AK134" s="0" t="s">
        <v>44</v>
      </c>
      <c r="AL134" s="3" t="n">
        <v>1</v>
      </c>
      <c r="AM134" s="0" t="n">
        <v>-1</v>
      </c>
      <c r="AN134" s="0" t="s">
        <v>44</v>
      </c>
      <c r="AO134" s="0" t="s">
        <v>44</v>
      </c>
      <c r="AP134" s="3" t="n">
        <v>1</v>
      </c>
      <c r="AQ134" s="0" t="n">
        <v>0</v>
      </c>
      <c r="AR134" s="0" t="s">
        <v>44</v>
      </c>
      <c r="AS134" s="0" t="s">
        <v>44</v>
      </c>
      <c r="AT134" s="3" t="n">
        <v>1</v>
      </c>
      <c r="AU134" s="0" t="n">
        <v>-1</v>
      </c>
      <c r="AV134" s="0" t="s">
        <v>44</v>
      </c>
      <c r="AW134" s="0" t="s">
        <v>44</v>
      </c>
      <c r="AX134" s="3" t="n">
        <v>1</v>
      </c>
      <c r="AY134" s="0" t="n">
        <v>-1</v>
      </c>
      <c r="AZ134" s="0" t="s">
        <v>44</v>
      </c>
      <c r="BA134" s="0" t="s">
        <v>44</v>
      </c>
      <c r="BB134" s="3" t="n">
        <v>1</v>
      </c>
      <c r="BC134" s="0" t="n">
        <v>-1</v>
      </c>
      <c r="BD134" s="0" t="s">
        <v>44</v>
      </c>
      <c r="BE134" s="0" t="s">
        <v>44</v>
      </c>
      <c r="BF134" s="3" t="n">
        <v>1</v>
      </c>
      <c r="BG134" s="0" t="n">
        <v>0</v>
      </c>
      <c r="BH134" s="0" t="s">
        <v>44</v>
      </c>
      <c r="BI134" s="0" t="s">
        <v>44</v>
      </c>
      <c r="BJ134" s="3" t="n">
        <v>1</v>
      </c>
      <c r="BK134" s="0" t="n">
        <v>-1</v>
      </c>
      <c r="BL134" s="0" t="s">
        <v>44</v>
      </c>
      <c r="BM134" s="0" t="s">
        <v>44</v>
      </c>
      <c r="BN134" s="3" t="n">
        <v>1</v>
      </c>
      <c r="BO134" s="0" t="n">
        <v>-1</v>
      </c>
      <c r="BP134" s="0" t="s">
        <v>44</v>
      </c>
      <c r="BQ134" s="0" t="s">
        <v>44</v>
      </c>
      <c r="BR134" s="3" t="n">
        <v>1</v>
      </c>
      <c r="BW134" s="0" t="n">
        <v>1</v>
      </c>
      <c r="BX134" s="0" t="n">
        <f aca="false">IF(AND(C134&gt;=0,C135&gt;=0,C136&gt;=0),ROUND(0.9*C134+0.7*C135-0.3*C136,0),-1)</f>
        <v>324</v>
      </c>
      <c r="BY134" s="0" t="s">
        <v>44</v>
      </c>
      <c r="BZ134" s="0" t="str">
        <f aca="false">IF(AND(E134="Nein",E135="Nein",E136="Nein"),"Nein","Ja")</f>
        <v>Nein</v>
      </c>
      <c r="CA134" s="3" t="n">
        <f aca="false">ROUND((F134+F135+F136)/3,2)</f>
        <v>1</v>
      </c>
      <c r="CB134" s="0" t="n">
        <v>-1</v>
      </c>
      <c r="CC134" s="0" t="str">
        <f aca="false">H134</f>
        <v>Nein</v>
      </c>
      <c r="CD134" s="0" t="str">
        <f aca="false">I134</f>
        <v>Nein</v>
      </c>
      <c r="CE134" s="3" t="n">
        <f aca="false">J134</f>
        <v>1</v>
      </c>
      <c r="CF134" s="0" t="n">
        <f aca="false">IF(AND(K134&gt;=0,K135&gt;=0,K136&gt;=0),ROUND(0.9*K134+0.7*K135-0.3*K136,0),-1)</f>
        <v>90</v>
      </c>
      <c r="CG134" s="0" t="s">
        <v>44</v>
      </c>
      <c r="CH134" s="0" t="str">
        <f aca="false">IF(AND(M134="Nein",M135="Nein",M136="Nein"),"Nein","Ja")</f>
        <v>Nein</v>
      </c>
      <c r="CI134" s="3" t="n">
        <f aca="false">ROUND((N134+N135+N136)/3,2)</f>
        <v>1</v>
      </c>
      <c r="CJ134" s="0" t="n">
        <v>-1</v>
      </c>
      <c r="CK134" s="0" t="str">
        <f aca="false">P134</f>
        <v>Nein</v>
      </c>
      <c r="CL134" s="0" t="str">
        <f aca="false">Q134</f>
        <v>Nein</v>
      </c>
      <c r="CM134" s="3" t="n">
        <f aca="false">R134</f>
        <v>1</v>
      </c>
      <c r="CN134" s="0" t="n">
        <f aca="false">IF(AND(S134&gt;=0,S135&gt;=0,S136&gt;=0),ROUND(0.9*S134+0.7*S135-0.3*S136,0),-1)</f>
        <v>234</v>
      </c>
      <c r="CO134" s="0" t="s">
        <v>44</v>
      </c>
      <c r="CP134" s="0" t="str">
        <f aca="false">IF(AND(U134="Nein",U135="Nein",U136="Nein"),"Nein","Ja")</f>
        <v>Nein</v>
      </c>
      <c r="CQ134" s="3" t="n">
        <f aca="false">ROUND((V134+V135+V136)/3,2)</f>
        <v>1</v>
      </c>
      <c r="CR134" s="0" t="n">
        <v>-1</v>
      </c>
      <c r="CS134" s="0" t="str">
        <f aca="false">X134</f>
        <v>Nein</v>
      </c>
      <c r="CT134" s="0" t="str">
        <f aca="false">Y134</f>
        <v>Nein</v>
      </c>
      <c r="CU134" s="3" t="n">
        <f aca="false">Z134</f>
        <v>1</v>
      </c>
      <c r="CV134" s="0" t="n">
        <v>-1</v>
      </c>
      <c r="CW134" s="0" t="str">
        <f aca="false">AB134</f>
        <v>Nein</v>
      </c>
      <c r="CX134" s="0" t="str">
        <f aca="false">AC134</f>
        <v>Nein</v>
      </c>
      <c r="CY134" s="3" t="n">
        <f aca="false">AD134</f>
        <v>1</v>
      </c>
      <c r="CZ134" s="0" t="n">
        <v>-1</v>
      </c>
      <c r="DA134" s="0" t="str">
        <f aca="false">AF134</f>
        <v>Nein</v>
      </c>
      <c r="DB134" s="0" t="str">
        <f aca="false">AG134</f>
        <v>Nein</v>
      </c>
      <c r="DC134" s="3" t="n">
        <f aca="false">AH134</f>
        <v>1</v>
      </c>
      <c r="DD134" s="0" t="n">
        <v>-1</v>
      </c>
      <c r="DE134" s="0" t="str">
        <f aca="false">AJ134</f>
        <v>Nein</v>
      </c>
      <c r="DF134" s="0" t="str">
        <f aca="false">AK134</f>
        <v>Nein</v>
      </c>
      <c r="DG134" s="3" t="n">
        <f aca="false">AL134</f>
        <v>1</v>
      </c>
      <c r="DH134" s="0" t="n">
        <v>-1</v>
      </c>
      <c r="DI134" s="0" t="str">
        <f aca="false">AN134</f>
        <v>Nein</v>
      </c>
      <c r="DJ134" s="0" t="str">
        <f aca="false">AO134</f>
        <v>Nein</v>
      </c>
      <c r="DK134" s="3" t="n">
        <f aca="false">AP134</f>
        <v>1</v>
      </c>
      <c r="DL134" s="0" t="n">
        <f aca="false">IF(CF134=0,0,IF(OR(BX134&gt;=0,CF134&gt;=0),ROUND(CF134/BX134*100,0),-1))</f>
        <v>28</v>
      </c>
      <c r="DM134" s="0" t="s">
        <v>44</v>
      </c>
      <c r="DN134" s="0" t="str">
        <f aca="false">IF(AND(CH134="Nein",BZ134="Nein"),"Nein","Ja")</f>
        <v>Nein</v>
      </c>
      <c r="DO134" s="3" t="n">
        <f aca="false">ROUND(CI134*CA134,2)</f>
        <v>1</v>
      </c>
      <c r="DP134" s="0" t="n">
        <v>-1</v>
      </c>
      <c r="DQ134" s="0" t="s">
        <v>44</v>
      </c>
      <c r="DR134" s="0" t="str">
        <f aca="false">IF(AND(BZ134="Nein",CD134="Nein"),"Nein","Ja")</f>
        <v>Nein</v>
      </c>
      <c r="DS134" s="3" t="n">
        <f aca="false">ROUND(CA134*CE134,2)</f>
        <v>1</v>
      </c>
      <c r="DT134" s="0" t="n">
        <v>-1</v>
      </c>
      <c r="DU134" s="0" t="s">
        <v>44</v>
      </c>
      <c r="DV134" s="0" t="str">
        <f aca="false">IF(AND(CH134="Nein",CL134="Nein"),"Nein","Ja")</f>
        <v>Nein</v>
      </c>
      <c r="DW134" s="3" t="n">
        <f aca="false">ROUND(CI134*CM134,2)</f>
        <v>1</v>
      </c>
      <c r="DX134" s="0" t="n">
        <v>-1</v>
      </c>
      <c r="DY134" s="0" t="s">
        <v>44</v>
      </c>
      <c r="DZ134" s="0" t="str">
        <f aca="false">IF(AND(CP134="Nein",CT134="Nein"),"Nein","Ja")</f>
        <v>Nein</v>
      </c>
      <c r="EA134" s="3" t="n">
        <f aca="false">ROUND(CQ134*CU134,2)</f>
        <v>1</v>
      </c>
      <c r="EB134" s="0" t="n">
        <v>-1</v>
      </c>
      <c r="EC134" s="0" t="s">
        <v>44</v>
      </c>
      <c r="ED134" s="0" t="str">
        <f aca="false">IF(AND(CP134="Nein",CH134="Nein"),"Nein","Ja")</f>
        <v>Nein</v>
      </c>
      <c r="EE134" s="3" t="n">
        <f aca="false">ROUND((CQ134+CI134)/2,2)</f>
        <v>1</v>
      </c>
      <c r="EF134" s="0" t="n">
        <v>-1</v>
      </c>
      <c r="EG134" s="0" t="s">
        <v>44</v>
      </c>
      <c r="EH134" s="0" t="str">
        <f aca="false">IF(AND(ED134="Nein",CD134="Nein"),"Nein","Ja")</f>
        <v>Nein</v>
      </c>
      <c r="EI134" s="3" t="n">
        <f aca="false">ROUND(EE134*CE134,2)</f>
        <v>1</v>
      </c>
      <c r="EJ134" s="0" t="n">
        <v>-1</v>
      </c>
      <c r="EK134" s="0" t="str">
        <f aca="false">BP134</f>
        <v>Nein</v>
      </c>
      <c r="EL134" s="0" t="str">
        <f aca="false">BQ134</f>
        <v>Nein</v>
      </c>
      <c r="EM134" s="3" t="n">
        <f aca="false">BR134</f>
        <v>1</v>
      </c>
    </row>
    <row r="135" customFormat="false" ht="12.75" hidden="false" customHeight="false" outlineLevel="0" collapsed="false">
      <c r="B135" s="0" t="n">
        <v>1</v>
      </c>
      <c r="C135" s="0" t="n">
        <v>720</v>
      </c>
      <c r="D135" s="0" t="s">
        <v>44</v>
      </c>
      <c r="E135" s="0" t="s">
        <v>44</v>
      </c>
      <c r="F135" s="3" t="n">
        <v>1</v>
      </c>
      <c r="G135" s="0" t="n">
        <v>97</v>
      </c>
      <c r="H135" s="0" t="s">
        <v>44</v>
      </c>
      <c r="I135" s="0" t="s">
        <v>44</v>
      </c>
      <c r="J135" s="3" t="n">
        <v>1</v>
      </c>
      <c r="K135" s="0" t="n">
        <v>180</v>
      </c>
      <c r="L135" s="0" t="s">
        <v>44</v>
      </c>
      <c r="M135" s="0" t="s">
        <v>44</v>
      </c>
      <c r="N135" s="3" t="n">
        <v>1</v>
      </c>
      <c r="O135" s="0" t="n">
        <v>82</v>
      </c>
      <c r="P135" s="0" t="s">
        <v>44</v>
      </c>
      <c r="Q135" s="0" t="s">
        <v>44</v>
      </c>
      <c r="R135" s="3" t="n">
        <v>1</v>
      </c>
      <c r="S135" s="0" t="n">
        <v>540</v>
      </c>
      <c r="T135" s="0" t="s">
        <v>44</v>
      </c>
      <c r="U135" s="0" t="s">
        <v>44</v>
      </c>
      <c r="V135" s="3" t="n">
        <v>1</v>
      </c>
      <c r="W135" s="0" t="n">
        <v>102</v>
      </c>
      <c r="X135" s="0" t="s">
        <v>44</v>
      </c>
      <c r="Y135" s="0" t="s">
        <v>44</v>
      </c>
      <c r="Z135" s="3" t="n">
        <v>1</v>
      </c>
      <c r="AA135" s="0" t="n">
        <v>82</v>
      </c>
      <c r="AB135" s="0" t="s">
        <v>44</v>
      </c>
      <c r="AC135" s="0" t="s">
        <v>44</v>
      </c>
      <c r="AD135" s="3" t="n">
        <v>1</v>
      </c>
      <c r="AE135" s="0" t="n">
        <v>82</v>
      </c>
      <c r="AF135" s="4" t="s">
        <v>44</v>
      </c>
      <c r="AG135" s="4" t="s">
        <v>44</v>
      </c>
      <c r="AH135" s="3" t="n">
        <v>1</v>
      </c>
      <c r="AI135" s="0" t="n">
        <v>11</v>
      </c>
      <c r="AJ135" s="0" t="s">
        <v>44</v>
      </c>
      <c r="AK135" s="0" t="s">
        <v>44</v>
      </c>
      <c r="AL135" s="3" t="n">
        <v>1</v>
      </c>
      <c r="AM135" s="0" t="n">
        <v>98</v>
      </c>
      <c r="AN135" s="0" t="s">
        <v>44</v>
      </c>
      <c r="AO135" s="0" t="s">
        <v>44</v>
      </c>
      <c r="AP135" s="3" t="n">
        <v>1</v>
      </c>
      <c r="AQ135" s="0" t="n">
        <v>25</v>
      </c>
      <c r="AR135" s="0" t="s">
        <v>44</v>
      </c>
      <c r="AS135" s="0" t="s">
        <v>44</v>
      </c>
      <c r="AT135" s="3" t="n">
        <v>1</v>
      </c>
      <c r="AU135" s="0" t="n">
        <v>7</v>
      </c>
      <c r="AV135" s="0" t="s">
        <v>44</v>
      </c>
      <c r="AW135" s="0" t="s">
        <v>44</v>
      </c>
      <c r="AX135" s="3" t="n">
        <v>1</v>
      </c>
      <c r="AY135" s="0" t="n">
        <v>2</v>
      </c>
      <c r="AZ135" s="0" t="s">
        <v>44</v>
      </c>
      <c r="BA135" s="0" t="s">
        <v>44</v>
      </c>
      <c r="BB135" s="3" t="n">
        <v>1</v>
      </c>
      <c r="BC135" s="0" t="n">
        <v>5</v>
      </c>
      <c r="BD135" s="0" t="s">
        <v>44</v>
      </c>
      <c r="BE135" s="0" t="s">
        <v>44</v>
      </c>
      <c r="BF135" s="3" t="n">
        <v>1</v>
      </c>
      <c r="BG135" s="0" t="n">
        <v>1008</v>
      </c>
      <c r="BH135" s="0" t="s">
        <v>44</v>
      </c>
      <c r="BI135" s="0" t="s">
        <v>44</v>
      </c>
      <c r="BJ135" s="3" t="n">
        <v>1</v>
      </c>
      <c r="BK135" s="0" t="n">
        <v>10</v>
      </c>
      <c r="BL135" s="0" t="s">
        <v>44</v>
      </c>
      <c r="BM135" s="0" t="s">
        <v>44</v>
      </c>
      <c r="BN135" s="3" t="n">
        <v>1</v>
      </c>
      <c r="BO135" s="0" t="n">
        <v>7</v>
      </c>
      <c r="BP135" s="0" t="s">
        <v>44</v>
      </c>
      <c r="BQ135" s="0" t="s">
        <v>44</v>
      </c>
      <c r="BR135" s="3" t="n">
        <v>1</v>
      </c>
      <c r="CA135" s="3"/>
      <c r="CE135" s="3"/>
      <c r="CI135" s="3"/>
      <c r="CM135" s="3"/>
      <c r="CQ135" s="3"/>
      <c r="CU135" s="3"/>
      <c r="CY135" s="3"/>
      <c r="DC135" s="3"/>
      <c r="DG135" s="3"/>
      <c r="DK135" s="3"/>
      <c r="DO135" s="3"/>
      <c r="DS135" s="3"/>
      <c r="DW135" s="3"/>
      <c r="EA135" s="3"/>
      <c r="EE135" s="3"/>
      <c r="EI135" s="3"/>
      <c r="EM135" s="3"/>
    </row>
    <row r="136" customFormat="false" ht="12.75" hidden="false" customHeight="false" outlineLevel="0" collapsed="false">
      <c r="B136" s="0" t="n">
        <v>1</v>
      </c>
      <c r="C136" s="0" t="n">
        <v>600</v>
      </c>
      <c r="D136" s="0" t="s">
        <v>44</v>
      </c>
      <c r="E136" s="0" t="s">
        <v>44</v>
      </c>
      <c r="F136" s="3" t="n">
        <v>1</v>
      </c>
      <c r="G136" s="0" t="n">
        <v>105</v>
      </c>
      <c r="H136" s="0" t="s">
        <v>44</v>
      </c>
      <c r="I136" s="0" t="s">
        <v>44</v>
      </c>
      <c r="J136" s="3" t="n">
        <v>1</v>
      </c>
      <c r="K136" s="0" t="n">
        <v>120</v>
      </c>
      <c r="L136" s="0" t="s">
        <v>44</v>
      </c>
      <c r="M136" s="0" t="s">
        <v>44</v>
      </c>
      <c r="N136" s="3" t="n">
        <v>1</v>
      </c>
      <c r="O136" s="0" t="n">
        <v>85</v>
      </c>
      <c r="P136" s="0" t="s">
        <v>44</v>
      </c>
      <c r="Q136" s="0" t="s">
        <v>44</v>
      </c>
      <c r="R136" s="3" t="n">
        <v>1</v>
      </c>
      <c r="S136" s="0" t="n">
        <v>480</v>
      </c>
      <c r="T136" s="0" t="s">
        <v>44</v>
      </c>
      <c r="U136" s="0" t="s">
        <v>44</v>
      </c>
      <c r="V136" s="3" t="n">
        <v>1</v>
      </c>
      <c r="W136" s="0" t="n">
        <v>110</v>
      </c>
      <c r="X136" s="0" t="s">
        <v>44</v>
      </c>
      <c r="Y136" s="0" t="s">
        <v>44</v>
      </c>
      <c r="Z136" s="3" t="n">
        <v>1</v>
      </c>
      <c r="AA136" s="0" t="n">
        <v>77</v>
      </c>
      <c r="AB136" s="0" t="s">
        <v>44</v>
      </c>
      <c r="AC136" s="0" t="s">
        <v>44</v>
      </c>
      <c r="AD136" s="3" t="n">
        <v>1</v>
      </c>
      <c r="AE136" s="0" t="n">
        <v>77</v>
      </c>
      <c r="AF136" s="4" t="s">
        <v>44</v>
      </c>
      <c r="AG136" s="4" t="s">
        <v>44</v>
      </c>
      <c r="AH136" s="3" t="n">
        <v>1</v>
      </c>
      <c r="AI136" s="0" t="n">
        <v>14</v>
      </c>
      <c r="AJ136" s="0" t="s">
        <v>44</v>
      </c>
      <c r="AK136" s="0" t="s">
        <v>44</v>
      </c>
      <c r="AL136" s="3" t="n">
        <v>1</v>
      </c>
      <c r="AM136" s="0" t="n">
        <v>95</v>
      </c>
      <c r="AN136" s="0" t="s">
        <v>44</v>
      </c>
      <c r="AO136" s="0" t="s">
        <v>44</v>
      </c>
      <c r="AP136" s="3" t="n">
        <v>1</v>
      </c>
      <c r="AQ136" s="0" t="n">
        <v>20</v>
      </c>
      <c r="AR136" s="0" t="s">
        <v>44</v>
      </c>
      <c r="AS136" s="0" t="s">
        <v>44</v>
      </c>
      <c r="AT136" s="3" t="n">
        <v>1</v>
      </c>
      <c r="AU136" s="0" t="n">
        <v>6</v>
      </c>
      <c r="AV136" s="0" t="s">
        <v>44</v>
      </c>
      <c r="AW136" s="0" t="s">
        <v>44</v>
      </c>
      <c r="AX136" s="3" t="n">
        <v>1</v>
      </c>
      <c r="AY136" s="0" t="n">
        <v>1</v>
      </c>
      <c r="AZ136" s="0" t="s">
        <v>44</v>
      </c>
      <c r="BA136" s="0" t="s">
        <v>44</v>
      </c>
      <c r="BB136" s="3" t="n">
        <v>1</v>
      </c>
      <c r="BC136" s="0" t="n">
        <v>4</v>
      </c>
      <c r="BD136" s="0" t="s">
        <v>44</v>
      </c>
      <c r="BE136" s="0" t="s">
        <v>44</v>
      </c>
      <c r="BF136" s="3" t="n">
        <v>1</v>
      </c>
      <c r="BG136" s="0" t="n">
        <v>804</v>
      </c>
      <c r="BH136" s="0" t="s">
        <v>44</v>
      </c>
      <c r="BI136" s="0" t="s">
        <v>44</v>
      </c>
      <c r="BJ136" s="3" t="n">
        <v>1</v>
      </c>
      <c r="BK136" s="0" t="n">
        <v>8</v>
      </c>
      <c r="BL136" s="0" t="s">
        <v>44</v>
      </c>
      <c r="BM136" s="0" t="s">
        <v>44</v>
      </c>
      <c r="BN136" s="3" t="n">
        <v>1</v>
      </c>
      <c r="BO136" s="0" t="n">
        <v>0</v>
      </c>
      <c r="BP136" s="0" t="s">
        <v>44</v>
      </c>
      <c r="BQ136" s="0" t="s">
        <v>44</v>
      </c>
      <c r="BR136" s="3" t="n">
        <v>1</v>
      </c>
      <c r="CA136" s="3"/>
      <c r="CE136" s="3"/>
      <c r="CI136" s="3"/>
      <c r="CM136" s="3"/>
      <c r="CQ136" s="3"/>
      <c r="CU136" s="3"/>
      <c r="CY136" s="3"/>
      <c r="DC136" s="3"/>
      <c r="DG136" s="3"/>
      <c r="DK136" s="3"/>
      <c r="DO136" s="3"/>
      <c r="DS136" s="3"/>
      <c r="DW136" s="3"/>
      <c r="EA136" s="3"/>
      <c r="EE136" s="3"/>
      <c r="EI136" s="3"/>
      <c r="EM136" s="3"/>
    </row>
    <row r="137" customFormat="false" ht="12.75" hidden="false" customHeight="false" outlineLevel="0" collapsed="false">
      <c r="A137" s="0" t="n">
        <v>49</v>
      </c>
      <c r="B137" s="0" t="n">
        <v>1</v>
      </c>
      <c r="C137" s="0" t="n">
        <v>1320</v>
      </c>
      <c r="D137" s="0" t="s">
        <v>44</v>
      </c>
      <c r="E137" s="0" t="s">
        <v>44</v>
      </c>
      <c r="F137" s="3" t="n">
        <v>1</v>
      </c>
      <c r="G137" s="0" t="n">
        <v>20</v>
      </c>
      <c r="H137" s="0" t="s">
        <v>44</v>
      </c>
      <c r="I137" s="0" t="s">
        <v>44</v>
      </c>
      <c r="J137" s="3" t="n">
        <v>1</v>
      </c>
      <c r="K137" s="0" t="n">
        <v>60</v>
      </c>
      <c r="L137" s="0" t="s">
        <v>44</v>
      </c>
      <c r="M137" s="0" t="s">
        <v>44</v>
      </c>
      <c r="N137" s="3" t="n">
        <v>1</v>
      </c>
      <c r="O137" s="0" t="n">
        <v>20</v>
      </c>
      <c r="P137" s="0" t="s">
        <v>44</v>
      </c>
      <c r="Q137" s="0" t="s">
        <v>44</v>
      </c>
      <c r="R137" s="3" t="n">
        <v>1</v>
      </c>
      <c r="S137" s="0" t="n">
        <v>1260</v>
      </c>
      <c r="T137" s="0" t="s">
        <v>44</v>
      </c>
      <c r="U137" s="0" t="s">
        <v>44</v>
      </c>
      <c r="V137" s="3" t="n">
        <v>1</v>
      </c>
      <c r="W137" s="0" t="n">
        <v>20</v>
      </c>
      <c r="X137" s="0" t="s">
        <v>44</v>
      </c>
      <c r="Y137" s="0" t="s">
        <v>44</v>
      </c>
      <c r="Z137" s="3" t="n">
        <v>1</v>
      </c>
      <c r="AA137" s="0" t="n">
        <v>92</v>
      </c>
      <c r="AB137" s="0" t="s">
        <v>44</v>
      </c>
      <c r="AC137" s="0" t="s">
        <v>44</v>
      </c>
      <c r="AD137" s="3" t="n">
        <v>1</v>
      </c>
      <c r="AE137" s="0" t="n">
        <v>92</v>
      </c>
      <c r="AF137" s="4" t="s">
        <v>44</v>
      </c>
      <c r="AG137" s="4" t="s">
        <v>44</v>
      </c>
      <c r="AH137" s="3" t="n">
        <v>1</v>
      </c>
      <c r="AI137" s="0" t="n">
        <v>2</v>
      </c>
      <c r="AJ137" s="0" t="s">
        <v>44</v>
      </c>
      <c r="AK137" s="0" t="s">
        <v>44</v>
      </c>
      <c r="AL137" s="3" t="n">
        <v>1</v>
      </c>
      <c r="AM137" s="0" t="n">
        <v>21</v>
      </c>
      <c r="AN137" s="0" t="s">
        <v>44</v>
      </c>
      <c r="AO137" s="0" t="s">
        <v>44</v>
      </c>
      <c r="AP137" s="3" t="n">
        <v>1</v>
      </c>
      <c r="AQ137" s="0" t="n">
        <v>5</v>
      </c>
      <c r="AR137" s="0" t="s">
        <v>44</v>
      </c>
      <c r="AS137" s="0" t="s">
        <v>44</v>
      </c>
      <c r="AT137" s="3" t="n">
        <v>1</v>
      </c>
      <c r="AU137" s="0" t="n">
        <v>66</v>
      </c>
      <c r="AV137" s="0" t="s">
        <v>44</v>
      </c>
      <c r="AW137" s="0" t="s">
        <v>44</v>
      </c>
      <c r="AX137" s="3" t="n">
        <v>1</v>
      </c>
      <c r="AY137" s="0" t="n">
        <v>3</v>
      </c>
      <c r="AZ137" s="0" t="s">
        <v>44</v>
      </c>
      <c r="BA137" s="0" t="s">
        <v>44</v>
      </c>
      <c r="BB137" s="3" t="n">
        <v>1</v>
      </c>
      <c r="BC137" s="0" t="n">
        <v>63</v>
      </c>
      <c r="BD137" s="0" t="s">
        <v>44</v>
      </c>
      <c r="BE137" s="0" t="s">
        <v>44</v>
      </c>
      <c r="BF137" s="3" t="n">
        <v>1</v>
      </c>
      <c r="BG137" s="0" t="n">
        <v>1392</v>
      </c>
      <c r="BH137" s="0" t="s">
        <v>44</v>
      </c>
      <c r="BI137" s="0" t="s">
        <v>44</v>
      </c>
      <c r="BJ137" s="3" t="n">
        <v>1</v>
      </c>
      <c r="BK137" s="0" t="n">
        <v>70</v>
      </c>
      <c r="BL137" s="0" t="s">
        <v>44</v>
      </c>
      <c r="BM137" s="0" t="s">
        <v>44</v>
      </c>
      <c r="BN137" s="3" t="n">
        <v>1</v>
      </c>
      <c r="BO137" s="0" t="n">
        <v>9</v>
      </c>
      <c r="BP137" s="0" t="s">
        <v>44</v>
      </c>
      <c r="BQ137" s="0" t="s">
        <v>44</v>
      </c>
      <c r="BR137" s="3" t="n">
        <v>1</v>
      </c>
      <c r="BW137" s="0" t="n">
        <v>1</v>
      </c>
      <c r="BX137" s="0" t="n">
        <f aca="false">IF(AND(C137&gt;=0,C138&gt;=0,C139&gt;=0),ROUND(0.9*C137+0.7*C138-0.3*C139,0),-1)</f>
        <v>1008</v>
      </c>
      <c r="BY137" s="0" t="s">
        <v>44</v>
      </c>
      <c r="BZ137" s="0" t="str">
        <f aca="false">IF(AND(E137="Nein",E138="Nein",E139="Nein"),"Nein","Ja")</f>
        <v>Nein</v>
      </c>
      <c r="CA137" s="3" t="n">
        <f aca="false">ROUND((F137+F138+F139)/3,2)</f>
        <v>1</v>
      </c>
      <c r="CB137" s="0" t="n">
        <v>-1</v>
      </c>
      <c r="CC137" s="0" t="str">
        <f aca="false">H137</f>
        <v>Nein</v>
      </c>
      <c r="CD137" s="0" t="str">
        <f aca="false">I137</f>
        <v>Nein</v>
      </c>
      <c r="CE137" s="3" t="n">
        <f aca="false">J137</f>
        <v>1</v>
      </c>
      <c r="CF137" s="0" t="n">
        <f aca="false">IF(AND(K137&gt;=0,K138&gt;=0,K139&gt;=0),ROUND(0.9*K137+0.7*K138-0.3*K139,0),-1)</f>
        <v>36</v>
      </c>
      <c r="CG137" s="0" t="s">
        <v>44</v>
      </c>
      <c r="CH137" s="0" t="str">
        <f aca="false">IF(AND(M137="Nein",M138="Nein",M139="Nein"),"Nein","Ja")</f>
        <v>Nein</v>
      </c>
      <c r="CI137" s="3" t="n">
        <f aca="false">ROUND((N137+N138+N139)/3,2)</f>
        <v>1</v>
      </c>
      <c r="CJ137" s="0" t="n">
        <v>-1</v>
      </c>
      <c r="CK137" s="0" t="str">
        <f aca="false">P137</f>
        <v>Nein</v>
      </c>
      <c r="CL137" s="0" t="str">
        <f aca="false">Q137</f>
        <v>Nein</v>
      </c>
      <c r="CM137" s="3" t="n">
        <f aca="false">R137</f>
        <v>1</v>
      </c>
      <c r="CN137" s="0" t="n">
        <f aca="false">IF(AND(S137&gt;=0,S138&gt;=0,S139&gt;=0),ROUND(0.9*S137+0.7*S138-0.3*S139,0),-1)</f>
        <v>972</v>
      </c>
      <c r="CO137" s="0" t="s">
        <v>44</v>
      </c>
      <c r="CP137" s="0" t="str">
        <f aca="false">IF(AND(U137="Nein",U138="Nein",U139="Nein"),"Nein","Ja")</f>
        <v>Nein</v>
      </c>
      <c r="CQ137" s="3" t="n">
        <f aca="false">ROUND((V137+V138+V139)/3,2)</f>
        <v>1</v>
      </c>
      <c r="CR137" s="0" t="n">
        <v>-1</v>
      </c>
      <c r="CS137" s="0" t="str">
        <f aca="false">X137</f>
        <v>Nein</v>
      </c>
      <c r="CT137" s="0" t="str">
        <f aca="false">Y137</f>
        <v>Nein</v>
      </c>
      <c r="CU137" s="3" t="n">
        <f aca="false">Z137</f>
        <v>1</v>
      </c>
      <c r="CV137" s="0" t="n">
        <v>-1</v>
      </c>
      <c r="CW137" s="0" t="str">
        <f aca="false">AB137</f>
        <v>Nein</v>
      </c>
      <c r="CX137" s="0" t="str">
        <f aca="false">AC137</f>
        <v>Nein</v>
      </c>
      <c r="CY137" s="3" t="n">
        <f aca="false">AD137</f>
        <v>1</v>
      </c>
      <c r="CZ137" s="0" t="n">
        <v>-1</v>
      </c>
      <c r="DA137" s="0" t="str">
        <f aca="false">AF137</f>
        <v>Nein</v>
      </c>
      <c r="DB137" s="0" t="str">
        <f aca="false">AG137</f>
        <v>Nein</v>
      </c>
      <c r="DC137" s="3" t="n">
        <f aca="false">AH137</f>
        <v>1</v>
      </c>
      <c r="DD137" s="0" t="n">
        <v>-1</v>
      </c>
      <c r="DE137" s="0" t="str">
        <f aca="false">AJ137</f>
        <v>Nein</v>
      </c>
      <c r="DF137" s="0" t="str">
        <f aca="false">AK137</f>
        <v>Nein</v>
      </c>
      <c r="DG137" s="3" t="n">
        <f aca="false">AL137</f>
        <v>1</v>
      </c>
      <c r="DH137" s="0" t="n">
        <v>-1</v>
      </c>
      <c r="DI137" s="0" t="str">
        <f aca="false">AN137</f>
        <v>Nein</v>
      </c>
      <c r="DJ137" s="0" t="str">
        <f aca="false">AO137</f>
        <v>Nein</v>
      </c>
      <c r="DK137" s="3" t="n">
        <f aca="false">AP137</f>
        <v>1</v>
      </c>
      <c r="DL137" s="0" t="n">
        <f aca="false">IF(CF137=0,0,IF(OR(BX137&gt;=0,CF137&gt;=0),ROUND(CF137/BX137*100,0),-1))</f>
        <v>4</v>
      </c>
      <c r="DM137" s="0" t="s">
        <v>44</v>
      </c>
      <c r="DN137" s="0" t="str">
        <f aca="false">IF(AND(CH137="Nein",BZ137="Nein"),"Nein","Ja")</f>
        <v>Nein</v>
      </c>
      <c r="DO137" s="3" t="n">
        <f aca="false">ROUND(CI137*CA137,2)</f>
        <v>1</v>
      </c>
      <c r="DP137" s="0" t="n">
        <v>-1</v>
      </c>
      <c r="DQ137" s="0" t="s">
        <v>44</v>
      </c>
      <c r="DR137" s="0" t="str">
        <f aca="false">IF(AND(BZ137="Nein",CD137="Nein"),"Nein","Ja")</f>
        <v>Nein</v>
      </c>
      <c r="DS137" s="3" t="n">
        <f aca="false">ROUND(CA137*CE137,2)</f>
        <v>1</v>
      </c>
      <c r="DT137" s="0" t="n">
        <v>-1</v>
      </c>
      <c r="DU137" s="0" t="s">
        <v>44</v>
      </c>
      <c r="DV137" s="0" t="str">
        <f aca="false">IF(AND(CH137="Nein",CL137="Nein"),"Nein","Ja")</f>
        <v>Nein</v>
      </c>
      <c r="DW137" s="3" t="n">
        <f aca="false">ROUND(CI137*CM137,2)</f>
        <v>1</v>
      </c>
      <c r="DX137" s="0" t="n">
        <v>-1</v>
      </c>
      <c r="DY137" s="0" t="s">
        <v>44</v>
      </c>
      <c r="DZ137" s="0" t="str">
        <f aca="false">IF(AND(CP137="Nein",CT137="Nein"),"Nein","Ja")</f>
        <v>Nein</v>
      </c>
      <c r="EA137" s="3" t="n">
        <f aca="false">ROUND(CQ137*CU137,2)</f>
        <v>1</v>
      </c>
      <c r="EB137" s="0" t="n">
        <v>-1</v>
      </c>
      <c r="EC137" s="0" t="s">
        <v>44</v>
      </c>
      <c r="ED137" s="0" t="str">
        <f aca="false">IF(AND(CP137="Nein",CH137="Nein"),"Nein","Ja")</f>
        <v>Nein</v>
      </c>
      <c r="EE137" s="3" t="n">
        <f aca="false">ROUND((CQ137+CI137)/2,2)</f>
        <v>1</v>
      </c>
      <c r="EF137" s="0" t="n">
        <v>-1</v>
      </c>
      <c r="EG137" s="0" t="s">
        <v>44</v>
      </c>
      <c r="EH137" s="0" t="str">
        <f aca="false">IF(AND(ED137="Nein",CD137="Nein"),"Nein","Ja")</f>
        <v>Nein</v>
      </c>
      <c r="EI137" s="3" t="n">
        <f aca="false">ROUND(EE137*CE137,2)</f>
        <v>1</v>
      </c>
      <c r="EJ137" s="0" t="n">
        <v>-1</v>
      </c>
      <c r="EK137" s="0" t="str">
        <f aca="false">BP137</f>
        <v>Nein</v>
      </c>
      <c r="EL137" s="0" t="str">
        <f aca="false">BQ137</f>
        <v>Nein</v>
      </c>
      <c r="EM137" s="3" t="n">
        <f aca="false">BR137</f>
        <v>1</v>
      </c>
    </row>
    <row r="138" customFormat="false" ht="12.75" hidden="false" customHeight="false" outlineLevel="0" collapsed="false">
      <c r="B138" s="0" t="n">
        <v>1</v>
      </c>
      <c r="C138" s="0" t="n">
        <v>0</v>
      </c>
      <c r="D138" s="0" t="s">
        <v>44</v>
      </c>
      <c r="E138" s="0" t="s">
        <v>44</v>
      </c>
      <c r="F138" s="3" t="n">
        <v>1</v>
      </c>
      <c r="G138" s="0" t="n">
        <v>-1</v>
      </c>
      <c r="H138" s="0" t="s">
        <v>44</v>
      </c>
      <c r="I138" s="0" t="s">
        <v>44</v>
      </c>
      <c r="J138" s="3" t="n">
        <v>1</v>
      </c>
      <c r="K138" s="0" t="n">
        <v>0</v>
      </c>
      <c r="L138" s="0" t="s">
        <v>44</v>
      </c>
      <c r="M138" s="0" t="s">
        <v>44</v>
      </c>
      <c r="N138" s="3" t="n">
        <v>1</v>
      </c>
      <c r="O138" s="0" t="n">
        <v>-1</v>
      </c>
      <c r="P138" s="0" t="s">
        <v>44</v>
      </c>
      <c r="Q138" s="0" t="s">
        <v>44</v>
      </c>
      <c r="R138" s="3" t="n">
        <v>1</v>
      </c>
      <c r="S138" s="0" t="n">
        <v>0</v>
      </c>
      <c r="T138" s="0" t="s">
        <v>44</v>
      </c>
      <c r="U138" s="0" t="s">
        <v>44</v>
      </c>
      <c r="V138" s="3" t="n">
        <v>1</v>
      </c>
      <c r="W138" s="0" t="n">
        <v>-1</v>
      </c>
      <c r="X138" s="0" t="s">
        <v>44</v>
      </c>
      <c r="Y138" s="0" t="s">
        <v>44</v>
      </c>
      <c r="Z138" s="3" t="n">
        <v>1</v>
      </c>
      <c r="AA138" s="0" t="n">
        <v>83</v>
      </c>
      <c r="AB138" s="0" t="s">
        <v>44</v>
      </c>
      <c r="AC138" s="0" t="s">
        <v>44</v>
      </c>
      <c r="AD138" s="3" t="n">
        <v>1</v>
      </c>
      <c r="AE138" s="0" t="n">
        <v>85</v>
      </c>
      <c r="AF138" s="4" t="s">
        <v>44</v>
      </c>
      <c r="AG138" s="4" t="s">
        <v>44</v>
      </c>
      <c r="AH138" s="3" t="n">
        <v>1</v>
      </c>
      <c r="AI138" s="0" t="n">
        <v>0</v>
      </c>
      <c r="AJ138" s="0" t="s">
        <v>44</v>
      </c>
      <c r="AK138" s="0" t="s">
        <v>44</v>
      </c>
      <c r="AL138" s="3" t="n">
        <v>1</v>
      </c>
      <c r="AM138" s="0" t="n">
        <v>-1</v>
      </c>
      <c r="AN138" s="0" t="s">
        <v>44</v>
      </c>
      <c r="AO138" s="0" t="s">
        <v>44</v>
      </c>
      <c r="AP138" s="3" t="n">
        <v>1</v>
      </c>
      <c r="AQ138" s="0" t="n">
        <v>0</v>
      </c>
      <c r="AR138" s="0" t="s">
        <v>44</v>
      </c>
      <c r="AS138" s="0" t="s">
        <v>44</v>
      </c>
      <c r="AT138" s="3" t="n">
        <v>1</v>
      </c>
      <c r="AU138" s="0" t="n">
        <v>-1</v>
      </c>
      <c r="AV138" s="0" t="s">
        <v>44</v>
      </c>
      <c r="AW138" s="0" t="s">
        <v>44</v>
      </c>
      <c r="AX138" s="3" t="n">
        <v>1</v>
      </c>
      <c r="AY138" s="0" t="n">
        <v>-1</v>
      </c>
      <c r="AZ138" s="0" t="s">
        <v>44</v>
      </c>
      <c r="BA138" s="0" t="s">
        <v>44</v>
      </c>
      <c r="BB138" s="3" t="n">
        <v>1</v>
      </c>
      <c r="BC138" s="0" t="n">
        <v>-1</v>
      </c>
      <c r="BD138" s="0" t="s">
        <v>44</v>
      </c>
      <c r="BE138" s="0" t="s">
        <v>44</v>
      </c>
      <c r="BF138" s="3" t="n">
        <v>1</v>
      </c>
      <c r="BG138" s="0" t="n">
        <v>0</v>
      </c>
      <c r="BH138" s="0" t="s">
        <v>44</v>
      </c>
      <c r="BI138" s="0" t="s">
        <v>44</v>
      </c>
      <c r="BJ138" s="3" t="n">
        <v>1</v>
      </c>
      <c r="BK138" s="0" t="n">
        <v>-1</v>
      </c>
      <c r="BL138" s="0" t="s">
        <v>44</v>
      </c>
      <c r="BM138" s="0" t="s">
        <v>44</v>
      </c>
      <c r="BN138" s="3" t="n">
        <v>1</v>
      </c>
      <c r="BO138" s="0" t="n">
        <v>-1</v>
      </c>
      <c r="BP138" s="0" t="s">
        <v>44</v>
      </c>
      <c r="BQ138" s="0" t="s">
        <v>44</v>
      </c>
      <c r="BR138" s="3" t="n">
        <v>1</v>
      </c>
      <c r="CA138" s="3"/>
      <c r="CE138" s="3"/>
      <c r="CI138" s="3"/>
      <c r="CM138" s="3"/>
      <c r="CQ138" s="3"/>
      <c r="CU138" s="3"/>
      <c r="CY138" s="3"/>
      <c r="DC138" s="3"/>
      <c r="DG138" s="3"/>
      <c r="DK138" s="3"/>
      <c r="DO138" s="3"/>
      <c r="DS138" s="3"/>
      <c r="DW138" s="3"/>
      <c r="EA138" s="3"/>
      <c r="EE138" s="3"/>
      <c r="EI138" s="3"/>
      <c r="EM138" s="3"/>
    </row>
    <row r="139" customFormat="false" ht="12.75" hidden="false" customHeight="false" outlineLevel="0" collapsed="false">
      <c r="B139" s="0" t="n">
        <v>1</v>
      </c>
      <c r="C139" s="0" t="n">
        <v>600</v>
      </c>
      <c r="D139" s="0" t="s">
        <v>44</v>
      </c>
      <c r="E139" s="0" t="s">
        <v>44</v>
      </c>
      <c r="F139" s="3" t="n">
        <v>1</v>
      </c>
      <c r="G139" s="0" t="n">
        <v>105</v>
      </c>
      <c r="H139" s="0" t="s">
        <v>44</v>
      </c>
      <c r="I139" s="0" t="s">
        <v>44</v>
      </c>
      <c r="J139" s="3" t="n">
        <v>1</v>
      </c>
      <c r="K139" s="0" t="n">
        <v>60</v>
      </c>
      <c r="L139" s="0" t="s">
        <v>44</v>
      </c>
      <c r="M139" s="0" t="s">
        <v>44</v>
      </c>
      <c r="N139" s="3" t="n">
        <v>1</v>
      </c>
      <c r="O139" s="0" t="n">
        <v>85</v>
      </c>
      <c r="P139" s="0" t="s">
        <v>44</v>
      </c>
      <c r="Q139" s="0" t="s">
        <v>44</v>
      </c>
      <c r="R139" s="3" t="n">
        <v>1</v>
      </c>
      <c r="S139" s="0" t="n">
        <v>540</v>
      </c>
      <c r="T139" s="0" t="s">
        <v>44</v>
      </c>
      <c r="U139" s="0" t="s">
        <v>44</v>
      </c>
      <c r="V139" s="3" t="n">
        <v>1</v>
      </c>
      <c r="W139" s="0" t="n">
        <v>110</v>
      </c>
      <c r="X139" s="0" t="s">
        <v>44</v>
      </c>
      <c r="Y139" s="0" t="s">
        <v>44</v>
      </c>
      <c r="Z139" s="3" t="n">
        <v>1</v>
      </c>
      <c r="AA139" s="0" t="n">
        <v>77</v>
      </c>
      <c r="AB139" s="0" t="s">
        <v>44</v>
      </c>
      <c r="AC139" s="0" t="s">
        <v>44</v>
      </c>
      <c r="AD139" s="3" t="n">
        <v>1</v>
      </c>
      <c r="AE139" s="0" t="n">
        <v>77</v>
      </c>
      <c r="AF139" s="4" t="s">
        <v>44</v>
      </c>
      <c r="AG139" s="4" t="s">
        <v>44</v>
      </c>
      <c r="AH139" s="3" t="n">
        <v>1</v>
      </c>
      <c r="AI139" s="0" t="n">
        <v>14</v>
      </c>
      <c r="AJ139" s="0" t="s">
        <v>44</v>
      </c>
      <c r="AK139" s="0" t="s">
        <v>44</v>
      </c>
      <c r="AL139" s="3" t="n">
        <v>1</v>
      </c>
      <c r="AM139" s="0" t="n">
        <v>95</v>
      </c>
      <c r="AN139" s="0" t="s">
        <v>44</v>
      </c>
      <c r="AO139" s="0" t="s">
        <v>44</v>
      </c>
      <c r="AP139" s="3" t="n">
        <v>1</v>
      </c>
      <c r="AQ139" s="0" t="n">
        <v>10</v>
      </c>
      <c r="AR139" s="0" t="s">
        <v>44</v>
      </c>
      <c r="AS139" s="0" t="s">
        <v>44</v>
      </c>
      <c r="AT139" s="3" t="n">
        <v>1</v>
      </c>
      <c r="AU139" s="0" t="n">
        <v>6</v>
      </c>
      <c r="AV139" s="0" t="s">
        <v>44</v>
      </c>
      <c r="AW139" s="0" t="s">
        <v>44</v>
      </c>
      <c r="AX139" s="3" t="n">
        <v>1</v>
      </c>
      <c r="AY139" s="0" t="n">
        <v>1</v>
      </c>
      <c r="AZ139" s="0" t="s">
        <v>44</v>
      </c>
      <c r="BA139" s="0" t="s">
        <v>44</v>
      </c>
      <c r="BB139" s="3" t="n">
        <v>1</v>
      </c>
      <c r="BC139" s="0" t="n">
        <v>5</v>
      </c>
      <c r="BD139" s="0" t="s">
        <v>44</v>
      </c>
      <c r="BE139" s="0" t="s">
        <v>44</v>
      </c>
      <c r="BF139" s="3" t="n">
        <v>1</v>
      </c>
      <c r="BG139" s="0" t="n">
        <v>804</v>
      </c>
      <c r="BH139" s="0" t="s">
        <v>44</v>
      </c>
      <c r="BI139" s="0" t="s">
        <v>44</v>
      </c>
      <c r="BJ139" s="3" t="n">
        <v>1</v>
      </c>
      <c r="BK139" s="0" t="n">
        <v>8</v>
      </c>
      <c r="BL139" s="0" t="s">
        <v>44</v>
      </c>
      <c r="BM139" s="0" t="s">
        <v>44</v>
      </c>
      <c r="BN139" s="3" t="n">
        <v>1</v>
      </c>
      <c r="BO139" s="0" t="n">
        <v>0</v>
      </c>
      <c r="BP139" s="0" t="s">
        <v>44</v>
      </c>
      <c r="BQ139" s="0" t="s">
        <v>44</v>
      </c>
      <c r="BR139" s="3" t="n">
        <v>1</v>
      </c>
    </row>
    <row r="140" customFormat="false" ht="12.75" hidden="false" customHeight="false" outlineLevel="0" collapsed="false">
      <c r="A140" s="0" t="n">
        <v>50</v>
      </c>
      <c r="B140" s="0" t="n">
        <v>1</v>
      </c>
      <c r="C140" s="0" t="n">
        <v>1320</v>
      </c>
      <c r="D140" s="0" t="s">
        <v>44</v>
      </c>
      <c r="E140" s="0" t="s">
        <v>44</v>
      </c>
      <c r="F140" s="3" t="n">
        <v>1</v>
      </c>
      <c r="G140" s="0" t="n">
        <v>20</v>
      </c>
      <c r="H140" s="0" t="s">
        <v>44</v>
      </c>
      <c r="I140" s="0" t="s">
        <v>44</v>
      </c>
      <c r="J140" s="3" t="n">
        <v>1</v>
      </c>
      <c r="K140" s="0" t="n">
        <v>60</v>
      </c>
      <c r="L140" s="0" t="s">
        <v>44</v>
      </c>
      <c r="M140" s="0" t="s">
        <v>44</v>
      </c>
      <c r="N140" s="3" t="n">
        <v>1</v>
      </c>
      <c r="O140" s="0" t="n">
        <v>20</v>
      </c>
      <c r="P140" s="0" t="s">
        <v>44</v>
      </c>
      <c r="Q140" s="0" t="s">
        <v>44</v>
      </c>
      <c r="R140" s="3" t="n">
        <v>1</v>
      </c>
      <c r="S140" s="0" t="n">
        <v>1260</v>
      </c>
      <c r="T140" s="0" t="s">
        <v>44</v>
      </c>
      <c r="U140" s="0" t="s">
        <v>44</v>
      </c>
      <c r="V140" s="3" t="n">
        <v>1</v>
      </c>
      <c r="W140" s="0" t="n">
        <v>20</v>
      </c>
      <c r="X140" s="0" t="s">
        <v>44</v>
      </c>
      <c r="Y140" s="0" t="s">
        <v>44</v>
      </c>
      <c r="Z140" s="3" t="n">
        <v>1</v>
      </c>
      <c r="AA140" s="0" t="n">
        <v>92</v>
      </c>
      <c r="AB140" s="0" t="s">
        <v>44</v>
      </c>
      <c r="AC140" s="0" t="s">
        <v>44</v>
      </c>
      <c r="AD140" s="3" t="n">
        <v>1</v>
      </c>
      <c r="AE140" s="0" t="n">
        <v>92</v>
      </c>
      <c r="AF140" s="4" t="s">
        <v>44</v>
      </c>
      <c r="AG140" s="4" t="s">
        <v>44</v>
      </c>
      <c r="AH140" s="3" t="n">
        <v>1</v>
      </c>
      <c r="AI140" s="0" t="n">
        <v>2</v>
      </c>
      <c r="AJ140" s="0" t="s">
        <v>44</v>
      </c>
      <c r="AK140" s="0" t="s">
        <v>44</v>
      </c>
      <c r="AL140" s="3" t="n">
        <v>1</v>
      </c>
      <c r="AM140" s="0" t="n">
        <v>21</v>
      </c>
      <c r="AN140" s="0" t="s">
        <v>44</v>
      </c>
      <c r="AO140" s="0" t="s">
        <v>44</v>
      </c>
      <c r="AP140" s="3" t="n">
        <v>1</v>
      </c>
      <c r="AQ140" s="0" t="n">
        <v>5</v>
      </c>
      <c r="AR140" s="0" t="s">
        <v>44</v>
      </c>
      <c r="AS140" s="0" t="s">
        <v>44</v>
      </c>
      <c r="AT140" s="3" t="n">
        <v>1</v>
      </c>
      <c r="AU140" s="0" t="n">
        <v>66</v>
      </c>
      <c r="AV140" s="0" t="s">
        <v>44</v>
      </c>
      <c r="AW140" s="0" t="s">
        <v>44</v>
      </c>
      <c r="AX140" s="3" t="n">
        <v>1</v>
      </c>
      <c r="AY140" s="0" t="n">
        <v>3</v>
      </c>
      <c r="AZ140" s="0" t="s">
        <v>44</v>
      </c>
      <c r="BA140" s="0" t="s">
        <v>44</v>
      </c>
      <c r="BB140" s="3" t="n">
        <v>1</v>
      </c>
      <c r="BC140" s="0" t="n">
        <v>63</v>
      </c>
      <c r="BD140" s="0" t="s">
        <v>44</v>
      </c>
      <c r="BE140" s="0" t="s">
        <v>44</v>
      </c>
      <c r="BF140" s="3" t="n">
        <v>1</v>
      </c>
      <c r="BG140" s="0" t="n">
        <v>1392</v>
      </c>
      <c r="BH140" s="0" t="s">
        <v>44</v>
      </c>
      <c r="BI140" s="0" t="s">
        <v>44</v>
      </c>
      <c r="BJ140" s="3" t="n">
        <v>1</v>
      </c>
      <c r="BK140" s="0" t="n">
        <v>70</v>
      </c>
      <c r="BL140" s="0" t="s">
        <v>44</v>
      </c>
      <c r="BM140" s="0" t="s">
        <v>44</v>
      </c>
      <c r="BN140" s="3" t="n">
        <v>1</v>
      </c>
      <c r="BO140" s="0" t="n">
        <v>9</v>
      </c>
      <c r="BP140" s="0" t="s">
        <v>44</v>
      </c>
      <c r="BQ140" s="0" t="s">
        <v>44</v>
      </c>
      <c r="BR140" s="3" t="n">
        <v>1</v>
      </c>
      <c r="BW140" s="0" t="n">
        <v>1</v>
      </c>
      <c r="BX140" s="0" t="n">
        <f aca="false">IF(AND(C140&gt;=0,C141&gt;=0,C142&gt;=0),ROUND(0.9*C140+0.7*C141-0.3*C142,0),-1)</f>
        <v>1692</v>
      </c>
      <c r="BY140" s="0" t="s">
        <v>44</v>
      </c>
      <c r="BZ140" s="0" t="str">
        <f aca="false">IF(AND(E140="Nein",E141="Nein",E142="Nein"),"Nein","Ja")</f>
        <v>Nein</v>
      </c>
      <c r="CA140" s="3" t="n">
        <f aca="false">ROUND((F140+F141+F142)/3,2)</f>
        <v>1</v>
      </c>
      <c r="CB140" s="0" t="n">
        <v>-1</v>
      </c>
      <c r="CC140" s="0" t="str">
        <f aca="false">H140</f>
        <v>Nein</v>
      </c>
      <c r="CD140" s="0" t="str">
        <f aca="false">I140</f>
        <v>Nein</v>
      </c>
      <c r="CE140" s="3" t="n">
        <f aca="false">J140</f>
        <v>1</v>
      </c>
      <c r="CF140" s="0" t="n">
        <f aca="false">IF(AND(K140&gt;=0,K141&gt;=0,K142&gt;=0),ROUND(0.9*K140+0.7*K141-0.3*K142,0),-1)</f>
        <v>180</v>
      </c>
      <c r="CG140" s="0" t="s">
        <v>44</v>
      </c>
      <c r="CH140" s="0" t="str">
        <f aca="false">IF(AND(M140="Nein",M141="Nein",M142="Nein"),"Nein","Ja")</f>
        <v>Nein</v>
      </c>
      <c r="CI140" s="3" t="n">
        <f aca="false">ROUND((N140+N141+N142)/3,2)</f>
        <v>1</v>
      </c>
      <c r="CJ140" s="0" t="n">
        <v>-1</v>
      </c>
      <c r="CK140" s="0" t="str">
        <f aca="false">P140</f>
        <v>Nein</v>
      </c>
      <c r="CL140" s="0" t="str">
        <f aca="false">Q140</f>
        <v>Nein</v>
      </c>
      <c r="CM140" s="3" t="n">
        <f aca="false">R140</f>
        <v>1</v>
      </c>
      <c r="CN140" s="0" t="n">
        <f aca="false">IF(AND(S140&gt;=0,S141&gt;=0,S142&gt;=0),ROUND(0.9*S140+0.7*S141-0.3*S142,0),-1)</f>
        <v>1512</v>
      </c>
      <c r="CO140" s="0" t="s">
        <v>44</v>
      </c>
      <c r="CP140" s="0" t="str">
        <f aca="false">IF(AND(U140="Nein",U141="Nein",U142="Nein"),"Nein","Ja")</f>
        <v>Nein</v>
      </c>
      <c r="CQ140" s="3" t="n">
        <f aca="false">ROUND((V140+V141+V142)/3,2)</f>
        <v>1</v>
      </c>
      <c r="CR140" s="0" t="n">
        <v>-1</v>
      </c>
      <c r="CS140" s="0" t="str">
        <f aca="false">X140</f>
        <v>Nein</v>
      </c>
      <c r="CT140" s="0" t="str">
        <f aca="false">Y140</f>
        <v>Nein</v>
      </c>
      <c r="CU140" s="3" t="n">
        <f aca="false">Z140</f>
        <v>1</v>
      </c>
      <c r="CV140" s="0" t="n">
        <v>-1</v>
      </c>
      <c r="CW140" s="0" t="str">
        <f aca="false">AB140</f>
        <v>Nein</v>
      </c>
      <c r="CX140" s="0" t="str">
        <f aca="false">AC140</f>
        <v>Nein</v>
      </c>
      <c r="CY140" s="3" t="n">
        <f aca="false">AD140</f>
        <v>1</v>
      </c>
      <c r="CZ140" s="0" t="n">
        <v>-1</v>
      </c>
      <c r="DA140" s="0" t="str">
        <f aca="false">AF140</f>
        <v>Nein</v>
      </c>
      <c r="DB140" s="0" t="str">
        <f aca="false">AG140</f>
        <v>Nein</v>
      </c>
      <c r="DC140" s="3" t="n">
        <f aca="false">AH140</f>
        <v>1</v>
      </c>
      <c r="DD140" s="0" t="n">
        <v>-1</v>
      </c>
      <c r="DE140" s="0" t="str">
        <f aca="false">AJ140</f>
        <v>Nein</v>
      </c>
      <c r="DF140" s="0" t="str">
        <f aca="false">AK140</f>
        <v>Nein</v>
      </c>
      <c r="DG140" s="3" t="n">
        <f aca="false">AL140</f>
        <v>1</v>
      </c>
      <c r="DH140" s="0" t="n">
        <v>-1</v>
      </c>
      <c r="DI140" s="0" t="str">
        <f aca="false">AN140</f>
        <v>Nein</v>
      </c>
      <c r="DJ140" s="0" t="str">
        <f aca="false">AO140</f>
        <v>Nein</v>
      </c>
      <c r="DK140" s="3" t="n">
        <f aca="false">AP140</f>
        <v>1</v>
      </c>
      <c r="DL140" s="0" t="n">
        <f aca="false">IF(CF140=0,0,IF(OR(BX140&gt;=0,CF140&gt;=0),ROUND(CF140/BX140*100,0),-1))</f>
        <v>11</v>
      </c>
      <c r="DM140" s="0" t="s">
        <v>44</v>
      </c>
      <c r="DN140" s="0" t="str">
        <f aca="false">IF(AND(CH140="Nein",BZ140="Nein"),"Nein","Ja")</f>
        <v>Nein</v>
      </c>
      <c r="DO140" s="3" t="n">
        <f aca="false">ROUND(CI140*CA140,2)</f>
        <v>1</v>
      </c>
      <c r="DP140" s="0" t="n">
        <v>-1</v>
      </c>
      <c r="DQ140" s="0" t="s">
        <v>44</v>
      </c>
      <c r="DR140" s="0" t="str">
        <f aca="false">IF(AND(BZ140="Nein",CD140="Nein"),"Nein","Ja")</f>
        <v>Nein</v>
      </c>
      <c r="DS140" s="3" t="n">
        <f aca="false">ROUND(CA140*CE140,2)</f>
        <v>1</v>
      </c>
      <c r="DT140" s="0" t="n">
        <v>-1</v>
      </c>
      <c r="DU140" s="0" t="s">
        <v>44</v>
      </c>
      <c r="DV140" s="0" t="str">
        <f aca="false">IF(AND(CH140="Nein",CL140="Nein"),"Nein","Ja")</f>
        <v>Nein</v>
      </c>
      <c r="DW140" s="3" t="n">
        <f aca="false">ROUND(CI140*CM140,2)</f>
        <v>1</v>
      </c>
      <c r="DX140" s="0" t="n">
        <v>-1</v>
      </c>
      <c r="DY140" s="0" t="s">
        <v>44</v>
      </c>
      <c r="DZ140" s="0" t="str">
        <f aca="false">IF(AND(CP140="Nein",CT140="Nein"),"Nein","Ja")</f>
        <v>Nein</v>
      </c>
      <c r="EA140" s="3" t="n">
        <f aca="false">ROUND(CQ140*CU140,2)</f>
        <v>1</v>
      </c>
      <c r="EB140" s="0" t="n">
        <v>-1</v>
      </c>
      <c r="EC140" s="0" t="s">
        <v>44</v>
      </c>
      <c r="ED140" s="0" t="str">
        <f aca="false">IF(AND(CP140="Nein",CH140="Nein"),"Nein","Ja")</f>
        <v>Nein</v>
      </c>
      <c r="EE140" s="3" t="n">
        <f aca="false">ROUND((CQ140+CI140)/2,2)</f>
        <v>1</v>
      </c>
      <c r="EF140" s="0" t="n">
        <v>-1</v>
      </c>
      <c r="EG140" s="0" t="s">
        <v>44</v>
      </c>
      <c r="EH140" s="0" t="str">
        <f aca="false">IF(AND(ED140="Nein",CD140="Nein"),"Nein","Ja")</f>
        <v>Nein</v>
      </c>
      <c r="EI140" s="3" t="n">
        <f aca="false">ROUND(EE140*CE140,2)</f>
        <v>1</v>
      </c>
      <c r="EJ140" s="0" t="n">
        <v>-1</v>
      </c>
      <c r="EK140" s="0" t="str">
        <f aca="false">BP140</f>
        <v>Nein</v>
      </c>
      <c r="EL140" s="0" t="str">
        <f aca="false">BQ140</f>
        <v>Nein</v>
      </c>
      <c r="EM140" s="3" t="n">
        <f aca="false">BR140</f>
        <v>1</v>
      </c>
    </row>
    <row r="141" customFormat="false" ht="12.75" hidden="false" customHeight="false" outlineLevel="0" collapsed="false">
      <c r="B141" s="0" t="n">
        <v>1</v>
      </c>
      <c r="C141" s="0" t="n">
        <v>720</v>
      </c>
      <c r="D141" s="0" t="s">
        <v>44</v>
      </c>
      <c r="E141" s="0" t="s">
        <v>44</v>
      </c>
      <c r="F141" s="3" t="n">
        <v>1</v>
      </c>
      <c r="G141" s="0" t="n">
        <v>97</v>
      </c>
      <c r="H141" s="0" t="s">
        <v>44</v>
      </c>
      <c r="I141" s="0" t="s">
        <v>44</v>
      </c>
      <c r="J141" s="3" t="n">
        <v>1</v>
      </c>
      <c r="K141" s="0" t="n">
        <v>180</v>
      </c>
      <c r="L141" s="0" t="s">
        <v>44</v>
      </c>
      <c r="M141" s="0" t="s">
        <v>44</v>
      </c>
      <c r="N141" s="3" t="n">
        <v>1</v>
      </c>
      <c r="O141" s="0" t="n">
        <v>82</v>
      </c>
      <c r="P141" s="0" t="s">
        <v>44</v>
      </c>
      <c r="Q141" s="0" t="s">
        <v>44</v>
      </c>
      <c r="R141" s="3" t="n">
        <v>1</v>
      </c>
      <c r="S141" s="0" t="n">
        <v>540</v>
      </c>
      <c r="T141" s="0" t="s">
        <v>44</v>
      </c>
      <c r="U141" s="0" t="s">
        <v>44</v>
      </c>
      <c r="V141" s="3" t="n">
        <v>1</v>
      </c>
      <c r="W141" s="0" t="n">
        <v>102</v>
      </c>
      <c r="X141" s="0" t="s">
        <v>44</v>
      </c>
      <c r="Y141" s="0" t="s">
        <v>44</v>
      </c>
      <c r="Z141" s="3" t="n">
        <v>1</v>
      </c>
      <c r="AA141" s="0" t="n">
        <v>82</v>
      </c>
      <c r="AB141" s="0" t="s">
        <v>44</v>
      </c>
      <c r="AC141" s="0" t="s">
        <v>44</v>
      </c>
      <c r="AD141" s="3" t="n">
        <v>1</v>
      </c>
      <c r="AE141" s="0" t="n">
        <v>82</v>
      </c>
      <c r="AF141" s="4" t="s">
        <v>44</v>
      </c>
      <c r="AG141" s="4" t="s">
        <v>44</v>
      </c>
      <c r="AH141" s="3" t="n">
        <v>1</v>
      </c>
      <c r="AI141" s="0" t="n">
        <v>11</v>
      </c>
      <c r="AJ141" s="0" t="s">
        <v>44</v>
      </c>
      <c r="AK141" s="0" t="s">
        <v>44</v>
      </c>
      <c r="AL141" s="3" t="n">
        <v>1</v>
      </c>
      <c r="AM141" s="0" t="n">
        <v>98</v>
      </c>
      <c r="AN141" s="0" t="s">
        <v>44</v>
      </c>
      <c r="AO141" s="0" t="s">
        <v>44</v>
      </c>
      <c r="AP141" s="3" t="n">
        <v>1</v>
      </c>
      <c r="AQ141" s="0" t="n">
        <v>25</v>
      </c>
      <c r="AR141" s="0" t="s">
        <v>44</v>
      </c>
      <c r="AS141" s="0" t="s">
        <v>44</v>
      </c>
      <c r="AT141" s="3" t="n">
        <v>1</v>
      </c>
      <c r="AU141" s="0" t="n">
        <v>7</v>
      </c>
      <c r="AV141" s="0" t="s">
        <v>44</v>
      </c>
      <c r="AW141" s="0" t="s">
        <v>44</v>
      </c>
      <c r="AX141" s="3" t="n">
        <v>1</v>
      </c>
      <c r="AY141" s="0" t="n">
        <v>2</v>
      </c>
      <c r="AZ141" s="0" t="s">
        <v>44</v>
      </c>
      <c r="BA141" s="0" t="s">
        <v>44</v>
      </c>
      <c r="BB141" s="3" t="n">
        <v>1</v>
      </c>
      <c r="BC141" s="0" t="n">
        <v>5</v>
      </c>
      <c r="BD141" s="0" t="s">
        <v>44</v>
      </c>
      <c r="BE141" s="0" t="s">
        <v>44</v>
      </c>
      <c r="BF141" s="3" t="n">
        <v>1</v>
      </c>
      <c r="BG141" s="0" t="n">
        <v>1008</v>
      </c>
      <c r="BH141" s="0" t="s">
        <v>44</v>
      </c>
      <c r="BI141" s="0" t="s">
        <v>44</v>
      </c>
      <c r="BJ141" s="3" t="n">
        <v>1</v>
      </c>
      <c r="BK141" s="0" t="n">
        <v>10</v>
      </c>
      <c r="BL141" s="0" t="s">
        <v>44</v>
      </c>
      <c r="BM141" s="0" t="s">
        <v>44</v>
      </c>
      <c r="BN141" s="3" t="n">
        <v>1</v>
      </c>
      <c r="BO141" s="0" t="n">
        <v>7</v>
      </c>
      <c r="BP141" s="0" t="s">
        <v>44</v>
      </c>
      <c r="BQ141" s="0" t="s">
        <v>44</v>
      </c>
      <c r="BR141" s="3" t="n">
        <v>1</v>
      </c>
    </row>
    <row r="142" customFormat="false" ht="12.75" hidden="false" customHeight="false" outlineLevel="0" collapsed="false">
      <c r="B142" s="0" t="n">
        <v>1</v>
      </c>
      <c r="C142" s="0" t="n">
        <v>0</v>
      </c>
      <c r="D142" s="0" t="s">
        <v>44</v>
      </c>
      <c r="E142" s="0" t="s">
        <v>44</v>
      </c>
      <c r="F142" s="3" t="n">
        <v>1</v>
      </c>
      <c r="G142" s="0" t="n">
        <v>-1</v>
      </c>
      <c r="H142" s="0" t="s">
        <v>44</v>
      </c>
      <c r="I142" s="0" t="s">
        <v>44</v>
      </c>
      <c r="J142" s="3" t="n">
        <v>1</v>
      </c>
      <c r="K142" s="0" t="n">
        <v>0</v>
      </c>
      <c r="L142" s="0" t="s">
        <v>44</v>
      </c>
      <c r="M142" s="0" t="s">
        <v>44</v>
      </c>
      <c r="N142" s="3" t="n">
        <v>1</v>
      </c>
      <c r="O142" s="0" t="n">
        <v>-1</v>
      </c>
      <c r="P142" s="0" t="s">
        <v>44</v>
      </c>
      <c r="Q142" s="0" t="s">
        <v>44</v>
      </c>
      <c r="R142" s="3" t="n">
        <v>1</v>
      </c>
      <c r="S142" s="0" t="n">
        <v>0</v>
      </c>
      <c r="T142" s="0" t="s">
        <v>44</v>
      </c>
      <c r="U142" s="0" t="s">
        <v>44</v>
      </c>
      <c r="V142" s="3" t="n">
        <v>1</v>
      </c>
      <c r="W142" s="0" t="n">
        <v>-1</v>
      </c>
      <c r="X142" s="0" t="s">
        <v>44</v>
      </c>
      <c r="Y142" s="0" t="s">
        <v>44</v>
      </c>
      <c r="Z142" s="3" t="n">
        <v>1</v>
      </c>
      <c r="AA142" s="0" t="n">
        <v>83</v>
      </c>
      <c r="AB142" s="0" t="s">
        <v>44</v>
      </c>
      <c r="AC142" s="0" t="s">
        <v>44</v>
      </c>
      <c r="AD142" s="3" t="n">
        <v>1</v>
      </c>
      <c r="AE142" s="0" t="n">
        <v>85</v>
      </c>
      <c r="AF142" s="4" t="s">
        <v>44</v>
      </c>
      <c r="AG142" s="4" t="s">
        <v>44</v>
      </c>
      <c r="AH142" s="3" t="n">
        <v>1</v>
      </c>
      <c r="AI142" s="0" t="n">
        <v>0</v>
      </c>
      <c r="AJ142" s="0" t="s">
        <v>44</v>
      </c>
      <c r="AK142" s="0" t="s">
        <v>44</v>
      </c>
      <c r="AL142" s="3" t="n">
        <v>1</v>
      </c>
      <c r="AM142" s="0" t="n">
        <v>-1</v>
      </c>
      <c r="AN142" s="0" t="s">
        <v>44</v>
      </c>
      <c r="AO142" s="0" t="s">
        <v>44</v>
      </c>
      <c r="AP142" s="3" t="n">
        <v>1</v>
      </c>
      <c r="AQ142" s="0" t="n">
        <v>0</v>
      </c>
      <c r="AR142" s="0" t="s">
        <v>44</v>
      </c>
      <c r="AS142" s="0" t="s">
        <v>44</v>
      </c>
      <c r="AT142" s="3" t="n">
        <v>1</v>
      </c>
      <c r="AU142" s="0" t="n">
        <v>-1</v>
      </c>
      <c r="AV142" s="0" t="s">
        <v>44</v>
      </c>
      <c r="AW142" s="0" t="s">
        <v>44</v>
      </c>
      <c r="AX142" s="3" t="n">
        <v>1</v>
      </c>
      <c r="AY142" s="0" t="n">
        <v>-1</v>
      </c>
      <c r="AZ142" s="0" t="s">
        <v>44</v>
      </c>
      <c r="BA142" s="0" t="s">
        <v>44</v>
      </c>
      <c r="BB142" s="3" t="n">
        <v>1</v>
      </c>
      <c r="BC142" s="0" t="n">
        <v>-1</v>
      </c>
      <c r="BD142" s="0" t="s">
        <v>44</v>
      </c>
      <c r="BE142" s="0" t="s">
        <v>44</v>
      </c>
      <c r="BF142" s="3" t="n">
        <v>1</v>
      </c>
      <c r="BG142" s="0" t="n">
        <v>0</v>
      </c>
      <c r="BH142" s="0" t="s">
        <v>44</v>
      </c>
      <c r="BI142" s="0" t="s">
        <v>44</v>
      </c>
      <c r="BJ142" s="3" t="n">
        <v>1</v>
      </c>
      <c r="BK142" s="0" t="n">
        <v>-1</v>
      </c>
      <c r="BL142" s="0" t="s">
        <v>44</v>
      </c>
      <c r="BM142" s="0" t="s">
        <v>44</v>
      </c>
      <c r="BN142" s="3" t="n">
        <v>1</v>
      </c>
      <c r="BO142" s="0" t="n">
        <v>-1</v>
      </c>
      <c r="BP142" s="0" t="s">
        <v>44</v>
      </c>
      <c r="BQ142" s="0" t="s">
        <v>44</v>
      </c>
      <c r="BR142" s="3" t="n">
        <v>1</v>
      </c>
    </row>
  </sheetData>
  <conditionalFormatting sqref="D:E;H:I;L:M;P:Q;T:U;X:Y;AB:AC;AF:AG;AJ:AK;AN:AO;AR:AS;AV:AW;AZ:BA;BD:BE;BH:BI;BL:BM;BP:BQ;BY:BZ;CC:CD;CG:CH;CK:CL;CO:CP;CS:CT;CW:CX;DA:DB;DE:DF;DI:DJ;DM:DN;DQ:DR;DU:DV;DY:DZ;EC:ED;EG:EH;EK:EL">
    <cfRule type="cellIs" priority="2" operator="equal" aboveAverage="0" equalAverage="0" bottom="0" percent="0" rank="0" text="" dxfId="0">
      <formula>"Ja"</formula>
    </cfRule>
  </conditionalFormatting>
  <conditionalFormatting sqref="G:G;K:K;O:O;S:S;W:W;AA:AA;AE:AE;AI:AI;AM:AM;AQ:AQ;AU:AU;AY:AY;BC:BC;BG:BG;BK:BK;BO:BO;DL:DL;C:C;BX:BX;CF:CF;CB:CB;CJ:CN;CR:CR;CV:CV;CZ:CZ;DD:DD;DH:DH;DP:DP;DT:DT;DX:DX;EB:EB;EF:EF;EJ:EJ">
    <cfRule type="cellIs" priority="3" operator="equal" aboveAverage="0" equalAverage="0" bottom="0" percent="0" rank="0" text="" dxfId="1">
      <formula>-3</formula>
    </cfRule>
    <cfRule type="cellIs" priority="4" operator="equal" aboveAverage="0" equalAverage="0" bottom="0" percent="0" rank="0" text="" dxfId="2">
      <formula>-2</formula>
    </cfRule>
    <cfRule type="cellIs" priority="5" operator="equal" aboveAverage="0" equalAverage="0" bottom="0" percent="0" rank="0" text="" dxfId="3">
      <formula>-1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M1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A1" activeCellId="1" sqref="EL229 A1"/>
    </sheetView>
  </sheetViews>
  <sheetFormatPr defaultRowHeight="12.75"/>
  <cols>
    <col collapsed="false" hidden="false" max="1" min="1" style="0" width="8.17857142857143"/>
    <col collapsed="false" hidden="false" max="5" min="2" style="0" width="5.96428571428571"/>
    <col collapsed="false" hidden="false" max="6" min="6" style="0" width="6.6530612244898"/>
    <col collapsed="false" hidden="false" max="9" min="7" style="0" width="5.96428571428571"/>
    <col collapsed="false" hidden="false" max="10" min="10" style="0" width="6.6530612244898"/>
    <col collapsed="false" hidden="false" max="13" min="11" style="0" width="5.96428571428571"/>
    <col collapsed="false" hidden="false" max="14" min="14" style="0" width="6.6530612244898"/>
    <col collapsed="false" hidden="false" max="17" min="15" style="0" width="5.96428571428571"/>
    <col collapsed="false" hidden="false" max="18" min="18" style="0" width="6.6530612244898"/>
    <col collapsed="false" hidden="false" max="21" min="19" style="0" width="5.96428571428571"/>
    <col collapsed="false" hidden="false" max="22" min="22" style="0" width="6.6530612244898"/>
    <col collapsed="false" hidden="false" max="25" min="23" style="0" width="5.96428571428571"/>
    <col collapsed="false" hidden="false" max="26" min="26" style="0" width="6.6530612244898"/>
    <col collapsed="false" hidden="false" max="29" min="27" style="0" width="5.96428571428571"/>
    <col collapsed="false" hidden="false" max="30" min="30" style="0" width="6.6530612244898"/>
    <col collapsed="false" hidden="false" max="33" min="31" style="0" width="5.96428571428571"/>
    <col collapsed="false" hidden="false" max="34" min="34" style="0" width="6.6530612244898"/>
    <col collapsed="false" hidden="false" max="37" min="35" style="0" width="5.96428571428571"/>
    <col collapsed="false" hidden="false" max="38" min="38" style="0" width="6.6530612244898"/>
    <col collapsed="false" hidden="false" max="41" min="39" style="0" width="5.96428571428571"/>
    <col collapsed="false" hidden="false" max="42" min="42" style="0" width="6.6530612244898"/>
    <col collapsed="false" hidden="false" max="45" min="43" style="0" width="5.96428571428571"/>
    <col collapsed="false" hidden="false" max="46" min="46" style="0" width="6.6530612244898"/>
    <col collapsed="false" hidden="false" max="49" min="47" style="0" width="5.96428571428571"/>
    <col collapsed="false" hidden="false" max="50" min="50" style="0" width="6.6530612244898"/>
    <col collapsed="false" hidden="false" max="53" min="51" style="0" width="5.96428571428571"/>
    <col collapsed="false" hidden="false" max="54" min="54" style="0" width="6.6530612244898"/>
    <col collapsed="false" hidden="false" max="57" min="55" style="0" width="5.96428571428571"/>
    <col collapsed="false" hidden="false" max="58" min="58" style="0" width="6.6530612244898"/>
    <col collapsed="false" hidden="false" max="61" min="59" style="0" width="5.96428571428571"/>
    <col collapsed="false" hidden="false" max="62" min="62" style="0" width="6.6530612244898"/>
    <col collapsed="false" hidden="false" max="65" min="63" style="0" width="5.96428571428571"/>
    <col collapsed="false" hidden="false" max="66" min="66" style="0" width="6.6530612244898"/>
    <col collapsed="false" hidden="false" max="69" min="67" style="0" width="5.96428571428571"/>
    <col collapsed="false" hidden="false" max="70" min="70" style="0" width="6.6530612244898"/>
    <col collapsed="false" hidden="false" max="71" min="71" style="0" width="2.72448979591837"/>
    <col collapsed="false" hidden="false" max="72" min="72" style="0" width="11.4183673469388"/>
    <col collapsed="false" hidden="false" max="73" min="73" style="0" width="5.96428571428571"/>
    <col collapsed="false" hidden="false" max="74" min="74" style="0" width="2.72448979591837"/>
    <col collapsed="false" hidden="false" max="78" min="75" style="0" width="5.96428571428571"/>
    <col collapsed="false" hidden="false" max="79" min="79" style="0" width="6.6530612244898"/>
    <col collapsed="false" hidden="false" max="82" min="80" style="0" width="5.96428571428571"/>
    <col collapsed="false" hidden="false" max="83" min="83" style="0" width="6.6530612244898"/>
    <col collapsed="false" hidden="false" max="86" min="84" style="0" width="5.96428571428571"/>
    <col collapsed="false" hidden="false" max="87" min="87" style="0" width="6.6530612244898"/>
    <col collapsed="false" hidden="false" max="90" min="88" style="0" width="5.96428571428571"/>
    <col collapsed="false" hidden="false" max="91" min="91" style="0" width="6.6530612244898"/>
    <col collapsed="false" hidden="false" max="94" min="92" style="0" width="5.96428571428571"/>
    <col collapsed="false" hidden="false" max="95" min="95" style="0" width="6.6530612244898"/>
    <col collapsed="false" hidden="false" max="98" min="96" style="0" width="5.96428571428571"/>
    <col collapsed="false" hidden="false" max="99" min="99" style="0" width="6.6530612244898"/>
    <col collapsed="false" hidden="false" max="102" min="100" style="0" width="5.96428571428571"/>
    <col collapsed="false" hidden="false" max="103" min="103" style="0" width="6.6530612244898"/>
    <col collapsed="false" hidden="false" max="106" min="104" style="0" width="5.96428571428571"/>
    <col collapsed="false" hidden="false" max="107" min="107" style="0" width="6.6530612244898"/>
    <col collapsed="false" hidden="false" max="110" min="108" style="0" width="5.96428571428571"/>
    <col collapsed="false" hidden="false" max="111" min="111" style="0" width="6.6530612244898"/>
    <col collapsed="false" hidden="false" max="114" min="112" style="0" width="5.96428571428571"/>
    <col collapsed="false" hidden="false" max="115" min="115" style="0" width="6.6530612244898"/>
    <col collapsed="false" hidden="false" max="118" min="116" style="0" width="5.96428571428571"/>
    <col collapsed="false" hidden="false" max="119" min="119" style="0" width="6.6530612244898"/>
    <col collapsed="false" hidden="false" max="122" min="120" style="0" width="5.96428571428571"/>
    <col collapsed="false" hidden="false" max="123" min="123" style="0" width="6.6530612244898"/>
    <col collapsed="false" hidden="false" max="126" min="124" style="0" width="5.96428571428571"/>
    <col collapsed="false" hidden="false" max="127" min="127" style="0" width="6.6530612244898"/>
    <col collapsed="false" hidden="false" max="130" min="128" style="0" width="5.96428571428571"/>
    <col collapsed="false" hidden="false" max="131" min="131" style="0" width="6.6530612244898"/>
    <col collapsed="false" hidden="false" max="134" min="132" style="0" width="5.96428571428571"/>
    <col collapsed="false" hidden="false" max="135" min="135" style="0" width="6.6530612244898"/>
    <col collapsed="false" hidden="false" max="138" min="136" style="0" width="5.96428571428571"/>
    <col collapsed="false" hidden="false" max="139" min="139" style="0" width="6.6530612244898"/>
    <col collapsed="false" hidden="false" max="142" min="140" style="0" width="5.96428571428571"/>
    <col collapsed="false" hidden="false" max="143" min="143" style="0" width="6.6530612244898"/>
    <col collapsed="false" hidden="false" max="1025" min="144" style="0" width="11.6020408163265"/>
  </cols>
  <sheetData>
    <row r="1" customFormat="false" ht="12.75" hidden="false" customHeight="false" outlineLevel="0" collapsed="false">
      <c r="B1" s="0" t="s">
        <v>123</v>
      </c>
    </row>
    <row r="2" customFormat="false" ht="12.75" hidden="false" customHeight="false" outlineLevel="0" collapsed="false">
      <c r="B2" s="0" t="s">
        <v>1</v>
      </c>
    </row>
    <row r="3" customFormat="false" ht="12.75" hidden="false" customHeight="false" outlineLevel="0" collapsed="false">
      <c r="B3" s="0" t="s">
        <v>58</v>
      </c>
      <c r="C3" s="0" t="s">
        <v>3</v>
      </c>
      <c r="D3" s="0" t="n">
        <v>48</v>
      </c>
      <c r="E3" s="0" t="s">
        <v>4</v>
      </c>
      <c r="F3" s="0" t="n">
        <v>68</v>
      </c>
      <c r="G3" s="0" t="s">
        <v>5</v>
      </c>
      <c r="J3" s="15"/>
    </row>
    <row r="4" customFormat="false" ht="12.75" hidden="false" customHeight="false" outlineLevel="0" collapsed="false">
      <c r="B4" s="0" t="s">
        <v>60</v>
      </c>
      <c r="C4" s="0" t="s">
        <v>3</v>
      </c>
      <c r="D4" s="0" t="n">
        <v>28</v>
      </c>
      <c r="E4" s="0" t="s">
        <v>4</v>
      </c>
      <c r="F4" s="0" t="n">
        <v>38</v>
      </c>
      <c r="G4" s="0" t="s">
        <v>5</v>
      </c>
      <c r="J4" s="15"/>
    </row>
    <row r="5" customFormat="false" ht="12.75" hidden="false" customHeight="false" outlineLevel="0" collapsed="false">
      <c r="B5" s="0" t="s">
        <v>62</v>
      </c>
      <c r="C5" s="0" t="s">
        <v>3</v>
      </c>
      <c r="D5" s="0" t="n">
        <v>48</v>
      </c>
      <c r="E5" s="0" t="s">
        <v>4</v>
      </c>
      <c r="F5" s="0" t="n">
        <v>68</v>
      </c>
      <c r="G5" s="0" t="s">
        <v>5</v>
      </c>
      <c r="J5" s="15"/>
    </row>
    <row r="6" customFormat="false" ht="12.75" hidden="false" customHeight="false" outlineLevel="0" collapsed="false">
      <c r="B6" s="0" t="s">
        <v>64</v>
      </c>
      <c r="C6" s="0" t="s">
        <v>3</v>
      </c>
      <c r="D6" s="0" t="n">
        <v>58</v>
      </c>
      <c r="E6" s="0" t="s">
        <v>4</v>
      </c>
      <c r="F6" s="0" t="n">
        <v>77</v>
      </c>
      <c r="G6" s="0" t="s">
        <v>9</v>
      </c>
    </row>
    <row r="7" customFormat="false" ht="12.75" hidden="false" customHeight="false" outlineLevel="0" collapsed="false">
      <c r="B7" s="0" t="s">
        <v>10</v>
      </c>
      <c r="C7" s="0" t="s">
        <v>11</v>
      </c>
      <c r="D7" s="0" t="n">
        <v>2.2</v>
      </c>
      <c r="E7" s="0" t="s">
        <v>12</v>
      </c>
      <c r="F7" s="0" t="n">
        <v>0.02</v>
      </c>
      <c r="H7" s="0" t="s">
        <v>65</v>
      </c>
      <c r="I7" s="13" t="n">
        <v>0.4</v>
      </c>
      <c r="J7" s="0" t="s">
        <v>66</v>
      </c>
      <c r="K7" s="13" t="n">
        <v>0.6</v>
      </c>
    </row>
    <row r="8" customFormat="false" ht="12.75" hidden="false" customHeight="false" outlineLevel="0" collapsed="false">
      <c r="A8" s="0" t="s">
        <v>13</v>
      </c>
      <c r="B8" s="1" t="s">
        <v>14</v>
      </c>
      <c r="BW8" s="1" t="s">
        <v>15</v>
      </c>
    </row>
    <row r="9" customFormat="false" ht="12.75" hidden="false" customHeight="false" outlineLevel="0" collapsed="false">
      <c r="B9" s="0" t="s">
        <v>16</v>
      </c>
      <c r="C9" s="2" t="s">
        <v>69</v>
      </c>
      <c r="D9" s="0" t="s">
        <v>18</v>
      </c>
      <c r="F9" s="0" t="s">
        <v>19</v>
      </c>
      <c r="G9" s="2" t="s">
        <v>70</v>
      </c>
      <c r="H9" s="0" t="s">
        <v>18</v>
      </c>
      <c r="J9" s="0" t="s">
        <v>19</v>
      </c>
      <c r="K9" s="2" t="s">
        <v>71</v>
      </c>
      <c r="L9" s="0" t="s">
        <v>18</v>
      </c>
      <c r="N9" s="0" t="s">
        <v>19</v>
      </c>
      <c r="O9" s="2" t="s">
        <v>72</v>
      </c>
      <c r="P9" s="0" t="s">
        <v>18</v>
      </c>
      <c r="R9" s="0" t="s">
        <v>19</v>
      </c>
      <c r="S9" s="2" t="s">
        <v>73</v>
      </c>
      <c r="T9" s="0" t="s">
        <v>18</v>
      </c>
      <c r="V9" s="0" t="s">
        <v>19</v>
      </c>
      <c r="W9" s="2" t="s">
        <v>74</v>
      </c>
      <c r="X9" s="0" t="s">
        <v>18</v>
      </c>
      <c r="Z9" s="0" t="s">
        <v>19</v>
      </c>
      <c r="AA9" s="2" t="s">
        <v>75</v>
      </c>
      <c r="AB9" s="0" t="s">
        <v>18</v>
      </c>
      <c r="AD9" s="0" t="s">
        <v>19</v>
      </c>
      <c r="AE9" s="2" t="s">
        <v>76</v>
      </c>
      <c r="AF9" s="0" t="s">
        <v>18</v>
      </c>
      <c r="AH9" s="0" t="s">
        <v>19</v>
      </c>
      <c r="AI9" s="2" t="s">
        <v>77</v>
      </c>
      <c r="AJ9" s="0" t="s">
        <v>18</v>
      </c>
      <c r="AL9" s="0" t="s">
        <v>19</v>
      </c>
      <c r="AM9" s="2" t="s">
        <v>78</v>
      </c>
      <c r="AN9" s="0" t="s">
        <v>18</v>
      </c>
      <c r="AP9" s="0" t="s">
        <v>19</v>
      </c>
      <c r="AQ9" s="2" t="s">
        <v>79</v>
      </c>
      <c r="AR9" s="0" t="s">
        <v>18</v>
      </c>
      <c r="AT9" s="0" t="s">
        <v>19</v>
      </c>
      <c r="AU9" s="2" t="s">
        <v>58</v>
      </c>
      <c r="AV9" s="0" t="s">
        <v>18</v>
      </c>
      <c r="AX9" s="0" t="s">
        <v>19</v>
      </c>
      <c r="AY9" s="2" t="s">
        <v>60</v>
      </c>
      <c r="AZ9" s="0" t="s">
        <v>18</v>
      </c>
      <c r="BB9" s="0" t="s">
        <v>19</v>
      </c>
      <c r="BC9" s="2" t="s">
        <v>62</v>
      </c>
      <c r="BD9" s="0" t="s">
        <v>18</v>
      </c>
      <c r="BF9" s="0" t="s">
        <v>19</v>
      </c>
      <c r="BG9" s="2" t="s">
        <v>80</v>
      </c>
      <c r="BH9" s="0" t="s">
        <v>18</v>
      </c>
      <c r="BJ9" s="0" t="s">
        <v>19</v>
      </c>
      <c r="BK9" s="2" t="s">
        <v>64</v>
      </c>
      <c r="BL9" s="0" t="s">
        <v>18</v>
      </c>
      <c r="BN9" s="0" t="s">
        <v>19</v>
      </c>
      <c r="BO9" s="2" t="s">
        <v>81</v>
      </c>
      <c r="BP9" s="0" t="s">
        <v>18</v>
      </c>
      <c r="BR9" s="0" t="s">
        <v>19</v>
      </c>
      <c r="BT9" s="0" t="s">
        <v>29</v>
      </c>
      <c r="BU9" s="0" t="s">
        <v>10</v>
      </c>
      <c r="BW9" s="0" t="s">
        <v>16</v>
      </c>
      <c r="BX9" s="2" t="s">
        <v>69</v>
      </c>
      <c r="BY9" s="0" t="s">
        <v>18</v>
      </c>
      <c r="CA9" s="0" t="s">
        <v>19</v>
      </c>
      <c r="CB9" s="2" t="s">
        <v>70</v>
      </c>
      <c r="CC9" s="0" t="s">
        <v>18</v>
      </c>
      <c r="CE9" s="0" t="s">
        <v>19</v>
      </c>
      <c r="CF9" s="2" t="s">
        <v>71</v>
      </c>
      <c r="CG9" s="0" t="s">
        <v>18</v>
      </c>
      <c r="CI9" s="0" t="s">
        <v>19</v>
      </c>
      <c r="CJ9" s="2" t="s">
        <v>72</v>
      </c>
      <c r="CK9" s="0" t="s">
        <v>18</v>
      </c>
      <c r="CM9" s="0" t="s">
        <v>19</v>
      </c>
      <c r="CN9" s="2" t="s">
        <v>73</v>
      </c>
      <c r="CO9" s="0" t="s">
        <v>18</v>
      </c>
      <c r="CQ9" s="0" t="s">
        <v>19</v>
      </c>
      <c r="CR9" s="2" t="s">
        <v>74</v>
      </c>
      <c r="CS9" s="0" t="s">
        <v>18</v>
      </c>
      <c r="CU9" s="0" t="s">
        <v>19</v>
      </c>
      <c r="CV9" s="2" t="s">
        <v>75</v>
      </c>
      <c r="CW9" s="0" t="s">
        <v>18</v>
      </c>
      <c r="CY9" s="0" t="s">
        <v>19</v>
      </c>
      <c r="CZ9" s="2" t="s">
        <v>76</v>
      </c>
      <c r="DA9" s="0" t="s">
        <v>18</v>
      </c>
      <c r="DC9" s="0" t="s">
        <v>19</v>
      </c>
      <c r="DD9" s="2" t="s">
        <v>77</v>
      </c>
      <c r="DE9" s="0" t="s">
        <v>18</v>
      </c>
      <c r="DG9" s="0" t="s">
        <v>19</v>
      </c>
      <c r="DH9" s="2" t="s">
        <v>78</v>
      </c>
      <c r="DI9" s="0" t="s">
        <v>18</v>
      </c>
      <c r="DK9" s="0" t="s">
        <v>19</v>
      </c>
      <c r="DL9" s="2" t="s">
        <v>79</v>
      </c>
      <c r="DM9" s="0" t="s">
        <v>18</v>
      </c>
      <c r="DO9" s="0" t="s">
        <v>19</v>
      </c>
      <c r="DP9" s="2" t="s">
        <v>58</v>
      </c>
      <c r="DQ9" s="0" t="s">
        <v>18</v>
      </c>
      <c r="DS9" s="0" t="s">
        <v>19</v>
      </c>
      <c r="DT9" s="2" t="s">
        <v>60</v>
      </c>
      <c r="DU9" s="0" t="s">
        <v>18</v>
      </c>
      <c r="DW9" s="0" t="s">
        <v>19</v>
      </c>
      <c r="DX9" s="2" t="s">
        <v>62</v>
      </c>
      <c r="DY9" s="0" t="s">
        <v>18</v>
      </c>
      <c r="EA9" s="0" t="s">
        <v>19</v>
      </c>
      <c r="EB9" s="2" t="s">
        <v>80</v>
      </c>
      <c r="EC9" s="0" t="s">
        <v>18</v>
      </c>
      <c r="EE9" s="0" t="s">
        <v>19</v>
      </c>
      <c r="EF9" s="2" t="s">
        <v>64</v>
      </c>
      <c r="EG9" s="0" t="s">
        <v>18</v>
      </c>
      <c r="EI9" s="0" t="s">
        <v>19</v>
      </c>
      <c r="EJ9" s="2" t="s">
        <v>81</v>
      </c>
      <c r="EK9" s="0" t="s">
        <v>18</v>
      </c>
      <c r="EM9" s="0" t="s">
        <v>19</v>
      </c>
    </row>
    <row r="10" customFormat="false" ht="12.75" hidden="false" customHeight="false" outlineLevel="0" collapsed="false">
      <c r="B10" s="0" t="s">
        <v>40</v>
      </c>
      <c r="C10" s="2" t="s">
        <v>34</v>
      </c>
      <c r="D10" s="0" t="s">
        <v>35</v>
      </c>
      <c r="E10" s="0" t="s">
        <v>36</v>
      </c>
      <c r="G10" s="2" t="s">
        <v>37</v>
      </c>
      <c r="H10" s="0" t="s">
        <v>35</v>
      </c>
      <c r="I10" s="0" t="s">
        <v>36</v>
      </c>
      <c r="K10" s="2" t="s">
        <v>34</v>
      </c>
      <c r="L10" s="0" t="s">
        <v>35</v>
      </c>
      <c r="M10" s="0" t="s">
        <v>36</v>
      </c>
      <c r="O10" s="2" t="s">
        <v>37</v>
      </c>
      <c r="P10" s="0" t="s">
        <v>35</v>
      </c>
      <c r="Q10" s="0" t="s">
        <v>36</v>
      </c>
      <c r="S10" s="2" t="s">
        <v>41</v>
      </c>
      <c r="T10" s="0" t="s">
        <v>35</v>
      </c>
      <c r="U10" s="0" t="s">
        <v>36</v>
      </c>
      <c r="W10" s="2" t="s">
        <v>37</v>
      </c>
      <c r="X10" s="0" t="s">
        <v>35</v>
      </c>
      <c r="Y10" s="0" t="s">
        <v>36</v>
      </c>
      <c r="AA10" s="2" t="s">
        <v>38</v>
      </c>
      <c r="AB10" s="0" t="s">
        <v>35</v>
      </c>
      <c r="AC10" s="0" t="s">
        <v>36</v>
      </c>
      <c r="AE10" s="2" t="s">
        <v>38</v>
      </c>
      <c r="AF10" s="0" t="s">
        <v>35</v>
      </c>
      <c r="AG10" s="0" t="s">
        <v>36</v>
      </c>
      <c r="AI10" s="2" t="s">
        <v>37</v>
      </c>
      <c r="AJ10" s="0" t="s">
        <v>35</v>
      </c>
      <c r="AK10" s="0" t="s">
        <v>36</v>
      </c>
      <c r="AM10" s="2" t="s">
        <v>37</v>
      </c>
      <c r="AN10" s="0" t="s">
        <v>35</v>
      </c>
      <c r="AO10" s="0" t="s">
        <v>36</v>
      </c>
      <c r="AQ10" s="2" t="s">
        <v>38</v>
      </c>
      <c r="AR10" s="0" t="s">
        <v>35</v>
      </c>
      <c r="AS10" s="0" t="s">
        <v>36</v>
      </c>
      <c r="AU10" s="2" t="s">
        <v>5</v>
      </c>
      <c r="AV10" s="0" t="s">
        <v>35</v>
      </c>
      <c r="AW10" s="0" t="s">
        <v>36</v>
      </c>
      <c r="AY10" s="2" t="s">
        <v>5</v>
      </c>
      <c r="AZ10" s="0" t="s">
        <v>35</v>
      </c>
      <c r="BA10" s="0" t="s">
        <v>36</v>
      </c>
      <c r="BC10" s="2" t="s">
        <v>5</v>
      </c>
      <c r="BD10" s="0" t="s">
        <v>35</v>
      </c>
      <c r="BE10" s="0" t="s">
        <v>36</v>
      </c>
      <c r="BG10" s="2" t="s">
        <v>42</v>
      </c>
      <c r="BH10" s="0" t="s">
        <v>35</v>
      </c>
      <c r="BI10" s="0" t="s">
        <v>36</v>
      </c>
      <c r="BK10" s="2" t="s">
        <v>43</v>
      </c>
      <c r="BL10" s="0" t="s">
        <v>35</v>
      </c>
      <c r="BM10" s="0" t="s">
        <v>36</v>
      </c>
      <c r="BO10" s="2" t="s">
        <v>37</v>
      </c>
      <c r="BP10" s="0" t="s">
        <v>35</v>
      </c>
      <c r="BQ10" s="0" t="s">
        <v>36</v>
      </c>
      <c r="BW10" s="0" t="s">
        <v>40</v>
      </c>
      <c r="BX10" s="2" t="s">
        <v>34</v>
      </c>
      <c r="BY10" s="0" t="s">
        <v>35</v>
      </c>
      <c r="BZ10" s="0" t="s">
        <v>36</v>
      </c>
      <c r="CB10" s="2" t="s">
        <v>37</v>
      </c>
      <c r="CC10" s="0" t="s">
        <v>35</v>
      </c>
      <c r="CD10" s="0" t="s">
        <v>36</v>
      </c>
      <c r="CF10" s="2" t="s">
        <v>34</v>
      </c>
      <c r="CG10" s="0" t="s">
        <v>35</v>
      </c>
      <c r="CH10" s="0" t="s">
        <v>36</v>
      </c>
      <c r="CJ10" s="2" t="s">
        <v>37</v>
      </c>
      <c r="CK10" s="0" t="s">
        <v>35</v>
      </c>
      <c r="CL10" s="0" t="s">
        <v>36</v>
      </c>
      <c r="CN10" s="2" t="s">
        <v>41</v>
      </c>
      <c r="CO10" s="0" t="s">
        <v>35</v>
      </c>
      <c r="CP10" s="0" t="s">
        <v>36</v>
      </c>
      <c r="CR10" s="2" t="s">
        <v>37</v>
      </c>
      <c r="CS10" s="0" t="s">
        <v>35</v>
      </c>
      <c r="CT10" s="0" t="s">
        <v>36</v>
      </c>
      <c r="CV10" s="2" t="s">
        <v>38</v>
      </c>
      <c r="CW10" s="0" t="s">
        <v>35</v>
      </c>
      <c r="CX10" s="0" t="s">
        <v>36</v>
      </c>
      <c r="CZ10" s="2" t="s">
        <v>38</v>
      </c>
      <c r="DA10" s="0" t="s">
        <v>35</v>
      </c>
      <c r="DB10" s="0" t="s">
        <v>36</v>
      </c>
      <c r="DD10" s="2" t="s">
        <v>37</v>
      </c>
      <c r="DE10" s="0" t="s">
        <v>35</v>
      </c>
      <c r="DF10" s="0" t="s">
        <v>36</v>
      </c>
      <c r="DH10" s="2" t="s">
        <v>37</v>
      </c>
      <c r="DI10" s="0" t="s">
        <v>35</v>
      </c>
      <c r="DJ10" s="0" t="s">
        <v>36</v>
      </c>
      <c r="DL10" s="2" t="s">
        <v>38</v>
      </c>
      <c r="DM10" s="0" t="s">
        <v>35</v>
      </c>
      <c r="DN10" s="0" t="s">
        <v>36</v>
      </c>
      <c r="DP10" s="2" t="s">
        <v>5</v>
      </c>
      <c r="DQ10" s="0" t="s">
        <v>35</v>
      </c>
      <c r="DR10" s="0" t="s">
        <v>36</v>
      </c>
      <c r="DT10" s="2" t="s">
        <v>5</v>
      </c>
      <c r="DU10" s="0" t="s">
        <v>35</v>
      </c>
      <c r="DV10" s="0" t="s">
        <v>36</v>
      </c>
      <c r="DX10" s="2" t="s">
        <v>5</v>
      </c>
      <c r="DY10" s="0" t="s">
        <v>35</v>
      </c>
      <c r="DZ10" s="0" t="s">
        <v>36</v>
      </c>
      <c r="EB10" s="2" t="s">
        <v>42</v>
      </c>
      <c r="EC10" s="0" t="s">
        <v>35</v>
      </c>
      <c r="ED10" s="0" t="s">
        <v>36</v>
      </c>
      <c r="EF10" s="2" t="s">
        <v>43</v>
      </c>
      <c r="EG10" s="0" t="s">
        <v>35</v>
      </c>
      <c r="EH10" s="0" t="s">
        <v>36</v>
      </c>
      <c r="EJ10" s="2" t="s">
        <v>37</v>
      </c>
      <c r="EK10" s="0" t="s">
        <v>35</v>
      </c>
      <c r="EL10" s="0" t="s">
        <v>36</v>
      </c>
    </row>
    <row r="11" customFormat="false" ht="12.75" hidden="false" customHeight="false" outlineLevel="0" collapsed="false">
      <c r="B11" s="1" t="s">
        <v>109</v>
      </c>
    </row>
    <row r="12" customFormat="false" ht="12.75" hidden="false" customHeight="false" outlineLevel="0" collapsed="false">
      <c r="B12" s="1"/>
      <c r="C12" s="5" t="s">
        <v>110</v>
      </c>
    </row>
    <row r="13" customFormat="false" ht="12.75" hidden="false" customHeight="false" outlineLevel="0" collapsed="false">
      <c r="B13" s="1"/>
      <c r="C13" s="5" t="s">
        <v>124</v>
      </c>
    </row>
    <row r="14" customFormat="false" ht="12.75" hidden="false" customHeight="false" outlineLevel="0" collapsed="false">
      <c r="A14" s="0" t="s">
        <v>112</v>
      </c>
      <c r="B14" s="0" t="n">
        <v>1</v>
      </c>
      <c r="C14" s="0" t="n">
        <v>1320</v>
      </c>
      <c r="D14" s="0" t="s">
        <v>44</v>
      </c>
      <c r="E14" s="0" t="s">
        <v>44</v>
      </c>
      <c r="F14" s="3" t="n">
        <v>1</v>
      </c>
      <c r="G14" s="0" t="n">
        <v>20</v>
      </c>
      <c r="H14" s="0" t="s">
        <v>44</v>
      </c>
      <c r="I14" s="0" t="s">
        <v>44</v>
      </c>
      <c r="J14" s="3" t="n">
        <v>1</v>
      </c>
      <c r="K14" s="0" t="n">
        <v>60</v>
      </c>
      <c r="L14" s="0" t="s">
        <v>44</v>
      </c>
      <c r="M14" s="0" t="s">
        <v>44</v>
      </c>
      <c r="N14" s="3" t="n">
        <v>1</v>
      </c>
      <c r="O14" s="0" t="n">
        <v>20</v>
      </c>
      <c r="P14" s="0" t="s">
        <v>44</v>
      </c>
      <c r="Q14" s="0" t="s">
        <v>44</v>
      </c>
      <c r="R14" s="3" t="n">
        <v>1</v>
      </c>
      <c r="S14" s="0" t="n">
        <v>1260</v>
      </c>
      <c r="T14" s="0" t="s">
        <v>44</v>
      </c>
      <c r="U14" s="0" t="s">
        <v>44</v>
      </c>
      <c r="V14" s="3" t="n">
        <v>1</v>
      </c>
      <c r="W14" s="0" t="n">
        <v>20</v>
      </c>
      <c r="X14" s="0" t="s">
        <v>44</v>
      </c>
      <c r="Y14" s="0" t="s">
        <v>44</v>
      </c>
      <c r="Z14" s="3" t="n">
        <v>1</v>
      </c>
      <c r="AA14" s="0" t="n">
        <v>92</v>
      </c>
      <c r="AB14" s="0" t="s">
        <v>44</v>
      </c>
      <c r="AC14" s="0" t="s">
        <v>44</v>
      </c>
      <c r="AD14" s="3" t="n">
        <v>1</v>
      </c>
      <c r="AE14" s="0" t="n">
        <v>92</v>
      </c>
      <c r="AF14" s="4" t="s">
        <v>44</v>
      </c>
      <c r="AG14" s="4" t="s">
        <v>44</v>
      </c>
      <c r="AH14" s="3" t="n">
        <v>1</v>
      </c>
      <c r="AI14" s="0" t="n">
        <v>2</v>
      </c>
      <c r="AJ14" s="0" t="s">
        <v>44</v>
      </c>
      <c r="AK14" s="0" t="s">
        <v>44</v>
      </c>
      <c r="AL14" s="3" t="n">
        <v>1</v>
      </c>
      <c r="AM14" s="0" t="n">
        <v>21</v>
      </c>
      <c r="AN14" s="0" t="s">
        <v>44</v>
      </c>
      <c r="AO14" s="0" t="s">
        <v>44</v>
      </c>
      <c r="AP14" s="3" t="n">
        <v>1</v>
      </c>
      <c r="AQ14" s="0" t="n">
        <v>5</v>
      </c>
      <c r="AR14" s="0" t="s">
        <v>44</v>
      </c>
      <c r="AS14" s="0" t="s">
        <v>44</v>
      </c>
      <c r="AT14" s="3" t="n">
        <v>1</v>
      </c>
      <c r="AU14" s="0" t="n">
        <v>66</v>
      </c>
      <c r="AV14" s="0" t="s">
        <v>44</v>
      </c>
      <c r="AW14" s="0" t="s">
        <v>44</v>
      </c>
      <c r="AX14" s="3" t="n">
        <v>1</v>
      </c>
      <c r="AY14" s="0" t="n">
        <v>3</v>
      </c>
      <c r="AZ14" s="0" t="s">
        <v>44</v>
      </c>
      <c r="BA14" s="0" t="s">
        <v>44</v>
      </c>
      <c r="BB14" s="3" t="n">
        <v>1</v>
      </c>
      <c r="BC14" s="0" t="n">
        <v>63</v>
      </c>
      <c r="BD14" s="0" t="s">
        <v>44</v>
      </c>
      <c r="BE14" s="0" t="s">
        <v>44</v>
      </c>
      <c r="BF14" s="3" t="n">
        <v>1</v>
      </c>
      <c r="BG14" s="0" t="n">
        <v>1392</v>
      </c>
      <c r="BH14" s="0" t="s">
        <v>44</v>
      </c>
      <c r="BI14" s="0" t="s">
        <v>44</v>
      </c>
      <c r="BJ14" s="3" t="n">
        <v>1</v>
      </c>
      <c r="BK14" s="0" t="n">
        <v>70</v>
      </c>
      <c r="BL14" s="0" t="s">
        <v>44</v>
      </c>
      <c r="BM14" s="0" t="s">
        <v>44</v>
      </c>
      <c r="BN14" s="3" t="n">
        <v>1</v>
      </c>
      <c r="BO14" s="0" t="n">
        <v>9</v>
      </c>
      <c r="BP14" s="0" t="s">
        <v>44</v>
      </c>
      <c r="BQ14" s="0" t="s">
        <v>44</v>
      </c>
      <c r="BR14" s="3" t="n">
        <v>1</v>
      </c>
      <c r="BU14" s="0" t="n">
        <f aca="false">IF(CJ14&lt;=0,$D$7,IF(CR14&lt;=CJ14,$D$7,$D$7+$F$7*(CR14-CJ14)))</f>
        <v>2.6</v>
      </c>
      <c r="BW14" s="0" t="n">
        <v>1</v>
      </c>
      <c r="BX14" s="0" t="n">
        <f aca="false">IF(AND(C14&gt;=0,C15&gt;=0),C14+C15,-1)</f>
        <v>2040</v>
      </c>
      <c r="BY14" s="0" t="s">
        <v>44</v>
      </c>
      <c r="BZ14" s="0" t="str">
        <f aca="false">IF(AND(E14="Nein",E15="Nein"),"Nein","Ja")</f>
        <v>Nein</v>
      </c>
      <c r="CA14" s="3" t="n">
        <f aca="false">ROUND((F14+F15)/2,2)</f>
        <v>1</v>
      </c>
      <c r="CB14" s="0" t="n">
        <f aca="false">G15</f>
        <v>97</v>
      </c>
      <c r="CC14" s="0" t="str">
        <f aca="false">H15</f>
        <v>Nein</v>
      </c>
      <c r="CD14" s="0" t="str">
        <f aca="false">I15</f>
        <v>Nein</v>
      </c>
      <c r="CE14" s="3" t="n">
        <f aca="false">J15</f>
        <v>1</v>
      </c>
      <c r="CF14" s="0" t="n">
        <f aca="false">IF(AND(K14&gt;=0,K15&gt;=0),K14+K15,-1)</f>
        <v>240</v>
      </c>
      <c r="CG14" s="0" t="s">
        <v>44</v>
      </c>
      <c r="CH14" s="0" t="str">
        <f aca="false">IF(AND(M14="Nein",M15="Nein"),"Nein","Ja")</f>
        <v>Nein</v>
      </c>
      <c r="CI14" s="3" t="n">
        <f aca="false">ROUND((N14+N15)/2,2)</f>
        <v>1</v>
      </c>
      <c r="CJ14" s="0" t="n">
        <f aca="false">O15</f>
        <v>82</v>
      </c>
      <c r="CK14" s="0" t="str">
        <f aca="false">P15</f>
        <v>Nein</v>
      </c>
      <c r="CL14" s="0" t="str">
        <f aca="false">Q15</f>
        <v>Nein</v>
      </c>
      <c r="CM14" s="3" t="n">
        <f aca="false">R15</f>
        <v>1</v>
      </c>
      <c r="CN14" s="0" t="n">
        <f aca="false">IF(AND(S14&gt;=0,S15&gt;=0),S14+S15,-1)</f>
        <v>1800</v>
      </c>
      <c r="CO14" s="0" t="s">
        <v>44</v>
      </c>
      <c r="CP14" s="0" t="str">
        <f aca="false">IF(AND(U14="Nein",U15="Nein"),"Nein","Ja")</f>
        <v>Nein</v>
      </c>
      <c r="CQ14" s="3" t="n">
        <f aca="false">ROUND((V14+V15)/2,2)</f>
        <v>1</v>
      </c>
      <c r="CR14" s="0" t="n">
        <f aca="false">W15</f>
        <v>102</v>
      </c>
      <c r="CS14" s="0" t="str">
        <f aca="false">X15</f>
        <v>Nein</v>
      </c>
      <c r="CT14" s="0" t="str">
        <f aca="false">Y15</f>
        <v>Nein</v>
      </c>
      <c r="CU14" s="3" t="n">
        <f aca="false">Z15</f>
        <v>1</v>
      </c>
      <c r="CV14" s="0" t="n">
        <f aca="false">AA15</f>
        <v>82</v>
      </c>
      <c r="CW14" s="0" t="str">
        <f aca="false">AB15</f>
        <v>Nein</v>
      </c>
      <c r="CX14" s="0" t="str">
        <f aca="false">AC15</f>
        <v>Nein</v>
      </c>
      <c r="CY14" s="3" t="n">
        <f aca="false">AD15</f>
        <v>1</v>
      </c>
      <c r="CZ14" s="0" t="n">
        <f aca="false">AE15</f>
        <v>82</v>
      </c>
      <c r="DA14" s="0" t="str">
        <f aca="false">AF15</f>
        <v>Nein</v>
      </c>
      <c r="DB14" s="0" t="str">
        <f aca="false">AG15</f>
        <v>Nein</v>
      </c>
      <c r="DC14" s="3" t="n">
        <f aca="false">AH15</f>
        <v>1</v>
      </c>
      <c r="DD14" s="0" t="n">
        <f aca="false">AI15</f>
        <v>11</v>
      </c>
      <c r="DE14" s="0" t="str">
        <f aca="false">AJ15</f>
        <v>Nein</v>
      </c>
      <c r="DF14" s="0" t="str">
        <f aca="false">AK15</f>
        <v>Nein</v>
      </c>
      <c r="DG14" s="3" t="n">
        <f aca="false">AL15</f>
        <v>1</v>
      </c>
      <c r="DH14" s="0" t="n">
        <f aca="false">AM15</f>
        <v>98</v>
      </c>
      <c r="DI14" s="0" t="str">
        <f aca="false">AN15</f>
        <v>Nein</v>
      </c>
      <c r="DJ14" s="0" t="str">
        <f aca="false">AO15</f>
        <v>Nein</v>
      </c>
      <c r="DK14" s="3" t="n">
        <f aca="false">AP15</f>
        <v>1</v>
      </c>
      <c r="DL14" s="0" t="n">
        <f aca="false">IF(CF14=0,0,IF(OR(BX14&gt;=0,CF14&gt;=0),ROUND(CF14/BX14*100,0),-1))</f>
        <v>12</v>
      </c>
      <c r="DM14" s="0" t="s">
        <v>44</v>
      </c>
      <c r="DN14" s="0" t="str">
        <f aca="false">IF(AND(CH14="Nein",BZ14="Nein"),"Nein","Ja")</f>
        <v>Nein</v>
      </c>
      <c r="DO14" s="3" t="n">
        <f aca="false">ROUND(CI14*CA14,2)</f>
        <v>1</v>
      </c>
      <c r="DP14" s="0" t="n">
        <f aca="false">IF(OR(BX14&lt;0,CB14&lt;=0),-1,ROUND(BX14/CB14,0))</f>
        <v>21</v>
      </c>
      <c r="DQ14" s="0" t="s">
        <v>44</v>
      </c>
      <c r="DR14" s="0" t="str">
        <f aca="false">IF(AND(BZ14="Nein",CD14="Nein"),"Nein","Ja")</f>
        <v>Nein</v>
      </c>
      <c r="DS14" s="3" t="n">
        <f aca="false">ROUND(CA14*CE14,2)</f>
        <v>1</v>
      </c>
      <c r="DT14" s="0" t="n">
        <f aca="false">IF(OR(CF14&lt;0,CJ14&lt;=0),-1,ROUND(CF14/CJ14,0))</f>
        <v>3</v>
      </c>
      <c r="DU14" s="0" t="s">
        <v>44</v>
      </c>
      <c r="DV14" s="0" t="str">
        <f aca="false">IF(AND(CH14="Nein",CL14="Nein"),"Nein","Ja")</f>
        <v>Nein</v>
      </c>
      <c r="DW14" s="3" t="n">
        <f aca="false">ROUND(CI14*CM14,2)</f>
        <v>1</v>
      </c>
      <c r="DX14" s="0" t="n">
        <f aca="false">IF(OR(CN14&lt;0,CR14&lt;=0),-1,ROUND(CN14/CR14,0))</f>
        <v>18</v>
      </c>
      <c r="DY14" s="0" t="s">
        <v>44</v>
      </c>
      <c r="DZ14" s="0" t="str">
        <f aca="false">IF(AND(CP14="Nein",CT14="Nein"),"Nein","Ja")</f>
        <v>Nein</v>
      </c>
      <c r="EA14" s="3" t="n">
        <f aca="false">ROUND(CQ14*CU14,2)</f>
        <v>1</v>
      </c>
      <c r="EB14" s="0" t="n">
        <f aca="false">IF(OR(CN14&lt;0,CF14&lt;0),-1,CN14+ROUND(BU14*CF14,0))</f>
        <v>2424</v>
      </c>
      <c r="EC14" s="0" t="s">
        <v>44</v>
      </c>
      <c r="ED14" s="0" t="str">
        <f aca="false">IF(AND(CP14="Nein",CH14="Nein"),"Nein","Ja")</f>
        <v>Nein</v>
      </c>
      <c r="EE14" s="3" t="n">
        <f aca="false">ROUND((CQ14+CI14)/2,2)</f>
        <v>1</v>
      </c>
      <c r="EF14" s="0" t="n">
        <f aca="false">IF(OR(EB14&lt;0,CB14&lt;=0),-1,ROUND(EB14/CB14,0))</f>
        <v>25</v>
      </c>
      <c r="EG14" s="0" t="s">
        <v>44</v>
      </c>
      <c r="EH14" s="0" t="str">
        <f aca="false">IF(AND(ED14="Nein",CD14="Nein"),"Nein","Ja")</f>
        <v>Nein</v>
      </c>
      <c r="EI14" s="3" t="n">
        <f aca="false">ROUND(EE14*CE14,2)</f>
        <v>1</v>
      </c>
      <c r="EJ14" s="0" t="n">
        <f aca="false">BO15</f>
        <v>7</v>
      </c>
      <c r="EK14" s="0" t="str">
        <f aca="false">BP15</f>
        <v>Nein</v>
      </c>
      <c r="EL14" s="0" t="str">
        <f aca="false">BQ15</f>
        <v>Nein</v>
      </c>
      <c r="EM14" s="3" t="n">
        <f aca="false">BR15</f>
        <v>1</v>
      </c>
    </row>
    <row r="15" customFormat="false" ht="12.75" hidden="false" customHeight="false" outlineLevel="0" collapsed="false">
      <c r="A15" s="0" t="s">
        <v>113</v>
      </c>
      <c r="B15" s="0" t="n">
        <v>1</v>
      </c>
      <c r="C15" s="0" t="n">
        <v>720</v>
      </c>
      <c r="D15" s="0" t="s">
        <v>44</v>
      </c>
      <c r="E15" s="0" t="s">
        <v>44</v>
      </c>
      <c r="F15" s="3" t="n">
        <v>1</v>
      </c>
      <c r="G15" s="0" t="n">
        <v>97</v>
      </c>
      <c r="H15" s="0" t="s">
        <v>44</v>
      </c>
      <c r="I15" s="0" t="s">
        <v>44</v>
      </c>
      <c r="J15" s="3" t="n">
        <v>1</v>
      </c>
      <c r="K15" s="0" t="n">
        <v>180</v>
      </c>
      <c r="L15" s="0" t="s">
        <v>44</v>
      </c>
      <c r="M15" s="0" t="s">
        <v>44</v>
      </c>
      <c r="N15" s="3" t="n">
        <v>1</v>
      </c>
      <c r="O15" s="0" t="n">
        <v>82</v>
      </c>
      <c r="P15" s="0" t="s">
        <v>44</v>
      </c>
      <c r="Q15" s="0" t="s">
        <v>44</v>
      </c>
      <c r="R15" s="3" t="n">
        <v>1</v>
      </c>
      <c r="S15" s="0" t="n">
        <v>540</v>
      </c>
      <c r="T15" s="0" t="s">
        <v>44</v>
      </c>
      <c r="U15" s="0" t="s">
        <v>44</v>
      </c>
      <c r="V15" s="3" t="n">
        <v>1</v>
      </c>
      <c r="W15" s="0" t="n">
        <v>102</v>
      </c>
      <c r="X15" s="0" t="s">
        <v>44</v>
      </c>
      <c r="Y15" s="0" t="s">
        <v>44</v>
      </c>
      <c r="Z15" s="3" t="n">
        <v>1</v>
      </c>
      <c r="AA15" s="0" t="n">
        <v>82</v>
      </c>
      <c r="AB15" s="0" t="s">
        <v>44</v>
      </c>
      <c r="AC15" s="0" t="s">
        <v>44</v>
      </c>
      <c r="AD15" s="3" t="n">
        <v>1</v>
      </c>
      <c r="AE15" s="0" t="n">
        <v>82</v>
      </c>
      <c r="AF15" s="4" t="s">
        <v>44</v>
      </c>
      <c r="AG15" s="4" t="s">
        <v>44</v>
      </c>
      <c r="AH15" s="3" t="n">
        <v>1</v>
      </c>
      <c r="AI15" s="0" t="n">
        <v>11</v>
      </c>
      <c r="AJ15" s="0" t="s">
        <v>44</v>
      </c>
      <c r="AK15" s="0" t="s">
        <v>44</v>
      </c>
      <c r="AL15" s="3" t="n">
        <v>1</v>
      </c>
      <c r="AM15" s="0" t="n">
        <v>98</v>
      </c>
      <c r="AN15" s="0" t="s">
        <v>44</v>
      </c>
      <c r="AO15" s="0" t="s">
        <v>44</v>
      </c>
      <c r="AP15" s="3" t="n">
        <v>1</v>
      </c>
      <c r="AQ15" s="0" t="n">
        <v>25</v>
      </c>
      <c r="AR15" s="0" t="s">
        <v>44</v>
      </c>
      <c r="AS15" s="0" t="s">
        <v>44</v>
      </c>
      <c r="AT15" s="3" t="n">
        <v>1</v>
      </c>
      <c r="AU15" s="0" t="n">
        <v>7</v>
      </c>
      <c r="AV15" s="0" t="s">
        <v>44</v>
      </c>
      <c r="AW15" s="0" t="s">
        <v>44</v>
      </c>
      <c r="AX15" s="3" t="n">
        <v>1</v>
      </c>
      <c r="AY15" s="0" t="n">
        <v>2</v>
      </c>
      <c r="AZ15" s="0" t="s">
        <v>44</v>
      </c>
      <c r="BA15" s="0" t="s">
        <v>44</v>
      </c>
      <c r="BB15" s="3" t="n">
        <v>1</v>
      </c>
      <c r="BC15" s="0" t="n">
        <v>5</v>
      </c>
      <c r="BD15" s="0" t="s">
        <v>44</v>
      </c>
      <c r="BE15" s="0" t="s">
        <v>44</v>
      </c>
      <c r="BF15" s="3" t="n">
        <v>1</v>
      </c>
      <c r="BG15" s="0" t="n">
        <v>1008</v>
      </c>
      <c r="BH15" s="0" t="s">
        <v>44</v>
      </c>
      <c r="BI15" s="0" t="s">
        <v>44</v>
      </c>
      <c r="BJ15" s="3" t="n">
        <v>1</v>
      </c>
      <c r="BK15" s="0" t="n">
        <v>10</v>
      </c>
      <c r="BL15" s="0" t="s">
        <v>44</v>
      </c>
      <c r="BM15" s="0" t="s">
        <v>44</v>
      </c>
      <c r="BN15" s="3" t="n">
        <v>1</v>
      </c>
      <c r="BO15" s="0" t="n">
        <v>7</v>
      </c>
      <c r="BP15" s="0" t="s">
        <v>44</v>
      </c>
      <c r="BQ15" s="0" t="s">
        <v>44</v>
      </c>
      <c r="BR15" s="3" t="n">
        <v>1</v>
      </c>
      <c r="CA15" s="3"/>
      <c r="CE15" s="3"/>
      <c r="CI15" s="3"/>
      <c r="CM15" s="3"/>
      <c r="CQ15" s="3"/>
      <c r="CU15" s="3"/>
      <c r="CY15" s="3"/>
      <c r="DC15" s="3"/>
      <c r="DG15" s="3"/>
      <c r="DK15" s="3"/>
      <c r="DO15" s="3"/>
      <c r="DS15" s="3"/>
      <c r="DW15" s="3"/>
      <c r="EA15" s="3"/>
      <c r="EE15" s="3"/>
      <c r="EI15" s="3"/>
      <c r="EM15" s="3"/>
    </row>
    <row r="16" customFormat="false" ht="12.75" hidden="false" customHeight="false" outlineLevel="0" collapsed="false">
      <c r="A16" s="0" t="n">
        <v>2</v>
      </c>
      <c r="B16" s="0" t="n">
        <v>1</v>
      </c>
      <c r="C16" s="0" t="n">
        <v>-3</v>
      </c>
      <c r="D16" s="0" t="s">
        <v>44</v>
      </c>
      <c r="E16" s="0" t="s">
        <v>44</v>
      </c>
      <c r="F16" s="3" t="n">
        <v>1</v>
      </c>
      <c r="G16" s="0" t="n">
        <v>-3</v>
      </c>
      <c r="H16" s="0" t="s">
        <v>44</v>
      </c>
      <c r="I16" s="0" t="s">
        <v>44</v>
      </c>
      <c r="J16" s="3" t="n">
        <v>1</v>
      </c>
      <c r="K16" s="0" t="n">
        <v>-3</v>
      </c>
      <c r="L16" s="0" t="s">
        <v>44</v>
      </c>
      <c r="M16" s="0" t="s">
        <v>44</v>
      </c>
      <c r="N16" s="3" t="n">
        <v>1</v>
      </c>
      <c r="O16" s="0" t="n">
        <v>-3</v>
      </c>
      <c r="P16" s="0" t="s">
        <v>44</v>
      </c>
      <c r="Q16" s="0" t="s">
        <v>44</v>
      </c>
      <c r="R16" s="3" t="n">
        <v>1</v>
      </c>
      <c r="S16" s="0" t="n">
        <v>-3</v>
      </c>
      <c r="T16" s="0" t="s">
        <v>44</v>
      </c>
      <c r="U16" s="0" t="s">
        <v>44</v>
      </c>
      <c r="V16" s="3" t="n">
        <v>1</v>
      </c>
      <c r="W16" s="0" t="n">
        <v>-3</v>
      </c>
      <c r="X16" s="0" t="s">
        <v>44</v>
      </c>
      <c r="Y16" s="0" t="s">
        <v>44</v>
      </c>
      <c r="Z16" s="3" t="n">
        <v>1</v>
      </c>
      <c r="AA16" s="0" t="n">
        <v>-3</v>
      </c>
      <c r="AB16" s="0" t="s">
        <v>44</v>
      </c>
      <c r="AC16" s="0" t="s">
        <v>44</v>
      </c>
      <c r="AD16" s="3" t="n">
        <v>1</v>
      </c>
      <c r="AE16" s="0" t="n">
        <v>-3</v>
      </c>
      <c r="AF16" s="4" t="s">
        <v>44</v>
      </c>
      <c r="AG16" s="4" t="s">
        <v>44</v>
      </c>
      <c r="AH16" s="3" t="n">
        <v>1</v>
      </c>
      <c r="AI16" s="0" t="n">
        <v>-3</v>
      </c>
      <c r="AJ16" s="0" t="s">
        <v>44</v>
      </c>
      <c r="AK16" s="0" t="s">
        <v>44</v>
      </c>
      <c r="AL16" s="3" t="n">
        <v>1</v>
      </c>
      <c r="AM16" s="0" t="n">
        <v>-3</v>
      </c>
      <c r="AN16" s="0" t="s">
        <v>44</v>
      </c>
      <c r="AO16" s="0" t="s">
        <v>44</v>
      </c>
      <c r="AP16" s="3" t="n">
        <v>1</v>
      </c>
      <c r="AQ16" s="0" t="n">
        <v>-3</v>
      </c>
      <c r="AR16" s="0" t="s">
        <v>44</v>
      </c>
      <c r="AS16" s="0" t="s">
        <v>44</v>
      </c>
      <c r="AT16" s="3" t="n">
        <v>1</v>
      </c>
      <c r="AU16" s="0" t="n">
        <v>-3</v>
      </c>
      <c r="AV16" s="0" t="s">
        <v>44</v>
      </c>
      <c r="AW16" s="0" t="s">
        <v>44</v>
      </c>
      <c r="AX16" s="3" t="n">
        <v>1</v>
      </c>
      <c r="AY16" s="0" t="n">
        <v>-3</v>
      </c>
      <c r="AZ16" s="0" t="s">
        <v>44</v>
      </c>
      <c r="BA16" s="0" t="s">
        <v>44</v>
      </c>
      <c r="BB16" s="3" t="n">
        <v>1</v>
      </c>
      <c r="BC16" s="0" t="n">
        <v>-3</v>
      </c>
      <c r="BD16" s="0" t="s">
        <v>44</v>
      </c>
      <c r="BE16" s="0" t="s">
        <v>44</v>
      </c>
      <c r="BF16" s="3" t="n">
        <v>1</v>
      </c>
      <c r="BG16" s="0" t="n">
        <v>-3</v>
      </c>
      <c r="BH16" s="0" t="s">
        <v>44</v>
      </c>
      <c r="BI16" s="0" t="s">
        <v>44</v>
      </c>
      <c r="BJ16" s="3" t="n">
        <v>1</v>
      </c>
      <c r="BK16" s="0" t="n">
        <v>-3</v>
      </c>
      <c r="BL16" s="0" t="s">
        <v>44</v>
      </c>
      <c r="BM16" s="0" t="s">
        <v>44</v>
      </c>
      <c r="BN16" s="3" t="n">
        <v>1</v>
      </c>
      <c r="BO16" s="0" t="n">
        <v>-3</v>
      </c>
      <c r="BP16" s="0" t="s">
        <v>44</v>
      </c>
      <c r="BQ16" s="0" t="s">
        <v>44</v>
      </c>
      <c r="BR16" s="3" t="n">
        <v>1</v>
      </c>
      <c r="BU16" s="0" t="n">
        <f aca="false">IF(CJ16&lt;=0,$D$7,IF(CR16&lt;=CJ16,$D$7,$D$7+$F$7*(CR16-CJ16)))</f>
        <v>2.6</v>
      </c>
      <c r="BW16" s="0" t="n">
        <v>1</v>
      </c>
      <c r="BX16" s="0" t="n">
        <v>-3</v>
      </c>
      <c r="BY16" s="0" t="s">
        <v>44</v>
      </c>
      <c r="BZ16" s="0" t="str">
        <f aca="false">IF(AND(E16="Nein",E17="Nein"),"Nein","Ja")</f>
        <v>Nein</v>
      </c>
      <c r="CA16" s="3" t="n">
        <f aca="false">ROUND((F16+F17)/2,2)</f>
        <v>1</v>
      </c>
      <c r="CB16" s="0" t="n">
        <f aca="false">G17</f>
        <v>97</v>
      </c>
      <c r="CC16" s="0" t="str">
        <f aca="false">H17</f>
        <v>Nein</v>
      </c>
      <c r="CD16" s="0" t="str">
        <f aca="false">I17</f>
        <v>Nein</v>
      </c>
      <c r="CE16" s="3" t="n">
        <f aca="false">J17</f>
        <v>1</v>
      </c>
      <c r="CF16" s="0" t="n">
        <v>-3</v>
      </c>
      <c r="CG16" s="0" t="s">
        <v>44</v>
      </c>
      <c r="CH16" s="0" t="str">
        <f aca="false">IF(AND(M16="Nein",M17="Nein"),"Nein","Ja")</f>
        <v>Nein</v>
      </c>
      <c r="CI16" s="3" t="n">
        <f aca="false">ROUND((N16+N17)/2,2)</f>
        <v>1</v>
      </c>
      <c r="CJ16" s="0" t="n">
        <f aca="false">O17</f>
        <v>82</v>
      </c>
      <c r="CK16" s="0" t="str">
        <f aca="false">P17</f>
        <v>Nein</v>
      </c>
      <c r="CL16" s="0" t="str">
        <f aca="false">Q17</f>
        <v>Nein</v>
      </c>
      <c r="CM16" s="3" t="n">
        <f aca="false">R17</f>
        <v>1</v>
      </c>
      <c r="CN16" s="0" t="n">
        <v>-3</v>
      </c>
      <c r="CO16" s="0" t="s">
        <v>44</v>
      </c>
      <c r="CP16" s="0" t="str">
        <f aca="false">IF(AND(U16="Nein",U17="Nein"),"Nein","Ja")</f>
        <v>Nein</v>
      </c>
      <c r="CQ16" s="3" t="n">
        <f aca="false">ROUND((V16+V17)/2,2)</f>
        <v>1</v>
      </c>
      <c r="CR16" s="0" t="n">
        <f aca="false">W17</f>
        <v>102</v>
      </c>
      <c r="CS16" s="0" t="str">
        <f aca="false">X17</f>
        <v>Nein</v>
      </c>
      <c r="CT16" s="0" t="str">
        <f aca="false">Y17</f>
        <v>Nein</v>
      </c>
      <c r="CU16" s="3" t="n">
        <f aca="false">Z17</f>
        <v>1</v>
      </c>
      <c r="CV16" s="0" t="n">
        <f aca="false">AA17</f>
        <v>82</v>
      </c>
      <c r="CW16" s="0" t="str">
        <f aca="false">AB17</f>
        <v>Nein</v>
      </c>
      <c r="CX16" s="0" t="str">
        <f aca="false">AC17</f>
        <v>Nein</v>
      </c>
      <c r="CY16" s="3" t="n">
        <f aca="false">AD17</f>
        <v>1</v>
      </c>
      <c r="CZ16" s="0" t="n">
        <f aca="false">AE17</f>
        <v>82</v>
      </c>
      <c r="DA16" s="0" t="str">
        <f aca="false">AF17</f>
        <v>Nein</v>
      </c>
      <c r="DB16" s="0" t="str">
        <f aca="false">AG17</f>
        <v>Nein</v>
      </c>
      <c r="DC16" s="3" t="n">
        <f aca="false">AH17</f>
        <v>1</v>
      </c>
      <c r="DD16" s="0" t="n">
        <f aca="false">AI17</f>
        <v>11</v>
      </c>
      <c r="DE16" s="0" t="str">
        <f aca="false">AJ17</f>
        <v>Nein</v>
      </c>
      <c r="DF16" s="0" t="str">
        <f aca="false">AK17</f>
        <v>Nein</v>
      </c>
      <c r="DG16" s="3" t="n">
        <f aca="false">AL17</f>
        <v>1</v>
      </c>
      <c r="DH16" s="0" t="n">
        <f aca="false">AM17</f>
        <v>98</v>
      </c>
      <c r="DI16" s="0" t="str">
        <f aca="false">AN17</f>
        <v>Nein</v>
      </c>
      <c r="DJ16" s="0" t="str">
        <f aca="false">AO17</f>
        <v>Nein</v>
      </c>
      <c r="DK16" s="3" t="n">
        <f aca="false">AP17</f>
        <v>1</v>
      </c>
      <c r="DL16" s="0" t="n">
        <v>-3</v>
      </c>
      <c r="DM16" s="0" t="s">
        <v>44</v>
      </c>
      <c r="DN16" s="0" t="str">
        <f aca="false">IF(AND(CH16="Nein",BZ16="Nein"),"Nein","Ja")</f>
        <v>Nein</v>
      </c>
      <c r="DO16" s="3" t="n">
        <f aca="false">ROUND(CI16*CA16,2)</f>
        <v>1</v>
      </c>
      <c r="DP16" s="0" t="n">
        <v>-3</v>
      </c>
      <c r="DQ16" s="0" t="s">
        <v>44</v>
      </c>
      <c r="DR16" s="0" t="str">
        <f aca="false">IF(AND(BZ16="Nein",CD16="Nein"),"Nein","Ja")</f>
        <v>Nein</v>
      </c>
      <c r="DS16" s="3" t="n">
        <f aca="false">ROUND(CA16*CE16,2)</f>
        <v>1</v>
      </c>
      <c r="DT16" s="0" t="n">
        <v>-3</v>
      </c>
      <c r="DU16" s="0" t="s">
        <v>44</v>
      </c>
      <c r="DV16" s="0" t="str">
        <f aca="false">IF(AND(CH16="Nein",CL16="Nein"),"Nein","Ja")</f>
        <v>Nein</v>
      </c>
      <c r="DW16" s="3" t="n">
        <f aca="false">ROUND(CI16*CM16,2)</f>
        <v>1</v>
      </c>
      <c r="DX16" s="0" t="n">
        <v>-3</v>
      </c>
      <c r="DY16" s="0" t="s">
        <v>44</v>
      </c>
      <c r="DZ16" s="0" t="str">
        <f aca="false">IF(AND(CP16="Nein",CT16="Nein"),"Nein","Ja")</f>
        <v>Nein</v>
      </c>
      <c r="EA16" s="3" t="n">
        <f aca="false">ROUND(CQ16*CU16,2)</f>
        <v>1</v>
      </c>
      <c r="EB16" s="0" t="n">
        <v>-3</v>
      </c>
      <c r="EC16" s="0" t="s">
        <v>44</v>
      </c>
      <c r="ED16" s="0" t="str">
        <f aca="false">IF(AND(CP16="Nein",CH16="Nein"),"Nein","Ja")</f>
        <v>Nein</v>
      </c>
      <c r="EE16" s="3" t="n">
        <f aca="false">ROUND((CQ16+CI16)/2,2)</f>
        <v>1</v>
      </c>
      <c r="EF16" s="0" t="n">
        <v>-3</v>
      </c>
      <c r="EG16" s="0" t="s">
        <v>44</v>
      </c>
      <c r="EH16" s="0" t="str">
        <f aca="false">IF(AND(ED16="Nein",CD16="Nein"),"Nein","Ja")</f>
        <v>Nein</v>
      </c>
      <c r="EI16" s="3" t="n">
        <f aca="false">ROUND(EE16*CE16,2)</f>
        <v>1</v>
      </c>
      <c r="EJ16" s="0" t="n">
        <f aca="false">BO17</f>
        <v>7</v>
      </c>
      <c r="EK16" s="0" t="str">
        <f aca="false">BP17</f>
        <v>Nein</v>
      </c>
      <c r="EL16" s="0" t="str">
        <f aca="false">BQ17</f>
        <v>Nein</v>
      </c>
      <c r="EM16" s="3" t="n">
        <f aca="false">BR17</f>
        <v>1</v>
      </c>
    </row>
    <row r="17" customFormat="false" ht="12.75" hidden="false" customHeight="false" outlineLevel="0" collapsed="false">
      <c r="B17" s="0" t="n">
        <v>1</v>
      </c>
      <c r="C17" s="0" t="n">
        <v>720</v>
      </c>
      <c r="D17" s="0" t="s">
        <v>44</v>
      </c>
      <c r="E17" s="0" t="s">
        <v>44</v>
      </c>
      <c r="F17" s="3" t="n">
        <v>1</v>
      </c>
      <c r="G17" s="0" t="n">
        <v>97</v>
      </c>
      <c r="H17" s="0" t="s">
        <v>44</v>
      </c>
      <c r="I17" s="0" t="s">
        <v>44</v>
      </c>
      <c r="J17" s="3" t="n">
        <v>1</v>
      </c>
      <c r="K17" s="0" t="n">
        <v>180</v>
      </c>
      <c r="L17" s="0" t="s">
        <v>44</v>
      </c>
      <c r="M17" s="0" t="s">
        <v>44</v>
      </c>
      <c r="N17" s="3" t="n">
        <v>1</v>
      </c>
      <c r="O17" s="0" t="n">
        <v>82</v>
      </c>
      <c r="P17" s="0" t="s">
        <v>44</v>
      </c>
      <c r="Q17" s="0" t="s">
        <v>44</v>
      </c>
      <c r="R17" s="3" t="n">
        <v>1</v>
      </c>
      <c r="S17" s="0" t="n">
        <v>540</v>
      </c>
      <c r="T17" s="0" t="s">
        <v>44</v>
      </c>
      <c r="U17" s="0" t="s">
        <v>44</v>
      </c>
      <c r="V17" s="3" t="n">
        <v>1</v>
      </c>
      <c r="W17" s="0" t="n">
        <v>102</v>
      </c>
      <c r="X17" s="0" t="s">
        <v>44</v>
      </c>
      <c r="Y17" s="0" t="s">
        <v>44</v>
      </c>
      <c r="Z17" s="3" t="n">
        <v>1</v>
      </c>
      <c r="AA17" s="0" t="n">
        <v>82</v>
      </c>
      <c r="AB17" s="0" t="s">
        <v>44</v>
      </c>
      <c r="AC17" s="0" t="s">
        <v>44</v>
      </c>
      <c r="AD17" s="3" t="n">
        <v>1</v>
      </c>
      <c r="AE17" s="0" t="n">
        <v>82</v>
      </c>
      <c r="AF17" s="4" t="s">
        <v>44</v>
      </c>
      <c r="AG17" s="4" t="s">
        <v>44</v>
      </c>
      <c r="AH17" s="3" t="n">
        <v>1</v>
      </c>
      <c r="AI17" s="0" t="n">
        <v>11</v>
      </c>
      <c r="AJ17" s="0" t="s">
        <v>44</v>
      </c>
      <c r="AK17" s="0" t="s">
        <v>44</v>
      </c>
      <c r="AL17" s="3" t="n">
        <v>1</v>
      </c>
      <c r="AM17" s="0" t="n">
        <v>98</v>
      </c>
      <c r="AN17" s="0" t="s">
        <v>44</v>
      </c>
      <c r="AO17" s="0" t="s">
        <v>44</v>
      </c>
      <c r="AP17" s="3" t="n">
        <v>1</v>
      </c>
      <c r="AQ17" s="0" t="n">
        <v>25</v>
      </c>
      <c r="AR17" s="0" t="s">
        <v>44</v>
      </c>
      <c r="AS17" s="0" t="s">
        <v>44</v>
      </c>
      <c r="AT17" s="3" t="n">
        <v>1</v>
      </c>
      <c r="AU17" s="0" t="n">
        <v>7</v>
      </c>
      <c r="AV17" s="0" t="s">
        <v>44</v>
      </c>
      <c r="AW17" s="0" t="s">
        <v>44</v>
      </c>
      <c r="AX17" s="3" t="n">
        <v>1</v>
      </c>
      <c r="AY17" s="0" t="n">
        <v>2</v>
      </c>
      <c r="AZ17" s="0" t="s">
        <v>44</v>
      </c>
      <c r="BA17" s="0" t="s">
        <v>44</v>
      </c>
      <c r="BB17" s="3" t="n">
        <v>1</v>
      </c>
      <c r="BC17" s="0" t="n">
        <v>5</v>
      </c>
      <c r="BD17" s="0" t="s">
        <v>44</v>
      </c>
      <c r="BE17" s="0" t="s">
        <v>44</v>
      </c>
      <c r="BF17" s="3" t="n">
        <v>1</v>
      </c>
      <c r="BG17" s="0" t="n">
        <v>1008</v>
      </c>
      <c r="BH17" s="0" t="s">
        <v>44</v>
      </c>
      <c r="BI17" s="0" t="s">
        <v>44</v>
      </c>
      <c r="BJ17" s="3" t="n">
        <v>1</v>
      </c>
      <c r="BK17" s="0" t="n">
        <v>10</v>
      </c>
      <c r="BL17" s="0" t="s">
        <v>44</v>
      </c>
      <c r="BM17" s="0" t="s">
        <v>44</v>
      </c>
      <c r="BN17" s="3" t="n">
        <v>1</v>
      </c>
      <c r="BO17" s="0" t="n">
        <v>7</v>
      </c>
      <c r="BP17" s="0" t="s">
        <v>44</v>
      </c>
      <c r="BQ17" s="0" t="s">
        <v>44</v>
      </c>
      <c r="BR17" s="3" t="n">
        <v>1</v>
      </c>
      <c r="CA17" s="3"/>
      <c r="CE17" s="3"/>
      <c r="CI17" s="3"/>
      <c r="CM17" s="3"/>
      <c r="CQ17" s="3"/>
      <c r="CU17" s="3"/>
      <c r="CY17" s="3"/>
      <c r="DC17" s="3"/>
      <c r="DG17" s="3"/>
      <c r="DK17" s="3"/>
      <c r="DO17" s="3"/>
      <c r="DS17" s="3"/>
      <c r="DW17" s="3"/>
      <c r="EA17" s="3"/>
      <c r="EE17" s="3"/>
      <c r="EI17" s="3"/>
      <c r="EM17" s="3"/>
    </row>
    <row r="18" customFormat="false" ht="12.75" hidden="false" customHeight="false" outlineLevel="0" collapsed="false">
      <c r="A18" s="0" t="n">
        <v>3</v>
      </c>
      <c r="B18" s="0" t="n">
        <v>1</v>
      </c>
      <c r="C18" s="5" t="n">
        <v>1320</v>
      </c>
      <c r="D18" s="0" t="s">
        <v>44</v>
      </c>
      <c r="E18" s="0" t="s">
        <v>44</v>
      </c>
      <c r="F18" s="3" t="n">
        <v>1</v>
      </c>
      <c r="G18" s="0" t="n">
        <v>20</v>
      </c>
      <c r="H18" s="0" t="s">
        <v>44</v>
      </c>
      <c r="I18" s="0" t="s">
        <v>44</v>
      </c>
      <c r="J18" s="3" t="n">
        <v>1</v>
      </c>
      <c r="K18" s="0" t="n">
        <v>60</v>
      </c>
      <c r="L18" s="0" t="s">
        <v>44</v>
      </c>
      <c r="M18" s="0" t="s">
        <v>44</v>
      </c>
      <c r="N18" s="3" t="n">
        <v>1</v>
      </c>
      <c r="O18" s="0" t="n">
        <v>20</v>
      </c>
      <c r="P18" s="0" t="s">
        <v>44</v>
      </c>
      <c r="Q18" s="0" t="s">
        <v>44</v>
      </c>
      <c r="R18" s="3" t="n">
        <v>1</v>
      </c>
      <c r="S18" s="0" t="n">
        <v>1260</v>
      </c>
      <c r="T18" s="0" t="s">
        <v>44</v>
      </c>
      <c r="U18" s="0" t="s">
        <v>44</v>
      </c>
      <c r="V18" s="3" t="n">
        <v>1</v>
      </c>
      <c r="W18" s="0" t="n">
        <v>20</v>
      </c>
      <c r="X18" s="0" t="s">
        <v>44</v>
      </c>
      <c r="Y18" s="0" t="s">
        <v>44</v>
      </c>
      <c r="Z18" s="3" t="n">
        <v>1</v>
      </c>
      <c r="AA18" s="0" t="n">
        <v>92</v>
      </c>
      <c r="AB18" s="0" t="s">
        <v>44</v>
      </c>
      <c r="AC18" s="0" t="s">
        <v>44</v>
      </c>
      <c r="AD18" s="3" t="n">
        <v>1</v>
      </c>
      <c r="AE18" s="0" t="n">
        <v>92</v>
      </c>
      <c r="AF18" s="4" t="s">
        <v>44</v>
      </c>
      <c r="AG18" s="4" t="s">
        <v>44</v>
      </c>
      <c r="AH18" s="3" t="n">
        <v>1</v>
      </c>
      <c r="AI18" s="0" t="n">
        <v>2</v>
      </c>
      <c r="AJ18" s="0" t="s">
        <v>44</v>
      </c>
      <c r="AK18" s="0" t="s">
        <v>44</v>
      </c>
      <c r="AL18" s="3" t="n">
        <v>1</v>
      </c>
      <c r="AM18" s="0" t="n">
        <v>21</v>
      </c>
      <c r="AN18" s="0" t="s">
        <v>44</v>
      </c>
      <c r="AO18" s="0" t="s">
        <v>44</v>
      </c>
      <c r="AP18" s="3" t="n">
        <v>1</v>
      </c>
      <c r="AQ18" s="0" t="n">
        <v>5</v>
      </c>
      <c r="AR18" s="0" t="s">
        <v>44</v>
      </c>
      <c r="AS18" s="0" t="s">
        <v>44</v>
      </c>
      <c r="AT18" s="3" t="n">
        <v>1</v>
      </c>
      <c r="AU18" s="0" t="n">
        <v>66</v>
      </c>
      <c r="AV18" s="0" t="s">
        <v>44</v>
      </c>
      <c r="AW18" s="0" t="s">
        <v>44</v>
      </c>
      <c r="AX18" s="3" t="n">
        <v>1</v>
      </c>
      <c r="AY18" s="0" t="n">
        <v>3</v>
      </c>
      <c r="AZ18" s="0" t="s">
        <v>44</v>
      </c>
      <c r="BA18" s="0" t="s">
        <v>44</v>
      </c>
      <c r="BB18" s="3" t="n">
        <v>1</v>
      </c>
      <c r="BC18" s="0" t="n">
        <v>63</v>
      </c>
      <c r="BD18" s="0" t="s">
        <v>44</v>
      </c>
      <c r="BE18" s="0" t="s">
        <v>44</v>
      </c>
      <c r="BF18" s="3" t="n">
        <v>1</v>
      </c>
      <c r="BG18" s="0" t="n">
        <v>1392</v>
      </c>
      <c r="BH18" s="0" t="s">
        <v>44</v>
      </c>
      <c r="BI18" s="0" t="s">
        <v>44</v>
      </c>
      <c r="BJ18" s="3" t="n">
        <v>1</v>
      </c>
      <c r="BK18" s="0" t="n">
        <v>70</v>
      </c>
      <c r="BL18" s="0" t="s">
        <v>44</v>
      </c>
      <c r="BM18" s="0" t="s">
        <v>44</v>
      </c>
      <c r="BN18" s="3" t="n">
        <v>1</v>
      </c>
      <c r="BO18" s="0" t="n">
        <v>9</v>
      </c>
      <c r="BP18" s="0" t="s">
        <v>44</v>
      </c>
      <c r="BQ18" s="0" t="s">
        <v>44</v>
      </c>
      <c r="BR18" s="3" t="n">
        <v>1</v>
      </c>
      <c r="BU18" s="0" t="n">
        <f aca="false">IF(CJ18&lt;=0,$D$7,IF(CR18&lt;=CJ18,$D$7,$D$7+$F$7*(CR18-CJ18)))</f>
        <v>2.2</v>
      </c>
      <c r="BW18" s="0" t="n">
        <v>1</v>
      </c>
      <c r="BX18" s="0" t="n">
        <v>-3</v>
      </c>
      <c r="BY18" s="0" t="s">
        <v>44</v>
      </c>
      <c r="BZ18" s="0" t="str">
        <f aca="false">IF(AND(E18="Nein",E19="Nein"),"Nein","Ja")</f>
        <v>Nein</v>
      </c>
      <c r="CA18" s="3" t="n">
        <f aca="false">ROUND((F18+F19)/2,2)</f>
        <v>1</v>
      </c>
      <c r="CB18" s="0" t="n">
        <f aca="false">G19</f>
        <v>-3</v>
      </c>
      <c r="CC18" s="0" t="str">
        <f aca="false">H19</f>
        <v>Nein</v>
      </c>
      <c r="CD18" s="0" t="str">
        <f aca="false">I19</f>
        <v>Nein</v>
      </c>
      <c r="CE18" s="3" t="n">
        <f aca="false">J19</f>
        <v>1</v>
      </c>
      <c r="CF18" s="0" t="n">
        <v>-3</v>
      </c>
      <c r="CG18" s="0" t="s">
        <v>44</v>
      </c>
      <c r="CH18" s="0" t="str">
        <f aca="false">IF(AND(M18="Nein",M19="Nein"),"Nein","Ja")</f>
        <v>Nein</v>
      </c>
      <c r="CI18" s="3" t="n">
        <f aca="false">ROUND((N18+N19)/2,2)</f>
        <v>1</v>
      </c>
      <c r="CJ18" s="0" t="n">
        <f aca="false">O19</f>
        <v>-3</v>
      </c>
      <c r="CK18" s="0" t="str">
        <f aca="false">P19</f>
        <v>Nein</v>
      </c>
      <c r="CL18" s="0" t="str">
        <f aca="false">Q19</f>
        <v>Nein</v>
      </c>
      <c r="CM18" s="3" t="n">
        <f aca="false">R19</f>
        <v>1</v>
      </c>
      <c r="CN18" s="0" t="n">
        <v>-3</v>
      </c>
      <c r="CO18" s="0" t="s">
        <v>44</v>
      </c>
      <c r="CP18" s="0" t="str">
        <f aca="false">IF(AND(U18="Nein",U19="Nein"),"Nein","Ja")</f>
        <v>Nein</v>
      </c>
      <c r="CQ18" s="3" t="n">
        <f aca="false">ROUND((V18+V19)/2,2)</f>
        <v>1</v>
      </c>
      <c r="CR18" s="0" t="n">
        <f aca="false">W19</f>
        <v>-3</v>
      </c>
      <c r="CS18" s="0" t="str">
        <f aca="false">X19</f>
        <v>Nein</v>
      </c>
      <c r="CT18" s="0" t="str">
        <f aca="false">Y19</f>
        <v>Nein</v>
      </c>
      <c r="CU18" s="3" t="n">
        <f aca="false">Z19</f>
        <v>1</v>
      </c>
      <c r="CV18" s="0" t="n">
        <f aca="false">AA19</f>
        <v>-3</v>
      </c>
      <c r="CW18" s="0" t="str">
        <f aca="false">AB19</f>
        <v>Nein</v>
      </c>
      <c r="CX18" s="0" t="str">
        <f aca="false">AC19</f>
        <v>Nein</v>
      </c>
      <c r="CY18" s="3" t="n">
        <f aca="false">AD19</f>
        <v>1</v>
      </c>
      <c r="CZ18" s="0" t="n">
        <f aca="false">AE19</f>
        <v>-3</v>
      </c>
      <c r="DA18" s="0" t="str">
        <f aca="false">AF19</f>
        <v>Nein</v>
      </c>
      <c r="DB18" s="0" t="str">
        <f aca="false">AG19</f>
        <v>Nein</v>
      </c>
      <c r="DC18" s="3" t="n">
        <f aca="false">AH19</f>
        <v>1</v>
      </c>
      <c r="DD18" s="0" t="n">
        <f aca="false">AI19</f>
        <v>-3</v>
      </c>
      <c r="DE18" s="0" t="str">
        <f aca="false">AJ19</f>
        <v>Nein</v>
      </c>
      <c r="DF18" s="0" t="str">
        <f aca="false">AK19</f>
        <v>Nein</v>
      </c>
      <c r="DG18" s="3" t="n">
        <f aca="false">AL19</f>
        <v>1</v>
      </c>
      <c r="DH18" s="0" t="n">
        <f aca="false">AM19</f>
        <v>-3</v>
      </c>
      <c r="DI18" s="0" t="str">
        <f aca="false">AN19</f>
        <v>Nein</v>
      </c>
      <c r="DJ18" s="0" t="str">
        <f aca="false">AO19</f>
        <v>Nein</v>
      </c>
      <c r="DK18" s="3" t="n">
        <f aca="false">AP19</f>
        <v>1</v>
      </c>
      <c r="DL18" s="0" t="n">
        <v>-3</v>
      </c>
      <c r="DM18" s="0" t="s">
        <v>44</v>
      </c>
      <c r="DN18" s="0" t="str">
        <f aca="false">IF(AND(CH18="Nein",BZ18="Nein"),"Nein","Ja")</f>
        <v>Nein</v>
      </c>
      <c r="DO18" s="3" t="n">
        <f aca="false">ROUND(CI18*CA18,2)</f>
        <v>1</v>
      </c>
      <c r="DP18" s="0" t="n">
        <v>-3</v>
      </c>
      <c r="DQ18" s="0" t="s">
        <v>44</v>
      </c>
      <c r="DR18" s="0" t="str">
        <f aca="false">IF(AND(BZ18="Nein",CD18="Nein"),"Nein","Ja")</f>
        <v>Nein</v>
      </c>
      <c r="DS18" s="3" t="n">
        <f aca="false">ROUND(CA18*CE18,2)</f>
        <v>1</v>
      </c>
      <c r="DT18" s="0" t="n">
        <v>-3</v>
      </c>
      <c r="DU18" s="0" t="s">
        <v>44</v>
      </c>
      <c r="DV18" s="0" t="str">
        <f aca="false">IF(AND(CH18="Nein",CL18="Nein"),"Nein","Ja")</f>
        <v>Nein</v>
      </c>
      <c r="DW18" s="3" t="n">
        <f aca="false">ROUND(CI18*CM18,2)</f>
        <v>1</v>
      </c>
      <c r="DX18" s="0" t="n">
        <v>-3</v>
      </c>
      <c r="DY18" s="0" t="s">
        <v>44</v>
      </c>
      <c r="DZ18" s="0" t="str">
        <f aca="false">IF(AND(CP18="Nein",CT18="Nein"),"Nein","Ja")</f>
        <v>Nein</v>
      </c>
      <c r="EA18" s="3" t="n">
        <f aca="false">ROUND(CQ18*CU18,2)</f>
        <v>1</v>
      </c>
      <c r="EB18" s="0" t="n">
        <v>-3</v>
      </c>
      <c r="EC18" s="0" t="s">
        <v>44</v>
      </c>
      <c r="ED18" s="0" t="str">
        <f aca="false">IF(AND(CP18="Nein",CH18="Nein"),"Nein","Ja")</f>
        <v>Nein</v>
      </c>
      <c r="EE18" s="3" t="n">
        <f aca="false">ROUND((CQ18+CI18)/2,2)</f>
        <v>1</v>
      </c>
      <c r="EF18" s="0" t="n">
        <v>-3</v>
      </c>
      <c r="EG18" s="0" t="s">
        <v>44</v>
      </c>
      <c r="EH18" s="0" t="str">
        <f aca="false">IF(AND(ED18="Nein",CD18="Nein"),"Nein","Ja")</f>
        <v>Nein</v>
      </c>
      <c r="EI18" s="3" t="n">
        <f aca="false">ROUND(EE18*CE18,2)</f>
        <v>1</v>
      </c>
      <c r="EJ18" s="0" t="n">
        <f aca="false">BO19</f>
        <v>-3</v>
      </c>
      <c r="EK18" s="0" t="str">
        <f aca="false">BP19</f>
        <v>Nein</v>
      </c>
      <c r="EL18" s="0" t="str">
        <f aca="false">BQ19</f>
        <v>Nein</v>
      </c>
      <c r="EM18" s="3" t="n">
        <f aca="false">BR19</f>
        <v>1</v>
      </c>
    </row>
    <row r="19" customFormat="false" ht="12.75" hidden="false" customHeight="false" outlineLevel="0" collapsed="false">
      <c r="B19" s="0" t="n">
        <v>1</v>
      </c>
      <c r="C19" s="0" t="n">
        <v>-3</v>
      </c>
      <c r="D19" s="0" t="s">
        <v>44</v>
      </c>
      <c r="E19" s="0" t="s">
        <v>44</v>
      </c>
      <c r="F19" s="3" t="n">
        <v>1</v>
      </c>
      <c r="G19" s="0" t="n">
        <v>-3</v>
      </c>
      <c r="H19" s="0" t="s">
        <v>44</v>
      </c>
      <c r="I19" s="0" t="s">
        <v>44</v>
      </c>
      <c r="J19" s="3" t="n">
        <v>1</v>
      </c>
      <c r="K19" s="0" t="n">
        <v>-3</v>
      </c>
      <c r="L19" s="0" t="s">
        <v>44</v>
      </c>
      <c r="M19" s="0" t="s">
        <v>44</v>
      </c>
      <c r="N19" s="3" t="n">
        <v>1</v>
      </c>
      <c r="O19" s="0" t="n">
        <v>-3</v>
      </c>
      <c r="P19" s="0" t="s">
        <v>44</v>
      </c>
      <c r="Q19" s="0" t="s">
        <v>44</v>
      </c>
      <c r="R19" s="3" t="n">
        <v>1</v>
      </c>
      <c r="S19" s="0" t="n">
        <v>-3</v>
      </c>
      <c r="T19" s="0" t="s">
        <v>44</v>
      </c>
      <c r="U19" s="0" t="s">
        <v>44</v>
      </c>
      <c r="V19" s="3" t="n">
        <v>1</v>
      </c>
      <c r="W19" s="0" t="n">
        <v>-3</v>
      </c>
      <c r="X19" s="0" t="s">
        <v>44</v>
      </c>
      <c r="Y19" s="0" t="s">
        <v>44</v>
      </c>
      <c r="Z19" s="3" t="n">
        <v>1</v>
      </c>
      <c r="AA19" s="0" t="n">
        <v>-3</v>
      </c>
      <c r="AB19" s="0" t="s">
        <v>44</v>
      </c>
      <c r="AC19" s="0" t="s">
        <v>44</v>
      </c>
      <c r="AD19" s="3" t="n">
        <v>1</v>
      </c>
      <c r="AE19" s="0" t="n">
        <v>-3</v>
      </c>
      <c r="AF19" s="4" t="s">
        <v>44</v>
      </c>
      <c r="AG19" s="4" t="s">
        <v>44</v>
      </c>
      <c r="AH19" s="3" t="n">
        <v>1</v>
      </c>
      <c r="AI19" s="0" t="n">
        <v>-3</v>
      </c>
      <c r="AJ19" s="0" t="s">
        <v>44</v>
      </c>
      <c r="AK19" s="0" t="s">
        <v>44</v>
      </c>
      <c r="AL19" s="3" t="n">
        <v>1</v>
      </c>
      <c r="AM19" s="0" t="n">
        <v>-3</v>
      </c>
      <c r="AN19" s="0" t="s">
        <v>44</v>
      </c>
      <c r="AO19" s="0" t="s">
        <v>44</v>
      </c>
      <c r="AP19" s="3" t="n">
        <v>1</v>
      </c>
      <c r="AQ19" s="0" t="n">
        <v>-3</v>
      </c>
      <c r="AR19" s="0" t="s">
        <v>44</v>
      </c>
      <c r="AS19" s="0" t="s">
        <v>44</v>
      </c>
      <c r="AT19" s="3" t="n">
        <v>1</v>
      </c>
      <c r="AU19" s="0" t="n">
        <v>-3</v>
      </c>
      <c r="AV19" s="0" t="s">
        <v>44</v>
      </c>
      <c r="AW19" s="0" t="s">
        <v>44</v>
      </c>
      <c r="AX19" s="3" t="n">
        <v>1</v>
      </c>
      <c r="AY19" s="0" t="n">
        <v>-3</v>
      </c>
      <c r="AZ19" s="0" t="s">
        <v>44</v>
      </c>
      <c r="BA19" s="0" t="s">
        <v>44</v>
      </c>
      <c r="BB19" s="3" t="n">
        <v>1</v>
      </c>
      <c r="BC19" s="0" t="n">
        <v>-3</v>
      </c>
      <c r="BD19" s="0" t="s">
        <v>44</v>
      </c>
      <c r="BE19" s="0" t="s">
        <v>44</v>
      </c>
      <c r="BF19" s="3" t="n">
        <v>1</v>
      </c>
      <c r="BG19" s="0" t="n">
        <v>-3</v>
      </c>
      <c r="BH19" s="0" t="s">
        <v>44</v>
      </c>
      <c r="BI19" s="0" t="s">
        <v>44</v>
      </c>
      <c r="BJ19" s="3" t="n">
        <v>1</v>
      </c>
      <c r="BK19" s="0" t="n">
        <v>-3</v>
      </c>
      <c r="BL19" s="0" t="s">
        <v>44</v>
      </c>
      <c r="BM19" s="0" t="s">
        <v>44</v>
      </c>
      <c r="BN19" s="3" t="n">
        <v>1</v>
      </c>
      <c r="BO19" s="0" t="n">
        <v>-3</v>
      </c>
      <c r="BP19" s="0" t="s">
        <v>44</v>
      </c>
      <c r="BQ19" s="0" t="s">
        <v>44</v>
      </c>
      <c r="BR19" s="3" t="n">
        <v>1</v>
      </c>
      <c r="CA19" s="3"/>
      <c r="CE19" s="3"/>
      <c r="CI19" s="3"/>
      <c r="CM19" s="3"/>
      <c r="CQ19" s="3"/>
      <c r="CU19" s="3"/>
      <c r="CY19" s="3"/>
      <c r="DC19" s="3"/>
      <c r="DG19" s="3"/>
      <c r="DK19" s="3"/>
      <c r="DO19" s="3"/>
      <c r="DS19" s="3"/>
      <c r="DW19" s="3"/>
      <c r="EA19" s="3"/>
      <c r="EE19" s="3"/>
      <c r="EI19" s="3"/>
      <c r="EM19" s="3"/>
    </row>
    <row r="20" customFormat="false" ht="12.75" hidden="false" customHeight="false" outlineLevel="0" collapsed="false">
      <c r="A20" s="0" t="n">
        <v>4</v>
      </c>
      <c r="B20" s="0" t="n">
        <v>1</v>
      </c>
      <c r="C20" s="0" t="n">
        <v>-3</v>
      </c>
      <c r="D20" s="0" t="s">
        <v>44</v>
      </c>
      <c r="E20" s="0" t="s">
        <v>44</v>
      </c>
      <c r="F20" s="3" t="n">
        <v>1</v>
      </c>
      <c r="G20" s="0" t="n">
        <v>-3</v>
      </c>
      <c r="H20" s="0" t="s">
        <v>44</v>
      </c>
      <c r="I20" s="0" t="s">
        <v>44</v>
      </c>
      <c r="J20" s="3" t="n">
        <v>1</v>
      </c>
      <c r="K20" s="0" t="n">
        <v>-3</v>
      </c>
      <c r="L20" s="0" t="s">
        <v>44</v>
      </c>
      <c r="M20" s="0" t="s">
        <v>44</v>
      </c>
      <c r="N20" s="3" t="n">
        <v>1</v>
      </c>
      <c r="O20" s="0" t="n">
        <v>-3</v>
      </c>
      <c r="P20" s="0" t="s">
        <v>44</v>
      </c>
      <c r="Q20" s="0" t="s">
        <v>44</v>
      </c>
      <c r="R20" s="3" t="n">
        <v>1</v>
      </c>
      <c r="S20" s="0" t="n">
        <v>-3</v>
      </c>
      <c r="T20" s="0" t="s">
        <v>44</v>
      </c>
      <c r="U20" s="0" t="s">
        <v>44</v>
      </c>
      <c r="V20" s="3" t="n">
        <v>1</v>
      </c>
      <c r="W20" s="0" t="n">
        <v>-3</v>
      </c>
      <c r="X20" s="0" t="s">
        <v>44</v>
      </c>
      <c r="Y20" s="0" t="s">
        <v>44</v>
      </c>
      <c r="Z20" s="3" t="n">
        <v>1</v>
      </c>
      <c r="AA20" s="0" t="n">
        <v>-3</v>
      </c>
      <c r="AB20" s="0" t="s">
        <v>44</v>
      </c>
      <c r="AC20" s="0" t="s">
        <v>44</v>
      </c>
      <c r="AD20" s="3" t="n">
        <v>1</v>
      </c>
      <c r="AE20" s="0" t="n">
        <v>-3</v>
      </c>
      <c r="AF20" s="4" t="s">
        <v>44</v>
      </c>
      <c r="AG20" s="4" t="s">
        <v>44</v>
      </c>
      <c r="AH20" s="3" t="n">
        <v>1</v>
      </c>
      <c r="AI20" s="0" t="n">
        <v>-3</v>
      </c>
      <c r="AJ20" s="0" t="s">
        <v>44</v>
      </c>
      <c r="AK20" s="0" t="s">
        <v>44</v>
      </c>
      <c r="AL20" s="3" t="n">
        <v>1</v>
      </c>
      <c r="AM20" s="0" t="n">
        <v>-3</v>
      </c>
      <c r="AN20" s="0" t="s">
        <v>44</v>
      </c>
      <c r="AO20" s="0" t="s">
        <v>44</v>
      </c>
      <c r="AP20" s="3" t="n">
        <v>1</v>
      </c>
      <c r="AQ20" s="0" t="n">
        <v>-3</v>
      </c>
      <c r="AR20" s="0" t="s">
        <v>44</v>
      </c>
      <c r="AS20" s="0" t="s">
        <v>44</v>
      </c>
      <c r="AT20" s="3" t="n">
        <v>1</v>
      </c>
      <c r="AU20" s="0" t="n">
        <v>-3</v>
      </c>
      <c r="AV20" s="0" t="s">
        <v>44</v>
      </c>
      <c r="AW20" s="0" t="s">
        <v>44</v>
      </c>
      <c r="AX20" s="3" t="n">
        <v>1</v>
      </c>
      <c r="AY20" s="0" t="n">
        <v>-3</v>
      </c>
      <c r="AZ20" s="0" t="s">
        <v>44</v>
      </c>
      <c r="BA20" s="0" t="s">
        <v>44</v>
      </c>
      <c r="BB20" s="3" t="n">
        <v>1</v>
      </c>
      <c r="BC20" s="0" t="n">
        <v>-3</v>
      </c>
      <c r="BD20" s="0" t="s">
        <v>44</v>
      </c>
      <c r="BE20" s="0" t="s">
        <v>44</v>
      </c>
      <c r="BF20" s="3" t="n">
        <v>1</v>
      </c>
      <c r="BG20" s="0" t="n">
        <v>-3</v>
      </c>
      <c r="BH20" s="0" t="s">
        <v>44</v>
      </c>
      <c r="BI20" s="0" t="s">
        <v>44</v>
      </c>
      <c r="BJ20" s="3" t="n">
        <v>1</v>
      </c>
      <c r="BK20" s="0" t="n">
        <v>-3</v>
      </c>
      <c r="BL20" s="0" t="s">
        <v>44</v>
      </c>
      <c r="BM20" s="0" t="s">
        <v>44</v>
      </c>
      <c r="BN20" s="3" t="n">
        <v>1</v>
      </c>
      <c r="BO20" s="0" t="n">
        <v>-3</v>
      </c>
      <c r="BP20" s="0" t="s">
        <v>44</v>
      </c>
      <c r="BQ20" s="0" t="s">
        <v>44</v>
      </c>
      <c r="BR20" s="3" t="n">
        <v>1</v>
      </c>
      <c r="BU20" s="0" t="n">
        <f aca="false">IF(CJ20&lt;=0,$D$7,IF(CR20&lt;=CJ20,$D$7,$D$7+$F$7*(CR20-CJ20)))</f>
        <v>2.2</v>
      </c>
      <c r="BW20" s="0" t="n">
        <v>1</v>
      </c>
      <c r="BX20" s="0" t="n">
        <v>-3</v>
      </c>
      <c r="BY20" s="0" t="s">
        <v>44</v>
      </c>
      <c r="BZ20" s="0" t="str">
        <f aca="false">IF(AND(E20="Nein",E21="Nein"),"Nein","Ja")</f>
        <v>Nein</v>
      </c>
      <c r="CA20" s="3" t="n">
        <f aca="false">ROUND((F20+F21)/2,2)</f>
        <v>1</v>
      </c>
      <c r="CB20" s="0" t="n">
        <f aca="false">G21</f>
        <v>-3</v>
      </c>
      <c r="CC20" s="0" t="str">
        <f aca="false">H21</f>
        <v>Nein</v>
      </c>
      <c r="CD20" s="0" t="str">
        <f aca="false">I21</f>
        <v>Nein</v>
      </c>
      <c r="CE20" s="3" t="n">
        <f aca="false">J21</f>
        <v>1</v>
      </c>
      <c r="CF20" s="0" t="n">
        <v>-3</v>
      </c>
      <c r="CG20" s="0" t="s">
        <v>44</v>
      </c>
      <c r="CH20" s="0" t="str">
        <f aca="false">IF(AND(M20="Nein",M21="Nein"),"Nein","Ja")</f>
        <v>Nein</v>
      </c>
      <c r="CI20" s="3" t="n">
        <f aca="false">ROUND((N20+N21)/2,2)</f>
        <v>1</v>
      </c>
      <c r="CJ20" s="0" t="n">
        <f aca="false">O21</f>
        <v>-3</v>
      </c>
      <c r="CK20" s="0" t="str">
        <f aca="false">P21</f>
        <v>Nein</v>
      </c>
      <c r="CL20" s="0" t="str">
        <f aca="false">Q21</f>
        <v>Nein</v>
      </c>
      <c r="CM20" s="3" t="n">
        <f aca="false">R21</f>
        <v>1</v>
      </c>
      <c r="CN20" s="0" t="n">
        <v>-3</v>
      </c>
      <c r="CO20" s="0" t="s">
        <v>44</v>
      </c>
      <c r="CP20" s="0" t="str">
        <f aca="false">IF(AND(U20="Nein",U21="Nein"),"Nein","Ja")</f>
        <v>Nein</v>
      </c>
      <c r="CQ20" s="3" t="n">
        <f aca="false">ROUND((V20+V21)/2,2)</f>
        <v>1</v>
      </c>
      <c r="CR20" s="0" t="n">
        <f aca="false">W21</f>
        <v>-3</v>
      </c>
      <c r="CS20" s="0" t="str">
        <f aca="false">X21</f>
        <v>Nein</v>
      </c>
      <c r="CT20" s="0" t="str">
        <f aca="false">Y21</f>
        <v>Nein</v>
      </c>
      <c r="CU20" s="3" t="n">
        <f aca="false">Z21</f>
        <v>1</v>
      </c>
      <c r="CV20" s="0" t="n">
        <f aca="false">AA21</f>
        <v>-3</v>
      </c>
      <c r="CW20" s="0" t="str">
        <f aca="false">AB21</f>
        <v>Nein</v>
      </c>
      <c r="CX20" s="0" t="str">
        <f aca="false">AC21</f>
        <v>Nein</v>
      </c>
      <c r="CY20" s="3" t="n">
        <f aca="false">AD21</f>
        <v>1</v>
      </c>
      <c r="CZ20" s="0" t="n">
        <f aca="false">AE21</f>
        <v>-3</v>
      </c>
      <c r="DA20" s="0" t="str">
        <f aca="false">AF21</f>
        <v>Nein</v>
      </c>
      <c r="DB20" s="0" t="str">
        <f aca="false">AG21</f>
        <v>Nein</v>
      </c>
      <c r="DC20" s="3" t="n">
        <f aca="false">AH21</f>
        <v>1</v>
      </c>
      <c r="DD20" s="0" t="n">
        <f aca="false">AI21</f>
        <v>-3</v>
      </c>
      <c r="DE20" s="0" t="str">
        <f aca="false">AJ21</f>
        <v>Nein</v>
      </c>
      <c r="DF20" s="0" t="str">
        <f aca="false">AK21</f>
        <v>Nein</v>
      </c>
      <c r="DG20" s="3" t="n">
        <f aca="false">AL21</f>
        <v>1</v>
      </c>
      <c r="DH20" s="0" t="n">
        <f aca="false">AM21</f>
        <v>-3</v>
      </c>
      <c r="DI20" s="0" t="str">
        <f aca="false">AN21</f>
        <v>Nein</v>
      </c>
      <c r="DJ20" s="0" t="str">
        <f aca="false">AO21</f>
        <v>Nein</v>
      </c>
      <c r="DK20" s="3" t="n">
        <f aca="false">AP21</f>
        <v>1</v>
      </c>
      <c r="DL20" s="0" t="n">
        <v>-3</v>
      </c>
      <c r="DM20" s="0" t="s">
        <v>44</v>
      </c>
      <c r="DN20" s="0" t="str">
        <f aca="false">IF(AND(CH20="Nein",BZ20="Nein"),"Nein","Ja")</f>
        <v>Nein</v>
      </c>
      <c r="DO20" s="3" t="n">
        <f aca="false">ROUND(CI20*CA20,2)</f>
        <v>1</v>
      </c>
      <c r="DP20" s="0" t="n">
        <v>-3</v>
      </c>
      <c r="DQ20" s="0" t="s">
        <v>44</v>
      </c>
      <c r="DR20" s="0" t="str">
        <f aca="false">IF(AND(BZ20="Nein",CD20="Nein"),"Nein","Ja")</f>
        <v>Nein</v>
      </c>
      <c r="DS20" s="3" t="n">
        <f aca="false">ROUND(CA20*CE20,2)</f>
        <v>1</v>
      </c>
      <c r="DT20" s="0" t="n">
        <v>-3</v>
      </c>
      <c r="DU20" s="0" t="s">
        <v>44</v>
      </c>
      <c r="DV20" s="0" t="str">
        <f aca="false">IF(AND(CH20="Nein",CL20="Nein"),"Nein","Ja")</f>
        <v>Nein</v>
      </c>
      <c r="DW20" s="3" t="n">
        <f aca="false">ROUND(CI20*CM20,2)</f>
        <v>1</v>
      </c>
      <c r="DX20" s="0" t="n">
        <v>-3</v>
      </c>
      <c r="DY20" s="0" t="s">
        <v>44</v>
      </c>
      <c r="DZ20" s="0" t="str">
        <f aca="false">IF(AND(CP20="Nein",CT20="Nein"),"Nein","Ja")</f>
        <v>Nein</v>
      </c>
      <c r="EA20" s="3" t="n">
        <f aca="false">ROUND(CQ20*CU20,2)</f>
        <v>1</v>
      </c>
      <c r="EB20" s="0" t="n">
        <v>-3</v>
      </c>
      <c r="EC20" s="0" t="s">
        <v>44</v>
      </c>
      <c r="ED20" s="0" t="str">
        <f aca="false">IF(AND(CP20="Nein",CH20="Nein"),"Nein","Ja")</f>
        <v>Nein</v>
      </c>
      <c r="EE20" s="3" t="n">
        <f aca="false">ROUND((CQ20+CI20)/2,2)</f>
        <v>1</v>
      </c>
      <c r="EF20" s="0" t="n">
        <v>-3</v>
      </c>
      <c r="EG20" s="0" t="s">
        <v>44</v>
      </c>
      <c r="EH20" s="0" t="str">
        <f aca="false">IF(AND(ED20="Nein",CD20="Nein"),"Nein","Ja")</f>
        <v>Nein</v>
      </c>
      <c r="EI20" s="3" t="n">
        <f aca="false">ROUND(EE20*CE20,2)</f>
        <v>1</v>
      </c>
      <c r="EJ20" s="0" t="n">
        <f aca="false">BO21</f>
        <v>-3</v>
      </c>
      <c r="EK20" s="0" t="str">
        <f aca="false">BP21</f>
        <v>Nein</v>
      </c>
      <c r="EL20" s="0" t="str">
        <f aca="false">BQ21</f>
        <v>Nein</v>
      </c>
      <c r="EM20" s="3" t="n">
        <f aca="false">BR21</f>
        <v>1</v>
      </c>
    </row>
    <row r="21" customFormat="false" ht="12.75" hidden="false" customHeight="false" outlineLevel="0" collapsed="false">
      <c r="B21" s="0" t="n">
        <v>1</v>
      </c>
      <c r="C21" s="0" t="n">
        <v>-3</v>
      </c>
      <c r="D21" s="0" t="s">
        <v>44</v>
      </c>
      <c r="E21" s="0" t="s">
        <v>44</v>
      </c>
      <c r="F21" s="3" t="n">
        <v>1</v>
      </c>
      <c r="G21" s="0" t="n">
        <v>-3</v>
      </c>
      <c r="H21" s="0" t="s">
        <v>44</v>
      </c>
      <c r="I21" s="0" t="s">
        <v>44</v>
      </c>
      <c r="J21" s="3" t="n">
        <v>1</v>
      </c>
      <c r="K21" s="0" t="n">
        <v>-3</v>
      </c>
      <c r="L21" s="0" t="s">
        <v>44</v>
      </c>
      <c r="M21" s="0" t="s">
        <v>44</v>
      </c>
      <c r="N21" s="3" t="n">
        <v>1</v>
      </c>
      <c r="O21" s="0" t="n">
        <v>-3</v>
      </c>
      <c r="P21" s="0" t="s">
        <v>44</v>
      </c>
      <c r="Q21" s="0" t="s">
        <v>44</v>
      </c>
      <c r="R21" s="3" t="n">
        <v>1</v>
      </c>
      <c r="S21" s="0" t="n">
        <v>-3</v>
      </c>
      <c r="T21" s="0" t="s">
        <v>44</v>
      </c>
      <c r="U21" s="0" t="s">
        <v>44</v>
      </c>
      <c r="V21" s="3" t="n">
        <v>1</v>
      </c>
      <c r="W21" s="0" t="n">
        <v>-3</v>
      </c>
      <c r="X21" s="0" t="s">
        <v>44</v>
      </c>
      <c r="Y21" s="0" t="s">
        <v>44</v>
      </c>
      <c r="Z21" s="3" t="n">
        <v>1</v>
      </c>
      <c r="AA21" s="0" t="n">
        <v>-3</v>
      </c>
      <c r="AB21" s="0" t="s">
        <v>44</v>
      </c>
      <c r="AC21" s="0" t="s">
        <v>44</v>
      </c>
      <c r="AD21" s="3" t="n">
        <v>1</v>
      </c>
      <c r="AE21" s="0" t="n">
        <v>-3</v>
      </c>
      <c r="AF21" s="4" t="s">
        <v>44</v>
      </c>
      <c r="AG21" s="4" t="s">
        <v>44</v>
      </c>
      <c r="AH21" s="3" t="n">
        <v>1</v>
      </c>
      <c r="AI21" s="0" t="n">
        <v>-3</v>
      </c>
      <c r="AJ21" s="0" t="s">
        <v>44</v>
      </c>
      <c r="AK21" s="0" t="s">
        <v>44</v>
      </c>
      <c r="AL21" s="3" t="n">
        <v>1</v>
      </c>
      <c r="AM21" s="0" t="n">
        <v>-3</v>
      </c>
      <c r="AN21" s="0" t="s">
        <v>44</v>
      </c>
      <c r="AO21" s="0" t="s">
        <v>44</v>
      </c>
      <c r="AP21" s="3" t="n">
        <v>1</v>
      </c>
      <c r="AQ21" s="0" t="n">
        <v>-3</v>
      </c>
      <c r="AR21" s="0" t="s">
        <v>44</v>
      </c>
      <c r="AS21" s="0" t="s">
        <v>44</v>
      </c>
      <c r="AT21" s="3" t="n">
        <v>1</v>
      </c>
      <c r="AU21" s="0" t="n">
        <v>-3</v>
      </c>
      <c r="AV21" s="0" t="s">
        <v>44</v>
      </c>
      <c r="AW21" s="0" t="s">
        <v>44</v>
      </c>
      <c r="AX21" s="3" t="n">
        <v>1</v>
      </c>
      <c r="AY21" s="0" t="n">
        <v>-3</v>
      </c>
      <c r="AZ21" s="0" t="s">
        <v>44</v>
      </c>
      <c r="BA21" s="0" t="s">
        <v>44</v>
      </c>
      <c r="BB21" s="3" t="n">
        <v>1</v>
      </c>
      <c r="BC21" s="0" t="n">
        <v>-3</v>
      </c>
      <c r="BD21" s="0" t="s">
        <v>44</v>
      </c>
      <c r="BE21" s="0" t="s">
        <v>44</v>
      </c>
      <c r="BF21" s="3" t="n">
        <v>1</v>
      </c>
      <c r="BG21" s="0" t="n">
        <v>-3</v>
      </c>
      <c r="BH21" s="0" t="s">
        <v>44</v>
      </c>
      <c r="BI21" s="0" t="s">
        <v>44</v>
      </c>
      <c r="BJ21" s="3" t="n">
        <v>1</v>
      </c>
      <c r="BK21" s="0" t="n">
        <v>-3</v>
      </c>
      <c r="BL21" s="0" t="s">
        <v>44</v>
      </c>
      <c r="BM21" s="0" t="s">
        <v>44</v>
      </c>
      <c r="BN21" s="3" t="n">
        <v>1</v>
      </c>
      <c r="BO21" s="0" t="n">
        <v>-3</v>
      </c>
      <c r="BP21" s="0" t="s">
        <v>44</v>
      </c>
      <c r="BQ21" s="0" t="s">
        <v>44</v>
      </c>
      <c r="BR21" s="3" t="n">
        <v>1</v>
      </c>
      <c r="CA21" s="3"/>
      <c r="CE21" s="3"/>
      <c r="CI21" s="3"/>
      <c r="CM21" s="3"/>
      <c r="CQ21" s="3"/>
      <c r="CU21" s="3"/>
      <c r="CY21" s="3"/>
      <c r="DC21" s="3"/>
      <c r="DG21" s="3"/>
      <c r="DK21" s="3"/>
      <c r="DO21" s="3"/>
      <c r="DS21" s="3"/>
      <c r="DW21" s="3"/>
      <c r="EA21" s="3"/>
      <c r="EE21" s="3"/>
      <c r="EI21" s="3"/>
      <c r="EM21" s="3"/>
    </row>
    <row r="22" customFormat="false" ht="12.75" hidden="false" customHeight="false" outlineLevel="0" collapsed="false">
      <c r="A22" s="0" t="n">
        <v>5</v>
      </c>
      <c r="B22" s="0" t="n">
        <v>1</v>
      </c>
      <c r="C22" s="0" t="n">
        <v>2760</v>
      </c>
      <c r="D22" s="0" t="s">
        <v>44</v>
      </c>
      <c r="E22" s="0" t="s">
        <v>44</v>
      </c>
      <c r="F22" s="3" t="n">
        <v>1</v>
      </c>
      <c r="G22" s="0" t="n">
        <v>-3</v>
      </c>
      <c r="H22" s="0" t="s">
        <v>44</v>
      </c>
      <c r="I22" s="0" t="s">
        <v>44</v>
      </c>
      <c r="J22" s="3" t="n">
        <v>1</v>
      </c>
      <c r="K22" s="0" t="n">
        <v>1020</v>
      </c>
      <c r="L22" s="0" t="s">
        <v>44</v>
      </c>
      <c r="M22" s="0" t="s">
        <v>44</v>
      </c>
      <c r="N22" s="3" t="n">
        <v>1</v>
      </c>
      <c r="O22" s="0" t="n">
        <v>-3</v>
      </c>
      <c r="P22" s="0" t="s">
        <v>44</v>
      </c>
      <c r="Q22" s="0" t="s">
        <v>44</v>
      </c>
      <c r="R22" s="3" t="n">
        <v>1</v>
      </c>
      <c r="S22" s="0" t="n">
        <v>1740</v>
      </c>
      <c r="T22" s="0" t="s">
        <v>44</v>
      </c>
      <c r="U22" s="0" t="s">
        <v>44</v>
      </c>
      <c r="V22" s="3" t="n">
        <v>1</v>
      </c>
      <c r="W22" s="0" t="n">
        <v>-3</v>
      </c>
      <c r="X22" s="0" t="s">
        <v>44</v>
      </c>
      <c r="Y22" s="0" t="s">
        <v>44</v>
      </c>
      <c r="Z22" s="3" t="n">
        <v>1</v>
      </c>
      <c r="AA22" s="0" t="n">
        <v>84</v>
      </c>
      <c r="AB22" s="0" t="s">
        <v>44</v>
      </c>
      <c r="AC22" s="0" t="s">
        <v>44</v>
      </c>
      <c r="AD22" s="3" t="n">
        <v>1</v>
      </c>
      <c r="AE22" s="0" t="n">
        <v>88</v>
      </c>
      <c r="AF22" s="4" t="s">
        <v>44</v>
      </c>
      <c r="AG22" s="4" t="s">
        <v>44</v>
      </c>
      <c r="AH22" s="3" t="n">
        <v>1</v>
      </c>
      <c r="AI22" s="0" t="n">
        <v>-3</v>
      </c>
      <c r="AJ22" s="0" t="s">
        <v>44</v>
      </c>
      <c r="AK22" s="0" t="s">
        <v>44</v>
      </c>
      <c r="AL22" s="3" t="n">
        <v>1</v>
      </c>
      <c r="AM22" s="0" t="n">
        <v>-3</v>
      </c>
      <c r="AN22" s="0" t="s">
        <v>44</v>
      </c>
      <c r="AO22" s="0" t="s">
        <v>44</v>
      </c>
      <c r="AP22" s="3" t="n">
        <v>1</v>
      </c>
      <c r="AQ22" s="0" t="n">
        <v>37</v>
      </c>
      <c r="AR22" s="0" t="s">
        <v>44</v>
      </c>
      <c r="AS22" s="0" t="s">
        <v>44</v>
      </c>
      <c r="AT22" s="3" t="n">
        <v>1</v>
      </c>
      <c r="AU22" s="0" t="n">
        <v>-3</v>
      </c>
      <c r="AV22" s="0" t="s">
        <v>44</v>
      </c>
      <c r="AW22" s="0" t="s">
        <v>44</v>
      </c>
      <c r="AX22" s="3" t="n">
        <v>1</v>
      </c>
      <c r="AY22" s="0" t="n">
        <v>-3</v>
      </c>
      <c r="AZ22" s="0" t="s">
        <v>44</v>
      </c>
      <c r="BA22" s="0" t="s">
        <v>44</v>
      </c>
      <c r="BB22" s="3" t="n">
        <v>1</v>
      </c>
      <c r="BC22" s="0" t="n">
        <v>-3</v>
      </c>
      <c r="BD22" s="0" t="s">
        <v>44</v>
      </c>
      <c r="BE22" s="0" t="s">
        <v>44</v>
      </c>
      <c r="BF22" s="3" t="n">
        <v>1</v>
      </c>
      <c r="BG22" s="0" t="n">
        <v>-3</v>
      </c>
      <c r="BH22" s="0" t="s">
        <v>44</v>
      </c>
      <c r="BI22" s="0" t="s">
        <v>44</v>
      </c>
      <c r="BJ22" s="3" t="n">
        <v>1</v>
      </c>
      <c r="BK22" s="0" t="n">
        <v>-3</v>
      </c>
      <c r="BL22" s="0" t="s">
        <v>44</v>
      </c>
      <c r="BM22" s="0" t="s">
        <v>44</v>
      </c>
      <c r="BN22" s="3" t="n">
        <v>1</v>
      </c>
      <c r="BO22" s="0" t="n">
        <v>-3</v>
      </c>
      <c r="BP22" s="0" t="s">
        <v>44</v>
      </c>
      <c r="BQ22" s="0" t="s">
        <v>44</v>
      </c>
      <c r="BR22" s="3" t="n">
        <v>1</v>
      </c>
      <c r="BU22" s="0" t="n">
        <f aca="false">IF(CJ22&lt;=0,$D$7,IF(CR22&lt;=CJ22,$D$7,$D$7+$F$7*(CR22-CJ22)))</f>
        <v>2.6</v>
      </c>
      <c r="BW22" s="0" t="n">
        <v>1</v>
      </c>
      <c r="BX22" s="0" t="n">
        <f aca="false">IF(AND(C22&gt;=0,C23&gt;=0),C22+C23,-1)</f>
        <v>3480</v>
      </c>
      <c r="BY22" s="0" t="s">
        <v>44</v>
      </c>
      <c r="BZ22" s="0" t="str">
        <f aca="false">IF(AND(E22="Nein",E23="Nein"),"Nein","Ja")</f>
        <v>Nein</v>
      </c>
      <c r="CA22" s="3" t="n">
        <f aca="false">ROUND((F22+F23)/2,2)</f>
        <v>1</v>
      </c>
      <c r="CB22" s="0" t="n">
        <f aca="false">G23</f>
        <v>97</v>
      </c>
      <c r="CC22" s="0" t="str">
        <f aca="false">H23</f>
        <v>Nein</v>
      </c>
      <c r="CD22" s="0" t="str">
        <f aca="false">I23</f>
        <v>Nein</v>
      </c>
      <c r="CE22" s="3" t="n">
        <f aca="false">J23</f>
        <v>1</v>
      </c>
      <c r="CF22" s="0" t="n">
        <f aca="false">IF(AND(K22&gt;=0,K23&gt;=0),K22+K23,-1)</f>
        <v>1200</v>
      </c>
      <c r="CG22" s="0" t="s">
        <v>44</v>
      </c>
      <c r="CH22" s="0" t="str">
        <f aca="false">IF(AND(M22="Nein",M23="Nein"),"Nein","Ja")</f>
        <v>Nein</v>
      </c>
      <c r="CI22" s="3" t="n">
        <f aca="false">ROUND((N22+N23)/2,2)</f>
        <v>1</v>
      </c>
      <c r="CJ22" s="0" t="n">
        <f aca="false">O23</f>
        <v>82</v>
      </c>
      <c r="CK22" s="0" t="str">
        <f aca="false">P23</f>
        <v>Nein</v>
      </c>
      <c r="CL22" s="0" t="str">
        <f aca="false">Q23</f>
        <v>Nein</v>
      </c>
      <c r="CM22" s="3" t="n">
        <f aca="false">R23</f>
        <v>1</v>
      </c>
      <c r="CN22" s="0" t="n">
        <f aca="false">IF(AND(S22&gt;=0,S23&gt;=0),S22+S23,-1)</f>
        <v>2280</v>
      </c>
      <c r="CO22" s="0" t="s">
        <v>44</v>
      </c>
      <c r="CP22" s="0" t="str">
        <f aca="false">IF(AND(U22="Nein",U23="Nein"),"Nein","Ja")</f>
        <v>Nein</v>
      </c>
      <c r="CQ22" s="3" t="n">
        <f aca="false">ROUND((V22+V23)/2,2)</f>
        <v>1</v>
      </c>
      <c r="CR22" s="0" t="n">
        <f aca="false">W23</f>
        <v>102</v>
      </c>
      <c r="CS22" s="0" t="str">
        <f aca="false">X23</f>
        <v>Nein</v>
      </c>
      <c r="CT22" s="0" t="str">
        <f aca="false">Y23</f>
        <v>Nein</v>
      </c>
      <c r="CU22" s="3" t="n">
        <f aca="false">Z23</f>
        <v>1</v>
      </c>
      <c r="CV22" s="0" t="n">
        <f aca="false">AA23</f>
        <v>82</v>
      </c>
      <c r="CW22" s="0" t="str">
        <f aca="false">AB23</f>
        <v>Nein</v>
      </c>
      <c r="CX22" s="0" t="str">
        <f aca="false">AC23</f>
        <v>Nein</v>
      </c>
      <c r="CY22" s="3" t="n">
        <f aca="false">AD23</f>
        <v>1</v>
      </c>
      <c r="CZ22" s="0" t="n">
        <f aca="false">AE23</f>
        <v>82</v>
      </c>
      <c r="DA22" s="0" t="str">
        <f aca="false">AF23</f>
        <v>Nein</v>
      </c>
      <c r="DB22" s="0" t="str">
        <f aca="false">AG23</f>
        <v>Nein</v>
      </c>
      <c r="DC22" s="3" t="n">
        <f aca="false">AH23</f>
        <v>1</v>
      </c>
      <c r="DD22" s="0" t="n">
        <f aca="false">AI23</f>
        <v>11</v>
      </c>
      <c r="DE22" s="0" t="str">
        <f aca="false">AJ23</f>
        <v>Nein</v>
      </c>
      <c r="DF22" s="0" t="str">
        <f aca="false">AK23</f>
        <v>Nein</v>
      </c>
      <c r="DG22" s="3" t="n">
        <f aca="false">AL23</f>
        <v>1</v>
      </c>
      <c r="DH22" s="0" t="n">
        <f aca="false">AM23</f>
        <v>98</v>
      </c>
      <c r="DI22" s="0" t="str">
        <f aca="false">AN23</f>
        <v>Nein</v>
      </c>
      <c r="DJ22" s="0" t="str">
        <f aca="false">AO23</f>
        <v>Nein</v>
      </c>
      <c r="DK22" s="3" t="n">
        <f aca="false">AP23</f>
        <v>1</v>
      </c>
      <c r="DL22" s="0" t="n">
        <f aca="false">IF(CF22=0,0,IF(OR(BX22&gt;=0,CF22&gt;=0),ROUND(CF22/BX22*100,0),-1))</f>
        <v>34</v>
      </c>
      <c r="DM22" s="0" t="s">
        <v>44</v>
      </c>
      <c r="DN22" s="0" t="str">
        <f aca="false">IF(AND(CH22="Nein",BZ22="Nein"),"Nein","Ja")</f>
        <v>Nein</v>
      </c>
      <c r="DO22" s="3" t="n">
        <f aca="false">ROUND(CI22*CA22,2)</f>
        <v>1</v>
      </c>
      <c r="DP22" s="0" t="n">
        <f aca="false">IF(OR(BX22&lt;0,CB22&lt;=0),-1,ROUND(BX22/CB22,0))</f>
        <v>36</v>
      </c>
      <c r="DQ22" s="0" t="s">
        <v>44</v>
      </c>
      <c r="DR22" s="0" t="str">
        <f aca="false">IF(AND(BZ22="Nein",CD22="Nein"),"Nein","Ja")</f>
        <v>Nein</v>
      </c>
      <c r="DS22" s="3" t="n">
        <f aca="false">ROUND(CA22*CE22,2)</f>
        <v>1</v>
      </c>
      <c r="DT22" s="0" t="n">
        <f aca="false">IF(OR(CF22&lt;0,CJ22&lt;=0),-1,ROUND(CF22/CJ22,0))</f>
        <v>15</v>
      </c>
      <c r="DU22" s="0" t="s">
        <v>44</v>
      </c>
      <c r="DV22" s="0" t="str">
        <f aca="false">IF(AND(CH22="Nein",CL22="Nein"),"Nein","Ja")</f>
        <v>Nein</v>
      </c>
      <c r="DW22" s="3" t="n">
        <f aca="false">ROUND(CI22*CM22,2)</f>
        <v>1</v>
      </c>
      <c r="DX22" s="0" t="n">
        <f aca="false">IF(OR(CN22&lt;0,CR22&lt;=0),-1,ROUND(CN22/CR22,0))</f>
        <v>22</v>
      </c>
      <c r="DY22" s="0" t="s">
        <v>44</v>
      </c>
      <c r="DZ22" s="0" t="str">
        <f aca="false">IF(AND(CP22="Nein",CT22="Nein"),"Nein","Ja")</f>
        <v>Nein</v>
      </c>
      <c r="EA22" s="3" t="n">
        <f aca="false">ROUND(CQ22*CU22,2)</f>
        <v>1</v>
      </c>
      <c r="EB22" s="0" t="n">
        <f aca="false">IF(OR(CN22&lt;0,CF22&lt;0),-1,CN22+ROUND(BU22*CF22,0))</f>
        <v>5400</v>
      </c>
      <c r="EC22" s="0" t="s">
        <v>44</v>
      </c>
      <c r="ED22" s="0" t="str">
        <f aca="false">IF(AND(CP22="Nein",CH22="Nein"),"Nein","Ja")</f>
        <v>Nein</v>
      </c>
      <c r="EE22" s="3" t="n">
        <f aca="false">ROUND((CQ22+CI22)/2,2)</f>
        <v>1</v>
      </c>
      <c r="EF22" s="0" t="n">
        <f aca="false">IF(OR(EB22&lt;0,CB22&lt;=0),-1,ROUND(EB22/CB22,0))</f>
        <v>56</v>
      </c>
      <c r="EG22" s="0" t="s">
        <v>44</v>
      </c>
      <c r="EH22" s="0" t="str">
        <f aca="false">IF(AND(ED22="Nein",CD22="Nein"),"Nein","Ja")</f>
        <v>Nein</v>
      </c>
      <c r="EI22" s="3" t="n">
        <f aca="false">ROUND(EE22*CE22,2)</f>
        <v>1</v>
      </c>
      <c r="EJ22" s="0" t="n">
        <f aca="false">BO23</f>
        <v>7</v>
      </c>
      <c r="EK22" s="0" t="str">
        <f aca="false">BP23</f>
        <v>Nein</v>
      </c>
      <c r="EL22" s="0" t="str">
        <f aca="false">BQ23</f>
        <v>Nein</v>
      </c>
      <c r="EM22" s="3" t="n">
        <f aca="false">BR23</f>
        <v>1</v>
      </c>
    </row>
    <row r="23" customFormat="false" ht="12.75" hidden="false" customHeight="false" outlineLevel="0" collapsed="false">
      <c r="B23" s="0" t="n">
        <v>1</v>
      </c>
      <c r="C23" s="0" t="n">
        <v>720</v>
      </c>
      <c r="D23" s="0" t="s">
        <v>44</v>
      </c>
      <c r="E23" s="0" t="s">
        <v>44</v>
      </c>
      <c r="F23" s="3" t="n">
        <v>1</v>
      </c>
      <c r="G23" s="0" t="n">
        <v>97</v>
      </c>
      <c r="H23" s="0" t="s">
        <v>44</v>
      </c>
      <c r="I23" s="0" t="s">
        <v>44</v>
      </c>
      <c r="J23" s="3" t="n">
        <v>1</v>
      </c>
      <c r="K23" s="0" t="n">
        <v>180</v>
      </c>
      <c r="L23" s="0" t="s">
        <v>44</v>
      </c>
      <c r="M23" s="0" t="s">
        <v>44</v>
      </c>
      <c r="N23" s="3" t="n">
        <v>1</v>
      </c>
      <c r="O23" s="0" t="n">
        <v>82</v>
      </c>
      <c r="P23" s="0" t="s">
        <v>44</v>
      </c>
      <c r="Q23" s="0" t="s">
        <v>44</v>
      </c>
      <c r="R23" s="3" t="n">
        <v>1</v>
      </c>
      <c r="S23" s="0" t="n">
        <v>540</v>
      </c>
      <c r="T23" s="0" t="s">
        <v>44</v>
      </c>
      <c r="U23" s="0" t="s">
        <v>44</v>
      </c>
      <c r="V23" s="3" t="n">
        <v>1</v>
      </c>
      <c r="W23" s="0" t="n">
        <v>102</v>
      </c>
      <c r="X23" s="0" t="s">
        <v>44</v>
      </c>
      <c r="Y23" s="0" t="s">
        <v>44</v>
      </c>
      <c r="Z23" s="3" t="n">
        <v>1</v>
      </c>
      <c r="AA23" s="0" t="n">
        <v>82</v>
      </c>
      <c r="AB23" s="0" t="s">
        <v>44</v>
      </c>
      <c r="AC23" s="0" t="s">
        <v>44</v>
      </c>
      <c r="AD23" s="3" t="n">
        <v>1</v>
      </c>
      <c r="AE23" s="0" t="n">
        <v>82</v>
      </c>
      <c r="AF23" s="4" t="s">
        <v>44</v>
      </c>
      <c r="AG23" s="4" t="s">
        <v>44</v>
      </c>
      <c r="AH23" s="3" t="n">
        <v>1</v>
      </c>
      <c r="AI23" s="0" t="n">
        <v>11</v>
      </c>
      <c r="AJ23" s="0" t="s">
        <v>44</v>
      </c>
      <c r="AK23" s="0" t="s">
        <v>44</v>
      </c>
      <c r="AL23" s="3" t="n">
        <v>1</v>
      </c>
      <c r="AM23" s="0" t="n">
        <v>98</v>
      </c>
      <c r="AN23" s="0" t="s">
        <v>44</v>
      </c>
      <c r="AO23" s="0" t="s">
        <v>44</v>
      </c>
      <c r="AP23" s="3" t="n">
        <v>1</v>
      </c>
      <c r="AQ23" s="0" t="n">
        <v>25</v>
      </c>
      <c r="AR23" s="0" t="s">
        <v>44</v>
      </c>
      <c r="AS23" s="0" t="s">
        <v>44</v>
      </c>
      <c r="AT23" s="3" t="n">
        <v>1</v>
      </c>
      <c r="AU23" s="0" t="n">
        <v>7</v>
      </c>
      <c r="AV23" s="0" t="s">
        <v>44</v>
      </c>
      <c r="AW23" s="0" t="s">
        <v>44</v>
      </c>
      <c r="AX23" s="3" t="n">
        <v>1</v>
      </c>
      <c r="AY23" s="0" t="n">
        <v>2</v>
      </c>
      <c r="AZ23" s="0" t="s">
        <v>44</v>
      </c>
      <c r="BA23" s="0" t="s">
        <v>44</v>
      </c>
      <c r="BB23" s="3" t="n">
        <v>1</v>
      </c>
      <c r="BC23" s="0" t="n">
        <v>5</v>
      </c>
      <c r="BD23" s="0" t="s">
        <v>44</v>
      </c>
      <c r="BE23" s="0" t="s">
        <v>44</v>
      </c>
      <c r="BF23" s="3" t="n">
        <v>1</v>
      </c>
      <c r="BG23" s="0" t="n">
        <v>1008</v>
      </c>
      <c r="BH23" s="0" t="s">
        <v>44</v>
      </c>
      <c r="BI23" s="0" t="s">
        <v>44</v>
      </c>
      <c r="BJ23" s="3" t="n">
        <v>1</v>
      </c>
      <c r="BK23" s="0" t="n">
        <v>10</v>
      </c>
      <c r="BL23" s="0" t="s">
        <v>44</v>
      </c>
      <c r="BM23" s="0" t="s">
        <v>44</v>
      </c>
      <c r="BN23" s="3" t="n">
        <v>1</v>
      </c>
      <c r="BO23" s="0" t="n">
        <v>7</v>
      </c>
      <c r="BP23" s="0" t="s">
        <v>44</v>
      </c>
      <c r="BQ23" s="0" t="s">
        <v>44</v>
      </c>
      <c r="BR23" s="3" t="n">
        <v>1</v>
      </c>
      <c r="CA23" s="3"/>
      <c r="CE23" s="3"/>
      <c r="CI23" s="3"/>
      <c r="CM23" s="3"/>
      <c r="CQ23" s="3"/>
      <c r="CU23" s="3"/>
      <c r="CY23" s="3"/>
      <c r="DC23" s="3"/>
      <c r="DG23" s="3"/>
      <c r="DK23" s="3"/>
      <c r="DO23" s="3"/>
      <c r="DS23" s="3"/>
      <c r="DW23" s="3"/>
      <c r="EA23" s="3"/>
      <c r="EE23" s="3"/>
      <c r="EI23" s="3"/>
      <c r="EM23" s="3"/>
    </row>
    <row r="24" customFormat="false" ht="12.75" hidden="false" customHeight="false" outlineLevel="0" collapsed="false">
      <c r="A24" s="0" t="n">
        <v>6</v>
      </c>
      <c r="B24" s="0" t="n">
        <v>1</v>
      </c>
      <c r="C24" s="0" t="n">
        <v>1320</v>
      </c>
      <c r="D24" s="0" t="s">
        <v>44</v>
      </c>
      <c r="E24" s="0" t="s">
        <v>44</v>
      </c>
      <c r="F24" s="3" t="n">
        <v>1</v>
      </c>
      <c r="G24" s="0" t="n">
        <v>20</v>
      </c>
      <c r="H24" s="0" t="s">
        <v>44</v>
      </c>
      <c r="I24" s="0" t="s">
        <v>44</v>
      </c>
      <c r="J24" s="3" t="n">
        <v>1</v>
      </c>
      <c r="K24" s="0" t="n">
        <v>60</v>
      </c>
      <c r="L24" s="0" t="s">
        <v>44</v>
      </c>
      <c r="M24" s="0" t="s">
        <v>44</v>
      </c>
      <c r="N24" s="3" t="n">
        <v>1</v>
      </c>
      <c r="O24" s="0" t="n">
        <v>20</v>
      </c>
      <c r="P24" s="0" t="s">
        <v>44</v>
      </c>
      <c r="Q24" s="0" t="s">
        <v>44</v>
      </c>
      <c r="R24" s="3" t="n">
        <v>1</v>
      </c>
      <c r="S24" s="0" t="n">
        <v>1260</v>
      </c>
      <c r="T24" s="0" t="s">
        <v>44</v>
      </c>
      <c r="U24" s="0" t="s">
        <v>44</v>
      </c>
      <c r="V24" s="3" t="n">
        <v>1</v>
      </c>
      <c r="W24" s="0" t="n">
        <v>20</v>
      </c>
      <c r="X24" s="0" t="s">
        <v>44</v>
      </c>
      <c r="Y24" s="0" t="s">
        <v>44</v>
      </c>
      <c r="Z24" s="3" t="n">
        <v>1</v>
      </c>
      <c r="AA24" s="0" t="n">
        <v>92</v>
      </c>
      <c r="AB24" s="0" t="s">
        <v>44</v>
      </c>
      <c r="AC24" s="0" t="s">
        <v>44</v>
      </c>
      <c r="AD24" s="3" t="n">
        <v>1</v>
      </c>
      <c r="AE24" s="0" t="n">
        <v>92</v>
      </c>
      <c r="AF24" s="4" t="s">
        <v>44</v>
      </c>
      <c r="AG24" s="4" t="s">
        <v>44</v>
      </c>
      <c r="AH24" s="3" t="n">
        <v>1</v>
      </c>
      <c r="AI24" s="0" t="n">
        <v>2</v>
      </c>
      <c r="AJ24" s="0" t="s">
        <v>44</v>
      </c>
      <c r="AK24" s="0" t="s">
        <v>44</v>
      </c>
      <c r="AL24" s="3" t="n">
        <v>1</v>
      </c>
      <c r="AM24" s="0" t="n">
        <v>21</v>
      </c>
      <c r="AN24" s="0" t="s">
        <v>44</v>
      </c>
      <c r="AO24" s="0" t="s">
        <v>44</v>
      </c>
      <c r="AP24" s="3" t="n">
        <v>1</v>
      </c>
      <c r="AQ24" s="0" t="n">
        <v>5</v>
      </c>
      <c r="AR24" s="0" t="s">
        <v>44</v>
      </c>
      <c r="AS24" s="0" t="s">
        <v>44</v>
      </c>
      <c r="AT24" s="3" t="n">
        <v>1</v>
      </c>
      <c r="AU24" s="0" t="n">
        <v>66</v>
      </c>
      <c r="AV24" s="0" t="s">
        <v>44</v>
      </c>
      <c r="AW24" s="0" t="s">
        <v>44</v>
      </c>
      <c r="AX24" s="3" t="n">
        <v>1</v>
      </c>
      <c r="AY24" s="0" t="n">
        <v>3</v>
      </c>
      <c r="AZ24" s="0" t="s">
        <v>44</v>
      </c>
      <c r="BA24" s="0" t="s">
        <v>44</v>
      </c>
      <c r="BB24" s="3" t="n">
        <v>1</v>
      </c>
      <c r="BC24" s="0" t="n">
        <v>63</v>
      </c>
      <c r="BD24" s="0" t="s">
        <v>44</v>
      </c>
      <c r="BE24" s="0" t="s">
        <v>44</v>
      </c>
      <c r="BF24" s="3" t="n">
        <v>1</v>
      </c>
      <c r="BG24" s="0" t="n">
        <v>1392</v>
      </c>
      <c r="BH24" s="0" t="s">
        <v>44</v>
      </c>
      <c r="BI24" s="0" t="s">
        <v>44</v>
      </c>
      <c r="BJ24" s="3" t="n">
        <v>1</v>
      </c>
      <c r="BK24" s="0" t="n">
        <v>70</v>
      </c>
      <c r="BL24" s="0" t="s">
        <v>44</v>
      </c>
      <c r="BM24" s="0" t="s">
        <v>44</v>
      </c>
      <c r="BN24" s="3" t="n">
        <v>1</v>
      </c>
      <c r="BO24" s="0" t="n">
        <v>9</v>
      </c>
      <c r="BP24" s="0" t="s">
        <v>44</v>
      </c>
      <c r="BQ24" s="0" t="s">
        <v>44</v>
      </c>
      <c r="BR24" s="3" t="n">
        <v>1</v>
      </c>
      <c r="BU24" s="6" t="s">
        <v>46</v>
      </c>
      <c r="BW24" s="0" t="n">
        <v>1</v>
      </c>
      <c r="BX24" s="0" t="n">
        <f aca="false">IF(AND(C24&gt;=0,C25&gt;=0),C24+C25,-1)</f>
        <v>2040</v>
      </c>
      <c r="BY24" s="0" t="s">
        <v>44</v>
      </c>
      <c r="BZ24" s="0" t="str">
        <f aca="false">IF(AND(E24="Nein",E25="Nein"),"Nein","Ja")</f>
        <v>Nein</v>
      </c>
      <c r="CA24" s="3" t="n">
        <f aca="false">ROUND((F24+F25)/2,2)</f>
        <v>1</v>
      </c>
      <c r="CB24" s="0" t="n">
        <f aca="false">G25</f>
        <v>-3</v>
      </c>
      <c r="CC24" s="0" t="str">
        <f aca="false">H25</f>
        <v>Nein</v>
      </c>
      <c r="CD24" s="0" t="str">
        <f aca="false">I25</f>
        <v>Nein</v>
      </c>
      <c r="CE24" s="3" t="n">
        <f aca="false">J25</f>
        <v>1</v>
      </c>
      <c r="CF24" s="0" t="n">
        <f aca="false">IF(AND(K24&gt;=0,K25&gt;=0),K24+K25,-1)</f>
        <v>240</v>
      </c>
      <c r="CG24" s="0" t="s">
        <v>44</v>
      </c>
      <c r="CH24" s="0" t="str">
        <f aca="false">IF(AND(M24="Nein",M25="Nein"),"Nein","Ja")</f>
        <v>Nein</v>
      </c>
      <c r="CI24" s="3" t="n">
        <f aca="false">ROUND((N24+N25)/2,2)</f>
        <v>1</v>
      </c>
      <c r="CJ24" s="0" t="n">
        <f aca="false">O25</f>
        <v>-3</v>
      </c>
      <c r="CK24" s="0" t="str">
        <f aca="false">P25</f>
        <v>Nein</v>
      </c>
      <c r="CL24" s="0" t="str">
        <f aca="false">Q25</f>
        <v>Nein</v>
      </c>
      <c r="CM24" s="3" t="n">
        <f aca="false">R25</f>
        <v>1</v>
      </c>
      <c r="CN24" s="0" t="n">
        <f aca="false">IF(AND(S24&gt;=0,S25&gt;=0),S24+S25,-1)</f>
        <v>1800</v>
      </c>
      <c r="CO24" s="0" t="s">
        <v>44</v>
      </c>
      <c r="CP24" s="0" t="str">
        <f aca="false">IF(AND(U24="Nein",U25="Nein"),"Nein","Ja")</f>
        <v>Nein</v>
      </c>
      <c r="CQ24" s="3" t="n">
        <f aca="false">ROUND((V24+V25)/2,2)</f>
        <v>1</v>
      </c>
      <c r="CR24" s="0" t="n">
        <f aca="false">W25</f>
        <v>-3</v>
      </c>
      <c r="CS24" s="0" t="str">
        <f aca="false">X25</f>
        <v>Nein</v>
      </c>
      <c r="CT24" s="0" t="str">
        <f aca="false">Y25</f>
        <v>Nein</v>
      </c>
      <c r="CU24" s="3" t="n">
        <f aca="false">Z25</f>
        <v>1</v>
      </c>
      <c r="CV24" s="0" t="n">
        <f aca="false">AA25</f>
        <v>82</v>
      </c>
      <c r="CW24" s="0" t="str">
        <f aca="false">AB25</f>
        <v>Nein</v>
      </c>
      <c r="CX24" s="0" t="str">
        <f aca="false">AC25</f>
        <v>Nein</v>
      </c>
      <c r="CY24" s="3" t="n">
        <f aca="false">AD25</f>
        <v>1</v>
      </c>
      <c r="CZ24" s="0" t="n">
        <f aca="false">AE25</f>
        <v>82</v>
      </c>
      <c r="DA24" s="0" t="str">
        <f aca="false">AF25</f>
        <v>Nein</v>
      </c>
      <c r="DB24" s="0" t="str">
        <f aca="false">AG25</f>
        <v>Nein</v>
      </c>
      <c r="DC24" s="3" t="n">
        <f aca="false">AH25</f>
        <v>1</v>
      </c>
      <c r="DD24" s="0" t="n">
        <f aca="false">AI25</f>
        <v>-3</v>
      </c>
      <c r="DE24" s="0" t="str">
        <f aca="false">AJ25</f>
        <v>Nein</v>
      </c>
      <c r="DF24" s="0" t="str">
        <f aca="false">AK25</f>
        <v>Nein</v>
      </c>
      <c r="DG24" s="3" t="n">
        <f aca="false">AL25</f>
        <v>1</v>
      </c>
      <c r="DH24" s="0" t="n">
        <f aca="false">AM25</f>
        <v>-3</v>
      </c>
      <c r="DI24" s="0" t="str">
        <f aca="false">AN25</f>
        <v>Nein</v>
      </c>
      <c r="DJ24" s="0" t="str">
        <f aca="false">AO25</f>
        <v>Nein</v>
      </c>
      <c r="DK24" s="3" t="n">
        <f aca="false">AP25</f>
        <v>1</v>
      </c>
      <c r="DL24" s="0" t="n">
        <f aca="false">IF(CF24=0,0,IF(OR(BX24&gt;=0,CF24&gt;=0),ROUND(CF24/BX24*100,0),-1))</f>
        <v>12</v>
      </c>
      <c r="DM24" s="0" t="s">
        <v>44</v>
      </c>
      <c r="DN24" s="0" t="str">
        <f aca="false">IF(AND(CH24="Nein",BZ24="Nein"),"Nein","Ja")</f>
        <v>Nein</v>
      </c>
      <c r="DO24" s="3" t="n">
        <f aca="false">ROUND(CI24*CA24,2)</f>
        <v>1</v>
      </c>
      <c r="DP24" s="0" t="n">
        <v>-3</v>
      </c>
      <c r="DQ24" s="0" t="s">
        <v>44</v>
      </c>
      <c r="DR24" s="0" t="str">
        <f aca="false">IF(AND(BZ24="Nein",CD24="Nein"),"Nein","Ja")</f>
        <v>Nein</v>
      </c>
      <c r="DS24" s="3" t="n">
        <f aca="false">ROUND(CA24*CE24,2)</f>
        <v>1</v>
      </c>
      <c r="DT24" s="0" t="n">
        <v>-3</v>
      </c>
      <c r="DU24" s="0" t="s">
        <v>44</v>
      </c>
      <c r="DV24" s="0" t="str">
        <f aca="false">IF(AND(CH24="Nein",CL24="Nein"),"Nein","Ja")</f>
        <v>Nein</v>
      </c>
      <c r="DW24" s="3" t="n">
        <f aca="false">ROUND(CI24*CM24,2)</f>
        <v>1</v>
      </c>
      <c r="DX24" s="0" t="n">
        <v>-3</v>
      </c>
      <c r="DY24" s="0" t="s">
        <v>44</v>
      </c>
      <c r="DZ24" s="0" t="str">
        <f aca="false">IF(AND(CP24="Nein",CT24="Nein"),"Nein","Ja")</f>
        <v>Nein</v>
      </c>
      <c r="EA24" s="3" t="n">
        <f aca="false">ROUND(CQ24*CU24,2)</f>
        <v>1</v>
      </c>
      <c r="EB24" s="0" t="n">
        <v>-3</v>
      </c>
      <c r="EC24" s="0" t="s">
        <v>44</v>
      </c>
      <c r="ED24" s="0" t="str">
        <f aca="false">IF(AND(CP24="Nein",CH24="Nein"),"Nein","Ja")</f>
        <v>Nein</v>
      </c>
      <c r="EE24" s="3" t="n">
        <f aca="false">ROUND((CQ24+CI24)/2,2)</f>
        <v>1</v>
      </c>
      <c r="EF24" s="0" t="n">
        <v>-3</v>
      </c>
      <c r="EG24" s="0" t="s">
        <v>44</v>
      </c>
      <c r="EH24" s="0" t="str">
        <f aca="false">IF(AND(ED24="Nein",CD24="Nein"),"Nein","Ja")</f>
        <v>Nein</v>
      </c>
      <c r="EI24" s="3" t="n">
        <f aca="false">ROUND(EE24*CE24,2)</f>
        <v>1</v>
      </c>
      <c r="EJ24" s="0" t="n">
        <f aca="false">BO25</f>
        <v>-3</v>
      </c>
      <c r="EK24" s="0" t="str">
        <f aca="false">BP25</f>
        <v>Nein</v>
      </c>
      <c r="EL24" s="0" t="str">
        <f aca="false">BQ25</f>
        <v>Nein</v>
      </c>
      <c r="EM24" s="3" t="n">
        <f aca="false">BR25</f>
        <v>1</v>
      </c>
    </row>
    <row r="25" customFormat="false" ht="12.75" hidden="false" customHeight="false" outlineLevel="0" collapsed="false">
      <c r="B25" s="0" t="n">
        <v>1</v>
      </c>
      <c r="C25" s="0" t="n">
        <v>720</v>
      </c>
      <c r="D25" s="0" t="s">
        <v>44</v>
      </c>
      <c r="E25" s="0" t="s">
        <v>44</v>
      </c>
      <c r="F25" s="3" t="n">
        <v>1</v>
      </c>
      <c r="G25" s="0" t="n">
        <v>-3</v>
      </c>
      <c r="H25" s="0" t="s">
        <v>44</v>
      </c>
      <c r="I25" s="0" t="s">
        <v>44</v>
      </c>
      <c r="J25" s="3" t="n">
        <v>1</v>
      </c>
      <c r="K25" s="0" t="n">
        <v>180</v>
      </c>
      <c r="L25" s="0" t="s">
        <v>44</v>
      </c>
      <c r="M25" s="0" t="s">
        <v>44</v>
      </c>
      <c r="N25" s="3" t="n">
        <v>1</v>
      </c>
      <c r="O25" s="0" t="n">
        <v>-3</v>
      </c>
      <c r="P25" s="0" t="s">
        <v>44</v>
      </c>
      <c r="Q25" s="0" t="s">
        <v>44</v>
      </c>
      <c r="R25" s="3" t="n">
        <v>1</v>
      </c>
      <c r="S25" s="0" t="n">
        <v>540</v>
      </c>
      <c r="T25" s="0" t="s">
        <v>44</v>
      </c>
      <c r="U25" s="0" t="s">
        <v>44</v>
      </c>
      <c r="V25" s="3" t="n">
        <v>1</v>
      </c>
      <c r="W25" s="0" t="n">
        <v>-3</v>
      </c>
      <c r="X25" s="0" t="s">
        <v>44</v>
      </c>
      <c r="Y25" s="0" t="s">
        <v>44</v>
      </c>
      <c r="Z25" s="3" t="n">
        <v>1</v>
      </c>
      <c r="AA25" s="0" t="n">
        <v>82</v>
      </c>
      <c r="AB25" s="0" t="s">
        <v>44</v>
      </c>
      <c r="AC25" s="0" t="s">
        <v>44</v>
      </c>
      <c r="AD25" s="3" t="n">
        <v>1</v>
      </c>
      <c r="AE25" s="0" t="n">
        <v>82</v>
      </c>
      <c r="AF25" s="4" t="s">
        <v>44</v>
      </c>
      <c r="AG25" s="4" t="s">
        <v>44</v>
      </c>
      <c r="AH25" s="3" t="n">
        <v>1</v>
      </c>
      <c r="AI25" s="0" t="n">
        <v>-3</v>
      </c>
      <c r="AJ25" s="0" t="s">
        <v>44</v>
      </c>
      <c r="AK25" s="0" t="s">
        <v>44</v>
      </c>
      <c r="AL25" s="3" t="n">
        <v>1</v>
      </c>
      <c r="AM25" s="0" t="n">
        <v>-3</v>
      </c>
      <c r="AN25" s="0" t="s">
        <v>44</v>
      </c>
      <c r="AO25" s="0" t="s">
        <v>44</v>
      </c>
      <c r="AP25" s="3" t="n">
        <v>1</v>
      </c>
      <c r="AQ25" s="0" t="n">
        <v>25</v>
      </c>
      <c r="AR25" s="0" t="s">
        <v>44</v>
      </c>
      <c r="AS25" s="0" t="s">
        <v>44</v>
      </c>
      <c r="AT25" s="3" t="n">
        <v>1</v>
      </c>
      <c r="AU25" s="0" t="n">
        <v>-3</v>
      </c>
      <c r="AV25" s="0" t="s">
        <v>44</v>
      </c>
      <c r="AW25" s="0" t="s">
        <v>44</v>
      </c>
      <c r="AX25" s="3" t="n">
        <v>1</v>
      </c>
      <c r="AY25" s="0" t="n">
        <v>-3</v>
      </c>
      <c r="AZ25" s="0" t="s">
        <v>44</v>
      </c>
      <c r="BA25" s="0" t="s">
        <v>44</v>
      </c>
      <c r="BB25" s="3" t="n">
        <v>1</v>
      </c>
      <c r="BC25" s="0" t="n">
        <v>-3</v>
      </c>
      <c r="BD25" s="0" t="s">
        <v>44</v>
      </c>
      <c r="BE25" s="0" t="s">
        <v>44</v>
      </c>
      <c r="BF25" s="3" t="n">
        <v>1</v>
      </c>
      <c r="BG25" s="0" t="n">
        <v>-3</v>
      </c>
      <c r="BH25" s="0" t="s">
        <v>44</v>
      </c>
      <c r="BI25" s="0" t="s">
        <v>44</v>
      </c>
      <c r="BJ25" s="3" t="n">
        <v>1</v>
      </c>
      <c r="BK25" s="0" t="n">
        <v>-3</v>
      </c>
      <c r="BL25" s="0" t="s">
        <v>44</v>
      </c>
      <c r="BM25" s="0" t="s">
        <v>44</v>
      </c>
      <c r="BN25" s="3" t="n">
        <v>1</v>
      </c>
      <c r="BO25" s="0" t="n">
        <v>-3</v>
      </c>
      <c r="BP25" s="0" t="s">
        <v>44</v>
      </c>
      <c r="BQ25" s="0" t="s">
        <v>44</v>
      </c>
      <c r="BR25" s="3" t="n">
        <v>1</v>
      </c>
      <c r="CA25" s="3"/>
      <c r="CE25" s="3"/>
      <c r="CI25" s="3"/>
      <c r="CM25" s="3"/>
      <c r="CQ25" s="3"/>
      <c r="CU25" s="3"/>
      <c r="CY25" s="3"/>
      <c r="DC25" s="3"/>
      <c r="DG25" s="3"/>
      <c r="DK25" s="3"/>
      <c r="DO25" s="3"/>
      <c r="DS25" s="3"/>
      <c r="DW25" s="3"/>
      <c r="EA25" s="3"/>
      <c r="EE25" s="3"/>
      <c r="EI25" s="3"/>
      <c r="EM25" s="3"/>
    </row>
    <row r="26" customFormat="false" ht="12.75" hidden="false" customHeight="false" outlineLevel="0" collapsed="false">
      <c r="A26" s="0" t="n">
        <v>7</v>
      </c>
      <c r="B26" s="0" t="n">
        <v>1</v>
      </c>
      <c r="C26" s="0" t="n">
        <v>2700</v>
      </c>
      <c r="D26" s="0" t="s">
        <v>44</v>
      </c>
      <c r="E26" s="0" t="s">
        <v>44</v>
      </c>
      <c r="F26" s="3" t="n">
        <v>1</v>
      </c>
      <c r="G26" s="0" t="n">
        <v>96</v>
      </c>
      <c r="H26" s="0" t="s">
        <v>44</v>
      </c>
      <c r="I26" s="0" t="s">
        <v>44</v>
      </c>
      <c r="J26" s="3" t="n">
        <v>1</v>
      </c>
      <c r="K26" s="0" t="n">
        <v>1260</v>
      </c>
      <c r="L26" s="0" t="s">
        <v>44</v>
      </c>
      <c r="M26" s="0" t="s">
        <v>44</v>
      </c>
      <c r="N26" s="3" t="n">
        <v>1</v>
      </c>
      <c r="O26" s="0" t="n">
        <v>83</v>
      </c>
      <c r="P26" s="0" t="s">
        <v>44</v>
      </c>
      <c r="Q26" s="0" t="s">
        <v>44</v>
      </c>
      <c r="R26" s="3" t="n">
        <v>1</v>
      </c>
      <c r="S26" s="0" t="n">
        <v>1440</v>
      </c>
      <c r="T26" s="0" t="s">
        <v>44</v>
      </c>
      <c r="U26" s="0" t="s">
        <v>44</v>
      </c>
      <c r="V26" s="3" t="n">
        <v>1</v>
      </c>
      <c r="W26" s="0" t="n">
        <v>108</v>
      </c>
      <c r="X26" s="0" t="s">
        <v>44</v>
      </c>
      <c r="Y26" s="0" t="s">
        <v>44</v>
      </c>
      <c r="Z26" s="3" t="n">
        <v>1</v>
      </c>
      <c r="AA26" s="0" t="n">
        <v>81</v>
      </c>
      <c r="AB26" s="0" t="s">
        <v>44</v>
      </c>
      <c r="AC26" s="0" t="s">
        <v>44</v>
      </c>
      <c r="AD26" s="3" t="n">
        <v>1</v>
      </c>
      <c r="AE26" s="0" t="n">
        <v>84</v>
      </c>
      <c r="AF26" s="4" t="s">
        <v>44</v>
      </c>
      <c r="AG26" s="4" t="s">
        <v>44</v>
      </c>
      <c r="AH26" s="3" t="n">
        <v>1</v>
      </c>
      <c r="AI26" s="0" t="n">
        <v>12</v>
      </c>
      <c r="AJ26" s="0" t="s">
        <v>44</v>
      </c>
      <c r="AK26" s="0" t="s">
        <v>44</v>
      </c>
      <c r="AL26" s="3" t="n">
        <v>1</v>
      </c>
      <c r="AM26" s="0" t="n">
        <v>101</v>
      </c>
      <c r="AN26" s="0" t="s">
        <v>44</v>
      </c>
      <c r="AO26" s="0" t="s">
        <v>44</v>
      </c>
      <c r="AP26" s="3" t="n">
        <v>1</v>
      </c>
      <c r="AQ26" s="0" t="n">
        <v>47</v>
      </c>
      <c r="AR26" s="0" t="s">
        <v>44</v>
      </c>
      <c r="AS26" s="0" t="s">
        <v>44</v>
      </c>
      <c r="AT26" s="3" t="n">
        <v>1</v>
      </c>
      <c r="AU26" s="0" t="n">
        <v>21</v>
      </c>
      <c r="AV26" s="0" t="s">
        <v>44</v>
      </c>
      <c r="AW26" s="0" t="s">
        <v>44</v>
      </c>
      <c r="AX26" s="3" t="n">
        <v>1</v>
      </c>
      <c r="AY26" s="0" t="n">
        <v>12</v>
      </c>
      <c r="AZ26" s="0" t="s">
        <v>44</v>
      </c>
      <c r="BA26" s="0" t="s">
        <v>44</v>
      </c>
      <c r="BB26" s="3" t="n">
        <v>1</v>
      </c>
      <c r="BC26" s="0" t="n">
        <v>9</v>
      </c>
      <c r="BD26" s="0" t="s">
        <v>44</v>
      </c>
      <c r="BE26" s="0" t="s">
        <v>44</v>
      </c>
      <c r="BF26" s="3" t="n">
        <v>1</v>
      </c>
      <c r="BG26" s="0" t="n">
        <v>4842</v>
      </c>
      <c r="BH26" s="0" t="s">
        <v>44</v>
      </c>
      <c r="BI26" s="0" t="s">
        <v>44</v>
      </c>
      <c r="BJ26" s="3" t="n">
        <v>1</v>
      </c>
      <c r="BK26" s="0" t="n">
        <v>50</v>
      </c>
      <c r="BL26" s="0" t="s">
        <v>44</v>
      </c>
      <c r="BM26" s="0" t="s">
        <v>44</v>
      </c>
      <c r="BN26" s="3" t="n">
        <v>1</v>
      </c>
      <c r="BO26" s="0" t="n">
        <v>-1</v>
      </c>
      <c r="BP26" s="0" t="s">
        <v>44</v>
      </c>
      <c r="BQ26" s="0" t="s">
        <v>44</v>
      </c>
      <c r="BR26" s="3" t="n">
        <v>1</v>
      </c>
      <c r="BU26" s="0" t="n">
        <f aca="false">IF(CJ26&lt;=0,$D$7,IF(CR26&lt;=CJ26,$D$7,$D$7+$F$7*(CR26-CJ26)))</f>
        <v>2.6</v>
      </c>
      <c r="BW26" s="0" t="n">
        <v>1</v>
      </c>
      <c r="BX26" s="0" t="n">
        <f aca="false">IF(AND(C26&gt;=0,C27&gt;=0),C26+C27,-1)</f>
        <v>3420</v>
      </c>
      <c r="BY26" s="0" t="s">
        <v>44</v>
      </c>
      <c r="BZ26" s="0" t="str">
        <f aca="false">IF(AND(E26="Nein",E27="Nein"),"Nein","Ja")</f>
        <v>Nein</v>
      </c>
      <c r="CA26" s="3" t="n">
        <f aca="false">ROUND((F26+F27)/2,2)</f>
        <v>1</v>
      </c>
      <c r="CB26" s="0" t="n">
        <f aca="false">G27</f>
        <v>97</v>
      </c>
      <c r="CC26" s="0" t="str">
        <f aca="false">H27</f>
        <v>Nein</v>
      </c>
      <c r="CD26" s="0" t="str">
        <f aca="false">I27</f>
        <v>Nein</v>
      </c>
      <c r="CE26" s="3" t="n">
        <f aca="false">J27</f>
        <v>1</v>
      </c>
      <c r="CF26" s="0" t="n">
        <f aca="false">IF(AND(K26&gt;=0,K27&gt;=0),K26+K27,-1)</f>
        <v>1440</v>
      </c>
      <c r="CG26" s="0" t="s">
        <v>44</v>
      </c>
      <c r="CH26" s="0" t="str">
        <f aca="false">IF(AND(M26="Nein",M27="Nein"),"Nein","Ja")</f>
        <v>Nein</v>
      </c>
      <c r="CI26" s="3" t="n">
        <f aca="false">ROUND((N26+N27)/2,2)</f>
        <v>1</v>
      </c>
      <c r="CJ26" s="0" t="n">
        <f aca="false">O27</f>
        <v>82</v>
      </c>
      <c r="CK26" s="0" t="str">
        <f aca="false">P27</f>
        <v>Nein</v>
      </c>
      <c r="CL26" s="0" t="str">
        <f aca="false">Q27</f>
        <v>Nein</v>
      </c>
      <c r="CM26" s="3" t="n">
        <f aca="false">R27</f>
        <v>1</v>
      </c>
      <c r="CN26" s="0" t="n">
        <f aca="false">IF(AND(S26&gt;=0,S27&gt;=0),S26+S27,-1)</f>
        <v>1980</v>
      </c>
      <c r="CO26" s="0" t="s">
        <v>44</v>
      </c>
      <c r="CP26" s="0" t="str">
        <f aca="false">IF(AND(U26="Nein",U27="Nein"),"Nein","Ja")</f>
        <v>Nein</v>
      </c>
      <c r="CQ26" s="3" t="n">
        <f aca="false">ROUND((V26+V27)/2,2)</f>
        <v>1</v>
      </c>
      <c r="CR26" s="0" t="n">
        <f aca="false">W27</f>
        <v>102</v>
      </c>
      <c r="CS26" s="0" t="str">
        <f aca="false">X27</f>
        <v>Nein</v>
      </c>
      <c r="CT26" s="0" t="str">
        <f aca="false">Y27</f>
        <v>Nein</v>
      </c>
      <c r="CU26" s="3" t="n">
        <f aca="false">Z27</f>
        <v>1</v>
      </c>
      <c r="CV26" s="0" t="n">
        <f aca="false">AA27</f>
        <v>82</v>
      </c>
      <c r="CW26" s="0" t="str">
        <f aca="false">AB27</f>
        <v>Nein</v>
      </c>
      <c r="CX26" s="0" t="str">
        <f aca="false">AC27</f>
        <v>Nein</v>
      </c>
      <c r="CY26" s="3" t="n">
        <f aca="false">AD27</f>
        <v>1</v>
      </c>
      <c r="CZ26" s="0" t="n">
        <f aca="false">AE27</f>
        <v>82</v>
      </c>
      <c r="DA26" s="0" t="str">
        <f aca="false">AF27</f>
        <v>Nein</v>
      </c>
      <c r="DB26" s="0" t="str">
        <f aca="false">AG27</f>
        <v>Nein</v>
      </c>
      <c r="DC26" s="3" t="n">
        <f aca="false">AH27</f>
        <v>1</v>
      </c>
      <c r="DD26" s="0" t="n">
        <f aca="false">AI27</f>
        <v>11</v>
      </c>
      <c r="DE26" s="0" t="str">
        <f aca="false">AJ27</f>
        <v>Nein</v>
      </c>
      <c r="DF26" s="0" t="str">
        <f aca="false">AK27</f>
        <v>Nein</v>
      </c>
      <c r="DG26" s="3" t="n">
        <f aca="false">AL27</f>
        <v>1</v>
      </c>
      <c r="DH26" s="0" t="n">
        <f aca="false">AM27</f>
        <v>98</v>
      </c>
      <c r="DI26" s="0" t="str">
        <f aca="false">AN27</f>
        <v>Nein</v>
      </c>
      <c r="DJ26" s="0" t="str">
        <f aca="false">AO27</f>
        <v>Nein</v>
      </c>
      <c r="DK26" s="3" t="n">
        <f aca="false">AP27</f>
        <v>1</v>
      </c>
      <c r="DL26" s="0" t="n">
        <f aca="false">IF(CF26=0,0,IF(OR(BX26&gt;=0,CF26&gt;=0),ROUND(CF26/BX26*100,0),-1))</f>
        <v>42</v>
      </c>
      <c r="DM26" s="0" t="s">
        <v>44</v>
      </c>
      <c r="DN26" s="0" t="str">
        <f aca="false">IF(AND(CH26="Nein",BZ26="Nein"),"Nein","Ja")</f>
        <v>Nein</v>
      </c>
      <c r="DO26" s="3" t="n">
        <f aca="false">ROUND(CI26*CA26,2)</f>
        <v>1</v>
      </c>
      <c r="DP26" s="0" t="n">
        <f aca="false">IF(OR(BX26&lt;0,CB26&lt;=0),-1,ROUND(BX26/CB26,0))</f>
        <v>35</v>
      </c>
      <c r="DQ26" s="0" t="s">
        <v>44</v>
      </c>
      <c r="DR26" s="0" t="str">
        <f aca="false">IF(AND(BZ26="Nein",CD26="Nein"),"Nein","Ja")</f>
        <v>Nein</v>
      </c>
      <c r="DS26" s="3" t="n">
        <f aca="false">ROUND(CA26*CE26,2)</f>
        <v>1</v>
      </c>
      <c r="DT26" s="0" t="n">
        <f aca="false">IF(OR(CF26&lt;0,CJ26&lt;=0),-1,ROUND(CF26/CJ26,0))</f>
        <v>18</v>
      </c>
      <c r="DU26" s="0" t="s">
        <v>44</v>
      </c>
      <c r="DV26" s="0" t="str">
        <f aca="false">IF(AND(CH26="Nein",CL26="Nein"),"Nein","Ja")</f>
        <v>Nein</v>
      </c>
      <c r="DW26" s="3" t="n">
        <f aca="false">ROUND(CI26*CM26,2)</f>
        <v>1</v>
      </c>
      <c r="DX26" s="0" t="n">
        <f aca="false">IF(OR(CN26&lt;0,CR26&lt;=0),-1,ROUND(CN26/CR26,0))</f>
        <v>19</v>
      </c>
      <c r="DY26" s="0" t="s">
        <v>44</v>
      </c>
      <c r="DZ26" s="0" t="str">
        <f aca="false">IF(AND(CP26="Nein",CT26="Nein"),"Nein","Ja")</f>
        <v>Nein</v>
      </c>
      <c r="EA26" s="3" t="n">
        <f aca="false">ROUND(CQ26*CU26,2)</f>
        <v>1</v>
      </c>
      <c r="EB26" s="0" t="n">
        <f aca="false">IF(OR(CN26&lt;0,CF26&lt;0),-1,CN26+ROUND(BU26*CF26,0))</f>
        <v>5724</v>
      </c>
      <c r="EC26" s="0" t="s">
        <v>44</v>
      </c>
      <c r="ED26" s="0" t="str">
        <f aca="false">IF(AND(CP26="Nein",CH26="Nein"),"Nein","Ja")</f>
        <v>Nein</v>
      </c>
      <c r="EE26" s="3" t="n">
        <f aca="false">ROUND((CQ26+CI26)/2,2)</f>
        <v>1</v>
      </c>
      <c r="EF26" s="0" t="n">
        <f aca="false">IF(OR(EB26&lt;0,CB26&lt;=0),-1,ROUND(EB26/CB26,0))</f>
        <v>59</v>
      </c>
      <c r="EG26" s="0" t="s">
        <v>44</v>
      </c>
      <c r="EH26" s="0" t="str">
        <f aca="false">IF(AND(ED26="Nein",CD26="Nein"),"Nein","Ja")</f>
        <v>Nein</v>
      </c>
      <c r="EI26" s="3" t="n">
        <f aca="false">ROUND(EE26*CE26,2)</f>
        <v>1</v>
      </c>
      <c r="EJ26" s="0" t="n">
        <f aca="false">BO27</f>
        <v>7</v>
      </c>
      <c r="EK26" s="0" t="str">
        <f aca="false">BP27</f>
        <v>Nein</v>
      </c>
      <c r="EL26" s="0" t="str">
        <f aca="false">BQ27</f>
        <v>Nein</v>
      </c>
      <c r="EM26" s="3" t="n">
        <f aca="false">BR27</f>
        <v>1</v>
      </c>
    </row>
    <row r="27" customFormat="false" ht="12.75" hidden="false" customHeight="false" outlineLevel="0" collapsed="false">
      <c r="B27" s="0" t="n">
        <v>1</v>
      </c>
      <c r="C27" s="0" t="n">
        <v>720</v>
      </c>
      <c r="D27" s="0" t="s">
        <v>44</v>
      </c>
      <c r="E27" s="0" t="s">
        <v>44</v>
      </c>
      <c r="F27" s="3" t="n">
        <v>1</v>
      </c>
      <c r="G27" s="0" t="n">
        <v>97</v>
      </c>
      <c r="H27" s="0" t="s">
        <v>44</v>
      </c>
      <c r="I27" s="0" t="s">
        <v>44</v>
      </c>
      <c r="J27" s="3" t="n">
        <v>1</v>
      </c>
      <c r="K27" s="0" t="n">
        <v>180</v>
      </c>
      <c r="L27" s="0" t="s">
        <v>44</v>
      </c>
      <c r="M27" s="0" t="s">
        <v>44</v>
      </c>
      <c r="N27" s="3" t="n">
        <v>1</v>
      </c>
      <c r="O27" s="0" t="n">
        <v>82</v>
      </c>
      <c r="P27" s="0" t="s">
        <v>44</v>
      </c>
      <c r="Q27" s="0" t="s">
        <v>44</v>
      </c>
      <c r="R27" s="3" t="n">
        <v>1</v>
      </c>
      <c r="S27" s="0" t="n">
        <v>540</v>
      </c>
      <c r="T27" s="0" t="s">
        <v>44</v>
      </c>
      <c r="U27" s="0" t="s">
        <v>44</v>
      </c>
      <c r="V27" s="3" t="n">
        <v>1</v>
      </c>
      <c r="W27" s="0" t="n">
        <v>102</v>
      </c>
      <c r="X27" s="0" t="s">
        <v>44</v>
      </c>
      <c r="Y27" s="0" t="s">
        <v>44</v>
      </c>
      <c r="Z27" s="3" t="n">
        <v>1</v>
      </c>
      <c r="AA27" s="0" t="n">
        <v>82</v>
      </c>
      <c r="AB27" s="0" t="s">
        <v>44</v>
      </c>
      <c r="AC27" s="0" t="s">
        <v>44</v>
      </c>
      <c r="AD27" s="3" t="n">
        <v>1</v>
      </c>
      <c r="AE27" s="0" t="n">
        <v>82</v>
      </c>
      <c r="AF27" s="4" t="s">
        <v>44</v>
      </c>
      <c r="AG27" s="4" t="s">
        <v>44</v>
      </c>
      <c r="AH27" s="3" t="n">
        <v>1</v>
      </c>
      <c r="AI27" s="0" t="n">
        <v>11</v>
      </c>
      <c r="AJ27" s="0" t="s">
        <v>44</v>
      </c>
      <c r="AK27" s="0" t="s">
        <v>44</v>
      </c>
      <c r="AL27" s="3" t="n">
        <v>1</v>
      </c>
      <c r="AM27" s="0" t="n">
        <v>98</v>
      </c>
      <c r="AN27" s="0" t="s">
        <v>44</v>
      </c>
      <c r="AO27" s="0" t="s">
        <v>44</v>
      </c>
      <c r="AP27" s="3" t="n">
        <v>1</v>
      </c>
      <c r="AQ27" s="0" t="n">
        <v>25</v>
      </c>
      <c r="AR27" s="0" t="s">
        <v>44</v>
      </c>
      <c r="AS27" s="0" t="s">
        <v>44</v>
      </c>
      <c r="AT27" s="3" t="n">
        <v>1</v>
      </c>
      <c r="AU27" s="0" t="n">
        <v>7</v>
      </c>
      <c r="AV27" s="0" t="s">
        <v>44</v>
      </c>
      <c r="AW27" s="0" t="s">
        <v>44</v>
      </c>
      <c r="AX27" s="3" t="n">
        <v>1</v>
      </c>
      <c r="AY27" s="0" t="n">
        <v>2</v>
      </c>
      <c r="AZ27" s="0" t="s">
        <v>44</v>
      </c>
      <c r="BA27" s="0" t="s">
        <v>44</v>
      </c>
      <c r="BB27" s="3" t="n">
        <v>1</v>
      </c>
      <c r="BC27" s="0" t="n">
        <v>5</v>
      </c>
      <c r="BD27" s="0" t="s">
        <v>44</v>
      </c>
      <c r="BE27" s="0" t="s">
        <v>44</v>
      </c>
      <c r="BF27" s="3" t="n">
        <v>1</v>
      </c>
      <c r="BG27" s="0" t="n">
        <v>1008</v>
      </c>
      <c r="BH27" s="0" t="s">
        <v>44</v>
      </c>
      <c r="BI27" s="0" t="s">
        <v>44</v>
      </c>
      <c r="BJ27" s="3" t="n">
        <v>1</v>
      </c>
      <c r="BK27" s="0" t="n">
        <v>10</v>
      </c>
      <c r="BL27" s="0" t="s">
        <v>44</v>
      </c>
      <c r="BM27" s="0" t="s">
        <v>44</v>
      </c>
      <c r="BN27" s="3" t="n">
        <v>1</v>
      </c>
      <c r="BO27" s="0" t="n">
        <v>7</v>
      </c>
      <c r="BP27" s="0" t="s">
        <v>44</v>
      </c>
      <c r="BQ27" s="0" t="s">
        <v>44</v>
      </c>
      <c r="BR27" s="3" t="n">
        <v>1</v>
      </c>
      <c r="CA27" s="3"/>
      <c r="CE27" s="3"/>
      <c r="CI27" s="3"/>
      <c r="CM27" s="3"/>
      <c r="CQ27" s="3"/>
      <c r="CU27" s="3"/>
      <c r="CY27" s="3"/>
      <c r="DC27" s="3"/>
      <c r="DG27" s="3"/>
      <c r="DK27" s="3"/>
      <c r="DO27" s="3"/>
      <c r="DS27" s="3"/>
      <c r="DW27" s="3"/>
      <c r="EA27" s="3"/>
      <c r="EE27" s="3"/>
      <c r="EI27" s="3"/>
      <c r="EM27" s="3"/>
    </row>
    <row r="28" customFormat="false" ht="12.75" hidden="false" customHeight="false" outlineLevel="0" collapsed="false">
      <c r="A28" s="0" t="n">
        <v>8</v>
      </c>
      <c r="B28" s="0" t="n">
        <v>1</v>
      </c>
      <c r="C28" s="0" t="n">
        <v>2460</v>
      </c>
      <c r="D28" s="0" t="s">
        <v>44</v>
      </c>
      <c r="E28" s="0" t="s">
        <v>45</v>
      </c>
      <c r="F28" s="3" t="n">
        <v>0.97</v>
      </c>
      <c r="G28" s="0" t="n">
        <v>102</v>
      </c>
      <c r="H28" s="0" t="s">
        <v>44</v>
      </c>
      <c r="I28" s="0" t="s">
        <v>45</v>
      </c>
      <c r="J28" s="3" t="n">
        <v>0.94</v>
      </c>
      <c r="K28" s="0" t="n">
        <v>480</v>
      </c>
      <c r="L28" s="0" t="s">
        <v>44</v>
      </c>
      <c r="M28" s="0" t="s">
        <v>45</v>
      </c>
      <c r="N28" s="3" t="n">
        <v>0.97</v>
      </c>
      <c r="O28" s="0" t="n">
        <v>83</v>
      </c>
      <c r="P28" s="0" t="s">
        <v>44</v>
      </c>
      <c r="Q28" s="0" t="s">
        <v>45</v>
      </c>
      <c r="R28" s="3" t="n">
        <v>0.94</v>
      </c>
      <c r="S28" s="0" t="n">
        <v>1980</v>
      </c>
      <c r="T28" s="0" t="s">
        <v>44</v>
      </c>
      <c r="U28" s="0" t="s">
        <v>45</v>
      </c>
      <c r="V28" s="3" t="n">
        <v>0.97</v>
      </c>
      <c r="W28" s="0" t="n">
        <v>107</v>
      </c>
      <c r="X28" s="0" t="s">
        <v>44</v>
      </c>
      <c r="Y28" s="0" t="s">
        <v>45</v>
      </c>
      <c r="Z28" s="3" t="n">
        <v>0.94</v>
      </c>
      <c r="AA28" s="0" t="n">
        <v>81</v>
      </c>
      <c r="AB28" s="0" t="s">
        <v>44</v>
      </c>
      <c r="AC28" s="0" t="s">
        <v>44</v>
      </c>
      <c r="AD28" s="3" t="n">
        <v>1</v>
      </c>
      <c r="AE28" s="0" t="n">
        <v>83</v>
      </c>
      <c r="AF28" s="4" t="s">
        <v>44</v>
      </c>
      <c r="AG28" s="4" t="s">
        <v>44</v>
      </c>
      <c r="AH28" s="3" t="n">
        <v>1</v>
      </c>
      <c r="AI28" s="0" t="n">
        <v>11</v>
      </c>
      <c r="AJ28" s="0" t="s">
        <v>44</v>
      </c>
      <c r="AK28" s="0" t="s">
        <v>45</v>
      </c>
      <c r="AL28" s="3" t="n">
        <v>0.94</v>
      </c>
      <c r="AM28" s="0" t="n">
        <v>103</v>
      </c>
      <c r="AN28" s="0" t="s">
        <v>44</v>
      </c>
      <c r="AO28" s="0" t="s">
        <v>45</v>
      </c>
      <c r="AP28" s="3" t="n">
        <v>0.93</v>
      </c>
      <c r="AQ28" s="0" t="n">
        <v>20</v>
      </c>
      <c r="AR28" s="0" t="s">
        <v>44</v>
      </c>
      <c r="AS28" s="0" t="s">
        <v>45</v>
      </c>
      <c r="AT28" s="3" t="n">
        <v>0.94</v>
      </c>
      <c r="AU28" s="0" t="n">
        <v>24</v>
      </c>
      <c r="AV28" s="0" t="s">
        <v>44</v>
      </c>
      <c r="AW28" s="0" t="s">
        <v>45</v>
      </c>
      <c r="AX28" s="3" t="n">
        <v>0.9</v>
      </c>
      <c r="AY28" s="0" t="n">
        <v>6</v>
      </c>
      <c r="AZ28" s="0" t="s">
        <v>44</v>
      </c>
      <c r="BA28" s="0" t="s">
        <v>45</v>
      </c>
      <c r="BB28" s="3" t="n">
        <v>0.9</v>
      </c>
      <c r="BC28" s="0" t="n">
        <v>18</v>
      </c>
      <c r="BD28" s="0" t="s">
        <v>44</v>
      </c>
      <c r="BE28" s="0" t="s">
        <v>45</v>
      </c>
      <c r="BF28" s="3" t="n">
        <v>0.9</v>
      </c>
      <c r="BG28" s="0" t="n">
        <v>3266</v>
      </c>
      <c r="BH28" s="0" t="s">
        <v>44</v>
      </c>
      <c r="BI28" s="0" t="s">
        <v>45</v>
      </c>
      <c r="BJ28" s="3" t="n">
        <v>0.97</v>
      </c>
      <c r="BK28" s="0" t="n">
        <v>32</v>
      </c>
      <c r="BL28" s="0" t="s">
        <v>44</v>
      </c>
      <c r="BM28" s="0" t="s">
        <v>45</v>
      </c>
      <c r="BN28" s="3" t="n">
        <v>0.91</v>
      </c>
      <c r="BO28" s="0" t="n">
        <v>6</v>
      </c>
      <c r="BP28" s="0" t="s">
        <v>44</v>
      </c>
      <c r="BQ28" s="0" t="s">
        <v>44</v>
      </c>
      <c r="BR28" s="3" t="n">
        <v>0.96</v>
      </c>
      <c r="BT28" s="0" t="s">
        <v>19</v>
      </c>
      <c r="BU28" s="0" t="n">
        <f aca="false">IF(CJ28&lt;=0,$D$7,IF(CR28&lt;=CJ28,$D$7,$D$7+$F$7*(CR28-CJ28)))</f>
        <v>2.6</v>
      </c>
      <c r="BW28" s="0" t="n">
        <v>1</v>
      </c>
      <c r="BX28" s="0" t="n">
        <f aca="false">IF(AND(C28&gt;=0,C29&gt;=0),C28+C29,-1)</f>
        <v>3180</v>
      </c>
      <c r="BY28" s="0" t="s">
        <v>44</v>
      </c>
      <c r="BZ28" s="0" t="str">
        <f aca="false">IF(AND(E28="Nein",E29="Nein"),"Nein","Ja")</f>
        <v>Ja</v>
      </c>
      <c r="CA28" s="3" t="n">
        <f aca="false">ROUND((F28+F29)/2,2)</f>
        <v>0.93</v>
      </c>
      <c r="CB28" s="0" t="n">
        <f aca="false">G29</f>
        <v>97</v>
      </c>
      <c r="CC28" s="0" t="str">
        <f aca="false">H29</f>
        <v>Nein</v>
      </c>
      <c r="CD28" s="0" t="str">
        <f aca="false">I29</f>
        <v>Nein</v>
      </c>
      <c r="CE28" s="3" t="n">
        <f aca="false">J29</f>
        <v>1</v>
      </c>
      <c r="CF28" s="0" t="n">
        <f aca="false">IF(AND(K28&gt;=0,K29&gt;=0),K28+K29,-1)</f>
        <v>660</v>
      </c>
      <c r="CG28" s="0" t="s">
        <v>44</v>
      </c>
      <c r="CH28" s="0" t="str">
        <f aca="false">IF(AND(M28="Nein",M29="Nein"),"Nein","Ja")</f>
        <v>Ja</v>
      </c>
      <c r="CI28" s="3" t="n">
        <f aca="false">ROUND((N28+N29)/2,2)</f>
        <v>0.93</v>
      </c>
      <c r="CJ28" s="0" t="n">
        <f aca="false">O29</f>
        <v>82</v>
      </c>
      <c r="CK28" s="0" t="str">
        <f aca="false">P29</f>
        <v>Nein</v>
      </c>
      <c r="CL28" s="0" t="str">
        <f aca="false">Q29</f>
        <v>Nein</v>
      </c>
      <c r="CM28" s="3" t="n">
        <f aca="false">R29</f>
        <v>1</v>
      </c>
      <c r="CN28" s="0" t="n">
        <f aca="false">IF(AND(S28&gt;=0,S29&gt;=0),S28+S29,-1)</f>
        <v>2520</v>
      </c>
      <c r="CO28" s="0" t="s">
        <v>44</v>
      </c>
      <c r="CP28" s="0" t="str">
        <f aca="false">IF(AND(U28="Nein",U29="Nein"),"Nein","Ja")</f>
        <v>Ja</v>
      </c>
      <c r="CQ28" s="3" t="n">
        <f aca="false">ROUND((V28+V29)/2,2)</f>
        <v>0.93</v>
      </c>
      <c r="CR28" s="0" t="n">
        <f aca="false">W29</f>
        <v>102</v>
      </c>
      <c r="CS28" s="0" t="str">
        <f aca="false">X29</f>
        <v>Nein</v>
      </c>
      <c r="CT28" s="0" t="str">
        <f aca="false">Y29</f>
        <v>Nein</v>
      </c>
      <c r="CU28" s="3" t="n">
        <f aca="false">Z29</f>
        <v>1</v>
      </c>
      <c r="CV28" s="0" t="n">
        <f aca="false">AA29</f>
        <v>82</v>
      </c>
      <c r="CW28" s="0" t="str">
        <f aca="false">AB29</f>
        <v>Nein</v>
      </c>
      <c r="CX28" s="0" t="str">
        <f aca="false">AC29</f>
        <v>Nein</v>
      </c>
      <c r="CY28" s="3" t="n">
        <f aca="false">AD29</f>
        <v>1</v>
      </c>
      <c r="CZ28" s="0" t="n">
        <f aca="false">AE29</f>
        <v>82</v>
      </c>
      <c r="DA28" s="0" t="str">
        <f aca="false">AF29</f>
        <v>Nein</v>
      </c>
      <c r="DB28" s="0" t="str">
        <f aca="false">AG29</f>
        <v>Nein</v>
      </c>
      <c r="DC28" s="3" t="n">
        <f aca="false">AH29</f>
        <v>1</v>
      </c>
      <c r="DD28" s="0" t="n">
        <f aca="false">AI29</f>
        <v>11</v>
      </c>
      <c r="DE28" s="0" t="str">
        <f aca="false">AJ29</f>
        <v>Nein</v>
      </c>
      <c r="DF28" s="0" t="str">
        <f aca="false">AK29</f>
        <v>Nein</v>
      </c>
      <c r="DG28" s="3" t="n">
        <f aca="false">AL29</f>
        <v>1</v>
      </c>
      <c r="DH28" s="0" t="n">
        <f aca="false">AM29</f>
        <v>98</v>
      </c>
      <c r="DI28" s="0" t="str">
        <f aca="false">AN29</f>
        <v>Nein</v>
      </c>
      <c r="DJ28" s="0" t="str">
        <f aca="false">AO29</f>
        <v>Nein</v>
      </c>
      <c r="DK28" s="3" t="n">
        <f aca="false">AP29</f>
        <v>1</v>
      </c>
      <c r="DL28" s="0" t="n">
        <f aca="false">IF(CF28=0,0,IF(OR(BX28&gt;=0,CF28&gt;=0),ROUND(CF28/BX28*100,0),-1))</f>
        <v>21</v>
      </c>
      <c r="DM28" s="0" t="s">
        <v>44</v>
      </c>
      <c r="DN28" s="0" t="str">
        <f aca="false">IF(AND(CH28="Nein",BZ28="Nein"),"Nein","Ja")</f>
        <v>Ja</v>
      </c>
      <c r="DO28" s="3" t="n">
        <f aca="false">ROUND(CI28*CA28,2)</f>
        <v>0.86</v>
      </c>
      <c r="DP28" s="0" t="n">
        <f aca="false">IF(OR(BX28&lt;0,CB28&lt;=0),-1,ROUND(BX28/CB28,0))</f>
        <v>33</v>
      </c>
      <c r="DQ28" s="0" t="s">
        <v>44</v>
      </c>
      <c r="DR28" s="0" t="str">
        <f aca="false">IF(AND(BZ28="Nein",CD28="Nein"),"Nein","Ja")</f>
        <v>Ja</v>
      </c>
      <c r="DS28" s="3" t="n">
        <f aca="false">ROUND(CA28*CE28,2)</f>
        <v>0.93</v>
      </c>
      <c r="DT28" s="0" t="n">
        <f aca="false">IF(OR(CF28&lt;0,CJ28&lt;=0),-1,ROUND(CF28/CJ28,0))</f>
        <v>8</v>
      </c>
      <c r="DU28" s="0" t="s">
        <v>44</v>
      </c>
      <c r="DV28" s="0" t="str">
        <f aca="false">IF(AND(CH28="Nein",CL28="Nein"),"Nein","Ja")</f>
        <v>Ja</v>
      </c>
      <c r="DW28" s="3" t="n">
        <f aca="false">ROUND(CI28*CM28,2)</f>
        <v>0.93</v>
      </c>
      <c r="DX28" s="0" t="n">
        <f aca="false">IF(OR(CN28&lt;0,CR28&lt;=0),-1,ROUND(CN28/CR28,0))</f>
        <v>25</v>
      </c>
      <c r="DY28" s="0" t="s">
        <v>44</v>
      </c>
      <c r="DZ28" s="0" t="str">
        <f aca="false">IF(AND(CP28="Nein",CT28="Nein"),"Nein","Ja")</f>
        <v>Ja</v>
      </c>
      <c r="EA28" s="3" t="n">
        <f aca="false">ROUND(CQ28*CU28,2)</f>
        <v>0.93</v>
      </c>
      <c r="EB28" s="0" t="n">
        <f aca="false">IF(OR(CN28&lt;0,CF28&lt;0),-1,CN28+ROUND(BU28*CF28,0))</f>
        <v>4236</v>
      </c>
      <c r="EC28" s="0" t="s">
        <v>44</v>
      </c>
      <c r="ED28" s="0" t="str">
        <f aca="false">IF(AND(CP28="Nein",CH28="Nein"),"Nein","Ja")</f>
        <v>Ja</v>
      </c>
      <c r="EE28" s="3" t="n">
        <f aca="false">ROUND((CQ28+CI28)/2,2)</f>
        <v>0.93</v>
      </c>
      <c r="EF28" s="0" t="n">
        <f aca="false">IF(OR(EB28&lt;0,CB28&lt;=0),-1,ROUND(EB28/CB28,0))</f>
        <v>44</v>
      </c>
      <c r="EG28" s="0" t="s">
        <v>44</v>
      </c>
      <c r="EH28" s="0" t="str">
        <f aca="false">IF(AND(ED28="Nein",CD28="Nein"),"Nein","Ja")</f>
        <v>Ja</v>
      </c>
      <c r="EI28" s="3" t="n">
        <f aca="false">ROUND(EE28*CE28,2)</f>
        <v>0.93</v>
      </c>
      <c r="EJ28" s="0" t="n">
        <f aca="false">BO29</f>
        <v>7</v>
      </c>
      <c r="EK28" s="0" t="str">
        <f aca="false">BP29</f>
        <v>Nein</v>
      </c>
      <c r="EL28" s="0" t="str">
        <f aca="false">BQ29</f>
        <v>Nein</v>
      </c>
      <c r="EM28" s="3" t="n">
        <f aca="false">BR29</f>
        <v>1</v>
      </c>
    </row>
    <row r="29" customFormat="false" ht="12.75" hidden="false" customHeight="false" outlineLevel="0" collapsed="false">
      <c r="B29" s="0" t="n">
        <v>1</v>
      </c>
      <c r="C29" s="0" t="n">
        <v>720</v>
      </c>
      <c r="D29" s="0" t="s">
        <v>44</v>
      </c>
      <c r="E29" s="0" t="s">
        <v>45</v>
      </c>
      <c r="F29" s="3" t="n">
        <v>0.88</v>
      </c>
      <c r="G29" s="0" t="n">
        <v>97</v>
      </c>
      <c r="H29" s="0" t="s">
        <v>44</v>
      </c>
      <c r="I29" s="0" t="s">
        <v>44</v>
      </c>
      <c r="J29" s="3" t="n">
        <v>1</v>
      </c>
      <c r="K29" s="0" t="n">
        <v>180</v>
      </c>
      <c r="L29" s="0" t="s">
        <v>44</v>
      </c>
      <c r="M29" s="0" t="s">
        <v>45</v>
      </c>
      <c r="N29" s="3" t="n">
        <v>0.88</v>
      </c>
      <c r="O29" s="0" t="n">
        <v>82</v>
      </c>
      <c r="P29" s="0" t="s">
        <v>44</v>
      </c>
      <c r="Q29" s="0" t="s">
        <v>44</v>
      </c>
      <c r="R29" s="3" t="n">
        <v>1</v>
      </c>
      <c r="S29" s="0" t="n">
        <v>540</v>
      </c>
      <c r="T29" s="0" t="s">
        <v>44</v>
      </c>
      <c r="U29" s="0" t="s">
        <v>45</v>
      </c>
      <c r="V29" s="3" t="n">
        <v>0.88</v>
      </c>
      <c r="W29" s="0" t="n">
        <v>102</v>
      </c>
      <c r="X29" s="0" t="s">
        <v>44</v>
      </c>
      <c r="Y29" s="0" t="s">
        <v>44</v>
      </c>
      <c r="Z29" s="3" t="n">
        <v>1</v>
      </c>
      <c r="AA29" s="0" t="n">
        <v>82</v>
      </c>
      <c r="AB29" s="0" t="s">
        <v>44</v>
      </c>
      <c r="AC29" s="0" t="s">
        <v>44</v>
      </c>
      <c r="AD29" s="3" t="n">
        <v>1</v>
      </c>
      <c r="AE29" s="0" t="n">
        <v>82</v>
      </c>
      <c r="AF29" s="4" t="s">
        <v>44</v>
      </c>
      <c r="AG29" s="4" t="s">
        <v>44</v>
      </c>
      <c r="AH29" s="3" t="n">
        <v>1</v>
      </c>
      <c r="AI29" s="0" t="n">
        <v>11</v>
      </c>
      <c r="AJ29" s="0" t="s">
        <v>44</v>
      </c>
      <c r="AK29" s="0" t="s">
        <v>44</v>
      </c>
      <c r="AL29" s="3" t="n">
        <v>1</v>
      </c>
      <c r="AM29" s="0" t="n">
        <v>98</v>
      </c>
      <c r="AN29" s="0" t="s">
        <v>44</v>
      </c>
      <c r="AO29" s="0" t="s">
        <v>44</v>
      </c>
      <c r="AP29" s="3" t="n">
        <v>1</v>
      </c>
      <c r="AQ29" s="0" t="n">
        <v>25</v>
      </c>
      <c r="AR29" s="0" t="s">
        <v>44</v>
      </c>
      <c r="AS29" s="0" t="s">
        <v>44</v>
      </c>
      <c r="AT29" s="3" t="n">
        <v>1</v>
      </c>
      <c r="AU29" s="0" t="n">
        <v>7</v>
      </c>
      <c r="AV29" s="0" t="s">
        <v>44</v>
      </c>
      <c r="AW29" s="0" t="s">
        <v>44</v>
      </c>
      <c r="AX29" s="3" t="n">
        <v>1</v>
      </c>
      <c r="AY29" s="0" t="n">
        <v>2</v>
      </c>
      <c r="AZ29" s="0" t="s">
        <v>44</v>
      </c>
      <c r="BA29" s="0" t="s">
        <v>44</v>
      </c>
      <c r="BB29" s="3" t="n">
        <v>1</v>
      </c>
      <c r="BC29" s="0" t="n">
        <v>5</v>
      </c>
      <c r="BD29" s="0" t="s">
        <v>44</v>
      </c>
      <c r="BE29" s="0" t="s">
        <v>44</v>
      </c>
      <c r="BF29" s="3" t="n">
        <v>1</v>
      </c>
      <c r="BG29" s="0" t="n">
        <v>1008</v>
      </c>
      <c r="BH29" s="0" t="s">
        <v>44</v>
      </c>
      <c r="BI29" s="0" t="s">
        <v>44</v>
      </c>
      <c r="BJ29" s="3" t="n">
        <v>1</v>
      </c>
      <c r="BK29" s="0" t="n">
        <v>10</v>
      </c>
      <c r="BL29" s="0" t="s">
        <v>44</v>
      </c>
      <c r="BM29" s="0" t="s">
        <v>44</v>
      </c>
      <c r="BN29" s="3" t="n">
        <v>1</v>
      </c>
      <c r="BO29" s="0" t="n">
        <v>7</v>
      </c>
      <c r="BP29" s="0" t="s">
        <v>44</v>
      </c>
      <c r="BQ29" s="0" t="s">
        <v>44</v>
      </c>
      <c r="BR29" s="3" t="n">
        <v>1</v>
      </c>
      <c r="CA29" s="3"/>
      <c r="CE29" s="3"/>
      <c r="CI29" s="3"/>
      <c r="CM29" s="3"/>
      <c r="CQ29" s="3"/>
      <c r="CU29" s="3"/>
      <c r="CY29" s="3"/>
      <c r="DC29" s="3"/>
      <c r="DG29" s="3"/>
      <c r="DK29" s="3"/>
      <c r="DO29" s="3"/>
      <c r="DS29" s="3"/>
      <c r="DW29" s="3"/>
      <c r="EA29" s="3"/>
      <c r="EE29" s="3"/>
      <c r="EI29" s="3"/>
      <c r="EM29" s="3"/>
    </row>
    <row r="30" customFormat="false" ht="12.75" hidden="false" customHeight="false" outlineLevel="0" collapsed="false">
      <c r="A30" s="0" t="n">
        <v>9</v>
      </c>
      <c r="B30" s="0" t="n">
        <v>1</v>
      </c>
      <c r="C30" s="0" t="n">
        <v>2520</v>
      </c>
      <c r="D30" s="0" t="s">
        <v>44</v>
      </c>
      <c r="E30" s="0" t="s">
        <v>44</v>
      </c>
      <c r="F30" s="3" t="n">
        <v>1</v>
      </c>
      <c r="G30" s="0" t="n">
        <v>107</v>
      </c>
      <c r="H30" s="0" t="s">
        <v>44</v>
      </c>
      <c r="I30" s="0" t="s">
        <v>44</v>
      </c>
      <c r="J30" s="3" t="n">
        <v>1</v>
      </c>
      <c r="K30" s="0" t="n">
        <v>360</v>
      </c>
      <c r="L30" s="0" t="s">
        <v>44</v>
      </c>
      <c r="M30" s="0" t="s">
        <v>44</v>
      </c>
      <c r="N30" s="3" t="n">
        <v>1</v>
      </c>
      <c r="O30" s="0" t="n">
        <v>84</v>
      </c>
      <c r="P30" s="0" t="s">
        <v>44</v>
      </c>
      <c r="Q30" s="0" t="s">
        <v>44</v>
      </c>
      <c r="R30" s="3" t="n">
        <v>1</v>
      </c>
      <c r="S30" s="0" t="n">
        <v>2160</v>
      </c>
      <c r="T30" s="0" t="s">
        <v>44</v>
      </c>
      <c r="U30" s="0" t="s">
        <v>44</v>
      </c>
      <c r="V30" s="3" t="n">
        <v>1</v>
      </c>
      <c r="W30" s="0" t="n">
        <v>111</v>
      </c>
      <c r="X30" s="0" t="s">
        <v>44</v>
      </c>
      <c r="Y30" s="0" t="s">
        <v>44</v>
      </c>
      <c r="Z30" s="3" t="n">
        <v>1</v>
      </c>
      <c r="AA30" s="0" t="n">
        <v>-3</v>
      </c>
      <c r="AB30" s="0" t="s">
        <v>44</v>
      </c>
      <c r="AC30" s="0" t="s">
        <v>44</v>
      </c>
      <c r="AD30" s="3" t="n">
        <v>1</v>
      </c>
      <c r="AE30" s="0" t="n">
        <v>-3</v>
      </c>
      <c r="AF30" s="4" t="s">
        <v>44</v>
      </c>
      <c r="AG30" s="4" t="s">
        <v>44</v>
      </c>
      <c r="AH30" s="3" t="n">
        <v>1</v>
      </c>
      <c r="AI30" s="0" t="n">
        <v>14</v>
      </c>
      <c r="AJ30" s="0" t="s">
        <v>44</v>
      </c>
      <c r="AK30" s="0" t="s">
        <v>44</v>
      </c>
      <c r="AL30" s="3" t="n">
        <v>1</v>
      </c>
      <c r="AM30" s="0" t="n">
        <v>106</v>
      </c>
      <c r="AN30" s="0" t="s">
        <v>44</v>
      </c>
      <c r="AO30" s="0" t="s">
        <v>44</v>
      </c>
      <c r="AP30" s="3" t="n">
        <v>1</v>
      </c>
      <c r="AQ30" s="0" t="n">
        <v>14</v>
      </c>
      <c r="AR30" s="0" t="s">
        <v>44</v>
      </c>
      <c r="AS30" s="0" t="s">
        <v>44</v>
      </c>
      <c r="AT30" s="3" t="n">
        <v>1</v>
      </c>
      <c r="AU30" s="0" t="n">
        <v>24</v>
      </c>
      <c r="AV30" s="0" t="s">
        <v>44</v>
      </c>
      <c r="AW30" s="0" t="s">
        <v>44</v>
      </c>
      <c r="AX30" s="3" t="n">
        <v>1</v>
      </c>
      <c r="AY30" s="0" t="n">
        <v>4</v>
      </c>
      <c r="AZ30" s="0" t="s">
        <v>44</v>
      </c>
      <c r="BA30" s="0" t="s">
        <v>44</v>
      </c>
      <c r="BB30" s="3" t="n">
        <v>1</v>
      </c>
      <c r="BC30" s="0" t="n">
        <v>19</v>
      </c>
      <c r="BD30" s="0" t="s">
        <v>44</v>
      </c>
      <c r="BE30" s="0" t="s">
        <v>44</v>
      </c>
      <c r="BF30" s="3" t="n">
        <v>1</v>
      </c>
      <c r="BG30" s="0" t="n">
        <v>3146</v>
      </c>
      <c r="BH30" s="0" t="s">
        <v>44</v>
      </c>
      <c r="BI30" s="0" t="s">
        <v>44</v>
      </c>
      <c r="BJ30" s="3" t="n">
        <v>1</v>
      </c>
      <c r="BK30" s="0" t="n">
        <v>29</v>
      </c>
      <c r="BL30" s="0" t="s">
        <v>44</v>
      </c>
      <c r="BM30" s="0" t="s">
        <v>44</v>
      </c>
      <c r="BN30" s="3" t="n">
        <v>1</v>
      </c>
      <c r="BO30" s="0" t="n">
        <v>9</v>
      </c>
      <c r="BP30" s="0" t="s">
        <v>44</v>
      </c>
      <c r="BQ30" s="0" t="s">
        <v>44</v>
      </c>
      <c r="BR30" s="3" t="n">
        <v>1</v>
      </c>
      <c r="BU30" s="0" t="n">
        <f aca="false">IF(CJ30&lt;=0,$D$7,IF(CR30&lt;=CJ30,$D$7,$D$7+$F$7*(CR30-CJ30)))</f>
        <v>2.6</v>
      </c>
      <c r="BW30" s="0" t="n">
        <v>1</v>
      </c>
      <c r="BX30" s="0" t="n">
        <f aca="false">IF(AND(C30&gt;=0,C31&gt;=0),C30+C31,-1)</f>
        <v>3240</v>
      </c>
      <c r="BY30" s="0" t="s">
        <v>44</v>
      </c>
      <c r="BZ30" s="0" t="str">
        <f aca="false">IF(AND(E30="Nein",E31="Nein"),"Nein","Ja")</f>
        <v>Nein</v>
      </c>
      <c r="CA30" s="3" t="n">
        <f aca="false">ROUND((F30+F31)/2,2)</f>
        <v>1</v>
      </c>
      <c r="CB30" s="0" t="n">
        <f aca="false">G31</f>
        <v>97</v>
      </c>
      <c r="CC30" s="0" t="str">
        <f aca="false">H31</f>
        <v>Nein</v>
      </c>
      <c r="CD30" s="0" t="str">
        <f aca="false">I31</f>
        <v>Nein</v>
      </c>
      <c r="CE30" s="3" t="n">
        <f aca="false">J31</f>
        <v>1</v>
      </c>
      <c r="CF30" s="0" t="n">
        <f aca="false">IF(AND(K30&gt;=0,K31&gt;=0),K30+K31,-1)</f>
        <v>540</v>
      </c>
      <c r="CG30" s="0" t="s">
        <v>44</v>
      </c>
      <c r="CH30" s="0" t="str">
        <f aca="false">IF(AND(M30="Nein",M31="Nein"),"Nein","Ja")</f>
        <v>Nein</v>
      </c>
      <c r="CI30" s="3" t="n">
        <f aca="false">ROUND((N30+N31)/2,2)</f>
        <v>1</v>
      </c>
      <c r="CJ30" s="0" t="n">
        <f aca="false">O31</f>
        <v>82</v>
      </c>
      <c r="CK30" s="0" t="str">
        <f aca="false">P31</f>
        <v>Nein</v>
      </c>
      <c r="CL30" s="0" t="str">
        <f aca="false">Q31</f>
        <v>Nein</v>
      </c>
      <c r="CM30" s="3" t="n">
        <f aca="false">R31</f>
        <v>1</v>
      </c>
      <c r="CN30" s="0" t="n">
        <f aca="false">IF(AND(S30&gt;=0,S31&gt;=0),S30+S31,-1)</f>
        <v>2700</v>
      </c>
      <c r="CO30" s="0" t="s">
        <v>44</v>
      </c>
      <c r="CP30" s="0" t="str">
        <f aca="false">IF(AND(U30="Nein",U31="Nein"),"Nein","Ja")</f>
        <v>Nein</v>
      </c>
      <c r="CQ30" s="3" t="n">
        <f aca="false">ROUND((V30+V31)/2,2)</f>
        <v>1</v>
      </c>
      <c r="CR30" s="0" t="n">
        <f aca="false">W31</f>
        <v>102</v>
      </c>
      <c r="CS30" s="0" t="str">
        <f aca="false">X31</f>
        <v>Nein</v>
      </c>
      <c r="CT30" s="0" t="str">
        <f aca="false">Y31</f>
        <v>Nein</v>
      </c>
      <c r="CU30" s="3" t="n">
        <f aca="false">Z31</f>
        <v>1</v>
      </c>
      <c r="CV30" s="0" t="n">
        <f aca="false">AA31</f>
        <v>82</v>
      </c>
      <c r="CW30" s="0" t="str">
        <f aca="false">AB31</f>
        <v>Nein</v>
      </c>
      <c r="CX30" s="0" t="str">
        <f aca="false">AC31</f>
        <v>Nein</v>
      </c>
      <c r="CY30" s="3" t="n">
        <f aca="false">AD31</f>
        <v>1</v>
      </c>
      <c r="CZ30" s="0" t="n">
        <f aca="false">AE31</f>
        <v>82</v>
      </c>
      <c r="DA30" s="0" t="str">
        <f aca="false">AF31</f>
        <v>Nein</v>
      </c>
      <c r="DB30" s="0" t="str">
        <f aca="false">AG31</f>
        <v>Nein</v>
      </c>
      <c r="DC30" s="3" t="n">
        <f aca="false">AH31</f>
        <v>1</v>
      </c>
      <c r="DD30" s="0" t="n">
        <f aca="false">AI31</f>
        <v>11</v>
      </c>
      <c r="DE30" s="0" t="str">
        <f aca="false">AJ31</f>
        <v>Nein</v>
      </c>
      <c r="DF30" s="0" t="str">
        <f aca="false">AK31</f>
        <v>Nein</v>
      </c>
      <c r="DG30" s="3" t="n">
        <f aca="false">AL31</f>
        <v>1</v>
      </c>
      <c r="DH30" s="0" t="n">
        <f aca="false">AM31</f>
        <v>98</v>
      </c>
      <c r="DI30" s="0" t="str">
        <f aca="false">AN31</f>
        <v>Nein</v>
      </c>
      <c r="DJ30" s="0" t="str">
        <f aca="false">AO31</f>
        <v>Nein</v>
      </c>
      <c r="DK30" s="3" t="n">
        <f aca="false">AP31</f>
        <v>1</v>
      </c>
      <c r="DL30" s="0" t="n">
        <f aca="false">IF(CF30=0,0,IF(OR(BX30&gt;=0,CF30&gt;=0),ROUND(CF30/BX30*100,0),-1))</f>
        <v>17</v>
      </c>
      <c r="DM30" s="0" t="s">
        <v>44</v>
      </c>
      <c r="DN30" s="0" t="str">
        <f aca="false">IF(AND(CH30="Nein",BZ30="Nein"),"Nein","Ja")</f>
        <v>Nein</v>
      </c>
      <c r="DO30" s="3" t="n">
        <f aca="false">ROUND(CI30*CA30,2)</f>
        <v>1</v>
      </c>
      <c r="DP30" s="0" t="n">
        <f aca="false">IF(OR(BX30&lt;0,CB30&lt;=0),-1,ROUND(BX30/CB30,0))</f>
        <v>33</v>
      </c>
      <c r="DQ30" s="0" t="s">
        <v>44</v>
      </c>
      <c r="DR30" s="0" t="str">
        <f aca="false">IF(AND(BZ30="Nein",CD30="Nein"),"Nein","Ja")</f>
        <v>Nein</v>
      </c>
      <c r="DS30" s="3" t="n">
        <f aca="false">ROUND(CA30*CE30,2)</f>
        <v>1</v>
      </c>
      <c r="DT30" s="0" t="n">
        <f aca="false">IF(OR(CF30&lt;0,CJ30&lt;=0),-1,ROUND(CF30/CJ30,0))</f>
        <v>7</v>
      </c>
      <c r="DU30" s="0" t="s">
        <v>44</v>
      </c>
      <c r="DV30" s="0" t="str">
        <f aca="false">IF(AND(CH30="Nein",CL30="Nein"),"Nein","Ja")</f>
        <v>Nein</v>
      </c>
      <c r="DW30" s="3" t="n">
        <f aca="false">ROUND(CI30*CM30,2)</f>
        <v>1</v>
      </c>
      <c r="DX30" s="0" t="n">
        <f aca="false">IF(OR(CN30&lt;0,CR30&lt;=0),-1,ROUND(CN30/CR30,0))</f>
        <v>26</v>
      </c>
      <c r="DY30" s="0" t="s">
        <v>44</v>
      </c>
      <c r="DZ30" s="0" t="str">
        <f aca="false">IF(AND(CP30="Nein",CT30="Nein"),"Nein","Ja")</f>
        <v>Nein</v>
      </c>
      <c r="EA30" s="3" t="n">
        <f aca="false">ROUND(CQ30*CU30,2)</f>
        <v>1</v>
      </c>
      <c r="EB30" s="0" t="n">
        <f aca="false">IF(OR(CN30&lt;0,CF30&lt;0),-1,CN30+ROUND(BU30*CF30,0))</f>
        <v>4104</v>
      </c>
      <c r="EC30" s="0" t="s">
        <v>44</v>
      </c>
      <c r="ED30" s="0" t="str">
        <f aca="false">IF(AND(CP30="Nein",CH30="Nein"),"Nein","Ja")</f>
        <v>Nein</v>
      </c>
      <c r="EE30" s="3" t="n">
        <f aca="false">ROUND((CQ30+CI30)/2,2)</f>
        <v>1</v>
      </c>
      <c r="EF30" s="0" t="n">
        <f aca="false">IF(OR(EB30&lt;0,CB30&lt;=0),-1,ROUND(EB30/CB30,0))</f>
        <v>42</v>
      </c>
      <c r="EG30" s="0" t="s">
        <v>44</v>
      </c>
      <c r="EH30" s="0" t="str">
        <f aca="false">IF(AND(ED30="Nein",CD30="Nein"),"Nein","Ja")</f>
        <v>Nein</v>
      </c>
      <c r="EI30" s="3" t="n">
        <f aca="false">ROUND(EE30*CE30,2)</f>
        <v>1</v>
      </c>
      <c r="EJ30" s="0" t="n">
        <f aca="false">BO31</f>
        <v>7</v>
      </c>
      <c r="EK30" s="0" t="str">
        <f aca="false">BP31</f>
        <v>Nein</v>
      </c>
      <c r="EL30" s="0" t="str">
        <f aca="false">BQ31</f>
        <v>Nein</v>
      </c>
      <c r="EM30" s="3" t="n">
        <f aca="false">BR31</f>
        <v>1</v>
      </c>
    </row>
    <row r="31" customFormat="false" ht="12.75" hidden="false" customHeight="false" outlineLevel="0" collapsed="false">
      <c r="B31" s="0" t="n">
        <v>1</v>
      </c>
      <c r="C31" s="0" t="n">
        <v>720</v>
      </c>
      <c r="D31" s="0" t="s">
        <v>44</v>
      </c>
      <c r="E31" s="0" t="s">
        <v>44</v>
      </c>
      <c r="F31" s="3" t="n">
        <v>1</v>
      </c>
      <c r="G31" s="0" t="n">
        <v>97</v>
      </c>
      <c r="H31" s="0" t="s">
        <v>44</v>
      </c>
      <c r="I31" s="0" t="s">
        <v>44</v>
      </c>
      <c r="J31" s="3" t="n">
        <v>1</v>
      </c>
      <c r="K31" s="0" t="n">
        <v>180</v>
      </c>
      <c r="L31" s="0" t="s">
        <v>44</v>
      </c>
      <c r="M31" s="0" t="s">
        <v>44</v>
      </c>
      <c r="N31" s="3" t="n">
        <v>1</v>
      </c>
      <c r="O31" s="0" t="n">
        <v>82</v>
      </c>
      <c r="P31" s="0" t="s">
        <v>44</v>
      </c>
      <c r="Q31" s="0" t="s">
        <v>44</v>
      </c>
      <c r="R31" s="3" t="n">
        <v>1</v>
      </c>
      <c r="S31" s="0" t="n">
        <v>540</v>
      </c>
      <c r="T31" s="0" t="s">
        <v>44</v>
      </c>
      <c r="U31" s="0" t="s">
        <v>44</v>
      </c>
      <c r="V31" s="3" t="n">
        <v>1</v>
      </c>
      <c r="W31" s="0" t="n">
        <v>102</v>
      </c>
      <c r="X31" s="0" t="s">
        <v>44</v>
      </c>
      <c r="Y31" s="0" t="s">
        <v>44</v>
      </c>
      <c r="Z31" s="3" t="n">
        <v>1</v>
      </c>
      <c r="AA31" s="0" t="n">
        <v>82</v>
      </c>
      <c r="AB31" s="0" t="s">
        <v>44</v>
      </c>
      <c r="AC31" s="0" t="s">
        <v>44</v>
      </c>
      <c r="AD31" s="3" t="n">
        <v>1</v>
      </c>
      <c r="AE31" s="0" t="n">
        <v>82</v>
      </c>
      <c r="AF31" s="4" t="s">
        <v>44</v>
      </c>
      <c r="AG31" s="4" t="s">
        <v>44</v>
      </c>
      <c r="AH31" s="3" t="n">
        <v>1</v>
      </c>
      <c r="AI31" s="0" t="n">
        <v>11</v>
      </c>
      <c r="AJ31" s="0" t="s">
        <v>44</v>
      </c>
      <c r="AK31" s="0" t="s">
        <v>44</v>
      </c>
      <c r="AL31" s="3" t="n">
        <v>1</v>
      </c>
      <c r="AM31" s="0" t="n">
        <v>98</v>
      </c>
      <c r="AN31" s="0" t="s">
        <v>44</v>
      </c>
      <c r="AO31" s="0" t="s">
        <v>44</v>
      </c>
      <c r="AP31" s="3" t="n">
        <v>1</v>
      </c>
      <c r="AQ31" s="0" t="n">
        <v>25</v>
      </c>
      <c r="AR31" s="0" t="s">
        <v>44</v>
      </c>
      <c r="AS31" s="0" t="s">
        <v>44</v>
      </c>
      <c r="AT31" s="3" t="n">
        <v>1</v>
      </c>
      <c r="AU31" s="0" t="n">
        <v>7</v>
      </c>
      <c r="AV31" s="0" t="s">
        <v>44</v>
      </c>
      <c r="AW31" s="0" t="s">
        <v>44</v>
      </c>
      <c r="AX31" s="3" t="n">
        <v>1</v>
      </c>
      <c r="AY31" s="0" t="n">
        <v>2</v>
      </c>
      <c r="AZ31" s="0" t="s">
        <v>44</v>
      </c>
      <c r="BA31" s="0" t="s">
        <v>44</v>
      </c>
      <c r="BB31" s="3" t="n">
        <v>1</v>
      </c>
      <c r="BC31" s="0" t="n">
        <v>5</v>
      </c>
      <c r="BD31" s="0" t="s">
        <v>44</v>
      </c>
      <c r="BE31" s="0" t="s">
        <v>44</v>
      </c>
      <c r="BF31" s="3" t="n">
        <v>1</v>
      </c>
      <c r="BG31" s="0" t="n">
        <v>1008</v>
      </c>
      <c r="BH31" s="0" t="s">
        <v>44</v>
      </c>
      <c r="BI31" s="0" t="s">
        <v>44</v>
      </c>
      <c r="BJ31" s="3" t="n">
        <v>1</v>
      </c>
      <c r="BK31" s="0" t="n">
        <v>10</v>
      </c>
      <c r="BL31" s="0" t="s">
        <v>44</v>
      </c>
      <c r="BM31" s="0" t="s">
        <v>44</v>
      </c>
      <c r="BN31" s="3" t="n">
        <v>1</v>
      </c>
      <c r="BO31" s="0" t="n">
        <v>7</v>
      </c>
      <c r="BP31" s="0" t="s">
        <v>44</v>
      </c>
      <c r="BQ31" s="0" t="s">
        <v>44</v>
      </c>
      <c r="BR31" s="3" t="n">
        <v>1</v>
      </c>
      <c r="CA31" s="3"/>
      <c r="CE31" s="3"/>
      <c r="CI31" s="3"/>
      <c r="CM31" s="3"/>
      <c r="CQ31" s="3"/>
      <c r="CU31" s="3"/>
      <c r="CY31" s="3"/>
      <c r="DC31" s="3"/>
      <c r="DG31" s="3"/>
      <c r="DK31" s="3"/>
      <c r="DO31" s="3"/>
      <c r="DS31" s="3"/>
      <c r="DW31" s="3"/>
      <c r="EA31" s="3"/>
      <c r="EE31" s="3"/>
      <c r="EI31" s="3"/>
      <c r="EM31" s="3"/>
    </row>
    <row r="32" customFormat="false" ht="12.75" hidden="false" customHeight="false" outlineLevel="0" collapsed="false">
      <c r="A32" s="0" t="n">
        <v>10</v>
      </c>
      <c r="B32" s="0" t="n">
        <v>1</v>
      </c>
      <c r="C32" s="0" t="n">
        <v>2520</v>
      </c>
      <c r="D32" s="0" t="s">
        <v>44</v>
      </c>
      <c r="E32" s="0" t="s">
        <v>44</v>
      </c>
      <c r="F32" s="3" t="n">
        <v>1</v>
      </c>
      <c r="G32" s="0" t="n">
        <v>103</v>
      </c>
      <c r="H32" s="0" t="s">
        <v>44</v>
      </c>
      <c r="I32" s="0" t="s">
        <v>44</v>
      </c>
      <c r="J32" s="3" t="n">
        <v>1</v>
      </c>
      <c r="K32" s="0" t="n">
        <v>900</v>
      </c>
      <c r="L32" s="0" t="s">
        <v>44</v>
      </c>
      <c r="M32" s="0" t="s">
        <v>44</v>
      </c>
      <c r="N32" s="3" t="n">
        <v>1</v>
      </c>
      <c r="O32" s="0" t="n">
        <v>85</v>
      </c>
      <c r="P32" s="0" t="s">
        <v>44</v>
      </c>
      <c r="Q32" s="0" t="s">
        <v>44</v>
      </c>
      <c r="R32" s="3" t="n">
        <v>1</v>
      </c>
      <c r="S32" s="0" t="n">
        <v>1620</v>
      </c>
      <c r="T32" s="0" t="s">
        <v>44</v>
      </c>
      <c r="U32" s="0" t="s">
        <v>44</v>
      </c>
      <c r="V32" s="3" t="n">
        <v>1</v>
      </c>
      <c r="W32" s="0" t="n">
        <v>114</v>
      </c>
      <c r="X32" s="0" t="s">
        <v>44</v>
      </c>
      <c r="Y32" s="0" t="s">
        <v>44</v>
      </c>
      <c r="Z32" s="3" t="n">
        <v>1</v>
      </c>
      <c r="AA32" s="0" t="n">
        <v>82</v>
      </c>
      <c r="AB32" s="0" t="s">
        <v>44</v>
      </c>
      <c r="AC32" s="0" t="s">
        <v>44</v>
      </c>
      <c r="AD32" s="3" t="n">
        <v>1</v>
      </c>
      <c r="AE32" s="0" t="n">
        <v>88</v>
      </c>
      <c r="AF32" s="4" t="s">
        <v>44</v>
      </c>
      <c r="AG32" s="4" t="s">
        <v>44</v>
      </c>
      <c r="AH32" s="3" t="n">
        <v>1</v>
      </c>
      <c r="AI32" s="0" t="n">
        <v>-3</v>
      </c>
      <c r="AJ32" s="0" t="s">
        <v>44</v>
      </c>
      <c r="AK32" s="0" t="s">
        <v>44</v>
      </c>
      <c r="AL32" s="3" t="n">
        <v>1</v>
      </c>
      <c r="AM32" s="0" t="n">
        <v>103</v>
      </c>
      <c r="AN32" s="0" t="s">
        <v>44</v>
      </c>
      <c r="AO32" s="0" t="s">
        <v>44</v>
      </c>
      <c r="AP32" s="3" t="n">
        <v>1</v>
      </c>
      <c r="AQ32" s="0" t="n">
        <v>36</v>
      </c>
      <c r="AR32" s="0" t="s">
        <v>44</v>
      </c>
      <c r="AS32" s="0" t="s">
        <v>44</v>
      </c>
      <c r="AT32" s="3" t="n">
        <v>1</v>
      </c>
      <c r="AU32" s="0" t="n">
        <v>24</v>
      </c>
      <c r="AV32" s="0" t="s">
        <v>44</v>
      </c>
      <c r="AW32" s="0" t="s">
        <v>44</v>
      </c>
      <c r="AX32" s="3" t="n">
        <v>1</v>
      </c>
      <c r="AY32" s="0" t="n">
        <v>11</v>
      </c>
      <c r="AZ32" s="0" t="s">
        <v>44</v>
      </c>
      <c r="BA32" s="0" t="s">
        <v>44</v>
      </c>
      <c r="BB32" s="3" t="n">
        <v>1</v>
      </c>
      <c r="BC32" s="0" t="n">
        <v>14</v>
      </c>
      <c r="BD32" s="0" t="s">
        <v>44</v>
      </c>
      <c r="BE32" s="0" t="s">
        <v>44</v>
      </c>
      <c r="BF32" s="3" t="n">
        <v>1</v>
      </c>
      <c r="BG32" s="0" t="n">
        <v>4122</v>
      </c>
      <c r="BH32" s="0" t="s">
        <v>44</v>
      </c>
      <c r="BI32" s="0" t="s">
        <v>44</v>
      </c>
      <c r="BJ32" s="3" t="n">
        <v>1</v>
      </c>
      <c r="BK32" s="0" t="n">
        <v>40</v>
      </c>
      <c r="BL32" s="0" t="s">
        <v>44</v>
      </c>
      <c r="BM32" s="0" t="s">
        <v>44</v>
      </c>
      <c r="BN32" s="3" t="n">
        <v>1</v>
      </c>
      <c r="BO32" s="0" t="n">
        <v>19</v>
      </c>
      <c r="BP32" s="0" t="s">
        <v>44</v>
      </c>
      <c r="BQ32" s="0" t="s">
        <v>44</v>
      </c>
      <c r="BR32" s="3" t="n">
        <v>1</v>
      </c>
      <c r="BU32" s="0" t="n">
        <f aca="false">IF(CJ32&lt;=0,$D$7,IF(CR32&lt;=CJ32,$D$7,$D$7+$F$7*(CR32-CJ32)))</f>
        <v>2.6</v>
      </c>
      <c r="BW32" s="0" t="n">
        <v>1</v>
      </c>
      <c r="BX32" s="0" t="n">
        <f aca="false">IF(AND(C32&gt;=0,C33&gt;=0),C32+C33,-1)</f>
        <v>3240</v>
      </c>
      <c r="BY32" s="0" t="s">
        <v>44</v>
      </c>
      <c r="BZ32" s="0" t="str">
        <f aca="false">IF(AND(E32="Nein",E33="Nein"),"Nein","Ja")</f>
        <v>Nein</v>
      </c>
      <c r="CA32" s="3" t="n">
        <f aca="false">ROUND((F32+F33)/2,2)</f>
        <v>1</v>
      </c>
      <c r="CB32" s="0" t="n">
        <f aca="false">G33</f>
        <v>97</v>
      </c>
      <c r="CC32" s="0" t="str">
        <f aca="false">H33</f>
        <v>Nein</v>
      </c>
      <c r="CD32" s="0" t="str">
        <f aca="false">I33</f>
        <v>Nein</v>
      </c>
      <c r="CE32" s="3" t="n">
        <f aca="false">J33</f>
        <v>1</v>
      </c>
      <c r="CF32" s="0" t="n">
        <f aca="false">IF(AND(K32&gt;=0,K33&gt;=0),K32+K33,-1)</f>
        <v>1080</v>
      </c>
      <c r="CG32" s="0" t="s">
        <v>44</v>
      </c>
      <c r="CH32" s="0" t="str">
        <f aca="false">IF(AND(M32="Nein",M33="Nein"),"Nein","Ja")</f>
        <v>Nein</v>
      </c>
      <c r="CI32" s="3" t="n">
        <f aca="false">ROUND((N32+N33)/2,2)</f>
        <v>1</v>
      </c>
      <c r="CJ32" s="0" t="n">
        <f aca="false">O33</f>
        <v>82</v>
      </c>
      <c r="CK32" s="0" t="str">
        <f aca="false">P33</f>
        <v>Nein</v>
      </c>
      <c r="CL32" s="0" t="str">
        <f aca="false">Q33</f>
        <v>Nein</v>
      </c>
      <c r="CM32" s="3" t="n">
        <f aca="false">R33</f>
        <v>1</v>
      </c>
      <c r="CN32" s="0" t="n">
        <f aca="false">IF(AND(S32&gt;=0,S33&gt;=0),S32+S33,-1)</f>
        <v>2160</v>
      </c>
      <c r="CO32" s="0" t="s">
        <v>44</v>
      </c>
      <c r="CP32" s="0" t="str">
        <f aca="false">IF(AND(U32="Nein",U33="Nein"),"Nein","Ja")</f>
        <v>Nein</v>
      </c>
      <c r="CQ32" s="3" t="n">
        <f aca="false">ROUND((V32+V33)/2,2)</f>
        <v>1</v>
      </c>
      <c r="CR32" s="0" t="n">
        <f aca="false">W33</f>
        <v>102</v>
      </c>
      <c r="CS32" s="0" t="str">
        <f aca="false">X33</f>
        <v>Nein</v>
      </c>
      <c r="CT32" s="0" t="str">
        <f aca="false">Y33</f>
        <v>Nein</v>
      </c>
      <c r="CU32" s="3" t="n">
        <f aca="false">Z33</f>
        <v>1</v>
      </c>
      <c r="CV32" s="0" t="n">
        <f aca="false">AA33</f>
        <v>82</v>
      </c>
      <c r="CW32" s="0" t="str">
        <f aca="false">AB33</f>
        <v>Nein</v>
      </c>
      <c r="CX32" s="0" t="str">
        <f aca="false">AC33</f>
        <v>Nein</v>
      </c>
      <c r="CY32" s="3" t="n">
        <f aca="false">AD33</f>
        <v>1</v>
      </c>
      <c r="CZ32" s="0" t="n">
        <f aca="false">AE33</f>
        <v>82</v>
      </c>
      <c r="DA32" s="0" t="str">
        <f aca="false">AF33</f>
        <v>Nein</v>
      </c>
      <c r="DB32" s="0" t="str">
        <f aca="false">AG33</f>
        <v>Nein</v>
      </c>
      <c r="DC32" s="3" t="n">
        <f aca="false">AH33</f>
        <v>1</v>
      </c>
      <c r="DD32" s="0" t="n">
        <f aca="false">AI33</f>
        <v>11</v>
      </c>
      <c r="DE32" s="0" t="str">
        <f aca="false">AJ33</f>
        <v>Nein</v>
      </c>
      <c r="DF32" s="0" t="str">
        <f aca="false">AK33</f>
        <v>Nein</v>
      </c>
      <c r="DG32" s="3" t="n">
        <f aca="false">AL33</f>
        <v>1</v>
      </c>
      <c r="DH32" s="0" t="n">
        <f aca="false">AM33</f>
        <v>98</v>
      </c>
      <c r="DI32" s="0" t="str">
        <f aca="false">AN33</f>
        <v>Nein</v>
      </c>
      <c r="DJ32" s="0" t="str">
        <f aca="false">AO33</f>
        <v>Nein</v>
      </c>
      <c r="DK32" s="3" t="n">
        <f aca="false">AP33</f>
        <v>1</v>
      </c>
      <c r="DL32" s="0" t="n">
        <f aca="false">IF(CF32=0,0,IF(OR(BX32&gt;=0,CF32&gt;=0),ROUND(CF32/BX32*100,0),-1))</f>
        <v>33</v>
      </c>
      <c r="DM32" s="0" t="s">
        <v>44</v>
      </c>
      <c r="DN32" s="0" t="str">
        <f aca="false">IF(AND(CH32="Nein",BZ32="Nein"),"Nein","Ja")</f>
        <v>Nein</v>
      </c>
      <c r="DO32" s="3" t="n">
        <f aca="false">ROUND(CI32*CA32,2)</f>
        <v>1</v>
      </c>
      <c r="DP32" s="0" t="n">
        <f aca="false">IF(OR(BX32&lt;0,CB32&lt;=0),-1,ROUND(BX32/CB32,0))</f>
        <v>33</v>
      </c>
      <c r="DQ32" s="0" t="s">
        <v>44</v>
      </c>
      <c r="DR32" s="0" t="str">
        <f aca="false">IF(AND(BZ32="Nein",CD32="Nein"),"Nein","Ja")</f>
        <v>Nein</v>
      </c>
      <c r="DS32" s="3" t="n">
        <f aca="false">ROUND(CA32*CE32,2)</f>
        <v>1</v>
      </c>
      <c r="DT32" s="0" t="n">
        <f aca="false">IF(OR(CF32&lt;0,CJ32&lt;=0),-1,ROUND(CF32/CJ32,0))</f>
        <v>13</v>
      </c>
      <c r="DU32" s="0" t="s">
        <v>44</v>
      </c>
      <c r="DV32" s="0" t="str">
        <f aca="false">IF(AND(CH32="Nein",CL32="Nein"),"Nein","Ja")</f>
        <v>Nein</v>
      </c>
      <c r="DW32" s="3" t="n">
        <f aca="false">ROUND(CI32*CM32,2)</f>
        <v>1</v>
      </c>
      <c r="DX32" s="0" t="n">
        <f aca="false">IF(OR(CN32&lt;0,CR32&lt;=0),-1,ROUND(CN32/CR32,0))</f>
        <v>21</v>
      </c>
      <c r="DY32" s="0" t="s">
        <v>44</v>
      </c>
      <c r="DZ32" s="0" t="str">
        <f aca="false">IF(AND(CP32="Nein",CT32="Nein"),"Nein","Ja")</f>
        <v>Nein</v>
      </c>
      <c r="EA32" s="3" t="n">
        <f aca="false">ROUND(CQ32*CU32,2)</f>
        <v>1</v>
      </c>
      <c r="EB32" s="0" t="n">
        <f aca="false">IF(OR(CN32&lt;0,CF32&lt;0),-1,CN32+ROUND(BU32*CF32,0))</f>
        <v>4968</v>
      </c>
      <c r="EC32" s="0" t="s">
        <v>44</v>
      </c>
      <c r="ED32" s="0" t="str">
        <f aca="false">IF(AND(CP32="Nein",CH32="Nein"),"Nein","Ja")</f>
        <v>Nein</v>
      </c>
      <c r="EE32" s="3" t="n">
        <f aca="false">ROUND((CQ32+CI32)/2,2)</f>
        <v>1</v>
      </c>
      <c r="EF32" s="0" t="n">
        <f aca="false">IF(OR(EB32&lt;0,CB32&lt;=0),-1,ROUND(EB32/CB32,0))</f>
        <v>51</v>
      </c>
      <c r="EG32" s="0" t="s">
        <v>44</v>
      </c>
      <c r="EH32" s="0" t="str">
        <f aca="false">IF(AND(ED32="Nein",CD32="Nein"),"Nein","Ja")</f>
        <v>Nein</v>
      </c>
      <c r="EI32" s="3" t="n">
        <f aca="false">ROUND(EE32*CE32,2)</f>
        <v>1</v>
      </c>
      <c r="EJ32" s="0" t="n">
        <f aca="false">BO33</f>
        <v>7</v>
      </c>
      <c r="EK32" s="0" t="str">
        <f aca="false">BP33</f>
        <v>Nein</v>
      </c>
      <c r="EL32" s="0" t="str">
        <f aca="false">BQ33</f>
        <v>Nein</v>
      </c>
      <c r="EM32" s="3" t="n">
        <f aca="false">BR33</f>
        <v>1</v>
      </c>
    </row>
    <row r="33" customFormat="false" ht="12.75" hidden="false" customHeight="false" outlineLevel="0" collapsed="false">
      <c r="B33" s="0" t="n">
        <v>1</v>
      </c>
      <c r="C33" s="0" t="n">
        <v>720</v>
      </c>
      <c r="D33" s="0" t="s">
        <v>44</v>
      </c>
      <c r="E33" s="0" t="s">
        <v>44</v>
      </c>
      <c r="F33" s="3" t="n">
        <v>1</v>
      </c>
      <c r="G33" s="0" t="n">
        <v>97</v>
      </c>
      <c r="H33" s="0" t="s">
        <v>44</v>
      </c>
      <c r="I33" s="0" t="s">
        <v>44</v>
      </c>
      <c r="J33" s="3" t="n">
        <v>1</v>
      </c>
      <c r="K33" s="0" t="n">
        <v>180</v>
      </c>
      <c r="L33" s="0" t="s">
        <v>44</v>
      </c>
      <c r="M33" s="0" t="s">
        <v>44</v>
      </c>
      <c r="N33" s="3" t="n">
        <v>1</v>
      </c>
      <c r="O33" s="0" t="n">
        <v>82</v>
      </c>
      <c r="P33" s="0" t="s">
        <v>44</v>
      </c>
      <c r="Q33" s="0" t="s">
        <v>44</v>
      </c>
      <c r="R33" s="3" t="n">
        <v>1</v>
      </c>
      <c r="S33" s="0" t="n">
        <v>540</v>
      </c>
      <c r="T33" s="0" t="s">
        <v>44</v>
      </c>
      <c r="U33" s="0" t="s">
        <v>44</v>
      </c>
      <c r="V33" s="3" t="n">
        <v>1</v>
      </c>
      <c r="W33" s="0" t="n">
        <v>102</v>
      </c>
      <c r="X33" s="0" t="s">
        <v>44</v>
      </c>
      <c r="Y33" s="0" t="s">
        <v>44</v>
      </c>
      <c r="Z33" s="3" t="n">
        <v>1</v>
      </c>
      <c r="AA33" s="0" t="n">
        <v>82</v>
      </c>
      <c r="AB33" s="0" t="s">
        <v>44</v>
      </c>
      <c r="AC33" s="0" t="s">
        <v>44</v>
      </c>
      <c r="AD33" s="3" t="n">
        <v>1</v>
      </c>
      <c r="AE33" s="0" t="n">
        <v>82</v>
      </c>
      <c r="AF33" s="4" t="s">
        <v>44</v>
      </c>
      <c r="AG33" s="4" t="s">
        <v>44</v>
      </c>
      <c r="AH33" s="3" t="n">
        <v>1</v>
      </c>
      <c r="AI33" s="0" t="n">
        <v>11</v>
      </c>
      <c r="AJ33" s="0" t="s">
        <v>44</v>
      </c>
      <c r="AK33" s="0" t="s">
        <v>44</v>
      </c>
      <c r="AL33" s="3" t="n">
        <v>1</v>
      </c>
      <c r="AM33" s="0" t="n">
        <v>98</v>
      </c>
      <c r="AN33" s="0" t="s">
        <v>44</v>
      </c>
      <c r="AO33" s="0" t="s">
        <v>44</v>
      </c>
      <c r="AP33" s="3" t="n">
        <v>1</v>
      </c>
      <c r="AQ33" s="0" t="n">
        <v>25</v>
      </c>
      <c r="AR33" s="0" t="s">
        <v>44</v>
      </c>
      <c r="AS33" s="0" t="s">
        <v>44</v>
      </c>
      <c r="AT33" s="3" t="n">
        <v>1</v>
      </c>
      <c r="AU33" s="0" t="n">
        <v>7</v>
      </c>
      <c r="AV33" s="0" t="s">
        <v>44</v>
      </c>
      <c r="AW33" s="0" t="s">
        <v>44</v>
      </c>
      <c r="AX33" s="3" t="n">
        <v>1</v>
      </c>
      <c r="AY33" s="0" t="n">
        <v>2</v>
      </c>
      <c r="AZ33" s="0" t="s">
        <v>44</v>
      </c>
      <c r="BA33" s="0" t="s">
        <v>44</v>
      </c>
      <c r="BB33" s="3" t="n">
        <v>1</v>
      </c>
      <c r="BC33" s="0" t="n">
        <v>5</v>
      </c>
      <c r="BD33" s="0" t="s">
        <v>44</v>
      </c>
      <c r="BE33" s="0" t="s">
        <v>44</v>
      </c>
      <c r="BF33" s="3" t="n">
        <v>1</v>
      </c>
      <c r="BG33" s="0" t="n">
        <v>1008</v>
      </c>
      <c r="BH33" s="0" t="s">
        <v>44</v>
      </c>
      <c r="BI33" s="0" t="s">
        <v>44</v>
      </c>
      <c r="BJ33" s="3" t="n">
        <v>1</v>
      </c>
      <c r="BK33" s="0" t="n">
        <v>10</v>
      </c>
      <c r="BL33" s="0" t="s">
        <v>44</v>
      </c>
      <c r="BM33" s="0" t="s">
        <v>44</v>
      </c>
      <c r="BN33" s="3" t="n">
        <v>1</v>
      </c>
      <c r="BO33" s="0" t="n">
        <v>7</v>
      </c>
      <c r="BP33" s="0" t="s">
        <v>44</v>
      </c>
      <c r="BQ33" s="0" t="s">
        <v>44</v>
      </c>
      <c r="BR33" s="3" t="n">
        <v>1</v>
      </c>
      <c r="CA33" s="3"/>
      <c r="CE33" s="3"/>
      <c r="CI33" s="3"/>
      <c r="CM33" s="3"/>
      <c r="CQ33" s="3"/>
      <c r="CU33" s="3"/>
      <c r="CY33" s="3"/>
      <c r="DC33" s="3"/>
      <c r="DG33" s="3"/>
      <c r="DK33" s="3"/>
      <c r="DO33" s="3"/>
      <c r="DS33" s="3"/>
      <c r="DW33" s="3"/>
      <c r="EA33" s="3"/>
      <c r="EE33" s="3"/>
      <c r="EI33" s="3"/>
      <c r="EM33" s="3"/>
    </row>
    <row r="34" customFormat="false" ht="12.75" hidden="false" customHeight="false" outlineLevel="0" collapsed="false">
      <c r="A34" s="0" t="n">
        <v>11</v>
      </c>
      <c r="B34" s="0" t="n">
        <v>1</v>
      </c>
      <c r="C34" s="0" t="n">
        <v>1320</v>
      </c>
      <c r="D34" s="0" t="s">
        <v>44</v>
      </c>
      <c r="E34" s="0" t="s">
        <v>44</v>
      </c>
      <c r="F34" s="3" t="n">
        <v>1</v>
      </c>
      <c r="G34" s="0" t="n">
        <v>20</v>
      </c>
      <c r="H34" s="0" t="s">
        <v>44</v>
      </c>
      <c r="I34" s="0" t="s">
        <v>44</v>
      </c>
      <c r="J34" s="3" t="n">
        <v>1</v>
      </c>
      <c r="K34" s="0" t="n">
        <v>60</v>
      </c>
      <c r="L34" s="0" t="s">
        <v>44</v>
      </c>
      <c r="M34" s="0" t="s">
        <v>44</v>
      </c>
      <c r="N34" s="3" t="n">
        <v>1</v>
      </c>
      <c r="O34" s="0" t="n">
        <v>20</v>
      </c>
      <c r="P34" s="0" t="s">
        <v>44</v>
      </c>
      <c r="Q34" s="0" t="s">
        <v>44</v>
      </c>
      <c r="R34" s="3" t="n">
        <v>1</v>
      </c>
      <c r="S34" s="0" t="n">
        <v>1260</v>
      </c>
      <c r="T34" s="0" t="s">
        <v>44</v>
      </c>
      <c r="U34" s="0" t="s">
        <v>44</v>
      </c>
      <c r="V34" s="3" t="n">
        <v>1</v>
      </c>
      <c r="W34" s="0" t="n">
        <v>20</v>
      </c>
      <c r="X34" s="0" t="s">
        <v>44</v>
      </c>
      <c r="Y34" s="0" t="s">
        <v>44</v>
      </c>
      <c r="Z34" s="3" t="n">
        <v>1</v>
      </c>
      <c r="AA34" s="0" t="n">
        <v>92</v>
      </c>
      <c r="AB34" s="0" t="s">
        <v>44</v>
      </c>
      <c r="AC34" s="0" t="s">
        <v>44</v>
      </c>
      <c r="AD34" s="3" t="n">
        <v>1</v>
      </c>
      <c r="AE34" s="0" t="n">
        <v>92</v>
      </c>
      <c r="AF34" s="4" t="s">
        <v>44</v>
      </c>
      <c r="AG34" s="4" t="s">
        <v>44</v>
      </c>
      <c r="AH34" s="3" t="n">
        <v>1</v>
      </c>
      <c r="AI34" s="0" t="n">
        <v>2</v>
      </c>
      <c r="AJ34" s="0" t="s">
        <v>44</v>
      </c>
      <c r="AK34" s="0" t="s">
        <v>44</v>
      </c>
      <c r="AL34" s="3" t="n">
        <v>1</v>
      </c>
      <c r="AM34" s="0" t="n">
        <v>21</v>
      </c>
      <c r="AN34" s="0" t="s">
        <v>44</v>
      </c>
      <c r="AO34" s="0" t="s">
        <v>44</v>
      </c>
      <c r="AP34" s="3" t="n">
        <v>1</v>
      </c>
      <c r="AQ34" s="0" t="n">
        <v>5</v>
      </c>
      <c r="AR34" s="0" t="s">
        <v>44</v>
      </c>
      <c r="AS34" s="0" t="s">
        <v>44</v>
      </c>
      <c r="AT34" s="3" t="n">
        <v>1</v>
      </c>
      <c r="AU34" s="0" t="n">
        <v>66</v>
      </c>
      <c r="AV34" s="0" t="s">
        <v>44</v>
      </c>
      <c r="AW34" s="0" t="s">
        <v>44</v>
      </c>
      <c r="AX34" s="3" t="n">
        <v>1</v>
      </c>
      <c r="AY34" s="0" t="n">
        <v>3</v>
      </c>
      <c r="AZ34" s="0" t="s">
        <v>44</v>
      </c>
      <c r="BA34" s="0" t="s">
        <v>44</v>
      </c>
      <c r="BB34" s="3" t="n">
        <v>1</v>
      </c>
      <c r="BC34" s="0" t="n">
        <v>63</v>
      </c>
      <c r="BD34" s="0" t="s">
        <v>44</v>
      </c>
      <c r="BE34" s="0" t="s">
        <v>44</v>
      </c>
      <c r="BF34" s="3" t="n">
        <v>1</v>
      </c>
      <c r="BG34" s="0" t="n">
        <v>1392</v>
      </c>
      <c r="BH34" s="0" t="s">
        <v>44</v>
      </c>
      <c r="BI34" s="0" t="s">
        <v>44</v>
      </c>
      <c r="BJ34" s="3" t="n">
        <v>1</v>
      </c>
      <c r="BK34" s="0" t="n">
        <v>70</v>
      </c>
      <c r="BL34" s="0" t="s">
        <v>44</v>
      </c>
      <c r="BM34" s="0" t="s">
        <v>44</v>
      </c>
      <c r="BN34" s="3" t="n">
        <v>1</v>
      </c>
      <c r="BO34" s="0" t="n">
        <v>9</v>
      </c>
      <c r="BP34" s="0" t="s">
        <v>44</v>
      </c>
      <c r="BQ34" s="0" t="s">
        <v>44</v>
      </c>
      <c r="BR34" s="3" t="n">
        <v>1</v>
      </c>
      <c r="BU34" s="0" t="n">
        <f aca="false">IF(CJ34&lt;=0,$D$7,IF(CR34&lt;=CJ34,$D$7,$D$7+$F$7*(CR34-CJ34)))</f>
        <v>2.6</v>
      </c>
      <c r="BW34" s="0" t="n">
        <v>1</v>
      </c>
      <c r="BX34" s="0" t="n">
        <f aca="false">IF(AND(C34&gt;=0,C35&gt;=0),C34+C35,-1)</f>
        <v>2040</v>
      </c>
      <c r="BY34" s="0" t="s">
        <v>44</v>
      </c>
      <c r="BZ34" s="0" t="str">
        <f aca="false">IF(AND(E34="Nein",E35="Nein"),"Nein","Ja")</f>
        <v>Nein</v>
      </c>
      <c r="CA34" s="3" t="n">
        <f aca="false">ROUND((F34+F35)/2,2)</f>
        <v>1</v>
      </c>
      <c r="CB34" s="0" t="n">
        <f aca="false">G35</f>
        <v>97</v>
      </c>
      <c r="CC34" s="0" t="str">
        <f aca="false">H35</f>
        <v>Nein</v>
      </c>
      <c r="CD34" s="0" t="str">
        <f aca="false">I35</f>
        <v>Nein</v>
      </c>
      <c r="CE34" s="3" t="n">
        <f aca="false">J35</f>
        <v>1</v>
      </c>
      <c r="CF34" s="0" t="n">
        <f aca="false">IF(AND(K34&gt;=0,K35&gt;=0),K34+K35,-1)</f>
        <v>240</v>
      </c>
      <c r="CG34" s="0" t="s">
        <v>44</v>
      </c>
      <c r="CH34" s="0" t="str">
        <f aca="false">IF(AND(M34="Nein",M35="Nein"),"Nein","Ja")</f>
        <v>Nein</v>
      </c>
      <c r="CI34" s="3" t="n">
        <f aca="false">ROUND((N34+N35)/2,2)</f>
        <v>1</v>
      </c>
      <c r="CJ34" s="0" t="n">
        <f aca="false">O35</f>
        <v>82</v>
      </c>
      <c r="CK34" s="0" t="str">
        <f aca="false">P35</f>
        <v>Nein</v>
      </c>
      <c r="CL34" s="0" t="str">
        <f aca="false">Q35</f>
        <v>Nein</v>
      </c>
      <c r="CM34" s="3" t="n">
        <f aca="false">R35</f>
        <v>1</v>
      </c>
      <c r="CN34" s="0" t="n">
        <f aca="false">IF(AND(S34&gt;=0,S35&gt;=0),S34+S35,-1)</f>
        <v>1800</v>
      </c>
      <c r="CO34" s="0" t="s">
        <v>44</v>
      </c>
      <c r="CP34" s="0" t="str">
        <f aca="false">IF(AND(U34="Nein",U35="Nein"),"Nein","Ja")</f>
        <v>Nein</v>
      </c>
      <c r="CQ34" s="3" t="n">
        <f aca="false">ROUND((V34+V35)/2,2)</f>
        <v>1</v>
      </c>
      <c r="CR34" s="0" t="n">
        <f aca="false">W35</f>
        <v>102</v>
      </c>
      <c r="CS34" s="0" t="str">
        <f aca="false">X35</f>
        <v>Nein</v>
      </c>
      <c r="CT34" s="0" t="str">
        <f aca="false">Y35</f>
        <v>Nein</v>
      </c>
      <c r="CU34" s="3" t="n">
        <f aca="false">Z35</f>
        <v>1</v>
      </c>
      <c r="CV34" s="0" t="n">
        <f aca="false">AA35</f>
        <v>-3</v>
      </c>
      <c r="CW34" s="0" t="str">
        <f aca="false">AB35</f>
        <v>Nein</v>
      </c>
      <c r="CX34" s="0" t="str">
        <f aca="false">AC35</f>
        <v>Nein</v>
      </c>
      <c r="CY34" s="3" t="n">
        <f aca="false">AD35</f>
        <v>1</v>
      </c>
      <c r="CZ34" s="0" t="n">
        <f aca="false">AE35</f>
        <v>-3</v>
      </c>
      <c r="DA34" s="0" t="str">
        <f aca="false">AF35</f>
        <v>Nein</v>
      </c>
      <c r="DB34" s="0" t="str">
        <f aca="false">AG35</f>
        <v>Nein</v>
      </c>
      <c r="DC34" s="3" t="n">
        <f aca="false">AH35</f>
        <v>1</v>
      </c>
      <c r="DD34" s="0" t="n">
        <f aca="false">AI35</f>
        <v>-3</v>
      </c>
      <c r="DE34" s="0" t="str">
        <f aca="false">AJ35</f>
        <v>Nein</v>
      </c>
      <c r="DF34" s="0" t="str">
        <f aca="false">AK35</f>
        <v>Nein</v>
      </c>
      <c r="DG34" s="3" t="n">
        <f aca="false">AL35</f>
        <v>1</v>
      </c>
      <c r="DH34" s="0" t="n">
        <f aca="false">AM35</f>
        <v>98</v>
      </c>
      <c r="DI34" s="0" t="str">
        <f aca="false">AN35</f>
        <v>Nein</v>
      </c>
      <c r="DJ34" s="0" t="str">
        <f aca="false">AO35</f>
        <v>Nein</v>
      </c>
      <c r="DK34" s="3" t="n">
        <f aca="false">AP35</f>
        <v>1</v>
      </c>
      <c r="DL34" s="0" t="n">
        <f aca="false">IF(CF34=0,0,IF(OR(BX34&gt;=0,CF34&gt;=0),ROUND(CF34/BX34*100,0),-1))</f>
        <v>12</v>
      </c>
      <c r="DM34" s="0" t="s">
        <v>44</v>
      </c>
      <c r="DN34" s="0" t="str">
        <f aca="false">IF(AND(CH34="Nein",BZ34="Nein"),"Nein","Ja")</f>
        <v>Nein</v>
      </c>
      <c r="DO34" s="3" t="n">
        <f aca="false">ROUND(CI34*CA34,2)</f>
        <v>1</v>
      </c>
      <c r="DP34" s="0" t="n">
        <f aca="false">IF(OR(BX34&lt;0,CB34&lt;=0),-1,ROUND(BX34/CB34,0))</f>
        <v>21</v>
      </c>
      <c r="DQ34" s="0" t="s">
        <v>44</v>
      </c>
      <c r="DR34" s="0" t="str">
        <f aca="false">IF(AND(BZ34="Nein",CD34="Nein"),"Nein","Ja")</f>
        <v>Nein</v>
      </c>
      <c r="DS34" s="3" t="n">
        <f aca="false">ROUND(CA34*CE34,2)</f>
        <v>1</v>
      </c>
      <c r="DT34" s="0" t="n">
        <f aca="false">IF(OR(CF34&lt;0,CJ34&lt;=0),-1,ROUND(CF34/CJ34,0))</f>
        <v>3</v>
      </c>
      <c r="DU34" s="0" t="s">
        <v>44</v>
      </c>
      <c r="DV34" s="0" t="str">
        <f aca="false">IF(AND(CH34="Nein",CL34="Nein"),"Nein","Ja")</f>
        <v>Nein</v>
      </c>
      <c r="DW34" s="3" t="n">
        <f aca="false">ROUND(CI34*CM34,2)</f>
        <v>1</v>
      </c>
      <c r="DX34" s="0" t="n">
        <f aca="false">IF(OR(CN34&lt;0,CR34&lt;=0),-1,ROUND(CN34/CR34,0))</f>
        <v>18</v>
      </c>
      <c r="DY34" s="0" t="s">
        <v>44</v>
      </c>
      <c r="DZ34" s="0" t="str">
        <f aca="false">IF(AND(CP34="Nein",CT34="Nein"),"Nein","Ja")</f>
        <v>Nein</v>
      </c>
      <c r="EA34" s="3" t="n">
        <f aca="false">ROUND(CQ34*CU34,2)</f>
        <v>1</v>
      </c>
      <c r="EB34" s="0" t="n">
        <f aca="false">IF(OR(CN34&lt;0,CF34&lt;0),-1,CN34+ROUND(BU34*CF34,0))</f>
        <v>2424</v>
      </c>
      <c r="EC34" s="0" t="s">
        <v>44</v>
      </c>
      <c r="ED34" s="0" t="str">
        <f aca="false">IF(AND(CP34="Nein",CH34="Nein"),"Nein","Ja")</f>
        <v>Nein</v>
      </c>
      <c r="EE34" s="3" t="n">
        <f aca="false">ROUND((CQ34+CI34)/2,2)</f>
        <v>1</v>
      </c>
      <c r="EF34" s="0" t="n">
        <f aca="false">IF(OR(EB34&lt;0,CB34&lt;=0),-1,ROUND(EB34/CB34,0))</f>
        <v>25</v>
      </c>
      <c r="EG34" s="0" t="s">
        <v>44</v>
      </c>
      <c r="EH34" s="0" t="str">
        <f aca="false">IF(AND(ED34="Nein",CD34="Nein"),"Nein","Ja")</f>
        <v>Nein</v>
      </c>
      <c r="EI34" s="3" t="n">
        <f aca="false">ROUND(EE34*CE34,2)</f>
        <v>1</v>
      </c>
      <c r="EJ34" s="0" t="n">
        <f aca="false">BO35</f>
        <v>7</v>
      </c>
      <c r="EK34" s="0" t="str">
        <f aca="false">BP35</f>
        <v>Nein</v>
      </c>
      <c r="EL34" s="0" t="str">
        <f aca="false">BQ35</f>
        <v>Nein</v>
      </c>
      <c r="EM34" s="3" t="n">
        <f aca="false">BR35</f>
        <v>1</v>
      </c>
    </row>
    <row r="35" customFormat="false" ht="12.75" hidden="false" customHeight="false" outlineLevel="0" collapsed="false">
      <c r="B35" s="0" t="n">
        <v>1</v>
      </c>
      <c r="C35" s="0" t="n">
        <v>720</v>
      </c>
      <c r="D35" s="0" t="s">
        <v>44</v>
      </c>
      <c r="E35" s="0" t="s">
        <v>44</v>
      </c>
      <c r="F35" s="3" t="n">
        <v>1</v>
      </c>
      <c r="G35" s="0" t="n">
        <v>97</v>
      </c>
      <c r="H35" s="0" t="s">
        <v>44</v>
      </c>
      <c r="I35" s="0" t="s">
        <v>44</v>
      </c>
      <c r="J35" s="3" t="n">
        <v>1</v>
      </c>
      <c r="K35" s="0" t="n">
        <v>180</v>
      </c>
      <c r="L35" s="0" t="s">
        <v>44</v>
      </c>
      <c r="M35" s="0" t="s">
        <v>44</v>
      </c>
      <c r="N35" s="3" t="n">
        <v>1</v>
      </c>
      <c r="O35" s="0" t="n">
        <v>82</v>
      </c>
      <c r="P35" s="0" t="s">
        <v>44</v>
      </c>
      <c r="Q35" s="0" t="s">
        <v>44</v>
      </c>
      <c r="R35" s="3" t="n">
        <v>1</v>
      </c>
      <c r="S35" s="0" t="n">
        <v>540</v>
      </c>
      <c r="T35" s="0" t="s">
        <v>44</v>
      </c>
      <c r="U35" s="0" t="s">
        <v>44</v>
      </c>
      <c r="V35" s="3" t="n">
        <v>1</v>
      </c>
      <c r="W35" s="0" t="n">
        <v>102</v>
      </c>
      <c r="X35" s="0" t="s">
        <v>44</v>
      </c>
      <c r="Y35" s="0" t="s">
        <v>44</v>
      </c>
      <c r="Z35" s="3" t="n">
        <v>1</v>
      </c>
      <c r="AA35" s="0" t="n">
        <v>-3</v>
      </c>
      <c r="AB35" s="0" t="s">
        <v>44</v>
      </c>
      <c r="AC35" s="0" t="s">
        <v>44</v>
      </c>
      <c r="AD35" s="3" t="n">
        <v>1</v>
      </c>
      <c r="AE35" s="0" t="n">
        <v>-3</v>
      </c>
      <c r="AF35" s="4" t="s">
        <v>44</v>
      </c>
      <c r="AG35" s="4" t="s">
        <v>44</v>
      </c>
      <c r="AH35" s="3" t="n">
        <v>1</v>
      </c>
      <c r="AI35" s="0" t="n">
        <v>-3</v>
      </c>
      <c r="AJ35" s="0" t="s">
        <v>44</v>
      </c>
      <c r="AK35" s="0" t="s">
        <v>44</v>
      </c>
      <c r="AL35" s="3" t="n">
        <v>1</v>
      </c>
      <c r="AM35" s="0" t="n">
        <v>98</v>
      </c>
      <c r="AN35" s="0" t="s">
        <v>44</v>
      </c>
      <c r="AO35" s="0" t="s">
        <v>44</v>
      </c>
      <c r="AP35" s="3" t="n">
        <v>1</v>
      </c>
      <c r="AQ35" s="0" t="n">
        <v>25</v>
      </c>
      <c r="AR35" s="0" t="s">
        <v>44</v>
      </c>
      <c r="AS35" s="0" t="s">
        <v>44</v>
      </c>
      <c r="AT35" s="3" t="n">
        <v>1</v>
      </c>
      <c r="AU35" s="0" t="n">
        <v>7</v>
      </c>
      <c r="AV35" s="0" t="s">
        <v>44</v>
      </c>
      <c r="AW35" s="0" t="s">
        <v>44</v>
      </c>
      <c r="AX35" s="3" t="n">
        <v>1</v>
      </c>
      <c r="AY35" s="0" t="n">
        <v>2</v>
      </c>
      <c r="AZ35" s="0" t="s">
        <v>44</v>
      </c>
      <c r="BA35" s="0" t="s">
        <v>44</v>
      </c>
      <c r="BB35" s="3" t="n">
        <v>1</v>
      </c>
      <c r="BC35" s="0" t="n">
        <v>5</v>
      </c>
      <c r="BD35" s="0" t="s">
        <v>44</v>
      </c>
      <c r="BE35" s="0" t="s">
        <v>44</v>
      </c>
      <c r="BF35" s="3" t="n">
        <v>1</v>
      </c>
      <c r="BG35" s="0" t="n">
        <v>1008</v>
      </c>
      <c r="BH35" s="0" t="s">
        <v>44</v>
      </c>
      <c r="BI35" s="0" t="s">
        <v>44</v>
      </c>
      <c r="BJ35" s="3" t="n">
        <v>1</v>
      </c>
      <c r="BK35" s="0" t="n">
        <v>10</v>
      </c>
      <c r="BL35" s="0" t="s">
        <v>44</v>
      </c>
      <c r="BM35" s="0" t="s">
        <v>44</v>
      </c>
      <c r="BN35" s="3" t="n">
        <v>1</v>
      </c>
      <c r="BO35" s="0" t="n">
        <v>7</v>
      </c>
      <c r="BP35" s="0" t="s">
        <v>44</v>
      </c>
      <c r="BQ35" s="0" t="s">
        <v>44</v>
      </c>
      <c r="BR35" s="3" t="n">
        <v>1</v>
      </c>
      <c r="CA35" s="3"/>
      <c r="CE35" s="3"/>
      <c r="CI35" s="3"/>
      <c r="CM35" s="3"/>
      <c r="CQ35" s="3"/>
      <c r="CU35" s="3"/>
      <c r="CY35" s="3"/>
      <c r="DC35" s="3"/>
      <c r="DG35" s="3"/>
      <c r="DK35" s="3"/>
      <c r="DO35" s="3"/>
      <c r="DS35" s="3"/>
      <c r="DW35" s="3"/>
      <c r="EA35" s="3"/>
      <c r="EE35" s="3"/>
      <c r="EI35" s="3"/>
      <c r="EM35" s="3"/>
    </row>
    <row r="36" customFormat="false" ht="12.75" hidden="false" customHeight="false" outlineLevel="0" collapsed="false">
      <c r="A36" s="0" t="n">
        <v>12</v>
      </c>
      <c r="B36" s="0" t="n">
        <v>1</v>
      </c>
      <c r="C36" s="0" t="n">
        <v>2520</v>
      </c>
      <c r="D36" s="0" t="s">
        <v>44</v>
      </c>
      <c r="E36" s="0" t="s">
        <v>44</v>
      </c>
      <c r="F36" s="3" t="n">
        <v>1</v>
      </c>
      <c r="G36" s="0" t="n">
        <v>109</v>
      </c>
      <c r="H36" s="0" t="s">
        <v>44</v>
      </c>
      <c r="I36" s="0" t="s">
        <v>44</v>
      </c>
      <c r="J36" s="3" t="n">
        <v>1</v>
      </c>
      <c r="K36" s="0" t="n">
        <v>0</v>
      </c>
      <c r="L36" s="0" t="s">
        <v>44</v>
      </c>
      <c r="M36" s="0" t="s">
        <v>44</v>
      </c>
      <c r="N36" s="3" t="n">
        <v>1</v>
      </c>
      <c r="O36" s="0" t="n">
        <v>-1</v>
      </c>
      <c r="P36" s="0" t="s">
        <v>44</v>
      </c>
      <c r="Q36" s="0" t="s">
        <v>44</v>
      </c>
      <c r="R36" s="3" t="n">
        <v>1</v>
      </c>
      <c r="S36" s="0" t="n">
        <v>2520</v>
      </c>
      <c r="T36" s="0" t="s">
        <v>44</v>
      </c>
      <c r="U36" s="0" t="s">
        <v>44</v>
      </c>
      <c r="V36" s="3" t="n">
        <v>1</v>
      </c>
      <c r="W36" s="0" t="n">
        <v>109</v>
      </c>
      <c r="X36" s="0" t="s">
        <v>44</v>
      </c>
      <c r="Y36" s="0" t="s">
        <v>44</v>
      </c>
      <c r="Z36" s="3" t="n">
        <v>1</v>
      </c>
      <c r="AA36" s="0" t="n">
        <v>83</v>
      </c>
      <c r="AB36" s="0" t="s">
        <v>44</v>
      </c>
      <c r="AC36" s="0" t="s">
        <v>44</v>
      </c>
      <c r="AD36" s="3" t="n">
        <v>1</v>
      </c>
      <c r="AE36" s="0" t="n">
        <v>85</v>
      </c>
      <c r="AF36" s="4" t="s">
        <v>44</v>
      </c>
      <c r="AG36" s="4" t="s">
        <v>44</v>
      </c>
      <c r="AH36" s="3" t="n">
        <v>1</v>
      </c>
      <c r="AI36" s="0" t="n">
        <v>15</v>
      </c>
      <c r="AJ36" s="0" t="s">
        <v>44</v>
      </c>
      <c r="AK36" s="0" t="s">
        <v>44</v>
      </c>
      <c r="AL36" s="3" t="n">
        <v>1</v>
      </c>
      <c r="AM36" s="0" t="n">
        <v>103</v>
      </c>
      <c r="AN36" s="0" t="s">
        <v>44</v>
      </c>
      <c r="AO36" s="0" t="s">
        <v>44</v>
      </c>
      <c r="AP36" s="3" t="n">
        <v>1</v>
      </c>
      <c r="AQ36" s="0" t="n">
        <v>0</v>
      </c>
      <c r="AR36" s="0" t="s">
        <v>44</v>
      </c>
      <c r="AS36" s="0" t="s">
        <v>44</v>
      </c>
      <c r="AT36" s="3" t="n">
        <v>1</v>
      </c>
      <c r="AU36" s="0" t="n">
        <v>23</v>
      </c>
      <c r="AV36" s="0" t="s">
        <v>44</v>
      </c>
      <c r="AW36" s="0" t="s">
        <v>44</v>
      </c>
      <c r="AX36" s="3" t="n">
        <v>1</v>
      </c>
      <c r="AY36" s="0" t="n">
        <v>-1</v>
      </c>
      <c r="AZ36" s="0" t="s">
        <v>44</v>
      </c>
      <c r="BA36" s="0" t="s">
        <v>44</v>
      </c>
      <c r="BB36" s="3" t="n">
        <v>1</v>
      </c>
      <c r="BC36" s="0" t="n">
        <v>23</v>
      </c>
      <c r="BD36" s="0" t="s">
        <v>44</v>
      </c>
      <c r="BE36" s="0" t="s">
        <v>44</v>
      </c>
      <c r="BF36" s="3" t="n">
        <v>1</v>
      </c>
      <c r="BG36" s="0" t="n">
        <v>2520</v>
      </c>
      <c r="BH36" s="0" t="s">
        <v>44</v>
      </c>
      <c r="BI36" s="0" t="s">
        <v>44</v>
      </c>
      <c r="BJ36" s="3" t="n">
        <v>1</v>
      </c>
      <c r="BK36" s="0" t="n">
        <v>23</v>
      </c>
      <c r="BL36" s="0" t="s">
        <v>44</v>
      </c>
      <c r="BM36" s="0" t="s">
        <v>44</v>
      </c>
      <c r="BN36" s="3" t="n">
        <v>1</v>
      </c>
      <c r="BO36" s="0" t="n">
        <v>13</v>
      </c>
      <c r="BP36" s="0" t="s">
        <v>44</v>
      </c>
      <c r="BQ36" s="0" t="s">
        <v>44</v>
      </c>
      <c r="BR36" s="3" t="n">
        <v>1</v>
      </c>
      <c r="BU36" s="0" t="n">
        <f aca="false">IF(CJ36&lt;=0,$D$7,IF(CR36&lt;=CJ36,$D$7,$D$7+$F$7*(CR36-CJ36)))</f>
        <v>2.6</v>
      </c>
      <c r="BW36" s="0" t="n">
        <v>1</v>
      </c>
      <c r="BX36" s="0" t="n">
        <f aca="false">IF(AND(C36&gt;=0,C37&gt;=0),C36+C37,-1)</f>
        <v>3240</v>
      </c>
      <c r="BY36" s="0" t="s">
        <v>44</v>
      </c>
      <c r="BZ36" s="0" t="str">
        <f aca="false">IF(AND(E36="Nein",E37="Nein"),"Nein","Ja")</f>
        <v>Nein</v>
      </c>
      <c r="CA36" s="3" t="n">
        <f aca="false">ROUND((F36+F37)/2,2)</f>
        <v>1</v>
      </c>
      <c r="CB36" s="0" t="n">
        <f aca="false">G37</f>
        <v>97</v>
      </c>
      <c r="CC36" s="0" t="str">
        <f aca="false">H37</f>
        <v>Nein</v>
      </c>
      <c r="CD36" s="0" t="str">
        <f aca="false">I37</f>
        <v>Nein</v>
      </c>
      <c r="CE36" s="3" t="n">
        <f aca="false">J37</f>
        <v>1</v>
      </c>
      <c r="CF36" s="0" t="n">
        <f aca="false">IF(AND(K36&gt;=0,K37&gt;=0),K36+K37,-1)</f>
        <v>180</v>
      </c>
      <c r="CG36" s="0" t="s">
        <v>44</v>
      </c>
      <c r="CH36" s="0" t="str">
        <f aca="false">IF(AND(M36="Nein",M37="Nein"),"Nein","Ja")</f>
        <v>Nein</v>
      </c>
      <c r="CI36" s="3" t="n">
        <f aca="false">ROUND((N36+N37)/2,2)</f>
        <v>1</v>
      </c>
      <c r="CJ36" s="0" t="n">
        <f aca="false">O37</f>
        <v>82</v>
      </c>
      <c r="CK36" s="0" t="str">
        <f aca="false">P37</f>
        <v>Nein</v>
      </c>
      <c r="CL36" s="0" t="str">
        <f aca="false">Q37</f>
        <v>Nein</v>
      </c>
      <c r="CM36" s="3" t="n">
        <f aca="false">R37</f>
        <v>1</v>
      </c>
      <c r="CN36" s="0" t="n">
        <f aca="false">IF(AND(S36&gt;=0,S37&gt;=0),S36+S37,-1)</f>
        <v>3060</v>
      </c>
      <c r="CO36" s="0" t="s">
        <v>44</v>
      </c>
      <c r="CP36" s="0" t="str">
        <f aca="false">IF(AND(U36="Nein",U37="Nein"),"Nein","Ja")</f>
        <v>Nein</v>
      </c>
      <c r="CQ36" s="3" t="n">
        <f aca="false">ROUND((V36+V37)/2,2)</f>
        <v>1</v>
      </c>
      <c r="CR36" s="0" t="n">
        <f aca="false">W37</f>
        <v>102</v>
      </c>
      <c r="CS36" s="0" t="str">
        <f aca="false">X37</f>
        <v>Nein</v>
      </c>
      <c r="CT36" s="0" t="str">
        <f aca="false">Y37</f>
        <v>Nein</v>
      </c>
      <c r="CU36" s="3" t="n">
        <f aca="false">Z37</f>
        <v>1</v>
      </c>
      <c r="CV36" s="0" t="n">
        <f aca="false">AA37</f>
        <v>82</v>
      </c>
      <c r="CW36" s="0" t="str">
        <f aca="false">AB37</f>
        <v>Nein</v>
      </c>
      <c r="CX36" s="0" t="str">
        <f aca="false">AC37</f>
        <v>Nein</v>
      </c>
      <c r="CY36" s="3" t="n">
        <f aca="false">AD37</f>
        <v>1</v>
      </c>
      <c r="CZ36" s="0" t="n">
        <f aca="false">AE37</f>
        <v>82</v>
      </c>
      <c r="DA36" s="0" t="str">
        <f aca="false">AF37</f>
        <v>Nein</v>
      </c>
      <c r="DB36" s="0" t="str">
        <f aca="false">AG37</f>
        <v>Nein</v>
      </c>
      <c r="DC36" s="3" t="n">
        <f aca="false">AH37</f>
        <v>1</v>
      </c>
      <c r="DD36" s="0" t="n">
        <f aca="false">AI37</f>
        <v>11</v>
      </c>
      <c r="DE36" s="0" t="str">
        <f aca="false">AJ37</f>
        <v>Nein</v>
      </c>
      <c r="DF36" s="0" t="str">
        <f aca="false">AK37</f>
        <v>Nein</v>
      </c>
      <c r="DG36" s="3" t="n">
        <f aca="false">AL37</f>
        <v>1</v>
      </c>
      <c r="DH36" s="0" t="n">
        <f aca="false">AM37</f>
        <v>98</v>
      </c>
      <c r="DI36" s="0" t="str">
        <f aca="false">AN37</f>
        <v>Nein</v>
      </c>
      <c r="DJ36" s="0" t="str">
        <f aca="false">AO37</f>
        <v>Nein</v>
      </c>
      <c r="DK36" s="3" t="n">
        <f aca="false">AP37</f>
        <v>1</v>
      </c>
      <c r="DL36" s="0" t="n">
        <f aca="false">IF(CF36=0,0,IF(OR(BX36&gt;=0,CF36&gt;=0),ROUND(CF36/BX36*100,0),-1))</f>
        <v>6</v>
      </c>
      <c r="DM36" s="0" t="s">
        <v>44</v>
      </c>
      <c r="DN36" s="0" t="str">
        <f aca="false">IF(AND(CH36="Nein",BZ36="Nein"),"Nein","Ja")</f>
        <v>Nein</v>
      </c>
      <c r="DO36" s="3" t="n">
        <f aca="false">ROUND(CI36*CA36,2)</f>
        <v>1</v>
      </c>
      <c r="DP36" s="0" t="n">
        <f aca="false">IF(OR(BX36&lt;0,CB36&lt;=0),-1,ROUND(BX36/CB36,0))</f>
        <v>33</v>
      </c>
      <c r="DQ36" s="0" t="s">
        <v>44</v>
      </c>
      <c r="DR36" s="0" t="str">
        <f aca="false">IF(AND(BZ36="Nein",CD36="Nein"),"Nein","Ja")</f>
        <v>Nein</v>
      </c>
      <c r="DS36" s="3" t="n">
        <f aca="false">ROUND(CA36*CE36,2)</f>
        <v>1</v>
      </c>
      <c r="DT36" s="0" t="n">
        <f aca="false">IF(OR(CF36&lt;0,CJ36&lt;=0),-1,ROUND(CF36/CJ36,0))</f>
        <v>2</v>
      </c>
      <c r="DU36" s="0" t="s">
        <v>44</v>
      </c>
      <c r="DV36" s="0" t="str">
        <f aca="false">IF(AND(CH36="Nein",CL36="Nein"),"Nein","Ja")</f>
        <v>Nein</v>
      </c>
      <c r="DW36" s="3" t="n">
        <f aca="false">ROUND(CI36*CM36,2)</f>
        <v>1</v>
      </c>
      <c r="DX36" s="0" t="n">
        <f aca="false">IF(OR(CN36&lt;0,CR36&lt;=0),-1,ROUND(CN36/CR36,0))</f>
        <v>30</v>
      </c>
      <c r="DY36" s="0" t="s">
        <v>44</v>
      </c>
      <c r="DZ36" s="0" t="str">
        <f aca="false">IF(AND(CP36="Nein",CT36="Nein"),"Nein","Ja")</f>
        <v>Nein</v>
      </c>
      <c r="EA36" s="3" t="n">
        <f aca="false">ROUND(CQ36*CU36,2)</f>
        <v>1</v>
      </c>
      <c r="EB36" s="0" t="n">
        <f aca="false">IF(OR(CN36&lt;0,CF36&lt;0),-1,CN36+ROUND(BU36*CF36,0))</f>
        <v>3528</v>
      </c>
      <c r="EC36" s="0" t="s">
        <v>44</v>
      </c>
      <c r="ED36" s="0" t="str">
        <f aca="false">IF(AND(CP36="Nein",CH36="Nein"),"Nein","Ja")</f>
        <v>Nein</v>
      </c>
      <c r="EE36" s="3" t="n">
        <f aca="false">ROUND((CQ36+CI36)/2,2)</f>
        <v>1</v>
      </c>
      <c r="EF36" s="0" t="n">
        <f aca="false">IF(OR(EB36&lt;0,CB36&lt;=0),-1,ROUND(EB36/CB36,0))</f>
        <v>36</v>
      </c>
      <c r="EG36" s="0" t="s">
        <v>44</v>
      </c>
      <c r="EH36" s="0" t="str">
        <f aca="false">IF(AND(ED36="Nein",CD36="Nein"),"Nein","Ja")</f>
        <v>Nein</v>
      </c>
      <c r="EI36" s="3" t="n">
        <f aca="false">ROUND(EE36*CE36,2)</f>
        <v>1</v>
      </c>
      <c r="EJ36" s="0" t="n">
        <f aca="false">BO37</f>
        <v>7</v>
      </c>
      <c r="EK36" s="0" t="str">
        <f aca="false">BP37</f>
        <v>Nein</v>
      </c>
      <c r="EL36" s="0" t="str">
        <f aca="false">BQ37</f>
        <v>Nein</v>
      </c>
      <c r="EM36" s="3" t="n">
        <f aca="false">BR37</f>
        <v>1</v>
      </c>
    </row>
    <row r="37" customFormat="false" ht="12.75" hidden="false" customHeight="false" outlineLevel="0" collapsed="false">
      <c r="B37" s="0" t="n">
        <v>1</v>
      </c>
      <c r="C37" s="0" t="n">
        <v>720</v>
      </c>
      <c r="D37" s="0" t="s">
        <v>44</v>
      </c>
      <c r="E37" s="0" t="s">
        <v>44</v>
      </c>
      <c r="F37" s="3" t="n">
        <v>1</v>
      </c>
      <c r="G37" s="0" t="n">
        <v>97</v>
      </c>
      <c r="H37" s="0" t="s">
        <v>44</v>
      </c>
      <c r="I37" s="0" t="s">
        <v>44</v>
      </c>
      <c r="J37" s="3" t="n">
        <v>1</v>
      </c>
      <c r="K37" s="0" t="n">
        <v>180</v>
      </c>
      <c r="L37" s="0" t="s">
        <v>44</v>
      </c>
      <c r="M37" s="0" t="s">
        <v>44</v>
      </c>
      <c r="N37" s="3" t="n">
        <v>1</v>
      </c>
      <c r="O37" s="0" t="n">
        <v>82</v>
      </c>
      <c r="P37" s="0" t="s">
        <v>44</v>
      </c>
      <c r="Q37" s="0" t="s">
        <v>44</v>
      </c>
      <c r="R37" s="3" t="n">
        <v>1</v>
      </c>
      <c r="S37" s="0" t="n">
        <v>540</v>
      </c>
      <c r="T37" s="0" t="s">
        <v>44</v>
      </c>
      <c r="U37" s="0" t="s">
        <v>44</v>
      </c>
      <c r="V37" s="3" t="n">
        <v>1</v>
      </c>
      <c r="W37" s="0" t="n">
        <v>102</v>
      </c>
      <c r="X37" s="0" t="s">
        <v>44</v>
      </c>
      <c r="Y37" s="0" t="s">
        <v>44</v>
      </c>
      <c r="Z37" s="3" t="n">
        <v>1</v>
      </c>
      <c r="AA37" s="0" t="n">
        <v>82</v>
      </c>
      <c r="AB37" s="0" t="s">
        <v>44</v>
      </c>
      <c r="AC37" s="0" t="s">
        <v>44</v>
      </c>
      <c r="AD37" s="3" t="n">
        <v>1</v>
      </c>
      <c r="AE37" s="0" t="n">
        <v>82</v>
      </c>
      <c r="AF37" s="4" t="s">
        <v>44</v>
      </c>
      <c r="AG37" s="4" t="s">
        <v>44</v>
      </c>
      <c r="AH37" s="3" t="n">
        <v>1</v>
      </c>
      <c r="AI37" s="0" t="n">
        <v>11</v>
      </c>
      <c r="AJ37" s="0" t="s">
        <v>44</v>
      </c>
      <c r="AK37" s="0" t="s">
        <v>44</v>
      </c>
      <c r="AL37" s="3" t="n">
        <v>1</v>
      </c>
      <c r="AM37" s="0" t="n">
        <v>98</v>
      </c>
      <c r="AN37" s="0" t="s">
        <v>44</v>
      </c>
      <c r="AO37" s="0" t="s">
        <v>44</v>
      </c>
      <c r="AP37" s="3" t="n">
        <v>1</v>
      </c>
      <c r="AQ37" s="0" t="n">
        <v>25</v>
      </c>
      <c r="AR37" s="0" t="s">
        <v>44</v>
      </c>
      <c r="AS37" s="0" t="s">
        <v>44</v>
      </c>
      <c r="AT37" s="3" t="n">
        <v>1</v>
      </c>
      <c r="AU37" s="0" t="n">
        <v>7</v>
      </c>
      <c r="AV37" s="0" t="s">
        <v>44</v>
      </c>
      <c r="AW37" s="0" t="s">
        <v>44</v>
      </c>
      <c r="AX37" s="3" t="n">
        <v>1</v>
      </c>
      <c r="AY37" s="0" t="n">
        <v>2</v>
      </c>
      <c r="AZ37" s="0" t="s">
        <v>44</v>
      </c>
      <c r="BA37" s="0" t="s">
        <v>44</v>
      </c>
      <c r="BB37" s="3" t="n">
        <v>1</v>
      </c>
      <c r="BC37" s="0" t="n">
        <v>5</v>
      </c>
      <c r="BD37" s="0" t="s">
        <v>44</v>
      </c>
      <c r="BE37" s="0" t="s">
        <v>44</v>
      </c>
      <c r="BF37" s="3" t="n">
        <v>1</v>
      </c>
      <c r="BG37" s="0" t="n">
        <v>1008</v>
      </c>
      <c r="BH37" s="0" t="s">
        <v>44</v>
      </c>
      <c r="BI37" s="0" t="s">
        <v>44</v>
      </c>
      <c r="BJ37" s="3" t="n">
        <v>1</v>
      </c>
      <c r="BK37" s="0" t="n">
        <v>10</v>
      </c>
      <c r="BL37" s="0" t="s">
        <v>44</v>
      </c>
      <c r="BM37" s="0" t="s">
        <v>44</v>
      </c>
      <c r="BN37" s="3" t="n">
        <v>1</v>
      </c>
      <c r="BO37" s="0" t="n">
        <v>7</v>
      </c>
      <c r="BP37" s="0" t="s">
        <v>44</v>
      </c>
      <c r="BQ37" s="0" t="s">
        <v>44</v>
      </c>
      <c r="BR37" s="3" t="n">
        <v>1</v>
      </c>
      <c r="CA37" s="3"/>
      <c r="CE37" s="3"/>
      <c r="CI37" s="3"/>
      <c r="CM37" s="3"/>
      <c r="CQ37" s="3"/>
      <c r="CU37" s="3"/>
      <c r="CY37" s="3"/>
      <c r="DC37" s="3"/>
      <c r="DG37" s="3"/>
      <c r="DK37" s="3"/>
      <c r="DO37" s="3"/>
      <c r="DS37" s="3"/>
      <c r="DW37" s="3"/>
      <c r="EA37" s="3"/>
      <c r="EE37" s="3"/>
      <c r="EI37" s="3"/>
      <c r="EM37" s="3"/>
    </row>
    <row r="38" customFormat="false" ht="12.75" hidden="false" customHeight="false" outlineLevel="0" collapsed="false">
      <c r="A38" s="0" t="n">
        <v>13</v>
      </c>
      <c r="B38" s="0" t="n">
        <v>1</v>
      </c>
      <c r="C38" s="0" t="n">
        <v>1320</v>
      </c>
      <c r="D38" s="0" t="s">
        <v>44</v>
      </c>
      <c r="E38" s="0" t="s">
        <v>44</v>
      </c>
      <c r="F38" s="3" t="n">
        <v>1</v>
      </c>
      <c r="G38" s="0" t="n">
        <v>20</v>
      </c>
      <c r="H38" s="0" t="s">
        <v>44</v>
      </c>
      <c r="I38" s="0" t="s">
        <v>44</v>
      </c>
      <c r="J38" s="3" t="n">
        <v>1</v>
      </c>
      <c r="K38" s="0" t="n">
        <v>60</v>
      </c>
      <c r="L38" s="0" t="s">
        <v>44</v>
      </c>
      <c r="M38" s="0" t="s">
        <v>44</v>
      </c>
      <c r="N38" s="3" t="n">
        <v>1</v>
      </c>
      <c r="O38" s="0" t="n">
        <v>20</v>
      </c>
      <c r="P38" s="0" t="s">
        <v>44</v>
      </c>
      <c r="Q38" s="0" t="s">
        <v>44</v>
      </c>
      <c r="R38" s="3" t="n">
        <v>1</v>
      </c>
      <c r="S38" s="0" t="n">
        <v>1260</v>
      </c>
      <c r="T38" s="0" t="s">
        <v>44</v>
      </c>
      <c r="U38" s="0" t="s">
        <v>44</v>
      </c>
      <c r="V38" s="3" t="n">
        <v>1</v>
      </c>
      <c r="W38" s="0" t="n">
        <v>20</v>
      </c>
      <c r="X38" s="0" t="s">
        <v>44</v>
      </c>
      <c r="Y38" s="0" t="s">
        <v>44</v>
      </c>
      <c r="Z38" s="3" t="n">
        <v>1</v>
      </c>
      <c r="AA38" s="0" t="n">
        <v>92</v>
      </c>
      <c r="AB38" s="0" t="s">
        <v>44</v>
      </c>
      <c r="AC38" s="0" t="s">
        <v>44</v>
      </c>
      <c r="AD38" s="3" t="n">
        <v>1</v>
      </c>
      <c r="AE38" s="0" t="n">
        <v>92</v>
      </c>
      <c r="AF38" s="4" t="s">
        <v>44</v>
      </c>
      <c r="AG38" s="4" t="s">
        <v>44</v>
      </c>
      <c r="AH38" s="3" t="n">
        <v>1</v>
      </c>
      <c r="AI38" s="0" t="n">
        <v>2</v>
      </c>
      <c r="AJ38" s="0" t="s">
        <v>44</v>
      </c>
      <c r="AK38" s="0" t="s">
        <v>44</v>
      </c>
      <c r="AL38" s="3" t="n">
        <v>1</v>
      </c>
      <c r="AM38" s="0" t="n">
        <v>21</v>
      </c>
      <c r="AN38" s="0" t="s">
        <v>44</v>
      </c>
      <c r="AO38" s="0" t="s">
        <v>44</v>
      </c>
      <c r="AP38" s="3" t="n">
        <v>1</v>
      </c>
      <c r="AQ38" s="0" t="n">
        <v>5</v>
      </c>
      <c r="AR38" s="0" t="s">
        <v>44</v>
      </c>
      <c r="AS38" s="0" t="s">
        <v>44</v>
      </c>
      <c r="AT38" s="3" t="n">
        <v>1</v>
      </c>
      <c r="AU38" s="0" t="n">
        <v>66</v>
      </c>
      <c r="AV38" s="0" t="s">
        <v>44</v>
      </c>
      <c r="AW38" s="0" t="s">
        <v>44</v>
      </c>
      <c r="AX38" s="3" t="n">
        <v>1</v>
      </c>
      <c r="AY38" s="0" t="n">
        <v>3</v>
      </c>
      <c r="AZ38" s="0" t="s">
        <v>44</v>
      </c>
      <c r="BA38" s="0" t="s">
        <v>44</v>
      </c>
      <c r="BB38" s="3" t="n">
        <v>1</v>
      </c>
      <c r="BC38" s="0" t="n">
        <v>63</v>
      </c>
      <c r="BD38" s="0" t="s">
        <v>44</v>
      </c>
      <c r="BE38" s="0" t="s">
        <v>44</v>
      </c>
      <c r="BF38" s="3" t="n">
        <v>1</v>
      </c>
      <c r="BG38" s="0" t="n">
        <v>1392</v>
      </c>
      <c r="BH38" s="0" t="s">
        <v>44</v>
      </c>
      <c r="BI38" s="0" t="s">
        <v>44</v>
      </c>
      <c r="BJ38" s="3" t="n">
        <v>1</v>
      </c>
      <c r="BK38" s="0" t="n">
        <v>70</v>
      </c>
      <c r="BL38" s="0" t="s">
        <v>44</v>
      </c>
      <c r="BM38" s="0" t="s">
        <v>44</v>
      </c>
      <c r="BN38" s="3" t="n">
        <v>1</v>
      </c>
      <c r="BO38" s="0" t="n">
        <v>9</v>
      </c>
      <c r="BP38" s="0" t="s">
        <v>44</v>
      </c>
      <c r="BQ38" s="0" t="s">
        <v>44</v>
      </c>
      <c r="BR38" s="3" t="n">
        <v>1</v>
      </c>
      <c r="BU38" s="0" t="n">
        <f aca="false">IF(CJ38&lt;=0,$D$7,IF(CR38&lt;=CJ38,$D$7,$D$7+$F$7*(CR38-CJ38)))</f>
        <v>2.2</v>
      </c>
      <c r="BW38" s="0" t="n">
        <v>1</v>
      </c>
      <c r="BX38" s="0" t="n">
        <f aca="false">IF(AND(C38&gt;=0,C39&gt;=0),C38+C39,-1)</f>
        <v>2040</v>
      </c>
      <c r="BY38" s="0" t="s">
        <v>44</v>
      </c>
      <c r="BZ38" s="0" t="str">
        <f aca="false">IF(AND(E38="Nein",E39="Nein"),"Nein","Ja")</f>
        <v>Nein</v>
      </c>
      <c r="CA38" s="3" t="n">
        <f aca="false">ROUND((F38+F39)/2,2)</f>
        <v>1</v>
      </c>
      <c r="CB38" s="0" t="n">
        <f aca="false">G39</f>
        <v>97</v>
      </c>
      <c r="CC38" s="0" t="str">
        <f aca="false">H39</f>
        <v>Nein</v>
      </c>
      <c r="CD38" s="0" t="str">
        <f aca="false">I39</f>
        <v>Nein</v>
      </c>
      <c r="CE38" s="3" t="n">
        <f aca="false">J39</f>
        <v>1</v>
      </c>
      <c r="CF38" s="0" t="n">
        <f aca="false">IF(AND(K38&gt;=0,K39&gt;=0),K38+K39,-1)</f>
        <v>60</v>
      </c>
      <c r="CG38" s="0" t="s">
        <v>44</v>
      </c>
      <c r="CH38" s="0" t="str">
        <f aca="false">IF(AND(M38="Nein",M39="Nein"),"Nein","Ja")</f>
        <v>Nein</v>
      </c>
      <c r="CI38" s="3" t="n">
        <f aca="false">ROUND((N38+N39)/2,2)</f>
        <v>1</v>
      </c>
      <c r="CJ38" s="0" t="n">
        <f aca="false">O39</f>
        <v>-1</v>
      </c>
      <c r="CK38" s="0" t="str">
        <f aca="false">P39</f>
        <v>Nein</v>
      </c>
      <c r="CL38" s="0" t="str">
        <f aca="false">Q39</f>
        <v>Nein</v>
      </c>
      <c r="CM38" s="3" t="n">
        <f aca="false">R39</f>
        <v>1</v>
      </c>
      <c r="CN38" s="0" t="n">
        <f aca="false">IF(AND(S38&gt;=0,S39&gt;=0),S38+S39,-1)</f>
        <v>1980</v>
      </c>
      <c r="CO38" s="0" t="s">
        <v>44</v>
      </c>
      <c r="CP38" s="0" t="str">
        <f aca="false">IF(AND(U38="Nein",U39="Nein"),"Nein","Ja")</f>
        <v>Nein</v>
      </c>
      <c r="CQ38" s="3" t="n">
        <f aca="false">ROUND((V38+V39)/2,2)</f>
        <v>1</v>
      </c>
      <c r="CR38" s="0" t="n">
        <f aca="false">W39</f>
        <v>97</v>
      </c>
      <c r="CS38" s="0" t="str">
        <f aca="false">X39</f>
        <v>Nein</v>
      </c>
      <c r="CT38" s="0" t="str">
        <f aca="false">Y39</f>
        <v>Nein</v>
      </c>
      <c r="CU38" s="3" t="n">
        <f aca="false">Z39</f>
        <v>1</v>
      </c>
      <c r="CV38" s="0" t="n">
        <f aca="false">AA39</f>
        <v>82</v>
      </c>
      <c r="CW38" s="0" t="str">
        <f aca="false">AB39</f>
        <v>Nein</v>
      </c>
      <c r="CX38" s="0" t="str">
        <f aca="false">AC39</f>
        <v>Nein</v>
      </c>
      <c r="CY38" s="3" t="n">
        <f aca="false">AD39</f>
        <v>1</v>
      </c>
      <c r="CZ38" s="0" t="n">
        <f aca="false">AE39</f>
        <v>82</v>
      </c>
      <c r="DA38" s="0" t="str">
        <f aca="false">AF39</f>
        <v>Nein</v>
      </c>
      <c r="DB38" s="0" t="str">
        <f aca="false">AG39</f>
        <v>Nein</v>
      </c>
      <c r="DC38" s="3" t="n">
        <f aca="false">AH39</f>
        <v>1</v>
      </c>
      <c r="DD38" s="0" t="n">
        <f aca="false">AI39</f>
        <v>11</v>
      </c>
      <c r="DE38" s="0" t="str">
        <f aca="false">AJ39</f>
        <v>Nein</v>
      </c>
      <c r="DF38" s="0" t="str">
        <f aca="false">AK39</f>
        <v>Nein</v>
      </c>
      <c r="DG38" s="3" t="n">
        <f aca="false">AL39</f>
        <v>1</v>
      </c>
      <c r="DH38" s="0" t="n">
        <f aca="false">AM39</f>
        <v>98</v>
      </c>
      <c r="DI38" s="0" t="str">
        <f aca="false">AN39</f>
        <v>Nein</v>
      </c>
      <c r="DJ38" s="0" t="str">
        <f aca="false">AO39</f>
        <v>Nein</v>
      </c>
      <c r="DK38" s="3" t="n">
        <f aca="false">AP39</f>
        <v>1</v>
      </c>
      <c r="DL38" s="0" t="n">
        <f aca="false">IF(CF38=0,0,IF(OR(BX38&gt;=0,CF38&gt;=0),ROUND(CF38/BX38*100,0),-1))</f>
        <v>3</v>
      </c>
      <c r="DM38" s="0" t="s">
        <v>44</v>
      </c>
      <c r="DN38" s="0" t="str">
        <f aca="false">IF(AND(CH38="Nein",BZ38="Nein"),"Nein","Ja")</f>
        <v>Nein</v>
      </c>
      <c r="DO38" s="3" t="n">
        <f aca="false">ROUND(CI38*CA38,2)</f>
        <v>1</v>
      </c>
      <c r="DP38" s="0" t="n">
        <f aca="false">IF(OR(BX38&lt;0,CB38&lt;=0),-1,ROUND(BX38/CB38,0))</f>
        <v>21</v>
      </c>
      <c r="DQ38" s="0" t="s">
        <v>44</v>
      </c>
      <c r="DR38" s="0" t="str">
        <f aca="false">IF(AND(BZ38="Nein",CD38="Nein"),"Nein","Ja")</f>
        <v>Nein</v>
      </c>
      <c r="DS38" s="3" t="n">
        <f aca="false">ROUND(CA38*CE38,2)</f>
        <v>1</v>
      </c>
      <c r="DT38" s="0" t="n">
        <f aca="false">IF(OR(CF38&lt;0,CJ38&lt;=0),-1,ROUND(CF38/CJ38,0))</f>
        <v>-1</v>
      </c>
      <c r="DU38" s="0" t="s">
        <v>44</v>
      </c>
      <c r="DV38" s="0" t="str">
        <f aca="false">IF(AND(CH38="Nein",CL38="Nein"),"Nein","Ja")</f>
        <v>Nein</v>
      </c>
      <c r="DW38" s="3" t="n">
        <f aca="false">ROUND(CI38*CM38,2)</f>
        <v>1</v>
      </c>
      <c r="DX38" s="0" t="n">
        <f aca="false">IF(OR(CN38&lt;0,CR38&lt;=0),-1,ROUND(CN38/CR38,0))</f>
        <v>20</v>
      </c>
      <c r="DY38" s="0" t="s">
        <v>44</v>
      </c>
      <c r="DZ38" s="0" t="str">
        <f aca="false">IF(AND(CP38="Nein",CT38="Nein"),"Nein","Ja")</f>
        <v>Nein</v>
      </c>
      <c r="EA38" s="3" t="n">
        <f aca="false">ROUND(CQ38*CU38,2)</f>
        <v>1</v>
      </c>
      <c r="EB38" s="0" t="n">
        <f aca="false">IF(OR(CN38&lt;0,CF38&lt;0),-1,CN38+ROUND(BU38*CF38,0))</f>
        <v>2112</v>
      </c>
      <c r="EC38" s="0" t="s">
        <v>44</v>
      </c>
      <c r="ED38" s="0" t="str">
        <f aca="false">IF(AND(CP38="Nein",CH38="Nein"),"Nein","Ja")</f>
        <v>Nein</v>
      </c>
      <c r="EE38" s="3" t="n">
        <f aca="false">ROUND((CQ38+CI38)/2,2)</f>
        <v>1</v>
      </c>
      <c r="EF38" s="0" t="n">
        <f aca="false">IF(OR(EB38&lt;0,CB38&lt;=0),-1,ROUND(EB38/CB38,0))</f>
        <v>22</v>
      </c>
      <c r="EG38" s="0" t="s">
        <v>44</v>
      </c>
      <c r="EH38" s="0" t="str">
        <f aca="false">IF(AND(ED38="Nein",CD38="Nein"),"Nein","Ja")</f>
        <v>Nein</v>
      </c>
      <c r="EI38" s="3" t="n">
        <f aca="false">ROUND(EE38*CE38,2)</f>
        <v>1</v>
      </c>
      <c r="EJ38" s="0" t="n">
        <f aca="false">BO39</f>
        <v>7</v>
      </c>
      <c r="EK38" s="0" t="str">
        <f aca="false">BP39</f>
        <v>Nein</v>
      </c>
      <c r="EL38" s="0" t="str">
        <f aca="false">BQ39</f>
        <v>Nein</v>
      </c>
      <c r="EM38" s="3" t="n">
        <f aca="false">BR39</f>
        <v>1</v>
      </c>
    </row>
    <row r="39" customFormat="false" ht="12.75" hidden="false" customHeight="false" outlineLevel="0" collapsed="false">
      <c r="B39" s="0" t="n">
        <v>1</v>
      </c>
      <c r="C39" s="0" t="n">
        <v>720</v>
      </c>
      <c r="D39" s="0" t="s">
        <v>44</v>
      </c>
      <c r="E39" s="0" t="s">
        <v>44</v>
      </c>
      <c r="F39" s="3" t="n">
        <v>1</v>
      </c>
      <c r="G39" s="0" t="n">
        <v>97</v>
      </c>
      <c r="H39" s="0" t="s">
        <v>44</v>
      </c>
      <c r="I39" s="0" t="s">
        <v>44</v>
      </c>
      <c r="J39" s="3" t="n">
        <v>1</v>
      </c>
      <c r="K39" s="0" t="n">
        <v>0</v>
      </c>
      <c r="L39" s="0" t="s">
        <v>44</v>
      </c>
      <c r="M39" s="0" t="s">
        <v>44</v>
      </c>
      <c r="N39" s="3" t="n">
        <v>1</v>
      </c>
      <c r="O39" s="0" t="n">
        <v>-1</v>
      </c>
      <c r="P39" s="0" t="s">
        <v>44</v>
      </c>
      <c r="Q39" s="0" t="s">
        <v>44</v>
      </c>
      <c r="R39" s="3" t="n">
        <v>1</v>
      </c>
      <c r="S39" s="0" t="n">
        <v>720</v>
      </c>
      <c r="T39" s="0" t="s">
        <v>44</v>
      </c>
      <c r="U39" s="0" t="s">
        <v>44</v>
      </c>
      <c r="V39" s="3" t="n">
        <v>1</v>
      </c>
      <c r="W39" s="0" t="n">
        <v>97</v>
      </c>
      <c r="X39" s="0" t="s">
        <v>44</v>
      </c>
      <c r="Y39" s="0" t="s">
        <v>44</v>
      </c>
      <c r="Z39" s="3" t="n">
        <v>1</v>
      </c>
      <c r="AA39" s="0" t="n">
        <v>82</v>
      </c>
      <c r="AB39" s="0" t="s">
        <v>44</v>
      </c>
      <c r="AC39" s="0" t="s">
        <v>44</v>
      </c>
      <c r="AD39" s="3" t="n">
        <v>1</v>
      </c>
      <c r="AE39" s="0" t="n">
        <v>82</v>
      </c>
      <c r="AF39" s="4" t="s">
        <v>44</v>
      </c>
      <c r="AG39" s="4" t="s">
        <v>44</v>
      </c>
      <c r="AH39" s="3" t="n">
        <v>1</v>
      </c>
      <c r="AI39" s="0" t="n">
        <v>11</v>
      </c>
      <c r="AJ39" s="0" t="s">
        <v>44</v>
      </c>
      <c r="AK39" s="0" t="s">
        <v>44</v>
      </c>
      <c r="AL39" s="3" t="n">
        <v>1</v>
      </c>
      <c r="AM39" s="0" t="n">
        <v>98</v>
      </c>
      <c r="AN39" s="0" t="s">
        <v>44</v>
      </c>
      <c r="AO39" s="0" t="s">
        <v>44</v>
      </c>
      <c r="AP39" s="3" t="n">
        <v>1</v>
      </c>
      <c r="AQ39" s="0" t="n">
        <v>0</v>
      </c>
      <c r="AR39" s="0" t="s">
        <v>44</v>
      </c>
      <c r="AS39" s="0" t="s">
        <v>44</v>
      </c>
      <c r="AT39" s="3" t="n">
        <v>1</v>
      </c>
      <c r="AU39" s="0" t="n">
        <v>7</v>
      </c>
      <c r="AV39" s="0" t="s">
        <v>44</v>
      </c>
      <c r="AW39" s="0" t="s">
        <v>44</v>
      </c>
      <c r="AX39" s="3" t="n">
        <v>1</v>
      </c>
      <c r="AY39" s="0" t="n">
        <v>-1</v>
      </c>
      <c r="AZ39" s="0" t="s">
        <v>44</v>
      </c>
      <c r="BA39" s="0" t="s">
        <v>44</v>
      </c>
      <c r="BB39" s="3" t="n">
        <v>1</v>
      </c>
      <c r="BC39" s="0" t="n">
        <v>7</v>
      </c>
      <c r="BD39" s="0" t="s">
        <v>44</v>
      </c>
      <c r="BE39" s="0" t="s">
        <v>44</v>
      </c>
      <c r="BF39" s="3" t="n">
        <v>1</v>
      </c>
      <c r="BG39" s="0" t="n">
        <v>1008</v>
      </c>
      <c r="BH39" s="0" t="s">
        <v>44</v>
      </c>
      <c r="BI39" s="0" t="s">
        <v>44</v>
      </c>
      <c r="BJ39" s="3" t="n">
        <v>1</v>
      </c>
      <c r="BK39" s="0" t="n">
        <v>10</v>
      </c>
      <c r="BL39" s="0" t="s">
        <v>44</v>
      </c>
      <c r="BM39" s="0" t="s">
        <v>44</v>
      </c>
      <c r="BN39" s="3" t="n">
        <v>1</v>
      </c>
      <c r="BO39" s="0" t="n">
        <v>7</v>
      </c>
      <c r="BP39" s="0" t="s">
        <v>44</v>
      </c>
      <c r="BQ39" s="0" t="s">
        <v>44</v>
      </c>
      <c r="BR39" s="3" t="n">
        <v>1</v>
      </c>
      <c r="CA39" s="3"/>
      <c r="CE39" s="3"/>
      <c r="CI39" s="3"/>
      <c r="CM39" s="3"/>
      <c r="CQ39" s="3"/>
      <c r="CU39" s="3"/>
      <c r="CY39" s="3"/>
      <c r="DC39" s="3"/>
      <c r="DG39" s="3"/>
      <c r="DK39" s="3"/>
      <c r="DO39" s="3"/>
      <c r="DS39" s="3"/>
      <c r="DW39" s="3"/>
      <c r="EA39" s="3"/>
      <c r="EE39" s="3"/>
      <c r="EI39" s="3"/>
      <c r="EM39" s="3"/>
    </row>
    <row r="40" customFormat="false" ht="12.75" hidden="false" customHeight="false" outlineLevel="0" collapsed="false">
      <c r="A40" s="0" t="n">
        <v>14</v>
      </c>
      <c r="B40" s="0" t="n">
        <v>1</v>
      </c>
      <c r="C40" s="0" t="n">
        <v>0</v>
      </c>
      <c r="D40" s="0" t="s">
        <v>44</v>
      </c>
      <c r="E40" s="0" t="s">
        <v>44</v>
      </c>
      <c r="F40" s="3" t="n">
        <v>1</v>
      </c>
      <c r="G40" s="0" t="n">
        <v>-1</v>
      </c>
      <c r="H40" s="0" t="s">
        <v>44</v>
      </c>
      <c r="I40" s="0" t="s">
        <v>44</v>
      </c>
      <c r="J40" s="3" t="n">
        <v>1</v>
      </c>
      <c r="K40" s="0" t="n">
        <v>0</v>
      </c>
      <c r="L40" s="0" t="s">
        <v>44</v>
      </c>
      <c r="M40" s="0" t="s">
        <v>44</v>
      </c>
      <c r="N40" s="3" t="n">
        <v>1</v>
      </c>
      <c r="O40" s="0" t="n">
        <v>-1</v>
      </c>
      <c r="P40" s="0" t="s">
        <v>44</v>
      </c>
      <c r="Q40" s="0" t="s">
        <v>44</v>
      </c>
      <c r="R40" s="3" t="n">
        <v>1</v>
      </c>
      <c r="S40" s="0" t="n">
        <v>0</v>
      </c>
      <c r="T40" s="0" t="s">
        <v>44</v>
      </c>
      <c r="U40" s="0" t="s">
        <v>44</v>
      </c>
      <c r="V40" s="3" t="n">
        <v>1</v>
      </c>
      <c r="W40" s="0" t="n">
        <v>-1</v>
      </c>
      <c r="X40" s="0" t="s">
        <v>44</v>
      </c>
      <c r="Y40" s="0" t="s">
        <v>44</v>
      </c>
      <c r="Z40" s="3" t="n">
        <v>1</v>
      </c>
      <c r="AA40" s="0" t="n">
        <v>83</v>
      </c>
      <c r="AB40" s="0" t="s">
        <v>44</v>
      </c>
      <c r="AC40" s="0" t="s">
        <v>44</v>
      </c>
      <c r="AD40" s="3" t="n">
        <v>1</v>
      </c>
      <c r="AE40" s="0" t="n">
        <v>85</v>
      </c>
      <c r="AF40" s="4" t="s">
        <v>44</v>
      </c>
      <c r="AG40" s="4" t="s">
        <v>44</v>
      </c>
      <c r="AH40" s="3" t="n">
        <v>1</v>
      </c>
      <c r="AI40" s="0" t="n">
        <v>0</v>
      </c>
      <c r="AJ40" s="0" t="s">
        <v>44</v>
      </c>
      <c r="AK40" s="0" t="s">
        <v>44</v>
      </c>
      <c r="AL40" s="3" t="n">
        <v>1</v>
      </c>
      <c r="AM40" s="0" t="n">
        <v>-1</v>
      </c>
      <c r="AN40" s="0" t="s">
        <v>44</v>
      </c>
      <c r="AO40" s="0" t="s">
        <v>44</v>
      </c>
      <c r="AP40" s="3" t="n">
        <v>1</v>
      </c>
      <c r="AQ40" s="0" t="n">
        <v>0</v>
      </c>
      <c r="AR40" s="0" t="s">
        <v>44</v>
      </c>
      <c r="AS40" s="0" t="s">
        <v>44</v>
      </c>
      <c r="AT40" s="3" t="n">
        <v>1</v>
      </c>
      <c r="AU40" s="0" t="n">
        <v>-1</v>
      </c>
      <c r="AV40" s="0" t="s">
        <v>44</v>
      </c>
      <c r="AW40" s="0" t="s">
        <v>44</v>
      </c>
      <c r="AX40" s="3" t="n">
        <v>1</v>
      </c>
      <c r="AY40" s="0" t="n">
        <v>-1</v>
      </c>
      <c r="AZ40" s="0" t="s">
        <v>44</v>
      </c>
      <c r="BA40" s="0" t="s">
        <v>44</v>
      </c>
      <c r="BB40" s="3" t="n">
        <v>1</v>
      </c>
      <c r="BC40" s="0" t="n">
        <v>-1</v>
      </c>
      <c r="BD40" s="0" t="s">
        <v>44</v>
      </c>
      <c r="BE40" s="0" t="s">
        <v>44</v>
      </c>
      <c r="BF40" s="3" t="n">
        <v>1</v>
      </c>
      <c r="BG40" s="0" t="n">
        <v>0</v>
      </c>
      <c r="BH40" s="0" t="s">
        <v>44</v>
      </c>
      <c r="BI40" s="0" t="s">
        <v>44</v>
      </c>
      <c r="BJ40" s="3" t="n">
        <v>1</v>
      </c>
      <c r="BK40" s="0" t="n">
        <v>-1</v>
      </c>
      <c r="BL40" s="0" t="s">
        <v>44</v>
      </c>
      <c r="BM40" s="0" t="s">
        <v>44</v>
      </c>
      <c r="BN40" s="3" t="n">
        <v>1</v>
      </c>
      <c r="BO40" s="0" t="n">
        <v>-1</v>
      </c>
      <c r="BP40" s="0" t="s">
        <v>44</v>
      </c>
      <c r="BQ40" s="0" t="s">
        <v>44</v>
      </c>
      <c r="BR40" s="3" t="n">
        <v>1</v>
      </c>
      <c r="BU40" s="0" t="n">
        <f aca="false">IF(CJ40&lt;=0,$D$7,IF(CR40&lt;=CJ40,$D$7,$D$7+$F$7*(CR40-CJ40)))</f>
        <v>2.6</v>
      </c>
      <c r="BW40" s="0" t="n">
        <v>1</v>
      </c>
      <c r="BX40" s="0" t="n">
        <f aca="false">IF(AND(C40&gt;=0,C41&gt;=0),C40+C41,-1)</f>
        <v>720</v>
      </c>
      <c r="BY40" s="0" t="s">
        <v>44</v>
      </c>
      <c r="BZ40" s="0" t="str">
        <f aca="false">IF(AND(E40="Nein",E41="Nein"),"Nein","Ja")</f>
        <v>Nein</v>
      </c>
      <c r="CA40" s="3" t="n">
        <f aca="false">ROUND((F40+F41)/2,2)</f>
        <v>1</v>
      </c>
      <c r="CB40" s="0" t="n">
        <f aca="false">G41</f>
        <v>97</v>
      </c>
      <c r="CC40" s="0" t="str">
        <f aca="false">H41</f>
        <v>Nein</v>
      </c>
      <c r="CD40" s="0" t="str">
        <f aca="false">I41</f>
        <v>Ja</v>
      </c>
      <c r="CE40" s="3" t="n">
        <f aca="false">J41</f>
        <v>0.95</v>
      </c>
      <c r="CF40" s="0" t="n">
        <f aca="false">IF(AND(K40&gt;=0,K41&gt;=0),K40+K41,-1)</f>
        <v>180</v>
      </c>
      <c r="CG40" s="0" t="s">
        <v>44</v>
      </c>
      <c r="CH40" s="0" t="str">
        <f aca="false">IF(AND(M40="Nein",M41="Nein"),"Nein","Ja")</f>
        <v>Nein</v>
      </c>
      <c r="CI40" s="3" t="n">
        <f aca="false">ROUND((N40+N41)/2,2)</f>
        <v>1</v>
      </c>
      <c r="CJ40" s="0" t="n">
        <f aca="false">O41</f>
        <v>82</v>
      </c>
      <c r="CK40" s="0" t="str">
        <f aca="false">P41</f>
        <v>Nein</v>
      </c>
      <c r="CL40" s="0" t="str">
        <f aca="false">Q41</f>
        <v>Ja</v>
      </c>
      <c r="CM40" s="3" t="n">
        <f aca="false">R41</f>
        <v>0.95</v>
      </c>
      <c r="CN40" s="0" t="n">
        <f aca="false">IF(AND(S40&gt;=0,S41&gt;=0),S40+S41,-1)</f>
        <v>540</v>
      </c>
      <c r="CO40" s="0" t="s">
        <v>44</v>
      </c>
      <c r="CP40" s="0" t="str">
        <f aca="false">IF(AND(U40="Nein",U41="Nein"),"Nein","Ja")</f>
        <v>Nein</v>
      </c>
      <c r="CQ40" s="3" t="n">
        <f aca="false">ROUND((V40+V41)/2,2)</f>
        <v>1</v>
      </c>
      <c r="CR40" s="0" t="n">
        <f aca="false">W41</f>
        <v>102</v>
      </c>
      <c r="CS40" s="0" t="str">
        <f aca="false">X41</f>
        <v>Nein</v>
      </c>
      <c r="CT40" s="0" t="str">
        <f aca="false">Y41</f>
        <v>Ja</v>
      </c>
      <c r="CU40" s="3" t="n">
        <f aca="false">Z41</f>
        <v>0.95</v>
      </c>
      <c r="CV40" s="0" t="n">
        <f aca="false">AA41</f>
        <v>82</v>
      </c>
      <c r="CW40" s="0" t="str">
        <f aca="false">AB41</f>
        <v>Nein</v>
      </c>
      <c r="CX40" s="0" t="str">
        <f aca="false">AC41</f>
        <v>Nein</v>
      </c>
      <c r="CY40" s="3" t="n">
        <f aca="false">AD41</f>
        <v>1</v>
      </c>
      <c r="CZ40" s="0" t="n">
        <f aca="false">AE41</f>
        <v>82</v>
      </c>
      <c r="DA40" s="0" t="str">
        <f aca="false">AF41</f>
        <v>Nein</v>
      </c>
      <c r="DB40" s="0" t="str">
        <f aca="false">AG41</f>
        <v>Nein</v>
      </c>
      <c r="DC40" s="3" t="n">
        <f aca="false">AH41</f>
        <v>1</v>
      </c>
      <c r="DD40" s="0" t="n">
        <f aca="false">AI41</f>
        <v>11</v>
      </c>
      <c r="DE40" s="0" t="str">
        <f aca="false">AJ41</f>
        <v>Nein</v>
      </c>
      <c r="DF40" s="0" t="str">
        <f aca="false">AK41</f>
        <v>Nein</v>
      </c>
      <c r="DG40" s="3" t="n">
        <f aca="false">AL41</f>
        <v>1</v>
      </c>
      <c r="DH40" s="0" t="n">
        <f aca="false">AM41</f>
        <v>98</v>
      </c>
      <c r="DI40" s="0" t="str">
        <f aca="false">AN41</f>
        <v>Nein</v>
      </c>
      <c r="DJ40" s="0" t="str">
        <f aca="false">AO41</f>
        <v>Nein</v>
      </c>
      <c r="DK40" s="3" t="n">
        <f aca="false">AP41</f>
        <v>1</v>
      </c>
      <c r="DL40" s="0" t="n">
        <f aca="false">IF(CF40=0,0,IF(OR(BX40&gt;=0,CF40&gt;=0),ROUND(CF40/BX40*100,0),-1))</f>
        <v>25</v>
      </c>
      <c r="DM40" s="0" t="s">
        <v>44</v>
      </c>
      <c r="DN40" s="0" t="str">
        <f aca="false">IF(AND(CH40="Nein",BZ40="Nein"),"Nein","Ja")</f>
        <v>Nein</v>
      </c>
      <c r="DO40" s="3" t="n">
        <f aca="false">ROUND(CI40*CA40,2)</f>
        <v>1</v>
      </c>
      <c r="DP40" s="0" t="n">
        <f aca="false">IF(OR(BX40&lt;0,CB40&lt;=0),-1,ROUND(BX40/CB40,0))</f>
        <v>7</v>
      </c>
      <c r="DQ40" s="0" t="s">
        <v>44</v>
      </c>
      <c r="DR40" s="0" t="str">
        <f aca="false">IF(AND(BZ40="Nein",CD40="Nein"),"Nein","Ja")</f>
        <v>Ja</v>
      </c>
      <c r="DS40" s="3" t="n">
        <f aca="false">ROUND(CA40*CE40,2)</f>
        <v>0.95</v>
      </c>
      <c r="DT40" s="0" t="n">
        <f aca="false">IF(OR(CF40&lt;0,CJ40&lt;=0),-1,ROUND(CF40/CJ40,0))</f>
        <v>2</v>
      </c>
      <c r="DU40" s="0" t="s">
        <v>44</v>
      </c>
      <c r="DV40" s="0" t="str">
        <f aca="false">IF(AND(CH40="Nein",CL40="Nein"),"Nein","Ja")</f>
        <v>Ja</v>
      </c>
      <c r="DW40" s="3" t="n">
        <f aca="false">ROUND(CI40*CM40,2)</f>
        <v>0.95</v>
      </c>
      <c r="DX40" s="0" t="n">
        <f aca="false">IF(OR(CN40&lt;0,CR40&lt;=0),-1,ROUND(CN40/CR40,0))</f>
        <v>5</v>
      </c>
      <c r="DY40" s="0" t="s">
        <v>44</v>
      </c>
      <c r="DZ40" s="0" t="str">
        <f aca="false">IF(AND(CP40="Nein",CT40="Nein"),"Nein","Ja")</f>
        <v>Ja</v>
      </c>
      <c r="EA40" s="3" t="n">
        <f aca="false">ROUND(CQ40*CU40,2)</f>
        <v>0.95</v>
      </c>
      <c r="EB40" s="0" t="n">
        <f aca="false">IF(OR(CN40&lt;0,CF40&lt;0),-1,CN40+ROUND(BU40*CF40,0))</f>
        <v>1008</v>
      </c>
      <c r="EC40" s="0" t="s">
        <v>44</v>
      </c>
      <c r="ED40" s="0" t="str">
        <f aca="false">IF(AND(CP40="Nein",CH40="Nein"),"Nein","Ja")</f>
        <v>Nein</v>
      </c>
      <c r="EE40" s="3" t="n">
        <f aca="false">ROUND((CQ40+CI40)/2,2)</f>
        <v>1</v>
      </c>
      <c r="EF40" s="0" t="n">
        <f aca="false">IF(OR(EB40&lt;0,CB40&lt;=0),-1,ROUND(EB40/CB40,0))</f>
        <v>10</v>
      </c>
      <c r="EG40" s="0" t="s">
        <v>44</v>
      </c>
      <c r="EH40" s="0" t="str">
        <f aca="false">IF(AND(ED40="Nein",CD40="Nein"),"Nein","Ja")</f>
        <v>Ja</v>
      </c>
      <c r="EI40" s="3" t="n">
        <f aca="false">ROUND(EE40*CE40,2)</f>
        <v>0.95</v>
      </c>
      <c r="EJ40" s="0" t="n">
        <f aca="false">BO41</f>
        <v>7</v>
      </c>
      <c r="EK40" s="0" t="str">
        <f aca="false">BP41</f>
        <v>Nein</v>
      </c>
      <c r="EL40" s="0" t="str">
        <f aca="false">BQ41</f>
        <v>Nein</v>
      </c>
      <c r="EM40" s="3" t="n">
        <f aca="false">BR41</f>
        <v>1</v>
      </c>
    </row>
    <row r="41" customFormat="false" ht="12.75" hidden="false" customHeight="false" outlineLevel="0" collapsed="false">
      <c r="B41" s="0" t="n">
        <v>1</v>
      </c>
      <c r="C41" s="0" t="n">
        <v>720</v>
      </c>
      <c r="D41" s="0" t="s">
        <v>44</v>
      </c>
      <c r="E41" s="0" t="s">
        <v>44</v>
      </c>
      <c r="F41" s="3" t="n">
        <v>1</v>
      </c>
      <c r="G41" s="0" t="n">
        <v>97</v>
      </c>
      <c r="H41" s="0" t="s">
        <v>44</v>
      </c>
      <c r="I41" s="0" t="s">
        <v>45</v>
      </c>
      <c r="J41" s="3" t="n">
        <v>0.95</v>
      </c>
      <c r="K41" s="0" t="n">
        <v>180</v>
      </c>
      <c r="L41" s="0" t="s">
        <v>44</v>
      </c>
      <c r="M41" s="0" t="s">
        <v>44</v>
      </c>
      <c r="N41" s="3" t="n">
        <v>1</v>
      </c>
      <c r="O41" s="0" t="n">
        <v>82</v>
      </c>
      <c r="P41" s="0" t="s">
        <v>44</v>
      </c>
      <c r="Q41" s="0" t="s">
        <v>45</v>
      </c>
      <c r="R41" s="3" t="n">
        <v>0.95</v>
      </c>
      <c r="S41" s="0" t="n">
        <v>540</v>
      </c>
      <c r="T41" s="0" t="s">
        <v>44</v>
      </c>
      <c r="U41" s="0" t="s">
        <v>44</v>
      </c>
      <c r="V41" s="3" t="n">
        <v>1</v>
      </c>
      <c r="W41" s="0" t="n">
        <v>102</v>
      </c>
      <c r="X41" s="0" t="s">
        <v>44</v>
      </c>
      <c r="Y41" s="0" t="s">
        <v>45</v>
      </c>
      <c r="Z41" s="3" t="n">
        <v>0.95</v>
      </c>
      <c r="AA41" s="0" t="n">
        <v>82</v>
      </c>
      <c r="AB41" s="0" t="s">
        <v>44</v>
      </c>
      <c r="AC41" s="0" t="s">
        <v>44</v>
      </c>
      <c r="AD41" s="3" t="n">
        <v>1</v>
      </c>
      <c r="AE41" s="0" t="n">
        <v>82</v>
      </c>
      <c r="AF41" s="4" t="s">
        <v>44</v>
      </c>
      <c r="AG41" s="4" t="s">
        <v>44</v>
      </c>
      <c r="AH41" s="3" t="n">
        <v>1</v>
      </c>
      <c r="AI41" s="0" t="n">
        <v>11</v>
      </c>
      <c r="AJ41" s="0" t="s">
        <v>44</v>
      </c>
      <c r="AK41" s="0" t="s">
        <v>44</v>
      </c>
      <c r="AL41" s="3" t="n">
        <v>1</v>
      </c>
      <c r="AM41" s="0" t="n">
        <v>98</v>
      </c>
      <c r="AN41" s="0" t="s">
        <v>44</v>
      </c>
      <c r="AO41" s="0" t="s">
        <v>44</v>
      </c>
      <c r="AP41" s="3" t="n">
        <v>1</v>
      </c>
      <c r="AQ41" s="0" t="n">
        <v>25</v>
      </c>
      <c r="AR41" s="0" t="s">
        <v>44</v>
      </c>
      <c r="AS41" s="0" t="s">
        <v>44</v>
      </c>
      <c r="AT41" s="3" t="n">
        <v>1</v>
      </c>
      <c r="AU41" s="0" t="n">
        <v>7</v>
      </c>
      <c r="AV41" s="0" t="s">
        <v>44</v>
      </c>
      <c r="AW41" s="0" t="s">
        <v>44</v>
      </c>
      <c r="AX41" s="3" t="n">
        <v>1</v>
      </c>
      <c r="AY41" s="0" t="n">
        <v>2</v>
      </c>
      <c r="AZ41" s="0" t="s">
        <v>44</v>
      </c>
      <c r="BA41" s="0" t="s">
        <v>44</v>
      </c>
      <c r="BB41" s="3" t="n">
        <v>1</v>
      </c>
      <c r="BC41" s="0" t="n">
        <v>5</v>
      </c>
      <c r="BD41" s="0" t="s">
        <v>44</v>
      </c>
      <c r="BE41" s="0" t="s">
        <v>44</v>
      </c>
      <c r="BF41" s="3" t="n">
        <v>1</v>
      </c>
      <c r="BG41" s="0" t="n">
        <v>1008</v>
      </c>
      <c r="BH41" s="0" t="s">
        <v>44</v>
      </c>
      <c r="BI41" s="0" t="s">
        <v>44</v>
      </c>
      <c r="BJ41" s="3" t="n">
        <v>1</v>
      </c>
      <c r="BK41" s="0" t="n">
        <v>10</v>
      </c>
      <c r="BL41" s="0" t="s">
        <v>44</v>
      </c>
      <c r="BM41" s="0" t="s">
        <v>44</v>
      </c>
      <c r="BN41" s="3" t="n">
        <v>1</v>
      </c>
      <c r="BO41" s="0" t="n">
        <v>7</v>
      </c>
      <c r="BP41" s="0" t="s">
        <v>44</v>
      </c>
      <c r="BQ41" s="0" t="s">
        <v>44</v>
      </c>
      <c r="BR41" s="3" t="n">
        <v>1</v>
      </c>
      <c r="CA41" s="3"/>
      <c r="CE41" s="3"/>
      <c r="CI41" s="3"/>
      <c r="CM41" s="3"/>
      <c r="CQ41" s="3"/>
      <c r="CU41" s="3"/>
      <c r="CY41" s="3"/>
      <c r="DC41" s="3"/>
      <c r="DG41" s="3"/>
      <c r="DK41" s="3"/>
      <c r="DO41" s="3"/>
      <c r="DS41" s="3"/>
      <c r="DW41" s="3"/>
      <c r="EA41" s="3"/>
      <c r="EE41" s="3"/>
      <c r="EI41" s="3"/>
      <c r="EM41" s="3"/>
    </row>
    <row r="42" customFormat="false" ht="12.75" hidden="false" customHeight="false" outlineLevel="0" collapsed="false">
      <c r="A42" s="0" t="n">
        <v>15</v>
      </c>
      <c r="B42" s="0" t="n">
        <v>1</v>
      </c>
      <c r="C42" s="0" t="n">
        <v>1320</v>
      </c>
      <c r="D42" s="0" t="s">
        <v>44</v>
      </c>
      <c r="E42" s="0" t="s">
        <v>44</v>
      </c>
      <c r="F42" s="3" t="n">
        <v>1</v>
      </c>
      <c r="G42" s="0" t="n">
        <v>20</v>
      </c>
      <c r="H42" s="0" t="s">
        <v>44</v>
      </c>
      <c r="I42" s="0" t="s">
        <v>44</v>
      </c>
      <c r="J42" s="3" t="n">
        <v>1</v>
      </c>
      <c r="K42" s="0" t="n">
        <v>60</v>
      </c>
      <c r="L42" s="0" t="s">
        <v>44</v>
      </c>
      <c r="M42" s="0" t="s">
        <v>44</v>
      </c>
      <c r="N42" s="3" t="n">
        <v>1</v>
      </c>
      <c r="O42" s="0" t="n">
        <v>20</v>
      </c>
      <c r="P42" s="0" t="s">
        <v>44</v>
      </c>
      <c r="Q42" s="0" t="s">
        <v>44</v>
      </c>
      <c r="R42" s="3" t="n">
        <v>1</v>
      </c>
      <c r="S42" s="0" t="n">
        <v>1260</v>
      </c>
      <c r="T42" s="0" t="s">
        <v>44</v>
      </c>
      <c r="U42" s="0" t="s">
        <v>44</v>
      </c>
      <c r="V42" s="3" t="n">
        <v>1</v>
      </c>
      <c r="W42" s="0" t="n">
        <v>20</v>
      </c>
      <c r="X42" s="0" t="s">
        <v>44</v>
      </c>
      <c r="Y42" s="0" t="s">
        <v>44</v>
      </c>
      <c r="Z42" s="3" t="n">
        <v>1</v>
      </c>
      <c r="AA42" s="0" t="n">
        <v>92</v>
      </c>
      <c r="AB42" s="0" t="s">
        <v>44</v>
      </c>
      <c r="AC42" s="0" t="s">
        <v>44</v>
      </c>
      <c r="AD42" s="3" t="n">
        <v>1</v>
      </c>
      <c r="AE42" s="0" t="n">
        <v>92</v>
      </c>
      <c r="AF42" s="4" t="s">
        <v>44</v>
      </c>
      <c r="AG42" s="4" t="s">
        <v>44</v>
      </c>
      <c r="AH42" s="3" t="n">
        <v>1</v>
      </c>
      <c r="AI42" s="0" t="n">
        <v>2</v>
      </c>
      <c r="AJ42" s="0" t="s">
        <v>44</v>
      </c>
      <c r="AK42" s="0" t="s">
        <v>44</v>
      </c>
      <c r="AL42" s="3" t="n">
        <v>1</v>
      </c>
      <c r="AM42" s="0" t="n">
        <v>21</v>
      </c>
      <c r="AN42" s="0" t="s">
        <v>44</v>
      </c>
      <c r="AO42" s="0" t="s">
        <v>44</v>
      </c>
      <c r="AP42" s="3" t="n">
        <v>1</v>
      </c>
      <c r="AQ42" s="0" t="n">
        <v>5</v>
      </c>
      <c r="AR42" s="0" t="s">
        <v>44</v>
      </c>
      <c r="AS42" s="0" t="s">
        <v>44</v>
      </c>
      <c r="AT42" s="3" t="n">
        <v>1</v>
      </c>
      <c r="AU42" s="0" t="n">
        <v>66</v>
      </c>
      <c r="AV42" s="0" t="s">
        <v>44</v>
      </c>
      <c r="AW42" s="0" t="s">
        <v>44</v>
      </c>
      <c r="AX42" s="3" t="n">
        <v>1</v>
      </c>
      <c r="AY42" s="0" t="n">
        <v>3</v>
      </c>
      <c r="AZ42" s="0" t="s">
        <v>44</v>
      </c>
      <c r="BA42" s="0" t="s">
        <v>44</v>
      </c>
      <c r="BB42" s="3" t="n">
        <v>1</v>
      </c>
      <c r="BC42" s="0" t="n">
        <v>63</v>
      </c>
      <c r="BD42" s="0" t="s">
        <v>44</v>
      </c>
      <c r="BE42" s="0" t="s">
        <v>44</v>
      </c>
      <c r="BF42" s="3" t="n">
        <v>1</v>
      </c>
      <c r="BG42" s="0" t="n">
        <v>1392</v>
      </c>
      <c r="BH42" s="0" t="s">
        <v>44</v>
      </c>
      <c r="BI42" s="0" t="s">
        <v>44</v>
      </c>
      <c r="BJ42" s="3" t="n">
        <v>1</v>
      </c>
      <c r="BK42" s="0" t="n">
        <v>70</v>
      </c>
      <c r="BL42" s="0" t="s">
        <v>44</v>
      </c>
      <c r="BM42" s="0" t="s">
        <v>44</v>
      </c>
      <c r="BN42" s="3" t="n">
        <v>1</v>
      </c>
      <c r="BO42" s="0" t="n">
        <v>9</v>
      </c>
      <c r="BP42" s="0" t="s">
        <v>44</v>
      </c>
      <c r="BQ42" s="0" t="s">
        <v>44</v>
      </c>
      <c r="BR42" s="3" t="n">
        <v>1</v>
      </c>
      <c r="BU42" s="0" t="n">
        <f aca="false">IF(CJ42&lt;=0,$D$7,IF(CR42&lt;=CJ42,$D$7,$D$7+$F$7*(CR42-CJ42)))</f>
        <v>2.2</v>
      </c>
      <c r="BW42" s="0" t="n">
        <v>1</v>
      </c>
      <c r="BX42" s="0" t="n">
        <f aca="false">IF(AND(C42&gt;=0,C43&gt;=0),C42+C43,-1)</f>
        <v>1320</v>
      </c>
      <c r="BY42" s="0" t="s">
        <v>44</v>
      </c>
      <c r="BZ42" s="0" t="str">
        <f aca="false">IF(AND(E42="Nein",E43="Nein"),"Nein","Ja")</f>
        <v>Nein</v>
      </c>
      <c r="CA42" s="3" t="n">
        <f aca="false">ROUND((F42+F43)/2,2)</f>
        <v>1</v>
      </c>
      <c r="CB42" s="0" t="n">
        <f aca="false">G43</f>
        <v>-1</v>
      </c>
      <c r="CC42" s="0" t="str">
        <f aca="false">H43</f>
        <v>Nein</v>
      </c>
      <c r="CD42" s="0" t="str">
        <f aca="false">I43</f>
        <v>Nein</v>
      </c>
      <c r="CE42" s="3" t="n">
        <f aca="false">J43</f>
        <v>1</v>
      </c>
      <c r="CF42" s="0" t="n">
        <f aca="false">IF(AND(K42&gt;=0,K43&gt;=0),K42+K43,-1)</f>
        <v>60</v>
      </c>
      <c r="CG42" s="0" t="s">
        <v>44</v>
      </c>
      <c r="CH42" s="0" t="str">
        <f aca="false">IF(AND(M42="Nein",M43="Nein"),"Nein","Ja")</f>
        <v>Nein</v>
      </c>
      <c r="CI42" s="3" t="n">
        <f aca="false">ROUND((N42+N43)/2,2)</f>
        <v>1</v>
      </c>
      <c r="CJ42" s="0" t="n">
        <f aca="false">O43</f>
        <v>-1</v>
      </c>
      <c r="CK42" s="0" t="str">
        <f aca="false">P43</f>
        <v>Nein</v>
      </c>
      <c r="CL42" s="0" t="str">
        <f aca="false">Q43</f>
        <v>Nein</v>
      </c>
      <c r="CM42" s="3" t="n">
        <f aca="false">R43</f>
        <v>1</v>
      </c>
      <c r="CN42" s="0" t="n">
        <f aca="false">IF(AND(S42&gt;=0,S43&gt;=0),S42+S43,-1)</f>
        <v>1260</v>
      </c>
      <c r="CO42" s="0" t="s">
        <v>44</v>
      </c>
      <c r="CP42" s="0" t="str">
        <f aca="false">IF(AND(U42="Nein",U43="Nein"),"Nein","Ja")</f>
        <v>Nein</v>
      </c>
      <c r="CQ42" s="3" t="n">
        <f aca="false">ROUND((V42+V43)/2,2)</f>
        <v>1</v>
      </c>
      <c r="CR42" s="0" t="n">
        <f aca="false">W43</f>
        <v>-1</v>
      </c>
      <c r="CS42" s="0" t="str">
        <f aca="false">X43</f>
        <v>Nein</v>
      </c>
      <c r="CT42" s="0" t="str">
        <f aca="false">Y43</f>
        <v>Nein</v>
      </c>
      <c r="CU42" s="3" t="n">
        <f aca="false">Z43</f>
        <v>1</v>
      </c>
      <c r="CV42" s="0" t="n">
        <f aca="false">AA43</f>
        <v>83</v>
      </c>
      <c r="CW42" s="0" t="str">
        <f aca="false">AB43</f>
        <v>Nein</v>
      </c>
      <c r="CX42" s="0" t="str">
        <f aca="false">AC43</f>
        <v>Nein</v>
      </c>
      <c r="CY42" s="3" t="n">
        <f aca="false">AD43</f>
        <v>1</v>
      </c>
      <c r="CZ42" s="0" t="n">
        <f aca="false">AE43</f>
        <v>85</v>
      </c>
      <c r="DA42" s="0" t="str">
        <f aca="false">AF43</f>
        <v>Nein</v>
      </c>
      <c r="DB42" s="0" t="str">
        <f aca="false">AG43</f>
        <v>Nein</v>
      </c>
      <c r="DC42" s="3" t="n">
        <f aca="false">AH43</f>
        <v>1</v>
      </c>
      <c r="DD42" s="0" t="n">
        <f aca="false">AI43</f>
        <v>0</v>
      </c>
      <c r="DE42" s="0" t="str">
        <f aca="false">AJ43</f>
        <v>Nein</v>
      </c>
      <c r="DF42" s="0" t="str">
        <f aca="false">AK43</f>
        <v>Nein</v>
      </c>
      <c r="DG42" s="3" t="n">
        <f aca="false">AL43</f>
        <v>1</v>
      </c>
      <c r="DH42" s="0" t="n">
        <f aca="false">AM43</f>
        <v>-1</v>
      </c>
      <c r="DI42" s="0" t="str">
        <f aca="false">AN43</f>
        <v>Nein</v>
      </c>
      <c r="DJ42" s="0" t="str">
        <f aca="false">AO43</f>
        <v>Nein</v>
      </c>
      <c r="DK42" s="3" t="n">
        <f aca="false">AP43</f>
        <v>1</v>
      </c>
      <c r="DL42" s="0" t="n">
        <f aca="false">IF(CF42=0,0,IF(OR(BX42&gt;=0,CF42&gt;=0),ROUND(CF42/BX42*100,0),-1))</f>
        <v>5</v>
      </c>
      <c r="DM42" s="0" t="s">
        <v>44</v>
      </c>
      <c r="DN42" s="0" t="str">
        <f aca="false">IF(AND(CH42="Nein",BZ42="Nein"),"Nein","Ja")</f>
        <v>Nein</v>
      </c>
      <c r="DO42" s="3" t="n">
        <f aca="false">ROUND(CI42*CA42,2)</f>
        <v>1</v>
      </c>
      <c r="DP42" s="0" t="n">
        <f aca="false">IF(OR(BX42&lt;0,CB42&lt;=0),-1,ROUND(BX42/CB42,0))</f>
        <v>-1</v>
      </c>
      <c r="DQ42" s="0" t="s">
        <v>44</v>
      </c>
      <c r="DR42" s="0" t="str">
        <f aca="false">IF(AND(BZ42="Nein",CD42="Nein"),"Nein","Ja")</f>
        <v>Nein</v>
      </c>
      <c r="DS42" s="3" t="n">
        <f aca="false">ROUND(CA42*CE42,2)</f>
        <v>1</v>
      </c>
      <c r="DT42" s="0" t="n">
        <f aca="false">IF(OR(CF42&lt;0,CJ42&lt;=0),-1,ROUND(CF42/CJ42,0))</f>
        <v>-1</v>
      </c>
      <c r="DU42" s="0" t="s">
        <v>44</v>
      </c>
      <c r="DV42" s="0" t="str">
        <f aca="false">IF(AND(CH42="Nein",CL42="Nein"),"Nein","Ja")</f>
        <v>Nein</v>
      </c>
      <c r="DW42" s="3" t="n">
        <f aca="false">ROUND(CI42*CM42,2)</f>
        <v>1</v>
      </c>
      <c r="DX42" s="0" t="n">
        <f aca="false">IF(OR(CN42&lt;0,CR42&lt;=0),-1,ROUND(CN42/CR42,0))</f>
        <v>-1</v>
      </c>
      <c r="DY42" s="0" t="s">
        <v>44</v>
      </c>
      <c r="DZ42" s="0" t="str">
        <f aca="false">IF(AND(CP42="Nein",CT42="Nein"),"Nein","Ja")</f>
        <v>Nein</v>
      </c>
      <c r="EA42" s="3" t="n">
        <f aca="false">ROUND(CQ42*CU42,2)</f>
        <v>1</v>
      </c>
      <c r="EB42" s="0" t="n">
        <f aca="false">IF(OR(CN42&lt;0,CF42&lt;0),-1,CN42+ROUND(BU42*CF42,0))</f>
        <v>1392</v>
      </c>
      <c r="EC42" s="0" t="s">
        <v>44</v>
      </c>
      <c r="ED42" s="0" t="str">
        <f aca="false">IF(AND(CP42="Nein",CH42="Nein"),"Nein","Ja")</f>
        <v>Nein</v>
      </c>
      <c r="EE42" s="3" t="n">
        <f aca="false">ROUND((CQ42+CI42)/2,2)</f>
        <v>1</v>
      </c>
      <c r="EF42" s="0" t="n">
        <f aca="false">IF(OR(EB42&lt;0,CB42&lt;=0),-1,ROUND(EB42/CB42,0))</f>
        <v>-1</v>
      </c>
      <c r="EG42" s="0" t="s">
        <v>44</v>
      </c>
      <c r="EH42" s="0" t="str">
        <f aca="false">IF(AND(ED42="Nein",CD42="Nein"),"Nein","Ja")</f>
        <v>Nein</v>
      </c>
      <c r="EI42" s="3" t="n">
        <f aca="false">ROUND(EE42*CE42,2)</f>
        <v>1</v>
      </c>
      <c r="EJ42" s="0" t="n">
        <f aca="false">BO43</f>
        <v>-1</v>
      </c>
      <c r="EK42" s="0" t="str">
        <f aca="false">BP43</f>
        <v>Nein</v>
      </c>
      <c r="EL42" s="0" t="str">
        <f aca="false">BQ43</f>
        <v>Nein</v>
      </c>
      <c r="EM42" s="3" t="n">
        <f aca="false">BR43</f>
        <v>1</v>
      </c>
    </row>
    <row r="43" customFormat="false" ht="12.75" hidden="false" customHeight="false" outlineLevel="0" collapsed="false">
      <c r="B43" s="0" t="n">
        <v>1</v>
      </c>
      <c r="C43" s="0" t="n">
        <v>0</v>
      </c>
      <c r="D43" s="0" t="s">
        <v>44</v>
      </c>
      <c r="E43" s="0" t="s">
        <v>44</v>
      </c>
      <c r="F43" s="3" t="n">
        <v>1</v>
      </c>
      <c r="G43" s="0" t="n">
        <v>-1</v>
      </c>
      <c r="H43" s="0" t="s">
        <v>44</v>
      </c>
      <c r="I43" s="0" t="s">
        <v>44</v>
      </c>
      <c r="J43" s="3" t="n">
        <v>1</v>
      </c>
      <c r="K43" s="0" t="n">
        <v>0</v>
      </c>
      <c r="L43" s="0" t="s">
        <v>44</v>
      </c>
      <c r="M43" s="0" t="s">
        <v>44</v>
      </c>
      <c r="N43" s="3" t="n">
        <v>1</v>
      </c>
      <c r="O43" s="0" t="n">
        <v>-1</v>
      </c>
      <c r="P43" s="0" t="s">
        <v>44</v>
      </c>
      <c r="Q43" s="0" t="s">
        <v>44</v>
      </c>
      <c r="R43" s="3" t="n">
        <v>1</v>
      </c>
      <c r="S43" s="0" t="n">
        <v>0</v>
      </c>
      <c r="T43" s="0" t="s">
        <v>44</v>
      </c>
      <c r="U43" s="0" t="s">
        <v>44</v>
      </c>
      <c r="V43" s="3" t="n">
        <v>1</v>
      </c>
      <c r="W43" s="0" t="n">
        <v>-1</v>
      </c>
      <c r="X43" s="0" t="s">
        <v>44</v>
      </c>
      <c r="Y43" s="0" t="s">
        <v>44</v>
      </c>
      <c r="Z43" s="3" t="n">
        <v>1</v>
      </c>
      <c r="AA43" s="0" t="n">
        <v>83</v>
      </c>
      <c r="AB43" s="0" t="s">
        <v>44</v>
      </c>
      <c r="AC43" s="0" t="s">
        <v>44</v>
      </c>
      <c r="AD43" s="3" t="n">
        <v>1</v>
      </c>
      <c r="AE43" s="0" t="n">
        <v>85</v>
      </c>
      <c r="AF43" s="4" t="s">
        <v>44</v>
      </c>
      <c r="AG43" s="4" t="s">
        <v>44</v>
      </c>
      <c r="AH43" s="3" t="n">
        <v>1</v>
      </c>
      <c r="AI43" s="0" t="n">
        <v>0</v>
      </c>
      <c r="AJ43" s="0" t="s">
        <v>44</v>
      </c>
      <c r="AK43" s="0" t="s">
        <v>44</v>
      </c>
      <c r="AL43" s="3" t="n">
        <v>1</v>
      </c>
      <c r="AM43" s="0" t="n">
        <v>-1</v>
      </c>
      <c r="AN43" s="0" t="s">
        <v>44</v>
      </c>
      <c r="AO43" s="0" t="s">
        <v>44</v>
      </c>
      <c r="AP43" s="3" t="n">
        <v>1</v>
      </c>
      <c r="AQ43" s="0" t="n">
        <v>0</v>
      </c>
      <c r="AR43" s="0" t="s">
        <v>44</v>
      </c>
      <c r="AS43" s="0" t="s">
        <v>44</v>
      </c>
      <c r="AT43" s="3" t="n">
        <v>1</v>
      </c>
      <c r="AU43" s="0" t="n">
        <v>-1</v>
      </c>
      <c r="AV43" s="0" t="s">
        <v>44</v>
      </c>
      <c r="AW43" s="0" t="s">
        <v>44</v>
      </c>
      <c r="AX43" s="3" t="n">
        <v>1</v>
      </c>
      <c r="AY43" s="0" t="n">
        <v>-1</v>
      </c>
      <c r="AZ43" s="0" t="s">
        <v>44</v>
      </c>
      <c r="BA43" s="0" t="s">
        <v>44</v>
      </c>
      <c r="BB43" s="3" t="n">
        <v>1</v>
      </c>
      <c r="BC43" s="0" t="n">
        <v>-1</v>
      </c>
      <c r="BD43" s="0" t="s">
        <v>44</v>
      </c>
      <c r="BE43" s="0" t="s">
        <v>44</v>
      </c>
      <c r="BF43" s="3" t="n">
        <v>1</v>
      </c>
      <c r="BG43" s="0" t="n">
        <v>0</v>
      </c>
      <c r="BH43" s="0" t="s">
        <v>44</v>
      </c>
      <c r="BI43" s="0" t="s">
        <v>44</v>
      </c>
      <c r="BJ43" s="3" t="n">
        <v>1</v>
      </c>
      <c r="BK43" s="0" t="n">
        <v>-1</v>
      </c>
      <c r="BL43" s="0" t="s">
        <v>44</v>
      </c>
      <c r="BM43" s="0" t="s">
        <v>44</v>
      </c>
      <c r="BN43" s="3" t="n">
        <v>1</v>
      </c>
      <c r="BO43" s="0" t="n">
        <v>-1</v>
      </c>
      <c r="BP43" s="0" t="s">
        <v>44</v>
      </c>
      <c r="BQ43" s="0" t="s">
        <v>44</v>
      </c>
      <c r="BR43" s="3" t="n">
        <v>1</v>
      </c>
      <c r="CA43" s="3"/>
      <c r="CE43" s="3"/>
      <c r="CI43" s="3"/>
      <c r="CM43" s="3"/>
      <c r="CQ43" s="3"/>
      <c r="CU43" s="3"/>
      <c r="CY43" s="3"/>
      <c r="DC43" s="3"/>
      <c r="DG43" s="3"/>
      <c r="DK43" s="3"/>
      <c r="DO43" s="3"/>
      <c r="DS43" s="3"/>
      <c r="DW43" s="3"/>
      <c r="EA43" s="3"/>
      <c r="EE43" s="3"/>
      <c r="EI43" s="3"/>
      <c r="EM43" s="3"/>
    </row>
    <row r="45" customFormat="false" ht="12.75" hidden="false" customHeight="false" outlineLevel="0" collapsed="false">
      <c r="B45" s="1" t="s">
        <v>114</v>
      </c>
    </row>
    <row r="46" customFormat="false" ht="12.75" hidden="false" customHeight="false" outlineLevel="0" collapsed="false">
      <c r="B46" s="1"/>
      <c r="C46" s="5" t="s">
        <v>125</v>
      </c>
    </row>
    <row r="47" customFormat="false" ht="12.75" hidden="false" customHeight="false" outlineLevel="0" collapsed="false">
      <c r="B47" s="1"/>
      <c r="C47" s="5" t="s">
        <v>115</v>
      </c>
    </row>
    <row r="48" customFormat="false" ht="12.75" hidden="false" customHeight="false" outlineLevel="0" collapsed="false">
      <c r="A48" s="0" t="s">
        <v>116</v>
      </c>
      <c r="B48" s="0" t="n">
        <v>1</v>
      </c>
      <c r="C48" s="0" t="n">
        <v>1320</v>
      </c>
      <c r="D48" s="0" t="s">
        <v>44</v>
      </c>
      <c r="E48" s="0" t="s">
        <v>44</v>
      </c>
      <c r="F48" s="3" t="n">
        <v>1</v>
      </c>
      <c r="G48" s="0" t="n">
        <v>20</v>
      </c>
      <c r="H48" s="0" t="s">
        <v>44</v>
      </c>
      <c r="I48" s="0" t="s">
        <v>44</v>
      </c>
      <c r="J48" s="3" t="n">
        <v>1</v>
      </c>
      <c r="K48" s="0" t="n">
        <v>60</v>
      </c>
      <c r="L48" s="0" t="s">
        <v>44</v>
      </c>
      <c r="M48" s="0" t="s">
        <v>44</v>
      </c>
      <c r="N48" s="3" t="n">
        <v>1</v>
      </c>
      <c r="O48" s="0" t="n">
        <v>20</v>
      </c>
      <c r="P48" s="0" t="s">
        <v>44</v>
      </c>
      <c r="Q48" s="0" t="s">
        <v>44</v>
      </c>
      <c r="R48" s="3" t="n">
        <v>1</v>
      </c>
      <c r="S48" s="0" t="n">
        <v>1260</v>
      </c>
      <c r="T48" s="0" t="s">
        <v>44</v>
      </c>
      <c r="U48" s="0" t="s">
        <v>44</v>
      </c>
      <c r="V48" s="3" t="n">
        <v>1</v>
      </c>
      <c r="W48" s="0" t="n">
        <v>20</v>
      </c>
      <c r="X48" s="0" t="s">
        <v>44</v>
      </c>
      <c r="Y48" s="0" t="s">
        <v>44</v>
      </c>
      <c r="Z48" s="3" t="n">
        <v>1</v>
      </c>
      <c r="AA48" s="0" t="n">
        <v>92</v>
      </c>
      <c r="AB48" s="0" t="s">
        <v>44</v>
      </c>
      <c r="AC48" s="0" t="s">
        <v>44</v>
      </c>
      <c r="AD48" s="3" t="n">
        <v>1</v>
      </c>
      <c r="AE48" s="0" t="n">
        <v>92</v>
      </c>
      <c r="AF48" s="4" t="s">
        <v>44</v>
      </c>
      <c r="AG48" s="4" t="s">
        <v>44</v>
      </c>
      <c r="AH48" s="3" t="n">
        <v>1</v>
      </c>
      <c r="AI48" s="0" t="n">
        <v>2</v>
      </c>
      <c r="AJ48" s="0" t="s">
        <v>44</v>
      </c>
      <c r="AK48" s="0" t="s">
        <v>44</v>
      </c>
      <c r="AL48" s="3" t="n">
        <v>1</v>
      </c>
      <c r="AM48" s="0" t="n">
        <v>21</v>
      </c>
      <c r="AN48" s="0" t="s">
        <v>44</v>
      </c>
      <c r="AO48" s="0" t="s">
        <v>44</v>
      </c>
      <c r="AP48" s="3" t="n">
        <v>1</v>
      </c>
      <c r="AQ48" s="0" t="n">
        <v>5</v>
      </c>
      <c r="AR48" s="0" t="s">
        <v>44</v>
      </c>
      <c r="AS48" s="0" t="s">
        <v>44</v>
      </c>
      <c r="AT48" s="3" t="n">
        <v>1</v>
      </c>
      <c r="AU48" s="0" t="n">
        <v>66</v>
      </c>
      <c r="AV48" s="0" t="s">
        <v>44</v>
      </c>
      <c r="AW48" s="0" t="s">
        <v>44</v>
      </c>
      <c r="AX48" s="3" t="n">
        <v>1</v>
      </c>
      <c r="AY48" s="0" t="n">
        <v>3</v>
      </c>
      <c r="AZ48" s="0" t="s">
        <v>44</v>
      </c>
      <c r="BA48" s="0" t="s">
        <v>44</v>
      </c>
      <c r="BB48" s="3" t="n">
        <v>1</v>
      </c>
      <c r="BC48" s="0" t="n">
        <v>63</v>
      </c>
      <c r="BD48" s="0" t="s">
        <v>44</v>
      </c>
      <c r="BE48" s="0" t="s">
        <v>44</v>
      </c>
      <c r="BF48" s="3" t="n">
        <v>1</v>
      </c>
      <c r="BG48" s="0" t="n">
        <v>1392</v>
      </c>
      <c r="BH48" s="0" t="s">
        <v>44</v>
      </c>
      <c r="BI48" s="0" t="s">
        <v>44</v>
      </c>
      <c r="BJ48" s="3" t="n">
        <v>1</v>
      </c>
      <c r="BK48" s="0" t="n">
        <v>70</v>
      </c>
      <c r="BL48" s="0" t="s">
        <v>44</v>
      </c>
      <c r="BM48" s="0" t="s">
        <v>44</v>
      </c>
      <c r="BN48" s="3" t="n">
        <v>1</v>
      </c>
      <c r="BO48" s="0" t="n">
        <v>9</v>
      </c>
      <c r="BP48" s="0" t="s">
        <v>44</v>
      </c>
      <c r="BQ48" s="0" t="s">
        <v>44</v>
      </c>
      <c r="BR48" s="3" t="n">
        <v>1</v>
      </c>
      <c r="BU48" s="0" t="n">
        <f aca="false">IF(CJ48&lt;=0,$D$7,IF(CR48&lt;=CJ48,$D$7,$D$7+$F$7*(CR48-CJ48)))</f>
        <v>2.2</v>
      </c>
      <c r="BW48" s="0" t="n">
        <v>1</v>
      </c>
      <c r="BX48" s="0" t="n">
        <f aca="false">IF(AND(C48&gt;=0,C49&gt;=0),C48-C49,-1)</f>
        <v>600</v>
      </c>
      <c r="BY48" s="0" t="s">
        <v>44</v>
      </c>
      <c r="BZ48" s="0" t="str">
        <f aca="false">IF(AND(E48="Nein",E49="Nein"),"Nein","Ja")</f>
        <v>Nein</v>
      </c>
      <c r="CA48" s="3" t="n">
        <f aca="false">ROUND((F48+F49)/2,2)</f>
        <v>1</v>
      </c>
      <c r="CB48" s="0" t="n">
        <f aca="false">G48</f>
        <v>20</v>
      </c>
      <c r="CC48" s="0" t="str">
        <f aca="false">H48</f>
        <v>Nein</v>
      </c>
      <c r="CD48" s="0" t="str">
        <f aca="false">I48</f>
        <v>Nein</v>
      </c>
      <c r="CE48" s="3" t="n">
        <f aca="false">J48</f>
        <v>1</v>
      </c>
      <c r="CF48" s="0" t="n">
        <f aca="false">IF(AND(K48&gt;=0,K49&gt;=0),K48-K49,-1)</f>
        <v>0</v>
      </c>
      <c r="CG48" s="0" t="s">
        <v>44</v>
      </c>
      <c r="CH48" s="0" t="str">
        <f aca="false">IF(AND(M48="Nein",M49="Nein"),"Nein","Ja")</f>
        <v>Nein</v>
      </c>
      <c r="CI48" s="3" t="n">
        <f aca="false">ROUND((N48+N49)/2,2)</f>
        <v>1</v>
      </c>
      <c r="CJ48" s="0" t="n">
        <f aca="false">O48</f>
        <v>20</v>
      </c>
      <c r="CK48" s="0" t="str">
        <f aca="false">P48</f>
        <v>Nein</v>
      </c>
      <c r="CL48" s="0" t="str">
        <f aca="false">Q48</f>
        <v>Nein</v>
      </c>
      <c r="CM48" s="3" t="n">
        <f aca="false">R48</f>
        <v>1</v>
      </c>
      <c r="CN48" s="0" t="n">
        <f aca="false">IF(AND(S48&gt;=0,S49&gt;=0),S48-S49,-1)</f>
        <v>600</v>
      </c>
      <c r="CO48" s="0" t="s">
        <v>44</v>
      </c>
      <c r="CP48" s="0" t="str">
        <f aca="false">IF(AND(U48="Nein",U49="Nein"),"Nein","Ja")</f>
        <v>Nein</v>
      </c>
      <c r="CQ48" s="3" t="n">
        <f aca="false">ROUND((V48+V49)/2,2)</f>
        <v>1</v>
      </c>
      <c r="CR48" s="0" t="n">
        <f aca="false">W48</f>
        <v>20</v>
      </c>
      <c r="CS48" s="0" t="str">
        <f aca="false">X48</f>
        <v>Nein</v>
      </c>
      <c r="CT48" s="0" t="str">
        <f aca="false">Y48</f>
        <v>Nein</v>
      </c>
      <c r="CU48" s="3" t="n">
        <f aca="false">Z48</f>
        <v>1</v>
      </c>
      <c r="CV48" s="0" t="n">
        <f aca="false">AA48</f>
        <v>92</v>
      </c>
      <c r="CW48" s="0" t="str">
        <f aca="false">AB48</f>
        <v>Nein</v>
      </c>
      <c r="CX48" s="0" t="str">
        <f aca="false">AC48</f>
        <v>Nein</v>
      </c>
      <c r="CY48" s="3" t="n">
        <f aca="false">AD48</f>
        <v>1</v>
      </c>
      <c r="CZ48" s="0" t="n">
        <f aca="false">AE48</f>
        <v>92</v>
      </c>
      <c r="DA48" s="0" t="str">
        <f aca="false">AF48</f>
        <v>Nein</v>
      </c>
      <c r="DB48" s="0" t="str">
        <f aca="false">AG48</f>
        <v>Nein</v>
      </c>
      <c r="DC48" s="3" t="n">
        <f aca="false">AH48</f>
        <v>1</v>
      </c>
      <c r="DD48" s="0" t="n">
        <f aca="false">AI48</f>
        <v>2</v>
      </c>
      <c r="DE48" s="0" t="str">
        <f aca="false">AJ48</f>
        <v>Nein</v>
      </c>
      <c r="DF48" s="0" t="str">
        <f aca="false">AK48</f>
        <v>Nein</v>
      </c>
      <c r="DG48" s="3" t="n">
        <f aca="false">AL48</f>
        <v>1</v>
      </c>
      <c r="DH48" s="0" t="n">
        <f aca="false">AM48</f>
        <v>21</v>
      </c>
      <c r="DI48" s="0" t="str">
        <f aca="false">AN48</f>
        <v>Nein</v>
      </c>
      <c r="DJ48" s="0" t="str">
        <f aca="false">AO48</f>
        <v>Nein</v>
      </c>
      <c r="DK48" s="3" t="n">
        <f aca="false">AP48</f>
        <v>1</v>
      </c>
      <c r="DL48" s="0" t="n">
        <f aca="false">IF(CF48=0,0,IF(OR(BX48&gt;=0,CF48&gt;=0),ROUND(CF48/BX48*100,0),-1))</f>
        <v>0</v>
      </c>
      <c r="DM48" s="0" t="s">
        <v>44</v>
      </c>
      <c r="DN48" s="0" t="str">
        <f aca="false">IF(AND(CH48="Nein",BZ48="Nein"),"Nein","Ja")</f>
        <v>Nein</v>
      </c>
      <c r="DO48" s="3" t="n">
        <f aca="false">ROUND(CI48*CA48,2)</f>
        <v>1</v>
      </c>
      <c r="DP48" s="0" t="n">
        <f aca="false">IF(OR(BX48&lt;0,CB48&lt;=0),-1,ROUND(BX48/CB48,0))</f>
        <v>30</v>
      </c>
      <c r="DQ48" s="0" t="s">
        <v>44</v>
      </c>
      <c r="DR48" s="0" t="str">
        <f aca="false">IF(AND(BZ48="Nein",CD48="Nein"),"Nein","Ja")</f>
        <v>Nein</v>
      </c>
      <c r="DS48" s="3" t="n">
        <f aca="false">ROUND(CA48*CE48,2)</f>
        <v>1</v>
      </c>
      <c r="DT48" s="0" t="n">
        <f aca="false">IF(OR(CF48&lt;0,CJ48&lt;=0),-1,ROUND(CF48/CJ48,0))</f>
        <v>0</v>
      </c>
      <c r="DU48" s="0" t="s">
        <v>44</v>
      </c>
      <c r="DV48" s="0" t="str">
        <f aca="false">IF(AND(CH48="Nein",CL48="Nein"),"Nein","Ja")</f>
        <v>Nein</v>
      </c>
      <c r="DW48" s="3" t="n">
        <f aca="false">ROUND(CI48*CM48,2)</f>
        <v>1</v>
      </c>
      <c r="DX48" s="0" t="n">
        <f aca="false">IF(OR(CN48&lt;0,CR48&lt;=0),-1,ROUND(CN48/CR48,0))</f>
        <v>30</v>
      </c>
      <c r="DY48" s="0" t="s">
        <v>44</v>
      </c>
      <c r="DZ48" s="0" t="str">
        <f aca="false">IF(AND(CP48="Nein",CT48="Nein"),"Nein","Ja")</f>
        <v>Nein</v>
      </c>
      <c r="EA48" s="3" t="n">
        <f aca="false">ROUND(CQ48*CU48,2)</f>
        <v>1</v>
      </c>
      <c r="EB48" s="0" t="n">
        <f aca="false">IF(OR(CN48&lt;0,CF48&lt;0),-1,CN48+ROUND(BU48*CF48,0))</f>
        <v>600</v>
      </c>
      <c r="EC48" s="0" t="s">
        <v>44</v>
      </c>
      <c r="ED48" s="0" t="str">
        <f aca="false">IF(AND(CP48="Nein",CH48="Nein"),"Nein","Ja")</f>
        <v>Nein</v>
      </c>
      <c r="EE48" s="3" t="n">
        <f aca="false">ROUND((CQ48+CI48)/2,2)</f>
        <v>1</v>
      </c>
      <c r="EF48" s="0" t="n">
        <f aca="false">IF(OR(EB48&lt;0,CB48&lt;=0),-1,ROUND(EB48/CB48,0))</f>
        <v>30</v>
      </c>
      <c r="EG48" s="0" t="s">
        <v>44</v>
      </c>
      <c r="EH48" s="0" t="str">
        <f aca="false">IF(AND(ED48="Nein",CD48="Nein"),"Nein","Ja")</f>
        <v>Nein</v>
      </c>
      <c r="EI48" s="3" t="n">
        <f aca="false">ROUND(EE48*CE48,2)</f>
        <v>1</v>
      </c>
      <c r="EJ48" s="0" t="n">
        <f aca="false">BO48</f>
        <v>9</v>
      </c>
      <c r="EK48" s="0" t="str">
        <f aca="false">BP48</f>
        <v>Nein</v>
      </c>
      <c r="EL48" s="0" t="str">
        <f aca="false">BQ48</f>
        <v>Nein</v>
      </c>
      <c r="EM48" s="3" t="n">
        <f aca="false">BR48</f>
        <v>1</v>
      </c>
    </row>
    <row r="49" customFormat="false" ht="12.75" hidden="false" customHeight="false" outlineLevel="0" collapsed="false">
      <c r="A49" s="0" t="s">
        <v>113</v>
      </c>
      <c r="B49" s="0" t="n">
        <v>1</v>
      </c>
      <c r="C49" s="0" t="n">
        <v>720</v>
      </c>
      <c r="D49" s="0" t="s">
        <v>44</v>
      </c>
      <c r="E49" s="0" t="s">
        <v>44</v>
      </c>
      <c r="F49" s="3" t="n">
        <v>1</v>
      </c>
      <c r="G49" s="0" t="n">
        <v>97</v>
      </c>
      <c r="H49" s="0" t="s">
        <v>44</v>
      </c>
      <c r="I49" s="0" t="s">
        <v>44</v>
      </c>
      <c r="J49" s="3" t="n">
        <v>1</v>
      </c>
      <c r="K49" s="0" t="n">
        <v>60</v>
      </c>
      <c r="L49" s="0" t="s">
        <v>44</v>
      </c>
      <c r="M49" s="0" t="s">
        <v>44</v>
      </c>
      <c r="N49" s="3" t="n">
        <v>1</v>
      </c>
      <c r="O49" s="0" t="n">
        <v>82</v>
      </c>
      <c r="P49" s="0" t="s">
        <v>44</v>
      </c>
      <c r="Q49" s="0" t="s">
        <v>44</v>
      </c>
      <c r="R49" s="3" t="n">
        <v>1</v>
      </c>
      <c r="S49" s="0" t="n">
        <v>660</v>
      </c>
      <c r="T49" s="0" t="s">
        <v>44</v>
      </c>
      <c r="U49" s="0" t="s">
        <v>44</v>
      </c>
      <c r="V49" s="3" t="n">
        <v>1</v>
      </c>
      <c r="W49" s="0" t="n">
        <v>102</v>
      </c>
      <c r="X49" s="0" t="s">
        <v>44</v>
      </c>
      <c r="Y49" s="0" t="s">
        <v>44</v>
      </c>
      <c r="Z49" s="3" t="n">
        <v>1</v>
      </c>
      <c r="AA49" s="0" t="n">
        <v>82</v>
      </c>
      <c r="AB49" s="0" t="s">
        <v>44</v>
      </c>
      <c r="AC49" s="0" t="s">
        <v>44</v>
      </c>
      <c r="AD49" s="3" t="n">
        <v>1</v>
      </c>
      <c r="AE49" s="0" t="n">
        <v>82</v>
      </c>
      <c r="AF49" s="4" t="s">
        <v>44</v>
      </c>
      <c r="AG49" s="4" t="s">
        <v>44</v>
      </c>
      <c r="AH49" s="3" t="n">
        <v>1</v>
      </c>
      <c r="AI49" s="0" t="n">
        <v>11</v>
      </c>
      <c r="AJ49" s="0" t="s">
        <v>44</v>
      </c>
      <c r="AK49" s="0" t="s">
        <v>44</v>
      </c>
      <c r="AL49" s="3" t="n">
        <v>1</v>
      </c>
      <c r="AM49" s="0" t="n">
        <v>98</v>
      </c>
      <c r="AN49" s="0" t="s">
        <v>44</v>
      </c>
      <c r="AO49" s="0" t="s">
        <v>44</v>
      </c>
      <c r="AP49" s="3" t="n">
        <v>1</v>
      </c>
      <c r="AQ49" s="0" t="n">
        <v>8</v>
      </c>
      <c r="AR49" s="0" t="s">
        <v>44</v>
      </c>
      <c r="AS49" s="0" t="s">
        <v>44</v>
      </c>
      <c r="AT49" s="3" t="n">
        <v>1</v>
      </c>
      <c r="AU49" s="0" t="n">
        <v>7</v>
      </c>
      <c r="AV49" s="0" t="s">
        <v>44</v>
      </c>
      <c r="AW49" s="0" t="s">
        <v>44</v>
      </c>
      <c r="AX49" s="3" t="n">
        <v>1</v>
      </c>
      <c r="AY49" s="0" t="n">
        <v>1</v>
      </c>
      <c r="AZ49" s="0" t="s">
        <v>44</v>
      </c>
      <c r="BA49" s="0" t="s">
        <v>44</v>
      </c>
      <c r="BB49" s="3" t="n">
        <v>1</v>
      </c>
      <c r="BC49" s="0" t="n">
        <v>6</v>
      </c>
      <c r="BD49" s="0" t="s">
        <v>44</v>
      </c>
      <c r="BE49" s="0" t="s">
        <v>44</v>
      </c>
      <c r="BF49" s="3" t="n">
        <v>1</v>
      </c>
      <c r="BG49" s="0" t="n">
        <v>1008</v>
      </c>
      <c r="BH49" s="0" t="s">
        <v>44</v>
      </c>
      <c r="BI49" s="0" t="s">
        <v>44</v>
      </c>
      <c r="BJ49" s="3" t="n">
        <v>1</v>
      </c>
      <c r="BK49" s="0" t="n">
        <v>10</v>
      </c>
      <c r="BL49" s="0" t="s">
        <v>44</v>
      </c>
      <c r="BM49" s="0" t="s">
        <v>44</v>
      </c>
      <c r="BN49" s="3" t="n">
        <v>1</v>
      </c>
      <c r="BO49" s="0" t="n">
        <v>7</v>
      </c>
      <c r="BP49" s="0" t="s">
        <v>44</v>
      </c>
      <c r="BQ49" s="0" t="s">
        <v>44</v>
      </c>
      <c r="BR49" s="3" t="n">
        <v>1</v>
      </c>
      <c r="CA49" s="3"/>
      <c r="CE49" s="3"/>
      <c r="CI49" s="3"/>
      <c r="CM49" s="3"/>
      <c r="CQ49" s="3"/>
      <c r="CU49" s="3"/>
      <c r="CY49" s="3"/>
      <c r="DC49" s="3"/>
      <c r="DG49" s="3"/>
      <c r="DK49" s="3"/>
      <c r="DO49" s="3"/>
      <c r="DS49" s="3"/>
      <c r="DW49" s="3"/>
      <c r="EA49" s="3"/>
      <c r="EE49" s="3"/>
      <c r="EI49" s="3"/>
      <c r="EM49" s="3"/>
    </row>
    <row r="50" customFormat="false" ht="12.75" hidden="false" customHeight="false" outlineLevel="0" collapsed="false">
      <c r="A50" s="0" t="n">
        <v>17</v>
      </c>
      <c r="B50" s="0" t="n">
        <v>1</v>
      </c>
      <c r="C50" s="0" t="n">
        <v>-3</v>
      </c>
      <c r="D50" s="0" t="s">
        <v>44</v>
      </c>
      <c r="E50" s="0" t="s">
        <v>44</v>
      </c>
      <c r="F50" s="3" t="n">
        <v>1</v>
      </c>
      <c r="G50" s="0" t="n">
        <v>-3</v>
      </c>
      <c r="H50" s="0" t="s">
        <v>44</v>
      </c>
      <c r="I50" s="0" t="s">
        <v>44</v>
      </c>
      <c r="J50" s="3" t="n">
        <v>1</v>
      </c>
      <c r="K50" s="0" t="n">
        <v>-3</v>
      </c>
      <c r="L50" s="0" t="s">
        <v>44</v>
      </c>
      <c r="M50" s="0" t="s">
        <v>44</v>
      </c>
      <c r="N50" s="3" t="n">
        <v>1</v>
      </c>
      <c r="O50" s="0" t="n">
        <v>-3</v>
      </c>
      <c r="P50" s="0" t="s">
        <v>44</v>
      </c>
      <c r="Q50" s="0" t="s">
        <v>44</v>
      </c>
      <c r="R50" s="3" t="n">
        <v>1</v>
      </c>
      <c r="S50" s="0" t="n">
        <v>-3</v>
      </c>
      <c r="T50" s="0" t="s">
        <v>44</v>
      </c>
      <c r="U50" s="0" t="s">
        <v>44</v>
      </c>
      <c r="V50" s="3" t="n">
        <v>1</v>
      </c>
      <c r="W50" s="0" t="n">
        <v>-3</v>
      </c>
      <c r="X50" s="0" t="s">
        <v>44</v>
      </c>
      <c r="Y50" s="0" t="s">
        <v>44</v>
      </c>
      <c r="Z50" s="3" t="n">
        <v>1</v>
      </c>
      <c r="AA50" s="0" t="n">
        <v>-3</v>
      </c>
      <c r="AB50" s="0" t="s">
        <v>44</v>
      </c>
      <c r="AC50" s="0" t="s">
        <v>44</v>
      </c>
      <c r="AD50" s="3" t="n">
        <v>1</v>
      </c>
      <c r="AE50" s="0" t="n">
        <v>-3</v>
      </c>
      <c r="AF50" s="4" t="s">
        <v>44</v>
      </c>
      <c r="AG50" s="4" t="s">
        <v>44</v>
      </c>
      <c r="AH50" s="3" t="n">
        <v>1</v>
      </c>
      <c r="AI50" s="0" t="n">
        <v>-3</v>
      </c>
      <c r="AJ50" s="0" t="s">
        <v>44</v>
      </c>
      <c r="AK50" s="0" t="s">
        <v>44</v>
      </c>
      <c r="AL50" s="3" t="n">
        <v>1</v>
      </c>
      <c r="AM50" s="0" t="n">
        <v>-3</v>
      </c>
      <c r="AN50" s="0" t="s">
        <v>44</v>
      </c>
      <c r="AO50" s="0" t="s">
        <v>44</v>
      </c>
      <c r="AP50" s="3" t="n">
        <v>1</v>
      </c>
      <c r="AQ50" s="0" t="n">
        <v>-3</v>
      </c>
      <c r="AR50" s="0" t="s">
        <v>44</v>
      </c>
      <c r="AS50" s="0" t="s">
        <v>44</v>
      </c>
      <c r="AT50" s="3" t="n">
        <v>1</v>
      </c>
      <c r="AU50" s="0" t="n">
        <v>-3</v>
      </c>
      <c r="AV50" s="0" t="s">
        <v>44</v>
      </c>
      <c r="AW50" s="0" t="s">
        <v>44</v>
      </c>
      <c r="AX50" s="3" t="n">
        <v>1</v>
      </c>
      <c r="AY50" s="0" t="n">
        <v>-3</v>
      </c>
      <c r="AZ50" s="0" t="s">
        <v>44</v>
      </c>
      <c r="BA50" s="0" t="s">
        <v>44</v>
      </c>
      <c r="BB50" s="3" t="n">
        <v>1</v>
      </c>
      <c r="BC50" s="0" t="n">
        <v>-3</v>
      </c>
      <c r="BD50" s="0" t="s">
        <v>44</v>
      </c>
      <c r="BE50" s="0" t="s">
        <v>44</v>
      </c>
      <c r="BF50" s="3" t="n">
        <v>1</v>
      </c>
      <c r="BG50" s="0" t="n">
        <v>-3</v>
      </c>
      <c r="BH50" s="0" t="s">
        <v>44</v>
      </c>
      <c r="BI50" s="0" t="s">
        <v>44</v>
      </c>
      <c r="BJ50" s="3" t="n">
        <v>1</v>
      </c>
      <c r="BK50" s="0" t="n">
        <v>-3</v>
      </c>
      <c r="BL50" s="0" t="s">
        <v>44</v>
      </c>
      <c r="BM50" s="0" t="s">
        <v>44</v>
      </c>
      <c r="BN50" s="3" t="n">
        <v>1</v>
      </c>
      <c r="BO50" s="0" t="n">
        <v>-3</v>
      </c>
      <c r="BP50" s="0" t="s">
        <v>44</v>
      </c>
      <c r="BQ50" s="0" t="s">
        <v>44</v>
      </c>
      <c r="BR50" s="3" t="n">
        <v>1</v>
      </c>
      <c r="BU50" s="0" t="n">
        <f aca="false">IF(CJ50&lt;=0,$D$7,IF(CR50&lt;=CJ50,$D$7,$D$7+$F$7*(CR50-CJ50)))</f>
        <v>2.2</v>
      </c>
      <c r="BW50" s="0" t="n">
        <v>1</v>
      </c>
      <c r="BX50" s="0" t="n">
        <v>-3</v>
      </c>
      <c r="BY50" s="0" t="s">
        <v>44</v>
      </c>
      <c r="BZ50" s="0" t="str">
        <f aca="false">IF(AND(E50="Nein",E51="Nein"),"Nein","Ja")</f>
        <v>Nein</v>
      </c>
      <c r="CA50" s="3" t="n">
        <f aca="false">ROUND((F50+F51)/2,2)</f>
        <v>1</v>
      </c>
      <c r="CB50" s="0" t="n">
        <f aca="false">G50</f>
        <v>-3</v>
      </c>
      <c r="CC50" s="0" t="str">
        <f aca="false">H50</f>
        <v>Nein</v>
      </c>
      <c r="CD50" s="0" t="str">
        <f aca="false">I50</f>
        <v>Nein</v>
      </c>
      <c r="CE50" s="3" t="n">
        <f aca="false">J50</f>
        <v>1</v>
      </c>
      <c r="CF50" s="0" t="n">
        <v>-3</v>
      </c>
      <c r="CG50" s="0" t="s">
        <v>44</v>
      </c>
      <c r="CH50" s="0" t="str">
        <f aca="false">IF(AND(M50="Nein",M51="Nein"),"Nein","Ja")</f>
        <v>Nein</v>
      </c>
      <c r="CI50" s="3" t="n">
        <f aca="false">ROUND((N50+N51)/2,2)</f>
        <v>1</v>
      </c>
      <c r="CJ50" s="0" t="n">
        <f aca="false">O50</f>
        <v>-3</v>
      </c>
      <c r="CK50" s="0" t="str">
        <f aca="false">P50</f>
        <v>Nein</v>
      </c>
      <c r="CL50" s="0" t="str">
        <f aca="false">Q50</f>
        <v>Nein</v>
      </c>
      <c r="CM50" s="3" t="n">
        <f aca="false">R50</f>
        <v>1</v>
      </c>
      <c r="CN50" s="0" t="n">
        <v>-3</v>
      </c>
      <c r="CO50" s="0" t="s">
        <v>44</v>
      </c>
      <c r="CP50" s="0" t="str">
        <f aca="false">IF(AND(U50="Nein",U51="Nein"),"Nein","Ja")</f>
        <v>Nein</v>
      </c>
      <c r="CQ50" s="3" t="n">
        <f aca="false">ROUND((V50+V51)/2,2)</f>
        <v>1</v>
      </c>
      <c r="CR50" s="0" t="n">
        <f aca="false">W50</f>
        <v>-3</v>
      </c>
      <c r="CS50" s="0" t="str">
        <f aca="false">X50</f>
        <v>Nein</v>
      </c>
      <c r="CT50" s="0" t="str">
        <f aca="false">Y50</f>
        <v>Nein</v>
      </c>
      <c r="CU50" s="3" t="n">
        <f aca="false">Z50</f>
        <v>1</v>
      </c>
      <c r="CV50" s="0" t="n">
        <f aca="false">AA50</f>
        <v>-3</v>
      </c>
      <c r="CW50" s="0" t="str">
        <f aca="false">AB50</f>
        <v>Nein</v>
      </c>
      <c r="CX50" s="0" t="str">
        <f aca="false">AC50</f>
        <v>Nein</v>
      </c>
      <c r="CY50" s="3" t="n">
        <f aca="false">AD50</f>
        <v>1</v>
      </c>
      <c r="CZ50" s="0" t="n">
        <f aca="false">AE50</f>
        <v>-3</v>
      </c>
      <c r="DA50" s="0" t="str">
        <f aca="false">AF50</f>
        <v>Nein</v>
      </c>
      <c r="DB50" s="0" t="str">
        <f aca="false">AG50</f>
        <v>Nein</v>
      </c>
      <c r="DC50" s="3" t="n">
        <f aca="false">AH50</f>
        <v>1</v>
      </c>
      <c r="DD50" s="0" t="n">
        <f aca="false">AI50</f>
        <v>-3</v>
      </c>
      <c r="DE50" s="0" t="str">
        <f aca="false">AJ50</f>
        <v>Nein</v>
      </c>
      <c r="DF50" s="0" t="str">
        <f aca="false">AK50</f>
        <v>Nein</v>
      </c>
      <c r="DG50" s="3" t="n">
        <f aca="false">AL50</f>
        <v>1</v>
      </c>
      <c r="DH50" s="0" t="n">
        <f aca="false">AM50</f>
        <v>-3</v>
      </c>
      <c r="DI50" s="0" t="str">
        <f aca="false">AN50</f>
        <v>Nein</v>
      </c>
      <c r="DJ50" s="0" t="str">
        <f aca="false">AO50</f>
        <v>Nein</v>
      </c>
      <c r="DK50" s="3" t="n">
        <f aca="false">AP50</f>
        <v>1</v>
      </c>
      <c r="DL50" s="0" t="n">
        <v>-3</v>
      </c>
      <c r="DM50" s="0" t="s">
        <v>44</v>
      </c>
      <c r="DN50" s="0" t="str">
        <f aca="false">IF(AND(CH50="Nein",BZ50="Nein"),"Nein","Ja")</f>
        <v>Nein</v>
      </c>
      <c r="DO50" s="3" t="n">
        <f aca="false">ROUND(CI50*CA50,2)</f>
        <v>1</v>
      </c>
      <c r="DP50" s="0" t="n">
        <v>-3</v>
      </c>
      <c r="DQ50" s="0" t="s">
        <v>44</v>
      </c>
      <c r="DR50" s="0" t="str">
        <f aca="false">IF(AND(BZ50="Nein",CD50="Nein"),"Nein","Ja")</f>
        <v>Nein</v>
      </c>
      <c r="DS50" s="3" t="n">
        <f aca="false">ROUND(CA50*CE50,2)</f>
        <v>1</v>
      </c>
      <c r="DT50" s="0" t="n">
        <v>-3</v>
      </c>
      <c r="DU50" s="0" t="s">
        <v>44</v>
      </c>
      <c r="DV50" s="0" t="str">
        <f aca="false">IF(AND(CH50="Nein",CL50="Nein"),"Nein","Ja")</f>
        <v>Nein</v>
      </c>
      <c r="DW50" s="3" t="n">
        <f aca="false">ROUND(CI50*CM50,2)</f>
        <v>1</v>
      </c>
      <c r="DX50" s="0" t="n">
        <v>-3</v>
      </c>
      <c r="DY50" s="0" t="s">
        <v>44</v>
      </c>
      <c r="DZ50" s="0" t="str">
        <f aca="false">IF(AND(CP50="Nein",CT50="Nein"),"Nein","Ja")</f>
        <v>Nein</v>
      </c>
      <c r="EA50" s="3" t="n">
        <f aca="false">ROUND(CQ50*CU50,2)</f>
        <v>1</v>
      </c>
      <c r="EB50" s="0" t="n">
        <v>-3</v>
      </c>
      <c r="EC50" s="0" t="s">
        <v>44</v>
      </c>
      <c r="ED50" s="0" t="str">
        <f aca="false">IF(AND(CP50="Nein",CH50="Nein"),"Nein","Ja")</f>
        <v>Nein</v>
      </c>
      <c r="EE50" s="3" t="n">
        <f aca="false">ROUND((CQ50+CI50)/2,2)</f>
        <v>1</v>
      </c>
      <c r="EF50" s="0" t="n">
        <v>-3</v>
      </c>
      <c r="EG50" s="0" t="s">
        <v>44</v>
      </c>
      <c r="EH50" s="0" t="str">
        <f aca="false">IF(AND(ED50="Nein",CD50="Nein"),"Nein","Ja")</f>
        <v>Nein</v>
      </c>
      <c r="EI50" s="3" t="n">
        <f aca="false">ROUND(EE50*CE50,2)</f>
        <v>1</v>
      </c>
      <c r="EJ50" s="0" t="n">
        <f aca="false">BO50</f>
        <v>-3</v>
      </c>
      <c r="EK50" s="0" t="str">
        <f aca="false">BP50</f>
        <v>Nein</v>
      </c>
      <c r="EL50" s="0" t="str">
        <f aca="false">BQ50</f>
        <v>Nein</v>
      </c>
      <c r="EM50" s="3" t="n">
        <f aca="false">BR50</f>
        <v>1</v>
      </c>
    </row>
    <row r="51" customFormat="false" ht="12.75" hidden="false" customHeight="false" outlineLevel="0" collapsed="false">
      <c r="B51" s="0" t="n">
        <v>1</v>
      </c>
      <c r="C51" s="0" t="n">
        <v>720</v>
      </c>
      <c r="D51" s="0" t="s">
        <v>44</v>
      </c>
      <c r="E51" s="0" t="s">
        <v>44</v>
      </c>
      <c r="F51" s="3" t="n">
        <v>1</v>
      </c>
      <c r="G51" s="0" t="n">
        <v>97</v>
      </c>
      <c r="H51" s="0" t="s">
        <v>44</v>
      </c>
      <c r="I51" s="0" t="s">
        <v>44</v>
      </c>
      <c r="J51" s="3" t="n">
        <v>1</v>
      </c>
      <c r="K51" s="0" t="n">
        <v>180</v>
      </c>
      <c r="L51" s="0" t="s">
        <v>44</v>
      </c>
      <c r="M51" s="0" t="s">
        <v>44</v>
      </c>
      <c r="N51" s="3" t="n">
        <v>1</v>
      </c>
      <c r="O51" s="0" t="n">
        <v>82</v>
      </c>
      <c r="P51" s="0" t="s">
        <v>44</v>
      </c>
      <c r="Q51" s="0" t="s">
        <v>44</v>
      </c>
      <c r="R51" s="3" t="n">
        <v>1</v>
      </c>
      <c r="S51" s="0" t="n">
        <v>540</v>
      </c>
      <c r="T51" s="0" t="s">
        <v>44</v>
      </c>
      <c r="U51" s="0" t="s">
        <v>44</v>
      </c>
      <c r="V51" s="3" t="n">
        <v>1</v>
      </c>
      <c r="W51" s="0" t="n">
        <v>102</v>
      </c>
      <c r="X51" s="0" t="s">
        <v>44</v>
      </c>
      <c r="Y51" s="0" t="s">
        <v>44</v>
      </c>
      <c r="Z51" s="3" t="n">
        <v>1</v>
      </c>
      <c r="AA51" s="0" t="n">
        <v>82</v>
      </c>
      <c r="AB51" s="0" t="s">
        <v>44</v>
      </c>
      <c r="AC51" s="0" t="s">
        <v>44</v>
      </c>
      <c r="AD51" s="3" t="n">
        <v>1</v>
      </c>
      <c r="AE51" s="0" t="n">
        <v>82</v>
      </c>
      <c r="AF51" s="4" t="s">
        <v>44</v>
      </c>
      <c r="AG51" s="4" t="s">
        <v>44</v>
      </c>
      <c r="AH51" s="3" t="n">
        <v>1</v>
      </c>
      <c r="AI51" s="0" t="n">
        <v>11</v>
      </c>
      <c r="AJ51" s="0" t="s">
        <v>44</v>
      </c>
      <c r="AK51" s="0" t="s">
        <v>44</v>
      </c>
      <c r="AL51" s="3" t="n">
        <v>1</v>
      </c>
      <c r="AM51" s="0" t="n">
        <v>98</v>
      </c>
      <c r="AN51" s="0" t="s">
        <v>44</v>
      </c>
      <c r="AO51" s="0" t="s">
        <v>44</v>
      </c>
      <c r="AP51" s="3" t="n">
        <v>1</v>
      </c>
      <c r="AQ51" s="0" t="n">
        <v>25</v>
      </c>
      <c r="AR51" s="0" t="s">
        <v>44</v>
      </c>
      <c r="AS51" s="0" t="s">
        <v>44</v>
      </c>
      <c r="AT51" s="3" t="n">
        <v>1</v>
      </c>
      <c r="AU51" s="0" t="n">
        <v>7</v>
      </c>
      <c r="AV51" s="0" t="s">
        <v>44</v>
      </c>
      <c r="AW51" s="0" t="s">
        <v>44</v>
      </c>
      <c r="AX51" s="3" t="n">
        <v>1</v>
      </c>
      <c r="AY51" s="0" t="n">
        <v>2</v>
      </c>
      <c r="AZ51" s="0" t="s">
        <v>44</v>
      </c>
      <c r="BA51" s="0" t="s">
        <v>44</v>
      </c>
      <c r="BB51" s="3" t="n">
        <v>1</v>
      </c>
      <c r="BC51" s="0" t="n">
        <v>5</v>
      </c>
      <c r="BD51" s="0" t="s">
        <v>44</v>
      </c>
      <c r="BE51" s="0" t="s">
        <v>44</v>
      </c>
      <c r="BF51" s="3" t="n">
        <v>1</v>
      </c>
      <c r="BG51" s="0" t="n">
        <v>1008</v>
      </c>
      <c r="BH51" s="0" t="s">
        <v>44</v>
      </c>
      <c r="BI51" s="0" t="s">
        <v>44</v>
      </c>
      <c r="BJ51" s="3" t="n">
        <v>1</v>
      </c>
      <c r="BK51" s="0" t="n">
        <v>10</v>
      </c>
      <c r="BL51" s="0" t="s">
        <v>44</v>
      </c>
      <c r="BM51" s="0" t="s">
        <v>44</v>
      </c>
      <c r="BN51" s="3" t="n">
        <v>1</v>
      </c>
      <c r="BO51" s="0" t="n">
        <v>7</v>
      </c>
      <c r="BP51" s="0" t="s">
        <v>44</v>
      </c>
      <c r="BQ51" s="0" t="s">
        <v>44</v>
      </c>
      <c r="BR51" s="3" t="n">
        <v>1</v>
      </c>
      <c r="CA51" s="3"/>
      <c r="CE51" s="3"/>
      <c r="CI51" s="3"/>
      <c r="CM51" s="3"/>
      <c r="CQ51" s="3"/>
      <c r="CU51" s="3"/>
      <c r="CY51" s="3"/>
      <c r="DC51" s="3"/>
      <c r="DG51" s="3"/>
      <c r="DK51" s="3"/>
      <c r="DO51" s="3"/>
      <c r="DS51" s="3"/>
      <c r="DW51" s="3"/>
      <c r="EA51" s="3"/>
      <c r="EE51" s="3"/>
      <c r="EI51" s="3"/>
      <c r="EM51" s="3"/>
    </row>
    <row r="52" customFormat="false" ht="12.75" hidden="false" customHeight="false" outlineLevel="0" collapsed="false">
      <c r="A52" s="0" t="n">
        <v>18</v>
      </c>
      <c r="B52" s="0" t="n">
        <v>1</v>
      </c>
      <c r="C52" s="0" t="n">
        <v>1320</v>
      </c>
      <c r="D52" s="0" t="s">
        <v>44</v>
      </c>
      <c r="E52" s="0" t="s">
        <v>44</v>
      </c>
      <c r="F52" s="3" t="n">
        <v>1</v>
      </c>
      <c r="G52" s="0" t="n">
        <v>20</v>
      </c>
      <c r="H52" s="0" t="s">
        <v>44</v>
      </c>
      <c r="I52" s="0" t="s">
        <v>44</v>
      </c>
      <c r="J52" s="3" t="n">
        <v>1</v>
      </c>
      <c r="K52" s="0" t="n">
        <v>60</v>
      </c>
      <c r="L52" s="0" t="s">
        <v>44</v>
      </c>
      <c r="M52" s="0" t="s">
        <v>44</v>
      </c>
      <c r="N52" s="3" t="n">
        <v>1</v>
      </c>
      <c r="O52" s="0" t="n">
        <v>20</v>
      </c>
      <c r="P52" s="0" t="s">
        <v>44</v>
      </c>
      <c r="Q52" s="0" t="s">
        <v>44</v>
      </c>
      <c r="R52" s="3" t="n">
        <v>1</v>
      </c>
      <c r="S52" s="0" t="n">
        <v>1260</v>
      </c>
      <c r="T52" s="0" t="s">
        <v>44</v>
      </c>
      <c r="U52" s="0" t="s">
        <v>44</v>
      </c>
      <c r="V52" s="3" t="n">
        <v>1</v>
      </c>
      <c r="W52" s="0" t="n">
        <v>20</v>
      </c>
      <c r="X52" s="0" t="s">
        <v>44</v>
      </c>
      <c r="Y52" s="0" t="s">
        <v>44</v>
      </c>
      <c r="Z52" s="3" t="n">
        <v>1</v>
      </c>
      <c r="AA52" s="0" t="n">
        <v>92</v>
      </c>
      <c r="AB52" s="0" t="s">
        <v>44</v>
      </c>
      <c r="AC52" s="0" t="s">
        <v>44</v>
      </c>
      <c r="AD52" s="3" t="n">
        <v>1</v>
      </c>
      <c r="AE52" s="0" t="n">
        <v>92</v>
      </c>
      <c r="AF52" s="4" t="s">
        <v>44</v>
      </c>
      <c r="AG52" s="4" t="s">
        <v>44</v>
      </c>
      <c r="AH52" s="3" t="n">
        <v>1</v>
      </c>
      <c r="AI52" s="0" t="n">
        <v>2</v>
      </c>
      <c r="AJ52" s="0" t="s">
        <v>44</v>
      </c>
      <c r="AK52" s="0" t="s">
        <v>44</v>
      </c>
      <c r="AL52" s="3" t="n">
        <v>1</v>
      </c>
      <c r="AM52" s="0" t="n">
        <v>21</v>
      </c>
      <c r="AN52" s="0" t="s">
        <v>44</v>
      </c>
      <c r="AO52" s="0" t="s">
        <v>44</v>
      </c>
      <c r="AP52" s="3" t="n">
        <v>1</v>
      </c>
      <c r="AQ52" s="0" t="n">
        <v>5</v>
      </c>
      <c r="AR52" s="0" t="s">
        <v>44</v>
      </c>
      <c r="AS52" s="0" t="s">
        <v>44</v>
      </c>
      <c r="AT52" s="3" t="n">
        <v>1</v>
      </c>
      <c r="AU52" s="0" t="n">
        <v>66</v>
      </c>
      <c r="AV52" s="0" t="s">
        <v>44</v>
      </c>
      <c r="AW52" s="0" t="s">
        <v>44</v>
      </c>
      <c r="AX52" s="3" t="n">
        <v>1</v>
      </c>
      <c r="AY52" s="0" t="n">
        <v>3</v>
      </c>
      <c r="AZ52" s="0" t="s">
        <v>44</v>
      </c>
      <c r="BA52" s="0" t="s">
        <v>44</v>
      </c>
      <c r="BB52" s="3" t="n">
        <v>1</v>
      </c>
      <c r="BC52" s="0" t="n">
        <v>63</v>
      </c>
      <c r="BD52" s="0" t="s">
        <v>44</v>
      </c>
      <c r="BE52" s="0" t="s">
        <v>44</v>
      </c>
      <c r="BF52" s="3" t="n">
        <v>1</v>
      </c>
      <c r="BG52" s="0" t="n">
        <v>1392</v>
      </c>
      <c r="BH52" s="0" t="s">
        <v>44</v>
      </c>
      <c r="BI52" s="0" t="s">
        <v>44</v>
      </c>
      <c r="BJ52" s="3" t="n">
        <v>1</v>
      </c>
      <c r="BK52" s="0" t="n">
        <v>70</v>
      </c>
      <c r="BL52" s="0" t="s">
        <v>44</v>
      </c>
      <c r="BM52" s="0" t="s">
        <v>44</v>
      </c>
      <c r="BN52" s="3" t="n">
        <v>1</v>
      </c>
      <c r="BO52" s="0" t="n">
        <v>9</v>
      </c>
      <c r="BP52" s="0" t="s">
        <v>44</v>
      </c>
      <c r="BQ52" s="0" t="s">
        <v>44</v>
      </c>
      <c r="BR52" s="3" t="n">
        <v>1</v>
      </c>
      <c r="BU52" s="0" t="n">
        <f aca="false">IF(CJ52&lt;=0,$D$7,IF(CR52&lt;=CJ52,$D$7,$D$7+$F$7*(CR52-CJ52)))</f>
        <v>2.2</v>
      </c>
      <c r="BW52" s="0" t="n">
        <v>1</v>
      </c>
      <c r="BX52" s="0" t="n">
        <v>-3</v>
      </c>
      <c r="BY52" s="0" t="s">
        <v>44</v>
      </c>
      <c r="BZ52" s="0" t="str">
        <f aca="false">IF(AND(E52="Nein",E53="Nein"),"Nein","Ja")</f>
        <v>Nein</v>
      </c>
      <c r="CA52" s="3" t="n">
        <f aca="false">ROUND((F52+F53)/2,2)</f>
        <v>1</v>
      </c>
      <c r="CB52" s="0" t="n">
        <f aca="false">G52</f>
        <v>20</v>
      </c>
      <c r="CC52" s="0" t="str">
        <f aca="false">H52</f>
        <v>Nein</v>
      </c>
      <c r="CD52" s="0" t="str">
        <f aca="false">I52</f>
        <v>Nein</v>
      </c>
      <c r="CE52" s="3" t="n">
        <f aca="false">J52</f>
        <v>1</v>
      </c>
      <c r="CF52" s="0" t="n">
        <v>-3</v>
      </c>
      <c r="CG52" s="0" t="s">
        <v>44</v>
      </c>
      <c r="CH52" s="0" t="str">
        <f aca="false">IF(AND(M52="Nein",M53="Nein"),"Nein","Ja")</f>
        <v>Nein</v>
      </c>
      <c r="CI52" s="3" t="n">
        <f aca="false">ROUND((N52+N53)/2,2)</f>
        <v>1</v>
      </c>
      <c r="CJ52" s="0" t="n">
        <f aca="false">O52</f>
        <v>20</v>
      </c>
      <c r="CK52" s="0" t="str">
        <f aca="false">P52</f>
        <v>Nein</v>
      </c>
      <c r="CL52" s="0" t="str">
        <f aca="false">Q52</f>
        <v>Nein</v>
      </c>
      <c r="CM52" s="3" t="n">
        <f aca="false">R52</f>
        <v>1</v>
      </c>
      <c r="CN52" s="0" t="n">
        <v>-3</v>
      </c>
      <c r="CO52" s="0" t="s">
        <v>44</v>
      </c>
      <c r="CP52" s="0" t="str">
        <f aca="false">IF(AND(U52="Nein",U53="Nein"),"Nein","Ja")</f>
        <v>Nein</v>
      </c>
      <c r="CQ52" s="3" t="n">
        <f aca="false">ROUND((V52+V53)/2,2)</f>
        <v>1</v>
      </c>
      <c r="CR52" s="0" t="n">
        <f aca="false">W52</f>
        <v>20</v>
      </c>
      <c r="CS52" s="0" t="str">
        <f aca="false">X52</f>
        <v>Nein</v>
      </c>
      <c r="CT52" s="0" t="str">
        <f aca="false">Y52</f>
        <v>Nein</v>
      </c>
      <c r="CU52" s="3" t="n">
        <f aca="false">Z52</f>
        <v>1</v>
      </c>
      <c r="CV52" s="0" t="n">
        <f aca="false">AA52</f>
        <v>92</v>
      </c>
      <c r="CW52" s="0" t="str">
        <f aca="false">AB52</f>
        <v>Nein</v>
      </c>
      <c r="CX52" s="0" t="str">
        <f aca="false">AC52</f>
        <v>Nein</v>
      </c>
      <c r="CY52" s="3" t="n">
        <f aca="false">AD52</f>
        <v>1</v>
      </c>
      <c r="CZ52" s="0" t="n">
        <f aca="false">AE52</f>
        <v>92</v>
      </c>
      <c r="DA52" s="0" t="str">
        <f aca="false">AF52</f>
        <v>Nein</v>
      </c>
      <c r="DB52" s="0" t="str">
        <f aca="false">AG52</f>
        <v>Nein</v>
      </c>
      <c r="DC52" s="3" t="n">
        <f aca="false">AH52</f>
        <v>1</v>
      </c>
      <c r="DD52" s="0" t="n">
        <f aca="false">AI52</f>
        <v>2</v>
      </c>
      <c r="DE52" s="0" t="str">
        <f aca="false">AJ52</f>
        <v>Nein</v>
      </c>
      <c r="DF52" s="0" t="str">
        <f aca="false">AK52</f>
        <v>Nein</v>
      </c>
      <c r="DG52" s="3" t="n">
        <f aca="false">AL52</f>
        <v>1</v>
      </c>
      <c r="DH52" s="0" t="n">
        <f aca="false">AM52</f>
        <v>21</v>
      </c>
      <c r="DI52" s="0" t="str">
        <f aca="false">AN52</f>
        <v>Nein</v>
      </c>
      <c r="DJ52" s="0" t="str">
        <f aca="false">AO52</f>
        <v>Nein</v>
      </c>
      <c r="DK52" s="3" t="n">
        <f aca="false">AP52</f>
        <v>1</v>
      </c>
      <c r="DL52" s="0" t="n">
        <v>-3</v>
      </c>
      <c r="DM52" s="0" t="s">
        <v>44</v>
      </c>
      <c r="DN52" s="0" t="str">
        <f aca="false">IF(AND(CH52="Nein",BZ52="Nein"),"Nein","Ja")</f>
        <v>Nein</v>
      </c>
      <c r="DO52" s="3" t="n">
        <f aca="false">ROUND(CI52*CA52,2)</f>
        <v>1</v>
      </c>
      <c r="DP52" s="0" t="n">
        <v>-3</v>
      </c>
      <c r="DQ52" s="0" t="s">
        <v>44</v>
      </c>
      <c r="DR52" s="0" t="str">
        <f aca="false">IF(AND(BZ52="Nein",CD52="Nein"),"Nein","Ja")</f>
        <v>Nein</v>
      </c>
      <c r="DS52" s="3" t="n">
        <f aca="false">ROUND(CA52*CE52,2)</f>
        <v>1</v>
      </c>
      <c r="DT52" s="0" t="n">
        <v>-3</v>
      </c>
      <c r="DU52" s="0" t="s">
        <v>44</v>
      </c>
      <c r="DV52" s="0" t="str">
        <f aca="false">IF(AND(CH52="Nein",CL52="Nein"),"Nein","Ja")</f>
        <v>Nein</v>
      </c>
      <c r="DW52" s="3" t="n">
        <f aca="false">ROUND(CI52*CM52,2)</f>
        <v>1</v>
      </c>
      <c r="DX52" s="0" t="n">
        <v>-3</v>
      </c>
      <c r="DY52" s="0" t="s">
        <v>44</v>
      </c>
      <c r="DZ52" s="0" t="str">
        <f aca="false">IF(AND(CP52="Nein",CT52="Nein"),"Nein","Ja")</f>
        <v>Nein</v>
      </c>
      <c r="EA52" s="3" t="n">
        <f aca="false">ROUND(CQ52*CU52,2)</f>
        <v>1</v>
      </c>
      <c r="EB52" s="0" t="n">
        <v>-3</v>
      </c>
      <c r="EC52" s="0" t="s">
        <v>44</v>
      </c>
      <c r="ED52" s="0" t="str">
        <f aca="false">IF(AND(CP52="Nein",CH52="Nein"),"Nein","Ja")</f>
        <v>Nein</v>
      </c>
      <c r="EE52" s="3" t="n">
        <f aca="false">ROUND((CQ52+CI52)/2,2)</f>
        <v>1</v>
      </c>
      <c r="EF52" s="0" t="n">
        <v>-3</v>
      </c>
      <c r="EG52" s="0" t="s">
        <v>44</v>
      </c>
      <c r="EH52" s="0" t="str">
        <f aca="false">IF(AND(ED52="Nein",CD52="Nein"),"Nein","Ja")</f>
        <v>Nein</v>
      </c>
      <c r="EI52" s="3" t="n">
        <f aca="false">ROUND(EE52*CE52,2)</f>
        <v>1</v>
      </c>
      <c r="EJ52" s="0" t="n">
        <f aca="false">BO52</f>
        <v>9</v>
      </c>
      <c r="EK52" s="0" t="str">
        <f aca="false">BP52</f>
        <v>Nein</v>
      </c>
      <c r="EL52" s="0" t="str">
        <f aca="false">BQ52</f>
        <v>Nein</v>
      </c>
      <c r="EM52" s="3" t="n">
        <f aca="false">BR52</f>
        <v>1</v>
      </c>
    </row>
    <row r="53" customFormat="false" ht="12.75" hidden="false" customHeight="false" outlineLevel="0" collapsed="false">
      <c r="B53" s="0" t="n">
        <v>1</v>
      </c>
      <c r="C53" s="0" t="n">
        <v>-3</v>
      </c>
      <c r="D53" s="0" t="s">
        <v>44</v>
      </c>
      <c r="E53" s="0" t="s">
        <v>44</v>
      </c>
      <c r="F53" s="3" t="n">
        <v>1</v>
      </c>
      <c r="G53" s="0" t="n">
        <v>-3</v>
      </c>
      <c r="H53" s="0" t="s">
        <v>44</v>
      </c>
      <c r="I53" s="0" t="s">
        <v>44</v>
      </c>
      <c r="J53" s="3" t="n">
        <v>1</v>
      </c>
      <c r="K53" s="0" t="n">
        <v>-3</v>
      </c>
      <c r="L53" s="0" t="s">
        <v>44</v>
      </c>
      <c r="M53" s="0" t="s">
        <v>44</v>
      </c>
      <c r="N53" s="3" t="n">
        <v>1</v>
      </c>
      <c r="O53" s="0" t="n">
        <v>-3</v>
      </c>
      <c r="P53" s="0" t="s">
        <v>44</v>
      </c>
      <c r="Q53" s="0" t="s">
        <v>44</v>
      </c>
      <c r="R53" s="3" t="n">
        <v>1</v>
      </c>
      <c r="S53" s="0" t="n">
        <v>-3</v>
      </c>
      <c r="T53" s="0" t="s">
        <v>44</v>
      </c>
      <c r="U53" s="0" t="s">
        <v>44</v>
      </c>
      <c r="V53" s="3" t="n">
        <v>1</v>
      </c>
      <c r="W53" s="0" t="n">
        <v>-3</v>
      </c>
      <c r="X53" s="0" t="s">
        <v>44</v>
      </c>
      <c r="Y53" s="0" t="s">
        <v>44</v>
      </c>
      <c r="Z53" s="3" t="n">
        <v>1</v>
      </c>
      <c r="AA53" s="0" t="n">
        <v>-3</v>
      </c>
      <c r="AB53" s="0" t="s">
        <v>44</v>
      </c>
      <c r="AC53" s="0" t="s">
        <v>44</v>
      </c>
      <c r="AD53" s="3" t="n">
        <v>1</v>
      </c>
      <c r="AE53" s="0" t="n">
        <v>-3</v>
      </c>
      <c r="AF53" s="4" t="s">
        <v>44</v>
      </c>
      <c r="AG53" s="4" t="s">
        <v>44</v>
      </c>
      <c r="AH53" s="3" t="n">
        <v>1</v>
      </c>
      <c r="AI53" s="0" t="n">
        <v>-3</v>
      </c>
      <c r="AJ53" s="0" t="s">
        <v>44</v>
      </c>
      <c r="AK53" s="0" t="s">
        <v>44</v>
      </c>
      <c r="AL53" s="3" t="n">
        <v>1</v>
      </c>
      <c r="AM53" s="0" t="n">
        <v>-3</v>
      </c>
      <c r="AN53" s="0" t="s">
        <v>44</v>
      </c>
      <c r="AO53" s="0" t="s">
        <v>44</v>
      </c>
      <c r="AP53" s="3" t="n">
        <v>1</v>
      </c>
      <c r="AQ53" s="0" t="n">
        <v>-3</v>
      </c>
      <c r="AR53" s="0" t="s">
        <v>44</v>
      </c>
      <c r="AS53" s="0" t="s">
        <v>44</v>
      </c>
      <c r="AT53" s="3" t="n">
        <v>1</v>
      </c>
      <c r="AU53" s="0" t="n">
        <v>-3</v>
      </c>
      <c r="AV53" s="0" t="s">
        <v>44</v>
      </c>
      <c r="AW53" s="0" t="s">
        <v>44</v>
      </c>
      <c r="AX53" s="3" t="n">
        <v>1</v>
      </c>
      <c r="AY53" s="0" t="n">
        <v>-3</v>
      </c>
      <c r="AZ53" s="0" t="s">
        <v>44</v>
      </c>
      <c r="BA53" s="0" t="s">
        <v>44</v>
      </c>
      <c r="BB53" s="3" t="n">
        <v>1</v>
      </c>
      <c r="BC53" s="0" t="n">
        <v>-3</v>
      </c>
      <c r="BD53" s="0" t="s">
        <v>44</v>
      </c>
      <c r="BE53" s="0" t="s">
        <v>44</v>
      </c>
      <c r="BF53" s="3" t="n">
        <v>1</v>
      </c>
      <c r="BG53" s="0" t="n">
        <v>-3</v>
      </c>
      <c r="BH53" s="0" t="s">
        <v>44</v>
      </c>
      <c r="BI53" s="0" t="s">
        <v>44</v>
      </c>
      <c r="BJ53" s="3" t="n">
        <v>1</v>
      </c>
      <c r="BK53" s="0" t="n">
        <v>-3</v>
      </c>
      <c r="BL53" s="0" t="s">
        <v>44</v>
      </c>
      <c r="BM53" s="0" t="s">
        <v>44</v>
      </c>
      <c r="BN53" s="3" t="n">
        <v>1</v>
      </c>
      <c r="BO53" s="0" t="n">
        <v>-3</v>
      </c>
      <c r="BP53" s="0" t="s">
        <v>44</v>
      </c>
      <c r="BQ53" s="0" t="s">
        <v>44</v>
      </c>
      <c r="BR53" s="3" t="n">
        <v>1</v>
      </c>
      <c r="CA53" s="3"/>
      <c r="CE53" s="3"/>
      <c r="CI53" s="3"/>
      <c r="CM53" s="3"/>
      <c r="CQ53" s="3"/>
      <c r="CU53" s="3"/>
      <c r="CY53" s="3"/>
      <c r="DC53" s="3"/>
      <c r="DG53" s="3"/>
      <c r="DK53" s="3"/>
      <c r="DO53" s="3"/>
      <c r="DS53" s="3"/>
      <c r="DW53" s="3"/>
      <c r="EA53" s="3"/>
      <c r="EE53" s="3"/>
      <c r="EI53" s="3"/>
      <c r="EM53" s="3"/>
    </row>
    <row r="54" customFormat="false" ht="12.75" hidden="false" customHeight="false" outlineLevel="0" collapsed="false">
      <c r="A54" s="0" t="n">
        <v>19</v>
      </c>
      <c r="B54" s="0" t="n">
        <v>1</v>
      </c>
      <c r="C54" s="0" t="n">
        <v>-3</v>
      </c>
      <c r="D54" s="0" t="s">
        <v>44</v>
      </c>
      <c r="E54" s="0" t="s">
        <v>44</v>
      </c>
      <c r="F54" s="3" t="n">
        <v>1</v>
      </c>
      <c r="G54" s="0" t="n">
        <v>-3</v>
      </c>
      <c r="H54" s="0" t="s">
        <v>44</v>
      </c>
      <c r="I54" s="0" t="s">
        <v>44</v>
      </c>
      <c r="J54" s="3" t="n">
        <v>1</v>
      </c>
      <c r="K54" s="0" t="n">
        <v>-3</v>
      </c>
      <c r="L54" s="0" t="s">
        <v>44</v>
      </c>
      <c r="M54" s="0" t="s">
        <v>44</v>
      </c>
      <c r="N54" s="3" t="n">
        <v>1</v>
      </c>
      <c r="O54" s="0" t="n">
        <v>-3</v>
      </c>
      <c r="P54" s="0" t="s">
        <v>44</v>
      </c>
      <c r="Q54" s="0" t="s">
        <v>44</v>
      </c>
      <c r="R54" s="3" t="n">
        <v>1</v>
      </c>
      <c r="S54" s="0" t="n">
        <v>-3</v>
      </c>
      <c r="T54" s="0" t="s">
        <v>44</v>
      </c>
      <c r="U54" s="0" t="s">
        <v>44</v>
      </c>
      <c r="V54" s="3" t="n">
        <v>1</v>
      </c>
      <c r="W54" s="0" t="n">
        <v>-3</v>
      </c>
      <c r="X54" s="0" t="s">
        <v>44</v>
      </c>
      <c r="Y54" s="0" t="s">
        <v>44</v>
      </c>
      <c r="Z54" s="3" t="n">
        <v>1</v>
      </c>
      <c r="AA54" s="0" t="n">
        <v>-3</v>
      </c>
      <c r="AB54" s="0" t="s">
        <v>44</v>
      </c>
      <c r="AC54" s="0" t="s">
        <v>44</v>
      </c>
      <c r="AD54" s="3" t="n">
        <v>1</v>
      </c>
      <c r="AE54" s="0" t="n">
        <v>-3</v>
      </c>
      <c r="AF54" s="4" t="s">
        <v>44</v>
      </c>
      <c r="AG54" s="4" t="s">
        <v>44</v>
      </c>
      <c r="AH54" s="3" t="n">
        <v>1</v>
      </c>
      <c r="AI54" s="0" t="n">
        <v>-3</v>
      </c>
      <c r="AJ54" s="0" t="s">
        <v>44</v>
      </c>
      <c r="AK54" s="0" t="s">
        <v>44</v>
      </c>
      <c r="AL54" s="3" t="n">
        <v>1</v>
      </c>
      <c r="AM54" s="0" t="n">
        <v>-3</v>
      </c>
      <c r="AN54" s="0" t="s">
        <v>44</v>
      </c>
      <c r="AO54" s="0" t="s">
        <v>44</v>
      </c>
      <c r="AP54" s="3" t="n">
        <v>1</v>
      </c>
      <c r="AQ54" s="0" t="n">
        <v>-3</v>
      </c>
      <c r="AR54" s="0" t="s">
        <v>44</v>
      </c>
      <c r="AS54" s="0" t="s">
        <v>44</v>
      </c>
      <c r="AT54" s="3" t="n">
        <v>1</v>
      </c>
      <c r="AU54" s="0" t="n">
        <v>-3</v>
      </c>
      <c r="AV54" s="0" t="s">
        <v>44</v>
      </c>
      <c r="AW54" s="0" t="s">
        <v>44</v>
      </c>
      <c r="AX54" s="3" t="n">
        <v>1</v>
      </c>
      <c r="AY54" s="0" t="n">
        <v>-3</v>
      </c>
      <c r="AZ54" s="0" t="s">
        <v>44</v>
      </c>
      <c r="BA54" s="0" t="s">
        <v>44</v>
      </c>
      <c r="BB54" s="3" t="n">
        <v>1</v>
      </c>
      <c r="BC54" s="0" t="n">
        <v>-3</v>
      </c>
      <c r="BD54" s="0" t="s">
        <v>44</v>
      </c>
      <c r="BE54" s="0" t="s">
        <v>44</v>
      </c>
      <c r="BF54" s="3" t="n">
        <v>1</v>
      </c>
      <c r="BG54" s="0" t="n">
        <v>-3</v>
      </c>
      <c r="BH54" s="0" t="s">
        <v>44</v>
      </c>
      <c r="BI54" s="0" t="s">
        <v>44</v>
      </c>
      <c r="BJ54" s="3" t="n">
        <v>1</v>
      </c>
      <c r="BK54" s="0" t="n">
        <v>-3</v>
      </c>
      <c r="BL54" s="0" t="s">
        <v>44</v>
      </c>
      <c r="BM54" s="0" t="s">
        <v>44</v>
      </c>
      <c r="BN54" s="3" t="n">
        <v>1</v>
      </c>
      <c r="BO54" s="0" t="n">
        <v>-3</v>
      </c>
      <c r="BP54" s="0" t="s">
        <v>44</v>
      </c>
      <c r="BQ54" s="0" t="s">
        <v>44</v>
      </c>
      <c r="BR54" s="3" t="n">
        <v>1</v>
      </c>
      <c r="BU54" s="0" t="n">
        <f aca="false">IF(CJ54&lt;=0,$D$7,IF(CR54&lt;=CJ54,$D$7,$D$7+$F$7*(CR54-CJ54)))</f>
        <v>2.2</v>
      </c>
      <c r="BW54" s="0" t="n">
        <v>1</v>
      </c>
      <c r="BX54" s="0" t="n">
        <v>-3</v>
      </c>
      <c r="BY54" s="0" t="s">
        <v>44</v>
      </c>
      <c r="BZ54" s="0" t="str">
        <f aca="false">IF(AND(E54="Nein",E55="Nein"),"Nein","Ja")</f>
        <v>Nein</v>
      </c>
      <c r="CA54" s="3" t="n">
        <f aca="false">ROUND((F54+F55)/2,2)</f>
        <v>1</v>
      </c>
      <c r="CB54" s="0" t="n">
        <f aca="false">G54</f>
        <v>-3</v>
      </c>
      <c r="CC54" s="0" t="str">
        <f aca="false">H54</f>
        <v>Nein</v>
      </c>
      <c r="CD54" s="0" t="str">
        <f aca="false">I54</f>
        <v>Nein</v>
      </c>
      <c r="CE54" s="3" t="n">
        <f aca="false">J54</f>
        <v>1</v>
      </c>
      <c r="CF54" s="0" t="n">
        <v>-3</v>
      </c>
      <c r="CG54" s="0" t="s">
        <v>44</v>
      </c>
      <c r="CH54" s="0" t="str">
        <f aca="false">IF(AND(M54="Nein",M55="Nein"),"Nein","Ja")</f>
        <v>Nein</v>
      </c>
      <c r="CI54" s="3" t="n">
        <f aca="false">ROUND((N54+N55)/2,2)</f>
        <v>1</v>
      </c>
      <c r="CJ54" s="0" t="n">
        <f aca="false">O54</f>
        <v>-3</v>
      </c>
      <c r="CK54" s="0" t="str">
        <f aca="false">P54</f>
        <v>Nein</v>
      </c>
      <c r="CL54" s="0" t="str">
        <f aca="false">Q54</f>
        <v>Nein</v>
      </c>
      <c r="CM54" s="3" t="n">
        <f aca="false">R54</f>
        <v>1</v>
      </c>
      <c r="CN54" s="0" t="n">
        <v>-3</v>
      </c>
      <c r="CO54" s="0" t="s">
        <v>44</v>
      </c>
      <c r="CP54" s="0" t="str">
        <f aca="false">IF(AND(U54="Nein",U55="Nein"),"Nein","Ja")</f>
        <v>Nein</v>
      </c>
      <c r="CQ54" s="3" t="n">
        <f aca="false">ROUND((V54+V55)/2,2)</f>
        <v>1</v>
      </c>
      <c r="CR54" s="0" t="n">
        <f aca="false">W54</f>
        <v>-3</v>
      </c>
      <c r="CS54" s="0" t="str">
        <f aca="false">X54</f>
        <v>Nein</v>
      </c>
      <c r="CT54" s="0" t="str">
        <f aca="false">Y54</f>
        <v>Nein</v>
      </c>
      <c r="CU54" s="3" t="n">
        <f aca="false">Z54</f>
        <v>1</v>
      </c>
      <c r="CV54" s="0" t="n">
        <f aca="false">AA54</f>
        <v>-3</v>
      </c>
      <c r="CW54" s="0" t="str">
        <f aca="false">AB54</f>
        <v>Nein</v>
      </c>
      <c r="CX54" s="0" t="str">
        <f aca="false">AC54</f>
        <v>Nein</v>
      </c>
      <c r="CY54" s="3" t="n">
        <f aca="false">AD54</f>
        <v>1</v>
      </c>
      <c r="CZ54" s="0" t="n">
        <f aca="false">AE54</f>
        <v>-3</v>
      </c>
      <c r="DA54" s="0" t="str">
        <f aca="false">AF54</f>
        <v>Nein</v>
      </c>
      <c r="DB54" s="0" t="str">
        <f aca="false">AG54</f>
        <v>Nein</v>
      </c>
      <c r="DC54" s="3" t="n">
        <f aca="false">AH54</f>
        <v>1</v>
      </c>
      <c r="DD54" s="0" t="n">
        <f aca="false">AI54</f>
        <v>-3</v>
      </c>
      <c r="DE54" s="0" t="str">
        <f aca="false">AJ54</f>
        <v>Nein</v>
      </c>
      <c r="DF54" s="0" t="str">
        <f aca="false">AK54</f>
        <v>Nein</v>
      </c>
      <c r="DG54" s="3" t="n">
        <f aca="false">AL54</f>
        <v>1</v>
      </c>
      <c r="DH54" s="0" t="n">
        <f aca="false">AM54</f>
        <v>-3</v>
      </c>
      <c r="DI54" s="0" t="str">
        <f aca="false">AN54</f>
        <v>Nein</v>
      </c>
      <c r="DJ54" s="0" t="str">
        <f aca="false">AO54</f>
        <v>Nein</v>
      </c>
      <c r="DK54" s="3" t="n">
        <f aca="false">AP54</f>
        <v>1</v>
      </c>
      <c r="DL54" s="0" t="n">
        <v>-3</v>
      </c>
      <c r="DM54" s="0" t="s">
        <v>44</v>
      </c>
      <c r="DN54" s="0" t="str">
        <f aca="false">IF(AND(CH54="Nein",BZ54="Nein"),"Nein","Ja")</f>
        <v>Nein</v>
      </c>
      <c r="DO54" s="3" t="n">
        <f aca="false">ROUND(CI54*CA54,2)</f>
        <v>1</v>
      </c>
      <c r="DP54" s="0" t="n">
        <v>-3</v>
      </c>
      <c r="DQ54" s="0" t="s">
        <v>44</v>
      </c>
      <c r="DR54" s="0" t="str">
        <f aca="false">IF(AND(BZ54="Nein",CD54="Nein"),"Nein","Ja")</f>
        <v>Nein</v>
      </c>
      <c r="DS54" s="3" t="n">
        <f aca="false">ROUND(CA54*CE54,2)</f>
        <v>1</v>
      </c>
      <c r="DT54" s="0" t="n">
        <v>-3</v>
      </c>
      <c r="DU54" s="0" t="s">
        <v>44</v>
      </c>
      <c r="DV54" s="0" t="str">
        <f aca="false">IF(AND(CH54="Nein",CL54="Nein"),"Nein","Ja")</f>
        <v>Nein</v>
      </c>
      <c r="DW54" s="3" t="n">
        <f aca="false">ROUND(CI54*CM54,2)</f>
        <v>1</v>
      </c>
      <c r="DX54" s="0" t="n">
        <v>-3</v>
      </c>
      <c r="DY54" s="0" t="s">
        <v>44</v>
      </c>
      <c r="DZ54" s="0" t="str">
        <f aca="false">IF(AND(CP54="Nein",CT54="Nein"),"Nein","Ja")</f>
        <v>Nein</v>
      </c>
      <c r="EA54" s="3" t="n">
        <f aca="false">ROUND(CQ54*CU54,2)</f>
        <v>1</v>
      </c>
      <c r="EB54" s="0" t="n">
        <v>-3</v>
      </c>
      <c r="EC54" s="0" t="s">
        <v>44</v>
      </c>
      <c r="ED54" s="0" t="str">
        <f aca="false">IF(AND(CP54="Nein",CH54="Nein"),"Nein","Ja")</f>
        <v>Nein</v>
      </c>
      <c r="EE54" s="3" t="n">
        <f aca="false">ROUND((CQ54+CI54)/2,2)</f>
        <v>1</v>
      </c>
      <c r="EF54" s="0" t="n">
        <v>-3</v>
      </c>
      <c r="EG54" s="0" t="s">
        <v>44</v>
      </c>
      <c r="EH54" s="0" t="str">
        <f aca="false">IF(AND(ED54="Nein",CD54="Nein"),"Nein","Ja")</f>
        <v>Nein</v>
      </c>
      <c r="EI54" s="3" t="n">
        <f aca="false">ROUND(EE54*CE54,2)</f>
        <v>1</v>
      </c>
      <c r="EJ54" s="0" t="n">
        <f aca="false">BO54</f>
        <v>-3</v>
      </c>
      <c r="EK54" s="0" t="str">
        <f aca="false">BP54</f>
        <v>Nein</v>
      </c>
      <c r="EL54" s="0" t="str">
        <f aca="false">BQ54</f>
        <v>Nein</v>
      </c>
      <c r="EM54" s="3" t="n">
        <f aca="false">BR54</f>
        <v>1</v>
      </c>
    </row>
    <row r="55" customFormat="false" ht="12.75" hidden="false" customHeight="false" outlineLevel="0" collapsed="false">
      <c r="B55" s="0" t="n">
        <v>1</v>
      </c>
      <c r="C55" s="0" t="n">
        <v>-3</v>
      </c>
      <c r="D55" s="0" t="s">
        <v>44</v>
      </c>
      <c r="E55" s="0" t="s">
        <v>44</v>
      </c>
      <c r="F55" s="3" t="n">
        <v>1</v>
      </c>
      <c r="G55" s="0" t="n">
        <v>-3</v>
      </c>
      <c r="H55" s="0" t="s">
        <v>44</v>
      </c>
      <c r="I55" s="0" t="s">
        <v>44</v>
      </c>
      <c r="J55" s="3" t="n">
        <v>1</v>
      </c>
      <c r="K55" s="0" t="n">
        <v>-3</v>
      </c>
      <c r="L55" s="0" t="s">
        <v>44</v>
      </c>
      <c r="M55" s="0" t="s">
        <v>44</v>
      </c>
      <c r="N55" s="3" t="n">
        <v>1</v>
      </c>
      <c r="O55" s="0" t="n">
        <v>-3</v>
      </c>
      <c r="P55" s="0" t="s">
        <v>44</v>
      </c>
      <c r="Q55" s="0" t="s">
        <v>44</v>
      </c>
      <c r="R55" s="3" t="n">
        <v>1</v>
      </c>
      <c r="S55" s="0" t="n">
        <v>-3</v>
      </c>
      <c r="T55" s="0" t="s">
        <v>44</v>
      </c>
      <c r="U55" s="0" t="s">
        <v>44</v>
      </c>
      <c r="V55" s="3" t="n">
        <v>1</v>
      </c>
      <c r="W55" s="0" t="n">
        <v>-3</v>
      </c>
      <c r="X55" s="0" t="s">
        <v>44</v>
      </c>
      <c r="Y55" s="0" t="s">
        <v>44</v>
      </c>
      <c r="Z55" s="3" t="n">
        <v>1</v>
      </c>
      <c r="AA55" s="0" t="n">
        <v>-3</v>
      </c>
      <c r="AB55" s="0" t="s">
        <v>44</v>
      </c>
      <c r="AC55" s="0" t="s">
        <v>44</v>
      </c>
      <c r="AD55" s="3" t="n">
        <v>1</v>
      </c>
      <c r="AE55" s="0" t="n">
        <v>-3</v>
      </c>
      <c r="AF55" s="4" t="s">
        <v>44</v>
      </c>
      <c r="AG55" s="4" t="s">
        <v>44</v>
      </c>
      <c r="AH55" s="3" t="n">
        <v>1</v>
      </c>
      <c r="AI55" s="0" t="n">
        <v>-3</v>
      </c>
      <c r="AJ55" s="0" t="s">
        <v>44</v>
      </c>
      <c r="AK55" s="0" t="s">
        <v>44</v>
      </c>
      <c r="AL55" s="3" t="n">
        <v>1</v>
      </c>
      <c r="AM55" s="0" t="n">
        <v>-3</v>
      </c>
      <c r="AN55" s="0" t="s">
        <v>44</v>
      </c>
      <c r="AO55" s="0" t="s">
        <v>44</v>
      </c>
      <c r="AP55" s="3" t="n">
        <v>1</v>
      </c>
      <c r="AQ55" s="0" t="n">
        <v>-3</v>
      </c>
      <c r="AR55" s="0" t="s">
        <v>44</v>
      </c>
      <c r="AS55" s="0" t="s">
        <v>44</v>
      </c>
      <c r="AT55" s="3" t="n">
        <v>1</v>
      </c>
      <c r="AU55" s="0" t="n">
        <v>-3</v>
      </c>
      <c r="AV55" s="0" t="s">
        <v>44</v>
      </c>
      <c r="AW55" s="0" t="s">
        <v>44</v>
      </c>
      <c r="AX55" s="3" t="n">
        <v>1</v>
      </c>
      <c r="AY55" s="0" t="n">
        <v>-3</v>
      </c>
      <c r="AZ55" s="0" t="s">
        <v>44</v>
      </c>
      <c r="BA55" s="0" t="s">
        <v>44</v>
      </c>
      <c r="BB55" s="3" t="n">
        <v>1</v>
      </c>
      <c r="BC55" s="0" t="n">
        <v>-3</v>
      </c>
      <c r="BD55" s="0" t="s">
        <v>44</v>
      </c>
      <c r="BE55" s="0" t="s">
        <v>44</v>
      </c>
      <c r="BF55" s="3" t="n">
        <v>1</v>
      </c>
      <c r="BG55" s="0" t="n">
        <v>-3</v>
      </c>
      <c r="BH55" s="0" t="s">
        <v>44</v>
      </c>
      <c r="BI55" s="0" t="s">
        <v>44</v>
      </c>
      <c r="BJ55" s="3" t="n">
        <v>1</v>
      </c>
      <c r="BK55" s="0" t="n">
        <v>-3</v>
      </c>
      <c r="BL55" s="0" t="s">
        <v>44</v>
      </c>
      <c r="BM55" s="0" t="s">
        <v>44</v>
      </c>
      <c r="BN55" s="3" t="n">
        <v>1</v>
      </c>
      <c r="BO55" s="0" t="n">
        <v>-3</v>
      </c>
      <c r="BP55" s="0" t="s">
        <v>44</v>
      </c>
      <c r="BQ55" s="0" t="s">
        <v>44</v>
      </c>
      <c r="BR55" s="3" t="n">
        <v>1</v>
      </c>
      <c r="CA55" s="3"/>
      <c r="CE55" s="3"/>
      <c r="CI55" s="3"/>
      <c r="CM55" s="3"/>
      <c r="CQ55" s="3"/>
      <c r="CU55" s="3"/>
      <c r="CY55" s="3"/>
      <c r="DC55" s="3"/>
      <c r="DG55" s="3"/>
      <c r="DK55" s="3"/>
      <c r="DO55" s="3"/>
      <c r="DS55" s="3"/>
      <c r="DW55" s="3"/>
      <c r="EA55" s="3"/>
      <c r="EE55" s="3"/>
      <c r="EI55" s="3"/>
      <c r="EM55" s="3"/>
    </row>
    <row r="56" customFormat="false" ht="12.75" hidden="false" customHeight="false" outlineLevel="0" collapsed="false">
      <c r="A56" s="0" t="n">
        <v>20</v>
      </c>
      <c r="B56" s="0" t="n">
        <v>1</v>
      </c>
      <c r="C56" s="0" t="n">
        <v>2760</v>
      </c>
      <c r="D56" s="0" t="s">
        <v>44</v>
      </c>
      <c r="E56" s="0" t="s">
        <v>44</v>
      </c>
      <c r="F56" s="3" t="n">
        <v>1</v>
      </c>
      <c r="G56" s="0" t="n">
        <v>-3</v>
      </c>
      <c r="H56" s="0" t="s">
        <v>44</v>
      </c>
      <c r="I56" s="0" t="s">
        <v>44</v>
      </c>
      <c r="J56" s="3" t="n">
        <v>1</v>
      </c>
      <c r="K56" s="0" t="n">
        <v>1020</v>
      </c>
      <c r="L56" s="0" t="s">
        <v>44</v>
      </c>
      <c r="M56" s="0" t="s">
        <v>44</v>
      </c>
      <c r="N56" s="3" t="n">
        <v>1</v>
      </c>
      <c r="O56" s="0" t="n">
        <v>-3</v>
      </c>
      <c r="P56" s="0" t="s">
        <v>44</v>
      </c>
      <c r="Q56" s="0" t="s">
        <v>44</v>
      </c>
      <c r="R56" s="3" t="n">
        <v>1</v>
      </c>
      <c r="S56" s="0" t="n">
        <v>1740</v>
      </c>
      <c r="T56" s="0" t="s">
        <v>44</v>
      </c>
      <c r="U56" s="0" t="s">
        <v>44</v>
      </c>
      <c r="V56" s="3" t="n">
        <v>1</v>
      </c>
      <c r="W56" s="0" t="n">
        <v>-3</v>
      </c>
      <c r="X56" s="0" t="s">
        <v>44</v>
      </c>
      <c r="Y56" s="0" t="s">
        <v>44</v>
      </c>
      <c r="Z56" s="3" t="n">
        <v>1</v>
      </c>
      <c r="AA56" s="0" t="n">
        <v>84</v>
      </c>
      <c r="AB56" s="0" t="s">
        <v>44</v>
      </c>
      <c r="AC56" s="0" t="s">
        <v>44</v>
      </c>
      <c r="AD56" s="3" t="n">
        <v>1</v>
      </c>
      <c r="AE56" s="0" t="n">
        <v>88</v>
      </c>
      <c r="AF56" s="4" t="s">
        <v>44</v>
      </c>
      <c r="AG56" s="4" t="s">
        <v>44</v>
      </c>
      <c r="AH56" s="3" t="n">
        <v>1</v>
      </c>
      <c r="AI56" s="0" t="n">
        <v>-3</v>
      </c>
      <c r="AJ56" s="0" t="s">
        <v>44</v>
      </c>
      <c r="AK56" s="0" t="s">
        <v>44</v>
      </c>
      <c r="AL56" s="3" t="n">
        <v>1</v>
      </c>
      <c r="AM56" s="0" t="n">
        <v>-3</v>
      </c>
      <c r="AN56" s="0" t="s">
        <v>44</v>
      </c>
      <c r="AO56" s="0" t="s">
        <v>44</v>
      </c>
      <c r="AP56" s="3" t="n">
        <v>1</v>
      </c>
      <c r="AQ56" s="0" t="n">
        <v>37</v>
      </c>
      <c r="AR56" s="0" t="s">
        <v>44</v>
      </c>
      <c r="AS56" s="0" t="s">
        <v>44</v>
      </c>
      <c r="AT56" s="3" t="n">
        <v>1</v>
      </c>
      <c r="AU56" s="0" t="n">
        <v>-3</v>
      </c>
      <c r="AV56" s="0" t="s">
        <v>44</v>
      </c>
      <c r="AW56" s="0" t="s">
        <v>44</v>
      </c>
      <c r="AX56" s="3" t="n">
        <v>1</v>
      </c>
      <c r="AY56" s="0" t="n">
        <v>-3</v>
      </c>
      <c r="AZ56" s="0" t="s">
        <v>44</v>
      </c>
      <c r="BA56" s="0" t="s">
        <v>44</v>
      </c>
      <c r="BB56" s="3" t="n">
        <v>1</v>
      </c>
      <c r="BC56" s="0" t="n">
        <v>-3</v>
      </c>
      <c r="BD56" s="0" t="s">
        <v>44</v>
      </c>
      <c r="BE56" s="0" t="s">
        <v>44</v>
      </c>
      <c r="BF56" s="3" t="n">
        <v>1</v>
      </c>
      <c r="BG56" s="0" t="n">
        <v>-3</v>
      </c>
      <c r="BH56" s="0" t="s">
        <v>44</v>
      </c>
      <c r="BI56" s="0" t="s">
        <v>44</v>
      </c>
      <c r="BJ56" s="3" t="n">
        <v>1</v>
      </c>
      <c r="BK56" s="0" t="n">
        <v>-3</v>
      </c>
      <c r="BL56" s="0" t="s">
        <v>44</v>
      </c>
      <c r="BM56" s="0" t="s">
        <v>44</v>
      </c>
      <c r="BN56" s="3" t="n">
        <v>1</v>
      </c>
      <c r="BO56" s="0" t="n">
        <v>-3</v>
      </c>
      <c r="BP56" s="0" t="s">
        <v>44</v>
      </c>
      <c r="BQ56" s="0" t="s">
        <v>44</v>
      </c>
      <c r="BR56" s="3" t="n">
        <v>1</v>
      </c>
      <c r="BU56" s="6" t="s">
        <v>46</v>
      </c>
      <c r="BW56" s="0" t="n">
        <v>1</v>
      </c>
      <c r="BX56" s="0" t="n">
        <f aca="false">IF(AND(C56&gt;=0,C57&gt;=0),C56-C57,-1)</f>
        <v>2040</v>
      </c>
      <c r="BY56" s="0" t="s">
        <v>44</v>
      </c>
      <c r="BZ56" s="0" t="str">
        <f aca="false">IF(AND(E56="Nein",E57="Nein"),"Nein","Ja")</f>
        <v>Nein</v>
      </c>
      <c r="CA56" s="3" t="n">
        <f aca="false">ROUND((F56+F57)/2,2)</f>
        <v>1</v>
      </c>
      <c r="CB56" s="0" t="n">
        <f aca="false">G56</f>
        <v>-3</v>
      </c>
      <c r="CC56" s="0" t="str">
        <f aca="false">H56</f>
        <v>Nein</v>
      </c>
      <c r="CD56" s="0" t="str">
        <f aca="false">I56</f>
        <v>Nein</v>
      </c>
      <c r="CE56" s="3" t="n">
        <f aca="false">J56</f>
        <v>1</v>
      </c>
      <c r="CF56" s="0" t="n">
        <f aca="false">IF(AND(K56&gt;=0,K57&gt;=0),K56-K57,-1)</f>
        <v>840</v>
      </c>
      <c r="CG56" s="0" t="s">
        <v>44</v>
      </c>
      <c r="CH56" s="0" t="str">
        <f aca="false">IF(AND(M56="Nein",M57="Nein"),"Nein","Ja")</f>
        <v>Nein</v>
      </c>
      <c r="CI56" s="3" t="n">
        <f aca="false">ROUND((N56+N57)/2,2)</f>
        <v>1</v>
      </c>
      <c r="CJ56" s="0" t="n">
        <f aca="false">O56</f>
        <v>-3</v>
      </c>
      <c r="CK56" s="0" t="str">
        <f aca="false">P56</f>
        <v>Nein</v>
      </c>
      <c r="CL56" s="0" t="str">
        <f aca="false">Q56</f>
        <v>Nein</v>
      </c>
      <c r="CM56" s="3" t="n">
        <f aca="false">R56</f>
        <v>1</v>
      </c>
      <c r="CN56" s="0" t="n">
        <f aca="false">IF(AND(S56&gt;=0,S57&gt;=0),S56-S57,-1)</f>
        <v>1200</v>
      </c>
      <c r="CO56" s="0" t="s">
        <v>44</v>
      </c>
      <c r="CP56" s="0" t="str">
        <f aca="false">IF(AND(U56="Nein",U57="Nein"),"Nein","Ja")</f>
        <v>Nein</v>
      </c>
      <c r="CQ56" s="3" t="n">
        <f aca="false">ROUND((V56+V57)/2,2)</f>
        <v>1</v>
      </c>
      <c r="CR56" s="0" t="n">
        <f aca="false">W56</f>
        <v>-3</v>
      </c>
      <c r="CS56" s="0" t="str">
        <f aca="false">X56</f>
        <v>Nein</v>
      </c>
      <c r="CT56" s="0" t="str">
        <f aca="false">Y56</f>
        <v>Nein</v>
      </c>
      <c r="CU56" s="3" t="n">
        <f aca="false">Z56</f>
        <v>1</v>
      </c>
      <c r="CV56" s="0" t="n">
        <f aca="false">AA56</f>
        <v>84</v>
      </c>
      <c r="CW56" s="0" t="str">
        <f aca="false">AB56</f>
        <v>Nein</v>
      </c>
      <c r="CX56" s="0" t="str">
        <f aca="false">AC56</f>
        <v>Nein</v>
      </c>
      <c r="CY56" s="3" t="n">
        <f aca="false">AD56</f>
        <v>1</v>
      </c>
      <c r="CZ56" s="0" t="n">
        <f aca="false">AE56</f>
        <v>88</v>
      </c>
      <c r="DA56" s="0" t="str">
        <f aca="false">AF56</f>
        <v>Nein</v>
      </c>
      <c r="DB56" s="0" t="str">
        <f aca="false">AG56</f>
        <v>Nein</v>
      </c>
      <c r="DC56" s="3" t="n">
        <f aca="false">AH56</f>
        <v>1</v>
      </c>
      <c r="DD56" s="0" t="n">
        <f aca="false">AI56</f>
        <v>-3</v>
      </c>
      <c r="DE56" s="0" t="str">
        <f aca="false">AJ56</f>
        <v>Nein</v>
      </c>
      <c r="DF56" s="0" t="str">
        <f aca="false">AK56</f>
        <v>Nein</v>
      </c>
      <c r="DG56" s="3" t="n">
        <f aca="false">AL56</f>
        <v>1</v>
      </c>
      <c r="DH56" s="0" t="n">
        <f aca="false">AM56</f>
        <v>-3</v>
      </c>
      <c r="DI56" s="0" t="str">
        <f aca="false">AN56</f>
        <v>Nein</v>
      </c>
      <c r="DJ56" s="0" t="str">
        <f aca="false">AO56</f>
        <v>Nein</v>
      </c>
      <c r="DK56" s="3" t="n">
        <f aca="false">AP56</f>
        <v>1</v>
      </c>
      <c r="DL56" s="0" t="n">
        <f aca="false">IF(CF56=0,0,IF(OR(BX56&gt;=0,CF56&gt;=0),ROUND(CF56/BX56*100,0),-1))</f>
        <v>41</v>
      </c>
      <c r="DM56" s="0" t="s">
        <v>44</v>
      </c>
      <c r="DN56" s="0" t="str">
        <f aca="false">IF(AND(CH56="Nein",BZ56="Nein"),"Nein","Ja")</f>
        <v>Nein</v>
      </c>
      <c r="DO56" s="3" t="n">
        <f aca="false">ROUND(CI56*CA56,2)</f>
        <v>1</v>
      </c>
      <c r="DP56" s="0" t="n">
        <v>-3</v>
      </c>
      <c r="DQ56" s="0" t="s">
        <v>44</v>
      </c>
      <c r="DR56" s="0" t="str">
        <f aca="false">IF(AND(BZ56="Nein",CD56="Nein"),"Nein","Ja")</f>
        <v>Nein</v>
      </c>
      <c r="DS56" s="3" t="n">
        <f aca="false">ROUND(CA56*CE56,2)</f>
        <v>1</v>
      </c>
      <c r="DT56" s="0" t="n">
        <v>-3</v>
      </c>
      <c r="DU56" s="0" t="s">
        <v>44</v>
      </c>
      <c r="DV56" s="0" t="str">
        <f aca="false">IF(AND(CH56="Nein",CL56="Nein"),"Nein","Ja")</f>
        <v>Nein</v>
      </c>
      <c r="DW56" s="3" t="n">
        <f aca="false">ROUND(CI56*CM56,2)</f>
        <v>1</v>
      </c>
      <c r="DX56" s="0" t="n">
        <v>-3</v>
      </c>
      <c r="DY56" s="0" t="s">
        <v>44</v>
      </c>
      <c r="DZ56" s="0" t="str">
        <f aca="false">IF(AND(CP56="Nein",CT56="Nein"),"Nein","Ja")</f>
        <v>Nein</v>
      </c>
      <c r="EA56" s="3" t="n">
        <f aca="false">ROUND(CQ56*CU56,2)</f>
        <v>1</v>
      </c>
      <c r="EB56" s="0" t="n">
        <v>-3</v>
      </c>
      <c r="EC56" s="0" t="s">
        <v>44</v>
      </c>
      <c r="ED56" s="0" t="str">
        <f aca="false">IF(AND(CP56="Nein",CH56="Nein"),"Nein","Ja")</f>
        <v>Nein</v>
      </c>
      <c r="EE56" s="3" t="n">
        <f aca="false">ROUND((CQ56+CI56)/2,2)</f>
        <v>1</v>
      </c>
      <c r="EF56" s="0" t="n">
        <v>-3</v>
      </c>
      <c r="EG56" s="0" t="s">
        <v>44</v>
      </c>
      <c r="EH56" s="0" t="str">
        <f aca="false">IF(AND(ED56="Nein",CD56="Nein"),"Nein","Ja")</f>
        <v>Nein</v>
      </c>
      <c r="EI56" s="3" t="n">
        <f aca="false">ROUND(EE56*CE56,2)</f>
        <v>1</v>
      </c>
      <c r="EJ56" s="0" t="n">
        <f aca="false">BO56</f>
        <v>-3</v>
      </c>
      <c r="EK56" s="0" t="str">
        <f aca="false">BP56</f>
        <v>Nein</v>
      </c>
      <c r="EL56" s="0" t="str">
        <f aca="false">BQ56</f>
        <v>Nein</v>
      </c>
      <c r="EM56" s="3" t="n">
        <f aca="false">BR56</f>
        <v>1</v>
      </c>
    </row>
    <row r="57" customFormat="false" ht="12.75" hidden="false" customHeight="false" outlineLevel="0" collapsed="false">
      <c r="B57" s="0" t="n">
        <v>1</v>
      </c>
      <c r="C57" s="0" t="n">
        <v>720</v>
      </c>
      <c r="D57" s="0" t="s">
        <v>44</v>
      </c>
      <c r="E57" s="0" t="s">
        <v>44</v>
      </c>
      <c r="F57" s="3" t="n">
        <v>1</v>
      </c>
      <c r="G57" s="0" t="n">
        <v>97</v>
      </c>
      <c r="H57" s="0" t="s">
        <v>44</v>
      </c>
      <c r="I57" s="0" t="s">
        <v>44</v>
      </c>
      <c r="J57" s="3" t="n">
        <v>1</v>
      </c>
      <c r="K57" s="0" t="n">
        <v>180</v>
      </c>
      <c r="L57" s="0" t="s">
        <v>44</v>
      </c>
      <c r="M57" s="0" t="s">
        <v>44</v>
      </c>
      <c r="N57" s="3" t="n">
        <v>1</v>
      </c>
      <c r="O57" s="0" t="n">
        <v>82</v>
      </c>
      <c r="P57" s="0" t="s">
        <v>44</v>
      </c>
      <c r="Q57" s="0" t="s">
        <v>44</v>
      </c>
      <c r="R57" s="3" t="n">
        <v>1</v>
      </c>
      <c r="S57" s="0" t="n">
        <v>540</v>
      </c>
      <c r="T57" s="0" t="s">
        <v>44</v>
      </c>
      <c r="U57" s="0" t="s">
        <v>44</v>
      </c>
      <c r="V57" s="3" t="n">
        <v>1</v>
      </c>
      <c r="W57" s="0" t="n">
        <v>102</v>
      </c>
      <c r="X57" s="0" t="s">
        <v>44</v>
      </c>
      <c r="Y57" s="0" t="s">
        <v>44</v>
      </c>
      <c r="Z57" s="3" t="n">
        <v>1</v>
      </c>
      <c r="AA57" s="0" t="n">
        <v>82</v>
      </c>
      <c r="AB57" s="0" t="s">
        <v>44</v>
      </c>
      <c r="AC57" s="0" t="s">
        <v>44</v>
      </c>
      <c r="AD57" s="3" t="n">
        <v>1</v>
      </c>
      <c r="AE57" s="0" t="n">
        <v>82</v>
      </c>
      <c r="AF57" s="4" t="s">
        <v>44</v>
      </c>
      <c r="AG57" s="4" t="s">
        <v>44</v>
      </c>
      <c r="AH57" s="3" t="n">
        <v>1</v>
      </c>
      <c r="AI57" s="0" t="n">
        <v>11</v>
      </c>
      <c r="AJ57" s="0" t="s">
        <v>44</v>
      </c>
      <c r="AK57" s="0" t="s">
        <v>44</v>
      </c>
      <c r="AL57" s="3" t="n">
        <v>1</v>
      </c>
      <c r="AM57" s="0" t="n">
        <v>98</v>
      </c>
      <c r="AN57" s="0" t="s">
        <v>44</v>
      </c>
      <c r="AO57" s="0" t="s">
        <v>44</v>
      </c>
      <c r="AP57" s="3" t="n">
        <v>1</v>
      </c>
      <c r="AQ57" s="0" t="n">
        <v>25</v>
      </c>
      <c r="AR57" s="0" t="s">
        <v>44</v>
      </c>
      <c r="AS57" s="0" t="s">
        <v>44</v>
      </c>
      <c r="AT57" s="3" t="n">
        <v>1</v>
      </c>
      <c r="AU57" s="0" t="n">
        <v>7</v>
      </c>
      <c r="AV57" s="0" t="s">
        <v>44</v>
      </c>
      <c r="AW57" s="0" t="s">
        <v>44</v>
      </c>
      <c r="AX57" s="3" t="n">
        <v>1</v>
      </c>
      <c r="AY57" s="0" t="n">
        <v>2</v>
      </c>
      <c r="AZ57" s="0" t="s">
        <v>44</v>
      </c>
      <c r="BA57" s="0" t="s">
        <v>44</v>
      </c>
      <c r="BB57" s="3" t="n">
        <v>1</v>
      </c>
      <c r="BC57" s="0" t="n">
        <v>5</v>
      </c>
      <c r="BD57" s="0" t="s">
        <v>44</v>
      </c>
      <c r="BE57" s="0" t="s">
        <v>44</v>
      </c>
      <c r="BF57" s="3" t="n">
        <v>1</v>
      </c>
      <c r="BG57" s="0" t="n">
        <v>1008</v>
      </c>
      <c r="BH57" s="0" t="s">
        <v>44</v>
      </c>
      <c r="BI57" s="0" t="s">
        <v>44</v>
      </c>
      <c r="BJ57" s="3" t="n">
        <v>1</v>
      </c>
      <c r="BK57" s="0" t="n">
        <v>10</v>
      </c>
      <c r="BL57" s="0" t="s">
        <v>44</v>
      </c>
      <c r="BM57" s="0" t="s">
        <v>44</v>
      </c>
      <c r="BN57" s="3" t="n">
        <v>1</v>
      </c>
      <c r="BO57" s="0" t="n">
        <v>7</v>
      </c>
      <c r="BP57" s="0" t="s">
        <v>44</v>
      </c>
      <c r="BQ57" s="0" t="s">
        <v>44</v>
      </c>
      <c r="BR57" s="3" t="n">
        <v>1</v>
      </c>
      <c r="CA57" s="3"/>
      <c r="CE57" s="3"/>
      <c r="CI57" s="3"/>
      <c r="CM57" s="3"/>
      <c r="CQ57" s="3"/>
      <c r="CU57" s="3"/>
      <c r="CY57" s="3"/>
      <c r="DC57" s="3"/>
      <c r="DG57" s="3"/>
      <c r="DK57" s="3"/>
      <c r="DO57" s="3"/>
      <c r="DS57" s="3"/>
      <c r="DW57" s="3"/>
      <c r="EA57" s="3"/>
      <c r="EE57" s="3"/>
      <c r="EI57" s="3"/>
      <c r="EM57" s="3"/>
    </row>
    <row r="58" customFormat="false" ht="12.75" hidden="false" customHeight="false" outlineLevel="0" collapsed="false">
      <c r="A58" s="0" t="n">
        <v>21</v>
      </c>
      <c r="B58" s="0" t="n">
        <v>1</v>
      </c>
      <c r="C58" s="0" t="n">
        <v>1320</v>
      </c>
      <c r="D58" s="0" t="s">
        <v>44</v>
      </c>
      <c r="E58" s="0" t="s">
        <v>44</v>
      </c>
      <c r="F58" s="3" t="n">
        <v>1</v>
      </c>
      <c r="G58" s="0" t="n">
        <v>20</v>
      </c>
      <c r="H58" s="0" t="s">
        <v>44</v>
      </c>
      <c r="I58" s="0" t="s">
        <v>44</v>
      </c>
      <c r="J58" s="3" t="n">
        <v>1</v>
      </c>
      <c r="K58" s="0" t="n">
        <v>60</v>
      </c>
      <c r="L58" s="0" t="s">
        <v>44</v>
      </c>
      <c r="M58" s="0" t="s">
        <v>44</v>
      </c>
      <c r="N58" s="3" t="n">
        <v>1</v>
      </c>
      <c r="O58" s="0" t="n">
        <v>20</v>
      </c>
      <c r="P58" s="0" t="s">
        <v>44</v>
      </c>
      <c r="Q58" s="0" t="s">
        <v>44</v>
      </c>
      <c r="R58" s="3" t="n">
        <v>1</v>
      </c>
      <c r="S58" s="0" t="n">
        <v>1260</v>
      </c>
      <c r="T58" s="0" t="s">
        <v>44</v>
      </c>
      <c r="U58" s="0" t="s">
        <v>44</v>
      </c>
      <c r="V58" s="3" t="n">
        <v>1</v>
      </c>
      <c r="W58" s="0" t="n">
        <v>20</v>
      </c>
      <c r="X58" s="0" t="s">
        <v>44</v>
      </c>
      <c r="Y58" s="0" t="s">
        <v>44</v>
      </c>
      <c r="Z58" s="3" t="n">
        <v>1</v>
      </c>
      <c r="AA58" s="0" t="n">
        <v>92</v>
      </c>
      <c r="AB58" s="0" t="s">
        <v>44</v>
      </c>
      <c r="AC58" s="0" t="s">
        <v>44</v>
      </c>
      <c r="AD58" s="3" t="n">
        <v>1</v>
      </c>
      <c r="AE58" s="0" t="n">
        <v>92</v>
      </c>
      <c r="AF58" s="4" t="s">
        <v>44</v>
      </c>
      <c r="AG58" s="4" t="s">
        <v>44</v>
      </c>
      <c r="AH58" s="3" t="n">
        <v>1</v>
      </c>
      <c r="AI58" s="0" t="n">
        <v>2</v>
      </c>
      <c r="AJ58" s="0" t="s">
        <v>44</v>
      </c>
      <c r="AK58" s="0" t="s">
        <v>44</v>
      </c>
      <c r="AL58" s="3" t="n">
        <v>1</v>
      </c>
      <c r="AM58" s="0" t="n">
        <v>21</v>
      </c>
      <c r="AN58" s="0" t="s">
        <v>44</v>
      </c>
      <c r="AO58" s="0" t="s">
        <v>44</v>
      </c>
      <c r="AP58" s="3" t="n">
        <v>1</v>
      </c>
      <c r="AQ58" s="0" t="n">
        <v>8</v>
      </c>
      <c r="AR58" s="0" t="s">
        <v>44</v>
      </c>
      <c r="AS58" s="0" t="s">
        <v>44</v>
      </c>
      <c r="AT58" s="3" t="n">
        <v>1</v>
      </c>
      <c r="AU58" s="0" t="n">
        <v>66</v>
      </c>
      <c r="AV58" s="0" t="s">
        <v>44</v>
      </c>
      <c r="AW58" s="0" t="s">
        <v>44</v>
      </c>
      <c r="AX58" s="3" t="n">
        <v>1</v>
      </c>
      <c r="AY58" s="0" t="n">
        <v>3</v>
      </c>
      <c r="AZ58" s="0" t="s">
        <v>44</v>
      </c>
      <c r="BA58" s="0" t="s">
        <v>44</v>
      </c>
      <c r="BB58" s="3" t="n">
        <v>1</v>
      </c>
      <c r="BC58" s="0" t="n">
        <v>63</v>
      </c>
      <c r="BD58" s="0" t="s">
        <v>44</v>
      </c>
      <c r="BE58" s="0" t="s">
        <v>44</v>
      </c>
      <c r="BF58" s="3" t="n">
        <v>1</v>
      </c>
      <c r="BG58" s="0" t="n">
        <v>1392</v>
      </c>
      <c r="BH58" s="0" t="s">
        <v>44</v>
      </c>
      <c r="BI58" s="0" t="s">
        <v>44</v>
      </c>
      <c r="BJ58" s="3" t="n">
        <v>1</v>
      </c>
      <c r="BK58" s="0" t="n">
        <v>70</v>
      </c>
      <c r="BL58" s="0" t="s">
        <v>44</v>
      </c>
      <c r="BM58" s="0" t="s">
        <v>44</v>
      </c>
      <c r="BN58" s="3" t="n">
        <v>1</v>
      </c>
      <c r="BO58" s="0" t="n">
        <v>9</v>
      </c>
      <c r="BP58" s="0" t="s">
        <v>44</v>
      </c>
      <c r="BQ58" s="0" t="s">
        <v>44</v>
      </c>
      <c r="BR58" s="3" t="n">
        <v>1</v>
      </c>
      <c r="BU58" s="0" t="n">
        <f aca="false">IF(CJ58&lt;=0,$D$7,IF(CR58&lt;=CJ58,$D$7,$D$7+$F$7*(CR58-CJ58)))</f>
        <v>2.2</v>
      </c>
      <c r="BW58" s="0" t="n">
        <v>1</v>
      </c>
      <c r="BX58" s="0" t="n">
        <f aca="false">IF(AND(C58&gt;=0,C59&gt;=0),C58-C59,-1)</f>
        <v>600</v>
      </c>
      <c r="BY58" s="0" t="s">
        <v>44</v>
      </c>
      <c r="BZ58" s="0" t="str">
        <f aca="false">IF(AND(E58="Nein",E59="Nein"),"Nein","Ja")</f>
        <v>Nein</v>
      </c>
      <c r="CA58" s="3" t="n">
        <f aca="false">ROUND((F58+F59)/2,2)</f>
        <v>1</v>
      </c>
      <c r="CB58" s="0" t="n">
        <f aca="false">G58</f>
        <v>20</v>
      </c>
      <c r="CC58" s="0" t="str">
        <f aca="false">H58</f>
        <v>Nein</v>
      </c>
      <c r="CD58" s="0" t="str">
        <f aca="false">I58</f>
        <v>Nein</v>
      </c>
      <c r="CE58" s="3" t="n">
        <f aca="false">J58</f>
        <v>1</v>
      </c>
      <c r="CF58" s="0" t="n">
        <f aca="false">IF(AND(K58&gt;=0,K59&gt;=0),K58-K59,-1)</f>
        <v>0</v>
      </c>
      <c r="CG58" s="0" t="s">
        <v>44</v>
      </c>
      <c r="CH58" s="0" t="str">
        <f aca="false">IF(AND(M58="Nein",M59="Nein"),"Nein","Ja")</f>
        <v>Nein</v>
      </c>
      <c r="CI58" s="3" t="n">
        <f aca="false">ROUND((N58+N59)/2,2)</f>
        <v>1</v>
      </c>
      <c r="CJ58" s="0" t="n">
        <f aca="false">O58</f>
        <v>20</v>
      </c>
      <c r="CK58" s="0" t="str">
        <f aca="false">P58</f>
        <v>Nein</v>
      </c>
      <c r="CL58" s="0" t="str">
        <f aca="false">Q58</f>
        <v>Nein</v>
      </c>
      <c r="CM58" s="3" t="n">
        <f aca="false">R58</f>
        <v>1</v>
      </c>
      <c r="CN58" s="0" t="n">
        <f aca="false">IF(AND(S58&gt;=0,S59&gt;=0),S58-S59,-1)</f>
        <v>600</v>
      </c>
      <c r="CO58" s="0" t="s">
        <v>44</v>
      </c>
      <c r="CP58" s="0" t="str">
        <f aca="false">IF(AND(U58="Nein",U59="Nein"),"Nein","Ja")</f>
        <v>Nein</v>
      </c>
      <c r="CQ58" s="3" t="n">
        <f aca="false">ROUND((V58+V59)/2,2)</f>
        <v>1</v>
      </c>
      <c r="CR58" s="0" t="n">
        <f aca="false">W58</f>
        <v>20</v>
      </c>
      <c r="CS58" s="0" t="str">
        <f aca="false">X58</f>
        <v>Nein</v>
      </c>
      <c r="CT58" s="0" t="str">
        <f aca="false">Y58</f>
        <v>Nein</v>
      </c>
      <c r="CU58" s="3" t="n">
        <f aca="false">Z58</f>
        <v>1</v>
      </c>
      <c r="CV58" s="0" t="n">
        <f aca="false">AA58</f>
        <v>92</v>
      </c>
      <c r="CW58" s="0" t="str">
        <f aca="false">AB58</f>
        <v>Nein</v>
      </c>
      <c r="CX58" s="0" t="str">
        <f aca="false">AC58</f>
        <v>Nein</v>
      </c>
      <c r="CY58" s="3" t="n">
        <f aca="false">AD58</f>
        <v>1</v>
      </c>
      <c r="CZ58" s="0" t="n">
        <f aca="false">AE58</f>
        <v>92</v>
      </c>
      <c r="DA58" s="0" t="str">
        <f aca="false">AF58</f>
        <v>Nein</v>
      </c>
      <c r="DB58" s="0" t="str">
        <f aca="false">AG58</f>
        <v>Nein</v>
      </c>
      <c r="DC58" s="3" t="n">
        <f aca="false">AH58</f>
        <v>1</v>
      </c>
      <c r="DD58" s="0" t="n">
        <f aca="false">AI58</f>
        <v>2</v>
      </c>
      <c r="DE58" s="0" t="str">
        <f aca="false">AJ58</f>
        <v>Nein</v>
      </c>
      <c r="DF58" s="0" t="str">
        <f aca="false">AK58</f>
        <v>Nein</v>
      </c>
      <c r="DG58" s="3" t="n">
        <f aca="false">AL58</f>
        <v>1</v>
      </c>
      <c r="DH58" s="0" t="n">
        <f aca="false">AM58</f>
        <v>21</v>
      </c>
      <c r="DI58" s="0" t="str">
        <f aca="false">AN58</f>
        <v>Nein</v>
      </c>
      <c r="DJ58" s="0" t="str">
        <f aca="false">AO58</f>
        <v>Nein</v>
      </c>
      <c r="DK58" s="3" t="n">
        <f aca="false">AP58</f>
        <v>1</v>
      </c>
      <c r="DL58" s="0" t="n">
        <f aca="false">IF(CF58=0,0,IF(OR(BX58&gt;=0,CF58&gt;=0),ROUND(CF58/BX58*100,0),-1))</f>
        <v>0</v>
      </c>
      <c r="DM58" s="0" t="s">
        <v>44</v>
      </c>
      <c r="DN58" s="0" t="str">
        <f aca="false">IF(AND(CH58="Nein",BZ58="Nein"),"Nein","Ja")</f>
        <v>Nein</v>
      </c>
      <c r="DO58" s="3" t="n">
        <f aca="false">ROUND(CI58*CA58,2)</f>
        <v>1</v>
      </c>
      <c r="DP58" s="0" t="n">
        <f aca="false">IF(OR(BX58&lt;0,CB58&lt;=0),-1,ROUND(BX58/CB58,0))</f>
        <v>30</v>
      </c>
      <c r="DQ58" s="0" t="s">
        <v>44</v>
      </c>
      <c r="DR58" s="0" t="str">
        <f aca="false">IF(AND(BZ58="Nein",CD58="Nein"),"Nein","Ja")</f>
        <v>Nein</v>
      </c>
      <c r="DS58" s="3" t="n">
        <f aca="false">ROUND(CA58*CE58,2)</f>
        <v>1</v>
      </c>
      <c r="DT58" s="0" t="n">
        <f aca="false">IF(OR(CF58&lt;0,CJ58&lt;=0),-1,ROUND(CF58/CJ58,0))</f>
        <v>0</v>
      </c>
      <c r="DU58" s="0" t="s">
        <v>44</v>
      </c>
      <c r="DV58" s="0" t="str">
        <f aca="false">IF(AND(CH58="Nein",CL58="Nein"),"Nein","Ja")</f>
        <v>Nein</v>
      </c>
      <c r="DW58" s="3" t="n">
        <f aca="false">ROUND(CI58*CM58,2)</f>
        <v>1</v>
      </c>
      <c r="DX58" s="0" t="n">
        <f aca="false">IF(OR(CN58&lt;0,CR58&lt;=0),-1,ROUND(CN58/CR58,0))</f>
        <v>30</v>
      </c>
      <c r="DY58" s="0" t="s">
        <v>44</v>
      </c>
      <c r="DZ58" s="0" t="str">
        <f aca="false">IF(AND(CP58="Nein",CT58="Nein"),"Nein","Ja")</f>
        <v>Nein</v>
      </c>
      <c r="EA58" s="3" t="n">
        <f aca="false">ROUND(CQ58*CU58,2)</f>
        <v>1</v>
      </c>
      <c r="EB58" s="0" t="n">
        <f aca="false">IF(OR(CN58&lt;0,CF58&lt;0),-1,CN58+ROUND(BU58*CF58,0))</f>
        <v>600</v>
      </c>
      <c r="EC58" s="0" t="s">
        <v>44</v>
      </c>
      <c r="ED58" s="0" t="str">
        <f aca="false">IF(AND(CP58="Nein",CH58="Nein"),"Nein","Ja")</f>
        <v>Nein</v>
      </c>
      <c r="EE58" s="3" t="n">
        <f aca="false">ROUND((CQ58+CI58)/2,2)</f>
        <v>1</v>
      </c>
      <c r="EF58" s="0" t="n">
        <f aca="false">IF(OR(EB58&lt;0,CB58&lt;=0),-1,ROUND(EB58/CB58,0))</f>
        <v>30</v>
      </c>
      <c r="EG58" s="0" t="s">
        <v>44</v>
      </c>
      <c r="EH58" s="0" t="str">
        <f aca="false">IF(AND(ED58="Nein",CD58="Nein"),"Nein","Ja")</f>
        <v>Nein</v>
      </c>
      <c r="EI58" s="3" t="n">
        <f aca="false">ROUND(EE58*CE58,2)</f>
        <v>1</v>
      </c>
      <c r="EJ58" s="0" t="n">
        <f aca="false">BO58</f>
        <v>9</v>
      </c>
      <c r="EK58" s="0" t="str">
        <f aca="false">BP58</f>
        <v>Nein</v>
      </c>
      <c r="EL58" s="0" t="str">
        <f aca="false">BQ58</f>
        <v>Nein</v>
      </c>
      <c r="EM58" s="3" t="n">
        <f aca="false">BR58</f>
        <v>1</v>
      </c>
    </row>
    <row r="59" customFormat="false" ht="12.75" hidden="false" customHeight="false" outlineLevel="0" collapsed="false">
      <c r="B59" s="0" t="n">
        <v>1</v>
      </c>
      <c r="C59" s="0" t="n">
        <v>720</v>
      </c>
      <c r="D59" s="0" t="s">
        <v>44</v>
      </c>
      <c r="E59" s="0" t="s">
        <v>44</v>
      </c>
      <c r="F59" s="3" t="n">
        <v>1</v>
      </c>
      <c r="G59" s="0" t="n">
        <v>-3</v>
      </c>
      <c r="H59" s="0" t="s">
        <v>44</v>
      </c>
      <c r="I59" s="0" t="s">
        <v>44</v>
      </c>
      <c r="J59" s="3" t="n">
        <v>1</v>
      </c>
      <c r="K59" s="0" t="n">
        <v>60</v>
      </c>
      <c r="L59" s="0" t="s">
        <v>44</v>
      </c>
      <c r="M59" s="0" t="s">
        <v>44</v>
      </c>
      <c r="N59" s="3" t="n">
        <v>1</v>
      </c>
      <c r="O59" s="0" t="n">
        <v>-3</v>
      </c>
      <c r="P59" s="0" t="s">
        <v>44</v>
      </c>
      <c r="Q59" s="0" t="s">
        <v>44</v>
      </c>
      <c r="R59" s="3" t="n">
        <v>1</v>
      </c>
      <c r="S59" s="0" t="n">
        <v>660</v>
      </c>
      <c r="T59" s="0" t="s">
        <v>44</v>
      </c>
      <c r="U59" s="0" t="s">
        <v>44</v>
      </c>
      <c r="V59" s="3" t="n">
        <v>1</v>
      </c>
      <c r="W59" s="0" t="n">
        <v>-3</v>
      </c>
      <c r="X59" s="0" t="s">
        <v>44</v>
      </c>
      <c r="Y59" s="0" t="s">
        <v>44</v>
      </c>
      <c r="Z59" s="3" t="n">
        <v>1</v>
      </c>
      <c r="AA59" s="0" t="n">
        <v>82</v>
      </c>
      <c r="AB59" s="0" t="s">
        <v>44</v>
      </c>
      <c r="AC59" s="0" t="s">
        <v>44</v>
      </c>
      <c r="AD59" s="3" t="n">
        <v>1</v>
      </c>
      <c r="AE59" s="0" t="n">
        <v>82</v>
      </c>
      <c r="AF59" s="4" t="s">
        <v>44</v>
      </c>
      <c r="AG59" s="4" t="s">
        <v>44</v>
      </c>
      <c r="AH59" s="3" t="n">
        <v>1</v>
      </c>
      <c r="AI59" s="0" t="n">
        <v>-3</v>
      </c>
      <c r="AJ59" s="0" t="s">
        <v>44</v>
      </c>
      <c r="AK59" s="0" t="s">
        <v>44</v>
      </c>
      <c r="AL59" s="3" t="n">
        <v>1</v>
      </c>
      <c r="AM59" s="0" t="n">
        <v>-3</v>
      </c>
      <c r="AN59" s="0" t="s">
        <v>44</v>
      </c>
      <c r="AO59" s="0" t="s">
        <v>44</v>
      </c>
      <c r="AP59" s="3" t="n">
        <v>1</v>
      </c>
      <c r="AQ59" s="0" t="n">
        <v>25</v>
      </c>
      <c r="AR59" s="0" t="s">
        <v>44</v>
      </c>
      <c r="AS59" s="0" t="s">
        <v>44</v>
      </c>
      <c r="AT59" s="3" t="n">
        <v>1</v>
      </c>
      <c r="AU59" s="0" t="n">
        <v>-3</v>
      </c>
      <c r="AV59" s="0" t="s">
        <v>44</v>
      </c>
      <c r="AW59" s="0" t="s">
        <v>44</v>
      </c>
      <c r="AX59" s="3" t="n">
        <v>1</v>
      </c>
      <c r="AY59" s="0" t="n">
        <v>-3</v>
      </c>
      <c r="AZ59" s="0" t="s">
        <v>44</v>
      </c>
      <c r="BA59" s="0" t="s">
        <v>44</v>
      </c>
      <c r="BB59" s="3" t="n">
        <v>1</v>
      </c>
      <c r="BC59" s="0" t="n">
        <v>-3</v>
      </c>
      <c r="BD59" s="0" t="s">
        <v>44</v>
      </c>
      <c r="BE59" s="0" t="s">
        <v>44</v>
      </c>
      <c r="BF59" s="3" t="n">
        <v>1</v>
      </c>
      <c r="BG59" s="0" t="n">
        <v>-3</v>
      </c>
      <c r="BH59" s="0" t="s">
        <v>44</v>
      </c>
      <c r="BI59" s="0" t="s">
        <v>44</v>
      </c>
      <c r="BJ59" s="3" t="n">
        <v>1</v>
      </c>
      <c r="BK59" s="0" t="n">
        <v>-3</v>
      </c>
      <c r="BL59" s="0" t="s">
        <v>44</v>
      </c>
      <c r="BM59" s="0" t="s">
        <v>44</v>
      </c>
      <c r="BN59" s="3" t="n">
        <v>1</v>
      </c>
      <c r="BO59" s="0" t="n">
        <v>-3</v>
      </c>
      <c r="BP59" s="0" t="s">
        <v>44</v>
      </c>
      <c r="BQ59" s="0" t="s">
        <v>44</v>
      </c>
      <c r="BR59" s="3" t="n">
        <v>1</v>
      </c>
      <c r="CA59" s="3"/>
      <c r="CE59" s="3"/>
      <c r="CI59" s="3"/>
      <c r="CM59" s="3"/>
      <c r="CQ59" s="3"/>
      <c r="CU59" s="3"/>
      <c r="CY59" s="3"/>
      <c r="DC59" s="3"/>
      <c r="DG59" s="3"/>
      <c r="DK59" s="3"/>
      <c r="DO59" s="3"/>
      <c r="DS59" s="3"/>
      <c r="DW59" s="3"/>
      <c r="EA59" s="3"/>
      <c r="EE59" s="3"/>
      <c r="EI59" s="3"/>
      <c r="EM59" s="3"/>
    </row>
    <row r="60" customFormat="false" ht="12.75" hidden="false" customHeight="false" outlineLevel="0" collapsed="false">
      <c r="A60" s="0" t="n">
        <v>22</v>
      </c>
      <c r="B60" s="0" t="n">
        <v>1</v>
      </c>
      <c r="C60" s="0" t="n">
        <v>2700</v>
      </c>
      <c r="D60" s="0" t="s">
        <v>44</v>
      </c>
      <c r="E60" s="0" t="s">
        <v>44</v>
      </c>
      <c r="F60" s="3" t="n">
        <v>1</v>
      </c>
      <c r="G60" s="0" t="n">
        <v>96</v>
      </c>
      <c r="H60" s="0" t="s">
        <v>44</v>
      </c>
      <c r="I60" s="0" t="s">
        <v>44</v>
      </c>
      <c r="J60" s="3" t="n">
        <v>1</v>
      </c>
      <c r="K60" s="0" t="n">
        <v>1260</v>
      </c>
      <c r="L60" s="0" t="s">
        <v>44</v>
      </c>
      <c r="M60" s="0" t="s">
        <v>44</v>
      </c>
      <c r="N60" s="3" t="n">
        <v>1</v>
      </c>
      <c r="O60" s="0" t="n">
        <v>83</v>
      </c>
      <c r="P60" s="0" t="s">
        <v>44</v>
      </c>
      <c r="Q60" s="0" t="s">
        <v>44</v>
      </c>
      <c r="R60" s="3" t="n">
        <v>1</v>
      </c>
      <c r="S60" s="0" t="n">
        <v>1440</v>
      </c>
      <c r="T60" s="0" t="s">
        <v>44</v>
      </c>
      <c r="U60" s="0" t="s">
        <v>44</v>
      </c>
      <c r="V60" s="3" t="n">
        <v>1</v>
      </c>
      <c r="W60" s="0" t="n">
        <v>108</v>
      </c>
      <c r="X60" s="0" t="s">
        <v>44</v>
      </c>
      <c r="Y60" s="0" t="s">
        <v>44</v>
      </c>
      <c r="Z60" s="3" t="n">
        <v>1</v>
      </c>
      <c r="AA60" s="0" t="n">
        <v>81</v>
      </c>
      <c r="AB60" s="0" t="s">
        <v>44</v>
      </c>
      <c r="AC60" s="0" t="s">
        <v>44</v>
      </c>
      <c r="AD60" s="3" t="n">
        <v>1</v>
      </c>
      <c r="AE60" s="0" t="n">
        <v>84</v>
      </c>
      <c r="AF60" s="4" t="s">
        <v>44</v>
      </c>
      <c r="AG60" s="4" t="s">
        <v>44</v>
      </c>
      <c r="AH60" s="3" t="n">
        <v>1</v>
      </c>
      <c r="AI60" s="0" t="n">
        <v>12</v>
      </c>
      <c r="AJ60" s="0" t="s">
        <v>44</v>
      </c>
      <c r="AK60" s="0" t="s">
        <v>44</v>
      </c>
      <c r="AL60" s="3" t="n">
        <v>1</v>
      </c>
      <c r="AM60" s="0" t="n">
        <v>101</v>
      </c>
      <c r="AN60" s="0" t="s">
        <v>44</v>
      </c>
      <c r="AO60" s="0" t="s">
        <v>44</v>
      </c>
      <c r="AP60" s="3" t="n">
        <v>1</v>
      </c>
      <c r="AQ60" s="0" t="n">
        <v>47</v>
      </c>
      <c r="AR60" s="0" t="s">
        <v>44</v>
      </c>
      <c r="AS60" s="0" t="s">
        <v>44</v>
      </c>
      <c r="AT60" s="3" t="n">
        <v>1</v>
      </c>
      <c r="AU60" s="0" t="n">
        <v>21</v>
      </c>
      <c r="AV60" s="0" t="s">
        <v>44</v>
      </c>
      <c r="AW60" s="0" t="s">
        <v>44</v>
      </c>
      <c r="AX60" s="3" t="n">
        <v>1</v>
      </c>
      <c r="AY60" s="0" t="n">
        <v>12</v>
      </c>
      <c r="AZ60" s="0" t="s">
        <v>44</v>
      </c>
      <c r="BA60" s="0" t="s">
        <v>44</v>
      </c>
      <c r="BB60" s="3" t="n">
        <v>1</v>
      </c>
      <c r="BC60" s="0" t="n">
        <v>9</v>
      </c>
      <c r="BD60" s="0" t="s">
        <v>44</v>
      </c>
      <c r="BE60" s="0" t="s">
        <v>44</v>
      </c>
      <c r="BF60" s="3" t="n">
        <v>1</v>
      </c>
      <c r="BG60" s="0" t="n">
        <v>4842</v>
      </c>
      <c r="BH60" s="0" t="s">
        <v>44</v>
      </c>
      <c r="BI60" s="0" t="s">
        <v>44</v>
      </c>
      <c r="BJ60" s="3" t="n">
        <v>1</v>
      </c>
      <c r="BK60" s="0" t="n">
        <v>50</v>
      </c>
      <c r="BL60" s="0" t="s">
        <v>44</v>
      </c>
      <c r="BM60" s="0" t="s">
        <v>44</v>
      </c>
      <c r="BN60" s="3" t="n">
        <v>1</v>
      </c>
      <c r="BO60" s="0" t="n">
        <v>-1</v>
      </c>
      <c r="BP60" s="0" t="s">
        <v>44</v>
      </c>
      <c r="BQ60" s="0" t="s">
        <v>44</v>
      </c>
      <c r="BR60" s="3" t="n">
        <v>1</v>
      </c>
      <c r="BU60" s="0" t="n">
        <f aca="false">IF(CJ60&lt;=0,$D$7,IF(CR60&lt;=CJ60,$D$7,$D$7+$F$7*(CR60-CJ60)))</f>
        <v>2.7</v>
      </c>
      <c r="BW60" s="0" t="n">
        <v>1</v>
      </c>
      <c r="BX60" s="0" t="n">
        <f aca="false">IF(AND(C60&gt;=0,C61&gt;=0),C60-C61,-1)</f>
        <v>1980</v>
      </c>
      <c r="BY60" s="0" t="s">
        <v>44</v>
      </c>
      <c r="BZ60" s="0" t="str">
        <f aca="false">IF(AND(E60="Nein",E61="Nein"),"Nein","Ja")</f>
        <v>Nein</v>
      </c>
      <c r="CA60" s="3" t="n">
        <f aca="false">ROUND((F60+F61)/2,2)</f>
        <v>1</v>
      </c>
      <c r="CB60" s="0" t="n">
        <f aca="false">G60</f>
        <v>96</v>
      </c>
      <c r="CC60" s="0" t="str">
        <f aca="false">H60</f>
        <v>Nein</v>
      </c>
      <c r="CD60" s="0" t="str">
        <f aca="false">I60</f>
        <v>Nein</v>
      </c>
      <c r="CE60" s="3" t="n">
        <f aca="false">J60</f>
        <v>1</v>
      </c>
      <c r="CF60" s="0" t="n">
        <f aca="false">IF(AND(K60&gt;=0,K61&gt;=0),K60-K61,-1)</f>
        <v>1080</v>
      </c>
      <c r="CG60" s="0" t="s">
        <v>44</v>
      </c>
      <c r="CH60" s="0" t="str">
        <f aca="false">IF(AND(M60="Nein",M61="Nein"),"Nein","Ja")</f>
        <v>Nein</v>
      </c>
      <c r="CI60" s="3" t="n">
        <f aca="false">ROUND((N60+N61)/2,2)</f>
        <v>1</v>
      </c>
      <c r="CJ60" s="0" t="n">
        <f aca="false">O60</f>
        <v>83</v>
      </c>
      <c r="CK60" s="0" t="str">
        <f aca="false">P60</f>
        <v>Nein</v>
      </c>
      <c r="CL60" s="0" t="str">
        <f aca="false">Q60</f>
        <v>Nein</v>
      </c>
      <c r="CM60" s="3" t="n">
        <f aca="false">R60</f>
        <v>1</v>
      </c>
      <c r="CN60" s="0" t="n">
        <f aca="false">IF(AND(S60&gt;=0,S61&gt;=0),S60-S61,-1)</f>
        <v>900</v>
      </c>
      <c r="CO60" s="0" t="s">
        <v>44</v>
      </c>
      <c r="CP60" s="0" t="str">
        <f aca="false">IF(AND(U60="Nein",U61="Nein"),"Nein","Ja")</f>
        <v>Nein</v>
      </c>
      <c r="CQ60" s="3" t="n">
        <f aca="false">ROUND((V60+V61)/2,2)</f>
        <v>1</v>
      </c>
      <c r="CR60" s="0" t="n">
        <f aca="false">W60</f>
        <v>108</v>
      </c>
      <c r="CS60" s="0" t="str">
        <f aca="false">X60</f>
        <v>Nein</v>
      </c>
      <c r="CT60" s="0" t="str">
        <f aca="false">Y60</f>
        <v>Nein</v>
      </c>
      <c r="CU60" s="3" t="n">
        <f aca="false">Z60</f>
        <v>1</v>
      </c>
      <c r="CV60" s="0" t="n">
        <f aca="false">AA60</f>
        <v>81</v>
      </c>
      <c r="CW60" s="0" t="str">
        <f aca="false">AB60</f>
        <v>Nein</v>
      </c>
      <c r="CX60" s="0" t="str">
        <f aca="false">AC60</f>
        <v>Nein</v>
      </c>
      <c r="CY60" s="3" t="n">
        <f aca="false">AD60</f>
        <v>1</v>
      </c>
      <c r="CZ60" s="0" t="n">
        <f aca="false">AE60</f>
        <v>84</v>
      </c>
      <c r="DA60" s="0" t="str">
        <f aca="false">AF60</f>
        <v>Nein</v>
      </c>
      <c r="DB60" s="0" t="str">
        <f aca="false">AG60</f>
        <v>Nein</v>
      </c>
      <c r="DC60" s="3" t="n">
        <f aca="false">AH60</f>
        <v>1</v>
      </c>
      <c r="DD60" s="0" t="n">
        <f aca="false">AI60</f>
        <v>12</v>
      </c>
      <c r="DE60" s="0" t="str">
        <f aca="false">AJ60</f>
        <v>Nein</v>
      </c>
      <c r="DF60" s="0" t="str">
        <f aca="false">AK60</f>
        <v>Nein</v>
      </c>
      <c r="DG60" s="3" t="n">
        <f aca="false">AL60</f>
        <v>1</v>
      </c>
      <c r="DH60" s="0" t="n">
        <f aca="false">AM60</f>
        <v>101</v>
      </c>
      <c r="DI60" s="0" t="str">
        <f aca="false">AN60</f>
        <v>Nein</v>
      </c>
      <c r="DJ60" s="0" t="str">
        <f aca="false">AO60</f>
        <v>Nein</v>
      </c>
      <c r="DK60" s="3" t="n">
        <f aca="false">AP60</f>
        <v>1</v>
      </c>
      <c r="DL60" s="0" t="n">
        <f aca="false">IF(CF60=0,0,IF(OR(BX60&gt;=0,CF60&gt;=0),ROUND(CF60/BX60*100,0),-1))</f>
        <v>55</v>
      </c>
      <c r="DM60" s="0" t="s">
        <v>44</v>
      </c>
      <c r="DN60" s="0" t="str">
        <f aca="false">IF(AND(CH60="Nein",BZ60="Nein"),"Nein","Ja")</f>
        <v>Nein</v>
      </c>
      <c r="DO60" s="3" t="n">
        <f aca="false">ROUND(CI60*CA60,2)</f>
        <v>1</v>
      </c>
      <c r="DP60" s="0" t="n">
        <f aca="false">IF(OR(BX60&lt;0,CB60&lt;=0),-1,ROUND(BX60/CB60,0))</f>
        <v>21</v>
      </c>
      <c r="DQ60" s="0" t="s">
        <v>44</v>
      </c>
      <c r="DR60" s="0" t="str">
        <f aca="false">IF(AND(BZ60="Nein",CD60="Nein"),"Nein","Ja")</f>
        <v>Nein</v>
      </c>
      <c r="DS60" s="3" t="n">
        <f aca="false">ROUND(CA60*CE60,2)</f>
        <v>1</v>
      </c>
      <c r="DT60" s="0" t="n">
        <f aca="false">IF(OR(CF60&lt;0,CJ60&lt;=0),-1,ROUND(CF60/CJ60,0))</f>
        <v>13</v>
      </c>
      <c r="DU60" s="0" t="s">
        <v>44</v>
      </c>
      <c r="DV60" s="0" t="str">
        <f aca="false">IF(AND(CH60="Nein",CL60="Nein"),"Nein","Ja")</f>
        <v>Nein</v>
      </c>
      <c r="DW60" s="3" t="n">
        <f aca="false">ROUND(CI60*CM60,2)</f>
        <v>1</v>
      </c>
      <c r="DX60" s="0" t="n">
        <f aca="false">IF(OR(CN60&lt;0,CR60&lt;=0),-1,ROUND(CN60/CR60,0))</f>
        <v>8</v>
      </c>
      <c r="DY60" s="0" t="s">
        <v>44</v>
      </c>
      <c r="DZ60" s="0" t="str">
        <f aca="false">IF(AND(CP60="Nein",CT60="Nein"),"Nein","Ja")</f>
        <v>Nein</v>
      </c>
      <c r="EA60" s="3" t="n">
        <f aca="false">ROUND(CQ60*CU60,2)</f>
        <v>1</v>
      </c>
      <c r="EB60" s="0" t="n">
        <f aca="false">IF(OR(CN60&lt;0,CF60&lt;0),-1,CN60+ROUND(BU60*CF60,0))</f>
        <v>3816</v>
      </c>
      <c r="EC60" s="0" t="s">
        <v>44</v>
      </c>
      <c r="ED60" s="0" t="str">
        <f aca="false">IF(AND(CP60="Nein",CH60="Nein"),"Nein","Ja")</f>
        <v>Nein</v>
      </c>
      <c r="EE60" s="3" t="n">
        <f aca="false">ROUND((CQ60+CI60)/2,2)</f>
        <v>1</v>
      </c>
      <c r="EF60" s="0" t="n">
        <f aca="false">IF(OR(EB60&lt;0,CB60&lt;=0),-1,ROUND(EB60/CB60,0))</f>
        <v>40</v>
      </c>
      <c r="EG60" s="0" t="s">
        <v>44</v>
      </c>
      <c r="EH60" s="0" t="str">
        <f aca="false">IF(AND(ED60="Nein",CD60="Nein"),"Nein","Ja")</f>
        <v>Nein</v>
      </c>
      <c r="EI60" s="3" t="n">
        <f aca="false">ROUND(EE60*CE60,2)</f>
        <v>1</v>
      </c>
      <c r="EJ60" s="0" t="n">
        <f aca="false">BO60</f>
        <v>-1</v>
      </c>
      <c r="EK60" s="0" t="str">
        <f aca="false">BP60</f>
        <v>Nein</v>
      </c>
      <c r="EL60" s="0" t="str">
        <f aca="false">BQ60</f>
        <v>Nein</v>
      </c>
      <c r="EM60" s="3" t="n">
        <f aca="false">BR60</f>
        <v>1</v>
      </c>
    </row>
    <row r="61" customFormat="false" ht="12.75" hidden="false" customHeight="false" outlineLevel="0" collapsed="false">
      <c r="B61" s="0" t="n">
        <v>1</v>
      </c>
      <c r="C61" s="0" t="n">
        <v>720</v>
      </c>
      <c r="D61" s="0" t="s">
        <v>44</v>
      </c>
      <c r="E61" s="0" t="s">
        <v>44</v>
      </c>
      <c r="F61" s="3" t="n">
        <v>1</v>
      </c>
      <c r="G61" s="0" t="n">
        <v>97</v>
      </c>
      <c r="H61" s="0" t="s">
        <v>44</v>
      </c>
      <c r="I61" s="0" t="s">
        <v>44</v>
      </c>
      <c r="J61" s="3" t="n">
        <v>1</v>
      </c>
      <c r="K61" s="0" t="n">
        <v>180</v>
      </c>
      <c r="L61" s="0" t="s">
        <v>44</v>
      </c>
      <c r="M61" s="0" t="s">
        <v>44</v>
      </c>
      <c r="N61" s="3" t="n">
        <v>1</v>
      </c>
      <c r="O61" s="0" t="n">
        <v>82</v>
      </c>
      <c r="P61" s="0" t="s">
        <v>44</v>
      </c>
      <c r="Q61" s="0" t="s">
        <v>44</v>
      </c>
      <c r="R61" s="3" t="n">
        <v>1</v>
      </c>
      <c r="S61" s="0" t="n">
        <v>540</v>
      </c>
      <c r="T61" s="0" t="s">
        <v>44</v>
      </c>
      <c r="U61" s="0" t="s">
        <v>44</v>
      </c>
      <c r="V61" s="3" t="n">
        <v>1</v>
      </c>
      <c r="W61" s="0" t="n">
        <v>102</v>
      </c>
      <c r="X61" s="0" t="s">
        <v>44</v>
      </c>
      <c r="Y61" s="0" t="s">
        <v>44</v>
      </c>
      <c r="Z61" s="3" t="n">
        <v>1</v>
      </c>
      <c r="AA61" s="0" t="n">
        <v>82</v>
      </c>
      <c r="AB61" s="0" t="s">
        <v>44</v>
      </c>
      <c r="AC61" s="0" t="s">
        <v>44</v>
      </c>
      <c r="AD61" s="3" t="n">
        <v>1</v>
      </c>
      <c r="AE61" s="0" t="n">
        <v>82</v>
      </c>
      <c r="AF61" s="4" t="s">
        <v>44</v>
      </c>
      <c r="AG61" s="4" t="s">
        <v>44</v>
      </c>
      <c r="AH61" s="3" t="n">
        <v>1</v>
      </c>
      <c r="AI61" s="0" t="n">
        <v>11</v>
      </c>
      <c r="AJ61" s="0" t="s">
        <v>44</v>
      </c>
      <c r="AK61" s="0" t="s">
        <v>44</v>
      </c>
      <c r="AL61" s="3" t="n">
        <v>1</v>
      </c>
      <c r="AM61" s="0" t="n">
        <v>98</v>
      </c>
      <c r="AN61" s="0" t="s">
        <v>44</v>
      </c>
      <c r="AO61" s="0" t="s">
        <v>44</v>
      </c>
      <c r="AP61" s="3" t="n">
        <v>1</v>
      </c>
      <c r="AQ61" s="0" t="n">
        <v>25</v>
      </c>
      <c r="AR61" s="0" t="s">
        <v>44</v>
      </c>
      <c r="AS61" s="0" t="s">
        <v>44</v>
      </c>
      <c r="AT61" s="3" t="n">
        <v>1</v>
      </c>
      <c r="AU61" s="0" t="n">
        <v>7</v>
      </c>
      <c r="AV61" s="0" t="s">
        <v>44</v>
      </c>
      <c r="AW61" s="0" t="s">
        <v>44</v>
      </c>
      <c r="AX61" s="3" t="n">
        <v>1</v>
      </c>
      <c r="AY61" s="0" t="n">
        <v>2</v>
      </c>
      <c r="AZ61" s="0" t="s">
        <v>44</v>
      </c>
      <c r="BA61" s="0" t="s">
        <v>44</v>
      </c>
      <c r="BB61" s="3" t="n">
        <v>1</v>
      </c>
      <c r="BC61" s="0" t="n">
        <v>5</v>
      </c>
      <c r="BD61" s="0" t="s">
        <v>44</v>
      </c>
      <c r="BE61" s="0" t="s">
        <v>44</v>
      </c>
      <c r="BF61" s="3" t="n">
        <v>1</v>
      </c>
      <c r="BG61" s="0" t="n">
        <v>1008</v>
      </c>
      <c r="BH61" s="0" t="s">
        <v>44</v>
      </c>
      <c r="BI61" s="0" t="s">
        <v>44</v>
      </c>
      <c r="BJ61" s="3" t="n">
        <v>1</v>
      </c>
      <c r="BK61" s="0" t="n">
        <v>10</v>
      </c>
      <c r="BL61" s="0" t="s">
        <v>44</v>
      </c>
      <c r="BM61" s="0" t="s">
        <v>44</v>
      </c>
      <c r="BN61" s="3" t="n">
        <v>1</v>
      </c>
      <c r="BO61" s="0" t="n">
        <v>7</v>
      </c>
      <c r="BP61" s="0" t="s">
        <v>44</v>
      </c>
      <c r="BQ61" s="0" t="s">
        <v>44</v>
      </c>
      <c r="BR61" s="3" t="n">
        <v>1</v>
      </c>
      <c r="CA61" s="3"/>
      <c r="CE61" s="3"/>
      <c r="CI61" s="3"/>
      <c r="CM61" s="3"/>
      <c r="CQ61" s="3"/>
      <c r="CU61" s="3"/>
      <c r="CY61" s="3"/>
      <c r="DC61" s="3"/>
      <c r="DG61" s="3"/>
      <c r="DK61" s="3"/>
      <c r="DO61" s="3"/>
      <c r="DS61" s="3"/>
      <c r="DW61" s="3"/>
      <c r="EA61" s="3"/>
      <c r="EE61" s="3"/>
      <c r="EI61" s="3"/>
      <c r="EM61" s="3"/>
    </row>
    <row r="62" customFormat="false" ht="12.75" hidden="false" customHeight="false" outlineLevel="0" collapsed="false">
      <c r="A62" s="0" t="n">
        <v>23</v>
      </c>
      <c r="B62" s="0" t="n">
        <v>1</v>
      </c>
      <c r="C62" s="0" t="n">
        <v>2460</v>
      </c>
      <c r="D62" s="0" t="s">
        <v>44</v>
      </c>
      <c r="E62" s="0" t="s">
        <v>45</v>
      </c>
      <c r="F62" s="3" t="n">
        <v>0.97</v>
      </c>
      <c r="G62" s="0" t="n">
        <v>102</v>
      </c>
      <c r="H62" s="0" t="s">
        <v>44</v>
      </c>
      <c r="I62" s="0" t="s">
        <v>45</v>
      </c>
      <c r="J62" s="3" t="n">
        <v>0.94</v>
      </c>
      <c r="K62" s="0" t="n">
        <v>480</v>
      </c>
      <c r="L62" s="0" t="s">
        <v>44</v>
      </c>
      <c r="M62" s="0" t="s">
        <v>45</v>
      </c>
      <c r="N62" s="3" t="n">
        <v>0.97</v>
      </c>
      <c r="O62" s="0" t="n">
        <v>83</v>
      </c>
      <c r="P62" s="0" t="s">
        <v>44</v>
      </c>
      <c r="Q62" s="0" t="s">
        <v>45</v>
      </c>
      <c r="R62" s="3" t="n">
        <v>0.94</v>
      </c>
      <c r="S62" s="0" t="n">
        <v>1980</v>
      </c>
      <c r="T62" s="0" t="s">
        <v>44</v>
      </c>
      <c r="U62" s="0" t="s">
        <v>45</v>
      </c>
      <c r="V62" s="3" t="n">
        <v>0.97</v>
      </c>
      <c r="W62" s="0" t="n">
        <v>107</v>
      </c>
      <c r="X62" s="0" t="s">
        <v>44</v>
      </c>
      <c r="Y62" s="0" t="s">
        <v>45</v>
      </c>
      <c r="Z62" s="3" t="n">
        <v>0.94</v>
      </c>
      <c r="AA62" s="0" t="n">
        <v>81</v>
      </c>
      <c r="AB62" s="0" t="s">
        <v>44</v>
      </c>
      <c r="AC62" s="0" t="s">
        <v>44</v>
      </c>
      <c r="AD62" s="3" t="n">
        <v>1</v>
      </c>
      <c r="AE62" s="0" t="n">
        <v>83</v>
      </c>
      <c r="AF62" s="4" t="s">
        <v>44</v>
      </c>
      <c r="AG62" s="4" t="s">
        <v>44</v>
      </c>
      <c r="AH62" s="3" t="n">
        <v>1</v>
      </c>
      <c r="AI62" s="0" t="n">
        <v>11</v>
      </c>
      <c r="AJ62" s="0" t="s">
        <v>44</v>
      </c>
      <c r="AK62" s="0" t="s">
        <v>45</v>
      </c>
      <c r="AL62" s="3" t="n">
        <v>0.94</v>
      </c>
      <c r="AM62" s="0" t="n">
        <v>103</v>
      </c>
      <c r="AN62" s="0" t="s">
        <v>44</v>
      </c>
      <c r="AO62" s="0" t="s">
        <v>45</v>
      </c>
      <c r="AP62" s="3" t="n">
        <v>0.93</v>
      </c>
      <c r="AQ62" s="0" t="n">
        <v>20</v>
      </c>
      <c r="AR62" s="0" t="s">
        <v>44</v>
      </c>
      <c r="AS62" s="0" t="s">
        <v>45</v>
      </c>
      <c r="AT62" s="3" t="n">
        <v>0.94</v>
      </c>
      <c r="AU62" s="0" t="n">
        <v>24</v>
      </c>
      <c r="AV62" s="0" t="s">
        <v>44</v>
      </c>
      <c r="AW62" s="0" t="s">
        <v>45</v>
      </c>
      <c r="AX62" s="3" t="n">
        <v>0.9</v>
      </c>
      <c r="AY62" s="0" t="n">
        <v>6</v>
      </c>
      <c r="AZ62" s="0" t="s">
        <v>44</v>
      </c>
      <c r="BA62" s="0" t="s">
        <v>45</v>
      </c>
      <c r="BB62" s="3" t="n">
        <v>0.9</v>
      </c>
      <c r="BC62" s="0" t="n">
        <v>18</v>
      </c>
      <c r="BD62" s="0" t="s">
        <v>44</v>
      </c>
      <c r="BE62" s="0" t="s">
        <v>45</v>
      </c>
      <c r="BF62" s="3" t="n">
        <v>0.9</v>
      </c>
      <c r="BG62" s="0" t="n">
        <v>3266</v>
      </c>
      <c r="BH62" s="0" t="s">
        <v>44</v>
      </c>
      <c r="BI62" s="0" t="s">
        <v>45</v>
      </c>
      <c r="BJ62" s="3" t="n">
        <v>0.97</v>
      </c>
      <c r="BK62" s="0" t="n">
        <v>32</v>
      </c>
      <c r="BL62" s="0" t="s">
        <v>44</v>
      </c>
      <c r="BM62" s="0" t="s">
        <v>45</v>
      </c>
      <c r="BN62" s="3" t="n">
        <v>0.91</v>
      </c>
      <c r="BO62" s="0" t="n">
        <v>6</v>
      </c>
      <c r="BP62" s="0" t="s">
        <v>44</v>
      </c>
      <c r="BQ62" s="0" t="s">
        <v>44</v>
      </c>
      <c r="BR62" s="3" t="n">
        <v>0.96</v>
      </c>
      <c r="BT62" s="0" t="s">
        <v>19</v>
      </c>
      <c r="BU62" s="0" t="n">
        <f aca="false">IF(CJ62&lt;=0,$D$7,IF(CR62&lt;=CJ62,$D$7,$D$7+$F$7*(CR62-CJ62)))</f>
        <v>2.68</v>
      </c>
      <c r="BW62" s="0" t="n">
        <v>1</v>
      </c>
      <c r="BX62" s="0" t="n">
        <f aca="false">IF(AND(C62&gt;=0,C63&gt;=0),C62-C63,-1)</f>
        <v>1740</v>
      </c>
      <c r="BY62" s="0" t="s">
        <v>44</v>
      </c>
      <c r="BZ62" s="0" t="str">
        <f aca="false">IF(AND(E62="Nein",E63="Nein"),"Nein","Ja")</f>
        <v>Ja</v>
      </c>
      <c r="CA62" s="3" t="n">
        <f aca="false">ROUND((F62+F63)/2,2)</f>
        <v>0.93</v>
      </c>
      <c r="CB62" s="0" t="n">
        <f aca="false">G62</f>
        <v>102</v>
      </c>
      <c r="CC62" s="0" t="str">
        <f aca="false">H62</f>
        <v>Nein</v>
      </c>
      <c r="CD62" s="0" t="s">
        <v>45</v>
      </c>
      <c r="CE62" s="3" t="n">
        <f aca="false">J62</f>
        <v>0.94</v>
      </c>
      <c r="CF62" s="0" t="n">
        <f aca="false">IF(AND(K62&gt;=0,K63&gt;=0),K62-K63,-1)</f>
        <v>300</v>
      </c>
      <c r="CG62" s="0" t="s">
        <v>44</v>
      </c>
      <c r="CH62" s="0" t="str">
        <f aca="false">IF(AND(M62="Nein",M63="Nein"),"Nein","Ja")</f>
        <v>Ja</v>
      </c>
      <c r="CI62" s="3" t="n">
        <f aca="false">ROUND((N62+N63)/2,2)</f>
        <v>0.93</v>
      </c>
      <c r="CJ62" s="0" t="n">
        <f aca="false">O62</f>
        <v>83</v>
      </c>
      <c r="CK62" s="0" t="str">
        <f aca="false">P62</f>
        <v>Nein</v>
      </c>
      <c r="CL62" s="0" t="s">
        <v>45</v>
      </c>
      <c r="CM62" s="3" t="n">
        <f aca="false">R62</f>
        <v>0.94</v>
      </c>
      <c r="CN62" s="0" t="n">
        <f aca="false">IF(AND(S62&gt;=0,S63&gt;=0),S62-S63,-1)</f>
        <v>1440</v>
      </c>
      <c r="CO62" s="0" t="s">
        <v>44</v>
      </c>
      <c r="CP62" s="0" t="str">
        <f aca="false">IF(AND(U62="Nein",U63="Nein"),"Nein","Ja")</f>
        <v>Ja</v>
      </c>
      <c r="CQ62" s="3" t="n">
        <f aca="false">ROUND((V62+V63)/2,2)</f>
        <v>0.93</v>
      </c>
      <c r="CR62" s="0" t="n">
        <f aca="false">W62</f>
        <v>107</v>
      </c>
      <c r="CS62" s="0" t="str">
        <f aca="false">X62</f>
        <v>Nein</v>
      </c>
      <c r="CT62" s="0" t="s">
        <v>45</v>
      </c>
      <c r="CU62" s="3" t="n">
        <f aca="false">Z62</f>
        <v>0.94</v>
      </c>
      <c r="CV62" s="0" t="n">
        <f aca="false">AA62</f>
        <v>81</v>
      </c>
      <c r="CW62" s="0" t="str">
        <f aca="false">AB62</f>
        <v>Nein</v>
      </c>
      <c r="CX62" s="0" t="str">
        <f aca="false">AC62</f>
        <v>Nein</v>
      </c>
      <c r="CY62" s="3" t="n">
        <f aca="false">AD62</f>
        <v>1</v>
      </c>
      <c r="CZ62" s="0" t="n">
        <f aca="false">AE62</f>
        <v>83</v>
      </c>
      <c r="DA62" s="0" t="str">
        <f aca="false">AF62</f>
        <v>Nein</v>
      </c>
      <c r="DB62" s="0" t="str">
        <f aca="false">AG62</f>
        <v>Nein</v>
      </c>
      <c r="DC62" s="3" t="n">
        <f aca="false">AH62</f>
        <v>1</v>
      </c>
      <c r="DD62" s="0" t="n">
        <f aca="false">AI62</f>
        <v>11</v>
      </c>
      <c r="DE62" s="0" t="str">
        <f aca="false">AJ62</f>
        <v>Nein</v>
      </c>
      <c r="DF62" s="0" t="s">
        <v>45</v>
      </c>
      <c r="DG62" s="3" t="n">
        <f aca="false">AL62</f>
        <v>0.94</v>
      </c>
      <c r="DH62" s="0" t="n">
        <f aca="false">AM62</f>
        <v>103</v>
      </c>
      <c r="DI62" s="0" t="str">
        <f aca="false">AN62</f>
        <v>Nein</v>
      </c>
      <c r="DJ62" s="0" t="s">
        <v>45</v>
      </c>
      <c r="DK62" s="3" t="n">
        <f aca="false">AP62</f>
        <v>0.93</v>
      </c>
      <c r="DL62" s="0" t="n">
        <f aca="false">IF(CF62=0,0,IF(OR(BX62&gt;=0,CF62&gt;=0),ROUND(CF62/BX62*100,0),-1))</f>
        <v>17</v>
      </c>
      <c r="DM62" s="0" t="s">
        <v>44</v>
      </c>
      <c r="DN62" s="0" t="str">
        <f aca="false">IF(AND(CH62="Nein",BZ62="Nein"),"Nein","Ja")</f>
        <v>Ja</v>
      </c>
      <c r="DO62" s="3" t="n">
        <f aca="false">ROUND(CI62*CA62,2)</f>
        <v>0.86</v>
      </c>
      <c r="DP62" s="0" t="n">
        <f aca="false">IF(OR(BX62&lt;0,CB62&lt;=0),-1,ROUND(BX62/CB62,0))</f>
        <v>17</v>
      </c>
      <c r="DQ62" s="0" t="s">
        <v>44</v>
      </c>
      <c r="DR62" s="0" t="s">
        <v>45</v>
      </c>
      <c r="DS62" s="3" t="n">
        <f aca="false">ROUND(CA62*CE62,2)</f>
        <v>0.87</v>
      </c>
      <c r="DT62" s="0" t="n">
        <f aca="false">IF(OR(CF62&lt;0,CJ62&lt;=0),-1,ROUND(CF62/CJ62,0))</f>
        <v>4</v>
      </c>
      <c r="DU62" s="0" t="s">
        <v>44</v>
      </c>
      <c r="DV62" s="0" t="s">
        <v>45</v>
      </c>
      <c r="DW62" s="3" t="n">
        <f aca="false">ROUND(CI62*CM62,2)</f>
        <v>0.87</v>
      </c>
      <c r="DX62" s="0" t="n">
        <f aca="false">IF(OR(CN62&lt;0,CR62&lt;=0),-1,ROUND(CN62/CR62,0))</f>
        <v>13</v>
      </c>
      <c r="DY62" s="0" t="s">
        <v>44</v>
      </c>
      <c r="DZ62" s="0" t="s">
        <v>45</v>
      </c>
      <c r="EA62" s="3" t="n">
        <f aca="false">ROUND(CQ62*CU62,2)</f>
        <v>0.87</v>
      </c>
      <c r="EB62" s="0" t="n">
        <f aca="false">IF(OR(CN62&lt;0,CF62&lt;0),-1,CN62+ROUND(BU62*CF62,0))</f>
        <v>2244</v>
      </c>
      <c r="EC62" s="0" t="s">
        <v>44</v>
      </c>
      <c r="ED62" s="0" t="s">
        <v>45</v>
      </c>
      <c r="EE62" s="3" t="n">
        <f aca="false">ROUND((CQ62+CI62)/2,2)</f>
        <v>0.93</v>
      </c>
      <c r="EF62" s="0" t="n">
        <f aca="false">IF(OR(EB62&lt;0,CB62&lt;=0),-1,ROUND(EB62/CB62,0))</f>
        <v>22</v>
      </c>
      <c r="EG62" s="0" t="s">
        <v>44</v>
      </c>
      <c r="EH62" s="0" t="s">
        <v>45</v>
      </c>
      <c r="EI62" s="3" t="n">
        <f aca="false">ROUND(EE62*CE62,2)</f>
        <v>0.87</v>
      </c>
      <c r="EJ62" s="0" t="n">
        <f aca="false">BO62</f>
        <v>6</v>
      </c>
      <c r="EK62" s="0" t="str">
        <f aca="false">BP62</f>
        <v>Nein</v>
      </c>
      <c r="EL62" s="0" t="str">
        <f aca="false">BQ62</f>
        <v>Nein</v>
      </c>
      <c r="EM62" s="3" t="n">
        <f aca="false">BR62</f>
        <v>0.96</v>
      </c>
    </row>
    <row r="63" customFormat="false" ht="12.75" hidden="false" customHeight="false" outlineLevel="0" collapsed="false">
      <c r="B63" s="0" t="n">
        <v>1</v>
      </c>
      <c r="C63" s="0" t="n">
        <v>720</v>
      </c>
      <c r="D63" s="0" t="s">
        <v>44</v>
      </c>
      <c r="E63" s="0" t="s">
        <v>45</v>
      </c>
      <c r="F63" s="3" t="n">
        <v>0.88</v>
      </c>
      <c r="G63" s="0" t="n">
        <v>97</v>
      </c>
      <c r="H63" s="0" t="s">
        <v>44</v>
      </c>
      <c r="I63" s="0" t="s">
        <v>44</v>
      </c>
      <c r="J63" s="3" t="n">
        <v>1</v>
      </c>
      <c r="K63" s="0" t="n">
        <v>180</v>
      </c>
      <c r="L63" s="0" t="s">
        <v>44</v>
      </c>
      <c r="M63" s="0" t="s">
        <v>45</v>
      </c>
      <c r="N63" s="3" t="n">
        <v>0.88</v>
      </c>
      <c r="O63" s="0" t="n">
        <v>82</v>
      </c>
      <c r="P63" s="0" t="s">
        <v>44</v>
      </c>
      <c r="Q63" s="0" t="s">
        <v>44</v>
      </c>
      <c r="R63" s="3" t="n">
        <v>1</v>
      </c>
      <c r="S63" s="0" t="n">
        <v>540</v>
      </c>
      <c r="T63" s="0" t="s">
        <v>44</v>
      </c>
      <c r="U63" s="0" t="s">
        <v>45</v>
      </c>
      <c r="V63" s="3" t="n">
        <v>0.88</v>
      </c>
      <c r="W63" s="0" t="n">
        <v>102</v>
      </c>
      <c r="X63" s="0" t="s">
        <v>44</v>
      </c>
      <c r="Y63" s="0" t="s">
        <v>44</v>
      </c>
      <c r="Z63" s="3" t="n">
        <v>1</v>
      </c>
      <c r="AA63" s="0" t="n">
        <v>82</v>
      </c>
      <c r="AB63" s="0" t="s">
        <v>44</v>
      </c>
      <c r="AC63" s="0" t="s">
        <v>44</v>
      </c>
      <c r="AD63" s="3" t="n">
        <v>1</v>
      </c>
      <c r="AE63" s="0" t="n">
        <v>82</v>
      </c>
      <c r="AF63" s="4" t="s">
        <v>44</v>
      </c>
      <c r="AG63" s="4" t="s">
        <v>44</v>
      </c>
      <c r="AH63" s="3" t="n">
        <v>1</v>
      </c>
      <c r="AI63" s="0" t="n">
        <v>11</v>
      </c>
      <c r="AJ63" s="0" t="s">
        <v>44</v>
      </c>
      <c r="AK63" s="0" t="s">
        <v>44</v>
      </c>
      <c r="AL63" s="3" t="n">
        <v>1</v>
      </c>
      <c r="AM63" s="0" t="n">
        <v>98</v>
      </c>
      <c r="AN63" s="0" t="s">
        <v>44</v>
      </c>
      <c r="AO63" s="0" t="s">
        <v>44</v>
      </c>
      <c r="AP63" s="3" t="n">
        <v>1</v>
      </c>
      <c r="AQ63" s="0" t="n">
        <v>25</v>
      </c>
      <c r="AR63" s="0" t="s">
        <v>44</v>
      </c>
      <c r="AS63" s="0" t="s">
        <v>44</v>
      </c>
      <c r="AT63" s="3" t="n">
        <v>1</v>
      </c>
      <c r="AU63" s="0" t="n">
        <v>7</v>
      </c>
      <c r="AV63" s="0" t="s">
        <v>44</v>
      </c>
      <c r="AW63" s="0" t="s">
        <v>44</v>
      </c>
      <c r="AX63" s="3" t="n">
        <v>1</v>
      </c>
      <c r="AY63" s="0" t="n">
        <v>2</v>
      </c>
      <c r="AZ63" s="0" t="s">
        <v>44</v>
      </c>
      <c r="BA63" s="0" t="s">
        <v>44</v>
      </c>
      <c r="BB63" s="3" t="n">
        <v>1</v>
      </c>
      <c r="BC63" s="0" t="n">
        <v>5</v>
      </c>
      <c r="BD63" s="0" t="s">
        <v>44</v>
      </c>
      <c r="BE63" s="0" t="s">
        <v>44</v>
      </c>
      <c r="BF63" s="3" t="n">
        <v>1</v>
      </c>
      <c r="BG63" s="0" t="n">
        <v>1008</v>
      </c>
      <c r="BH63" s="0" t="s">
        <v>44</v>
      </c>
      <c r="BI63" s="0" t="s">
        <v>44</v>
      </c>
      <c r="BJ63" s="3" t="n">
        <v>1</v>
      </c>
      <c r="BK63" s="0" t="n">
        <v>10</v>
      </c>
      <c r="BL63" s="0" t="s">
        <v>44</v>
      </c>
      <c r="BM63" s="0" t="s">
        <v>44</v>
      </c>
      <c r="BN63" s="3" t="n">
        <v>1</v>
      </c>
      <c r="BO63" s="0" t="n">
        <v>7</v>
      </c>
      <c r="BP63" s="0" t="s">
        <v>44</v>
      </c>
      <c r="BQ63" s="0" t="s">
        <v>44</v>
      </c>
      <c r="BR63" s="3" t="n">
        <v>1</v>
      </c>
      <c r="CA63" s="3"/>
      <c r="CE63" s="3"/>
      <c r="CI63" s="3"/>
      <c r="CM63" s="3"/>
      <c r="CQ63" s="3"/>
      <c r="CU63" s="3"/>
      <c r="CY63" s="3"/>
      <c r="DC63" s="3"/>
      <c r="DG63" s="3"/>
      <c r="DK63" s="3"/>
      <c r="DO63" s="3"/>
      <c r="DS63" s="3"/>
      <c r="DW63" s="3"/>
      <c r="EA63" s="3"/>
      <c r="EE63" s="3"/>
      <c r="EI63" s="3"/>
      <c r="EM63" s="3"/>
    </row>
    <row r="64" customFormat="false" ht="12.75" hidden="false" customHeight="false" outlineLevel="0" collapsed="false">
      <c r="A64" s="0" t="n">
        <v>24</v>
      </c>
      <c r="B64" s="0" t="n">
        <v>1</v>
      </c>
      <c r="C64" s="0" t="n">
        <v>2520</v>
      </c>
      <c r="D64" s="0" t="s">
        <v>44</v>
      </c>
      <c r="E64" s="0" t="s">
        <v>44</v>
      </c>
      <c r="F64" s="3" t="n">
        <v>1</v>
      </c>
      <c r="G64" s="0" t="n">
        <v>107</v>
      </c>
      <c r="H64" s="0" t="s">
        <v>44</v>
      </c>
      <c r="I64" s="0" t="s">
        <v>44</v>
      </c>
      <c r="J64" s="3" t="n">
        <v>1</v>
      </c>
      <c r="K64" s="0" t="n">
        <v>360</v>
      </c>
      <c r="L64" s="0" t="s">
        <v>44</v>
      </c>
      <c r="M64" s="0" t="s">
        <v>44</v>
      </c>
      <c r="N64" s="3" t="n">
        <v>1</v>
      </c>
      <c r="O64" s="0" t="n">
        <v>84</v>
      </c>
      <c r="P64" s="0" t="s">
        <v>44</v>
      </c>
      <c r="Q64" s="0" t="s">
        <v>44</v>
      </c>
      <c r="R64" s="3" t="n">
        <v>1</v>
      </c>
      <c r="S64" s="0" t="n">
        <v>2160</v>
      </c>
      <c r="T64" s="0" t="s">
        <v>44</v>
      </c>
      <c r="U64" s="0" t="s">
        <v>44</v>
      </c>
      <c r="V64" s="3" t="n">
        <v>1</v>
      </c>
      <c r="W64" s="0" t="n">
        <v>111</v>
      </c>
      <c r="X64" s="0" t="s">
        <v>44</v>
      </c>
      <c r="Y64" s="0" t="s">
        <v>44</v>
      </c>
      <c r="Z64" s="3" t="n">
        <v>1</v>
      </c>
      <c r="AA64" s="0" t="n">
        <v>-3</v>
      </c>
      <c r="AB64" s="0" t="s">
        <v>44</v>
      </c>
      <c r="AC64" s="0" t="s">
        <v>44</v>
      </c>
      <c r="AD64" s="3" t="n">
        <v>1</v>
      </c>
      <c r="AE64" s="0" t="n">
        <v>-3</v>
      </c>
      <c r="AF64" s="4" t="s">
        <v>44</v>
      </c>
      <c r="AG64" s="4" t="s">
        <v>44</v>
      </c>
      <c r="AH64" s="3" t="n">
        <v>1</v>
      </c>
      <c r="AI64" s="0" t="n">
        <v>14</v>
      </c>
      <c r="AJ64" s="0" t="s">
        <v>44</v>
      </c>
      <c r="AK64" s="0" t="s">
        <v>44</v>
      </c>
      <c r="AL64" s="3" t="n">
        <v>1</v>
      </c>
      <c r="AM64" s="0" t="n">
        <v>106</v>
      </c>
      <c r="AN64" s="0" t="s">
        <v>44</v>
      </c>
      <c r="AO64" s="0" t="s">
        <v>44</v>
      </c>
      <c r="AP64" s="3" t="n">
        <v>1</v>
      </c>
      <c r="AQ64" s="0" t="n">
        <v>14</v>
      </c>
      <c r="AR64" s="0" t="s">
        <v>44</v>
      </c>
      <c r="AS64" s="0" t="s">
        <v>44</v>
      </c>
      <c r="AT64" s="3" t="n">
        <v>1</v>
      </c>
      <c r="AU64" s="0" t="n">
        <v>24</v>
      </c>
      <c r="AV64" s="0" t="s">
        <v>44</v>
      </c>
      <c r="AW64" s="0" t="s">
        <v>44</v>
      </c>
      <c r="AX64" s="3" t="n">
        <v>1</v>
      </c>
      <c r="AY64" s="0" t="n">
        <v>4</v>
      </c>
      <c r="AZ64" s="0" t="s">
        <v>44</v>
      </c>
      <c r="BA64" s="0" t="s">
        <v>44</v>
      </c>
      <c r="BB64" s="3" t="n">
        <v>1</v>
      </c>
      <c r="BC64" s="0" t="n">
        <v>19</v>
      </c>
      <c r="BD64" s="0" t="s">
        <v>44</v>
      </c>
      <c r="BE64" s="0" t="s">
        <v>44</v>
      </c>
      <c r="BF64" s="3" t="n">
        <v>1</v>
      </c>
      <c r="BG64" s="0" t="n">
        <v>3146</v>
      </c>
      <c r="BH64" s="0" t="s">
        <v>44</v>
      </c>
      <c r="BI64" s="0" t="s">
        <v>44</v>
      </c>
      <c r="BJ64" s="3" t="n">
        <v>1</v>
      </c>
      <c r="BK64" s="0" t="n">
        <v>29</v>
      </c>
      <c r="BL64" s="0" t="s">
        <v>44</v>
      </c>
      <c r="BM64" s="0" t="s">
        <v>44</v>
      </c>
      <c r="BN64" s="3" t="n">
        <v>1</v>
      </c>
      <c r="BO64" s="0" t="n">
        <v>9</v>
      </c>
      <c r="BP64" s="0" t="s">
        <v>44</v>
      </c>
      <c r="BQ64" s="0" t="s">
        <v>44</v>
      </c>
      <c r="BR64" s="3" t="n">
        <v>1</v>
      </c>
      <c r="BU64" s="0" t="n">
        <f aca="false">IF(CJ64&lt;=0,$D$7,IF(CR64&lt;=CJ64,$D$7,$D$7+$F$7*(CR64-CJ64)))</f>
        <v>2.74</v>
      </c>
      <c r="BW64" s="0" t="n">
        <v>1</v>
      </c>
      <c r="BX64" s="0" t="n">
        <f aca="false">IF(AND(C64&gt;=0,C65&gt;=0),C64-C65,-1)</f>
        <v>1800</v>
      </c>
      <c r="BY64" s="0" t="s">
        <v>44</v>
      </c>
      <c r="BZ64" s="0" t="str">
        <f aca="false">IF(AND(E64="Nein",E65="Nein"),"Nein","Ja")</f>
        <v>Nein</v>
      </c>
      <c r="CA64" s="3" t="n">
        <f aca="false">ROUND((F64+F65)/2,2)</f>
        <v>1</v>
      </c>
      <c r="CB64" s="0" t="n">
        <f aca="false">G64</f>
        <v>107</v>
      </c>
      <c r="CC64" s="0" t="str">
        <f aca="false">H64</f>
        <v>Nein</v>
      </c>
      <c r="CD64" s="0" t="str">
        <f aca="false">I64</f>
        <v>Nein</v>
      </c>
      <c r="CE64" s="3" t="n">
        <f aca="false">J64</f>
        <v>1</v>
      </c>
      <c r="CF64" s="0" t="n">
        <f aca="false">IF(AND(K64&gt;=0,K65&gt;=0),K64-K65,-1)</f>
        <v>180</v>
      </c>
      <c r="CG64" s="0" t="s">
        <v>44</v>
      </c>
      <c r="CH64" s="0" t="str">
        <f aca="false">IF(AND(M64="Nein",M65="Nein"),"Nein","Ja")</f>
        <v>Nein</v>
      </c>
      <c r="CI64" s="3" t="n">
        <f aca="false">ROUND((N64+N65)/2,2)</f>
        <v>1</v>
      </c>
      <c r="CJ64" s="0" t="n">
        <f aca="false">O64</f>
        <v>84</v>
      </c>
      <c r="CK64" s="0" t="str">
        <f aca="false">P64</f>
        <v>Nein</v>
      </c>
      <c r="CL64" s="0" t="str">
        <f aca="false">Q64</f>
        <v>Nein</v>
      </c>
      <c r="CM64" s="3" t="n">
        <f aca="false">R64</f>
        <v>1</v>
      </c>
      <c r="CN64" s="0" t="n">
        <f aca="false">IF(AND(S64&gt;=0,S65&gt;=0),S64-S65,-1)</f>
        <v>1620</v>
      </c>
      <c r="CO64" s="0" t="s">
        <v>44</v>
      </c>
      <c r="CP64" s="0" t="str">
        <f aca="false">IF(AND(U64="Nein",U65="Nein"),"Nein","Ja")</f>
        <v>Nein</v>
      </c>
      <c r="CQ64" s="3" t="n">
        <f aca="false">ROUND((V64+V65)/2,2)</f>
        <v>1</v>
      </c>
      <c r="CR64" s="0" t="n">
        <f aca="false">W64</f>
        <v>111</v>
      </c>
      <c r="CS64" s="0" t="str">
        <f aca="false">X64</f>
        <v>Nein</v>
      </c>
      <c r="CT64" s="0" t="str">
        <f aca="false">Y64</f>
        <v>Nein</v>
      </c>
      <c r="CU64" s="3" t="n">
        <f aca="false">Z64</f>
        <v>1</v>
      </c>
      <c r="CV64" s="0" t="n">
        <f aca="false">AA64</f>
        <v>-3</v>
      </c>
      <c r="CW64" s="0" t="str">
        <f aca="false">AB64</f>
        <v>Nein</v>
      </c>
      <c r="CX64" s="0" t="str">
        <f aca="false">AC64</f>
        <v>Nein</v>
      </c>
      <c r="CY64" s="3" t="n">
        <f aca="false">AD64</f>
        <v>1</v>
      </c>
      <c r="CZ64" s="0" t="n">
        <f aca="false">AE64</f>
        <v>-3</v>
      </c>
      <c r="DA64" s="0" t="str">
        <f aca="false">AF64</f>
        <v>Nein</v>
      </c>
      <c r="DB64" s="0" t="str">
        <f aca="false">AG64</f>
        <v>Nein</v>
      </c>
      <c r="DC64" s="3" t="n">
        <f aca="false">AH64</f>
        <v>1</v>
      </c>
      <c r="DD64" s="0" t="n">
        <f aca="false">AI64</f>
        <v>14</v>
      </c>
      <c r="DE64" s="0" t="str">
        <f aca="false">AJ64</f>
        <v>Nein</v>
      </c>
      <c r="DF64" s="0" t="str">
        <f aca="false">AK64</f>
        <v>Nein</v>
      </c>
      <c r="DG64" s="3" t="n">
        <f aca="false">AL64</f>
        <v>1</v>
      </c>
      <c r="DH64" s="0" t="n">
        <f aca="false">AM64</f>
        <v>106</v>
      </c>
      <c r="DI64" s="0" t="str">
        <f aca="false">AN64</f>
        <v>Nein</v>
      </c>
      <c r="DJ64" s="0" t="str">
        <f aca="false">AO64</f>
        <v>Nein</v>
      </c>
      <c r="DK64" s="3" t="n">
        <f aca="false">AP64</f>
        <v>1</v>
      </c>
      <c r="DL64" s="0" t="n">
        <f aca="false">IF(CF64=0,0,IF(OR(BX64&gt;=0,CF64&gt;=0),ROUND(CF64/BX64*100,0),-1))</f>
        <v>10</v>
      </c>
      <c r="DM64" s="0" t="s">
        <v>44</v>
      </c>
      <c r="DN64" s="0" t="str">
        <f aca="false">IF(AND(CH64="Nein",BZ64="Nein"),"Nein","Ja")</f>
        <v>Nein</v>
      </c>
      <c r="DO64" s="3" t="n">
        <f aca="false">ROUND(CI64*CA64,2)</f>
        <v>1</v>
      </c>
      <c r="DP64" s="0" t="n">
        <f aca="false">IF(OR(BX64&lt;0,CB64&lt;=0),-1,ROUND(BX64/CB64,0))</f>
        <v>17</v>
      </c>
      <c r="DQ64" s="0" t="s">
        <v>44</v>
      </c>
      <c r="DR64" s="0" t="str">
        <f aca="false">IF(AND(BZ64="Nein",CD64="Nein"),"Nein","Ja")</f>
        <v>Nein</v>
      </c>
      <c r="DS64" s="3" t="n">
        <f aca="false">ROUND(CA64*CE64,2)</f>
        <v>1</v>
      </c>
      <c r="DT64" s="0" t="n">
        <f aca="false">IF(OR(CF64&lt;0,CJ64&lt;=0),-1,ROUND(CF64/CJ64,0))</f>
        <v>2</v>
      </c>
      <c r="DU64" s="0" t="s">
        <v>44</v>
      </c>
      <c r="DV64" s="0" t="str">
        <f aca="false">IF(AND(CH64="Nein",CL64="Nein"),"Nein","Ja")</f>
        <v>Nein</v>
      </c>
      <c r="DW64" s="3" t="n">
        <f aca="false">ROUND(CI64*CM64,2)</f>
        <v>1</v>
      </c>
      <c r="DX64" s="0" t="n">
        <f aca="false">IF(OR(CN64&lt;0,CR64&lt;=0),-1,ROUND(CN64/CR64,0))</f>
        <v>15</v>
      </c>
      <c r="DY64" s="0" t="s">
        <v>44</v>
      </c>
      <c r="DZ64" s="0" t="str">
        <f aca="false">IF(AND(CP64="Nein",CT64="Nein"),"Nein","Ja")</f>
        <v>Nein</v>
      </c>
      <c r="EA64" s="3" t="n">
        <f aca="false">ROUND(CQ64*CU64,2)</f>
        <v>1</v>
      </c>
      <c r="EB64" s="0" t="n">
        <f aca="false">IF(OR(CN64&lt;0,CF64&lt;0),-1,CN64+ROUND(BU64*CF64,0))</f>
        <v>2113</v>
      </c>
      <c r="EC64" s="0" t="s">
        <v>44</v>
      </c>
      <c r="ED64" s="0" t="str">
        <f aca="false">IF(AND(CP64="Nein",CH64="Nein"),"Nein","Ja")</f>
        <v>Nein</v>
      </c>
      <c r="EE64" s="3" t="n">
        <f aca="false">ROUND((CQ64+CI64)/2,2)</f>
        <v>1</v>
      </c>
      <c r="EF64" s="0" t="n">
        <f aca="false">IF(OR(EB64&lt;0,CB64&lt;=0),-1,ROUND(EB64/CB64,0))</f>
        <v>20</v>
      </c>
      <c r="EG64" s="0" t="s">
        <v>44</v>
      </c>
      <c r="EH64" s="0" t="str">
        <f aca="false">IF(AND(ED64="Nein",CD64="Nein"),"Nein","Ja")</f>
        <v>Nein</v>
      </c>
      <c r="EI64" s="3" t="n">
        <f aca="false">ROUND(EE64*CE64,2)</f>
        <v>1</v>
      </c>
      <c r="EJ64" s="0" t="n">
        <f aca="false">BO64</f>
        <v>9</v>
      </c>
      <c r="EK64" s="0" t="str">
        <f aca="false">BP64</f>
        <v>Nein</v>
      </c>
      <c r="EL64" s="0" t="str">
        <f aca="false">BQ64</f>
        <v>Nein</v>
      </c>
      <c r="EM64" s="3" t="n">
        <f aca="false">BR64</f>
        <v>1</v>
      </c>
    </row>
    <row r="65" customFormat="false" ht="12.75" hidden="false" customHeight="false" outlineLevel="0" collapsed="false">
      <c r="B65" s="0" t="n">
        <v>1</v>
      </c>
      <c r="C65" s="0" t="n">
        <v>720</v>
      </c>
      <c r="D65" s="0" t="s">
        <v>44</v>
      </c>
      <c r="E65" s="0" t="s">
        <v>44</v>
      </c>
      <c r="F65" s="3" t="n">
        <v>1</v>
      </c>
      <c r="G65" s="0" t="n">
        <v>97</v>
      </c>
      <c r="H65" s="0" t="s">
        <v>44</v>
      </c>
      <c r="I65" s="0" t="s">
        <v>44</v>
      </c>
      <c r="J65" s="3" t="n">
        <v>1</v>
      </c>
      <c r="K65" s="0" t="n">
        <v>180</v>
      </c>
      <c r="L65" s="0" t="s">
        <v>44</v>
      </c>
      <c r="M65" s="0" t="s">
        <v>44</v>
      </c>
      <c r="N65" s="3" t="n">
        <v>1</v>
      </c>
      <c r="O65" s="0" t="n">
        <v>82</v>
      </c>
      <c r="P65" s="0" t="s">
        <v>44</v>
      </c>
      <c r="Q65" s="0" t="s">
        <v>44</v>
      </c>
      <c r="R65" s="3" t="n">
        <v>1</v>
      </c>
      <c r="S65" s="0" t="n">
        <v>540</v>
      </c>
      <c r="T65" s="0" t="s">
        <v>44</v>
      </c>
      <c r="U65" s="0" t="s">
        <v>44</v>
      </c>
      <c r="V65" s="3" t="n">
        <v>1</v>
      </c>
      <c r="W65" s="0" t="n">
        <v>102</v>
      </c>
      <c r="X65" s="0" t="s">
        <v>44</v>
      </c>
      <c r="Y65" s="0" t="s">
        <v>44</v>
      </c>
      <c r="Z65" s="3" t="n">
        <v>1</v>
      </c>
      <c r="AA65" s="0" t="n">
        <v>82</v>
      </c>
      <c r="AB65" s="0" t="s">
        <v>44</v>
      </c>
      <c r="AC65" s="0" t="s">
        <v>44</v>
      </c>
      <c r="AD65" s="3" t="n">
        <v>1</v>
      </c>
      <c r="AE65" s="0" t="n">
        <v>82</v>
      </c>
      <c r="AF65" s="4" t="s">
        <v>44</v>
      </c>
      <c r="AG65" s="4" t="s">
        <v>44</v>
      </c>
      <c r="AH65" s="3" t="n">
        <v>1</v>
      </c>
      <c r="AI65" s="0" t="n">
        <v>11</v>
      </c>
      <c r="AJ65" s="0" t="s">
        <v>44</v>
      </c>
      <c r="AK65" s="0" t="s">
        <v>44</v>
      </c>
      <c r="AL65" s="3" t="n">
        <v>1</v>
      </c>
      <c r="AM65" s="0" t="n">
        <v>98</v>
      </c>
      <c r="AN65" s="0" t="s">
        <v>44</v>
      </c>
      <c r="AO65" s="0" t="s">
        <v>44</v>
      </c>
      <c r="AP65" s="3" t="n">
        <v>1</v>
      </c>
      <c r="AQ65" s="0" t="n">
        <v>25</v>
      </c>
      <c r="AR65" s="0" t="s">
        <v>44</v>
      </c>
      <c r="AS65" s="0" t="s">
        <v>44</v>
      </c>
      <c r="AT65" s="3" t="n">
        <v>1</v>
      </c>
      <c r="AU65" s="0" t="n">
        <v>7</v>
      </c>
      <c r="AV65" s="0" t="s">
        <v>44</v>
      </c>
      <c r="AW65" s="0" t="s">
        <v>44</v>
      </c>
      <c r="AX65" s="3" t="n">
        <v>1</v>
      </c>
      <c r="AY65" s="0" t="n">
        <v>2</v>
      </c>
      <c r="AZ65" s="0" t="s">
        <v>44</v>
      </c>
      <c r="BA65" s="0" t="s">
        <v>44</v>
      </c>
      <c r="BB65" s="3" t="n">
        <v>1</v>
      </c>
      <c r="BC65" s="0" t="n">
        <v>5</v>
      </c>
      <c r="BD65" s="0" t="s">
        <v>44</v>
      </c>
      <c r="BE65" s="0" t="s">
        <v>44</v>
      </c>
      <c r="BF65" s="3" t="n">
        <v>1</v>
      </c>
      <c r="BG65" s="0" t="n">
        <v>1008</v>
      </c>
      <c r="BH65" s="0" t="s">
        <v>44</v>
      </c>
      <c r="BI65" s="0" t="s">
        <v>44</v>
      </c>
      <c r="BJ65" s="3" t="n">
        <v>1</v>
      </c>
      <c r="BK65" s="0" t="n">
        <v>10</v>
      </c>
      <c r="BL65" s="0" t="s">
        <v>44</v>
      </c>
      <c r="BM65" s="0" t="s">
        <v>44</v>
      </c>
      <c r="BN65" s="3" t="n">
        <v>1</v>
      </c>
      <c r="BO65" s="0" t="n">
        <v>7</v>
      </c>
      <c r="BP65" s="0" t="s">
        <v>44</v>
      </c>
      <c r="BQ65" s="0" t="s">
        <v>44</v>
      </c>
      <c r="BR65" s="3" t="n">
        <v>1</v>
      </c>
      <c r="CA65" s="3"/>
      <c r="CE65" s="3"/>
      <c r="CI65" s="3"/>
      <c r="CM65" s="3"/>
      <c r="CQ65" s="3"/>
      <c r="CU65" s="3"/>
      <c r="CY65" s="3"/>
      <c r="DC65" s="3"/>
      <c r="DG65" s="3"/>
      <c r="DK65" s="3"/>
      <c r="DO65" s="3"/>
      <c r="DS65" s="3"/>
      <c r="DW65" s="3"/>
      <c r="EA65" s="3"/>
      <c r="EE65" s="3"/>
      <c r="EI65" s="3"/>
      <c r="EM65" s="3"/>
    </row>
    <row r="66" customFormat="false" ht="12.75" hidden="false" customHeight="false" outlineLevel="0" collapsed="false">
      <c r="A66" s="0" t="n">
        <v>25</v>
      </c>
      <c r="B66" s="0" t="n">
        <v>1</v>
      </c>
      <c r="C66" s="0" t="n">
        <v>2520</v>
      </c>
      <c r="D66" s="0" t="s">
        <v>44</v>
      </c>
      <c r="E66" s="0" t="s">
        <v>44</v>
      </c>
      <c r="F66" s="3" t="n">
        <v>1</v>
      </c>
      <c r="G66" s="0" t="n">
        <v>103</v>
      </c>
      <c r="H66" s="0" t="s">
        <v>44</v>
      </c>
      <c r="I66" s="0" t="s">
        <v>44</v>
      </c>
      <c r="J66" s="3" t="n">
        <v>1</v>
      </c>
      <c r="K66" s="0" t="n">
        <v>900</v>
      </c>
      <c r="L66" s="0" t="s">
        <v>44</v>
      </c>
      <c r="M66" s="0" t="s">
        <v>44</v>
      </c>
      <c r="N66" s="3" t="n">
        <v>1</v>
      </c>
      <c r="O66" s="0" t="n">
        <v>85</v>
      </c>
      <c r="P66" s="0" t="s">
        <v>44</v>
      </c>
      <c r="Q66" s="0" t="s">
        <v>44</v>
      </c>
      <c r="R66" s="3" t="n">
        <v>1</v>
      </c>
      <c r="S66" s="0" t="n">
        <v>1620</v>
      </c>
      <c r="T66" s="0" t="s">
        <v>44</v>
      </c>
      <c r="U66" s="0" t="s">
        <v>44</v>
      </c>
      <c r="V66" s="3" t="n">
        <v>1</v>
      </c>
      <c r="W66" s="0" t="n">
        <v>114</v>
      </c>
      <c r="X66" s="0" t="s">
        <v>44</v>
      </c>
      <c r="Y66" s="0" t="s">
        <v>44</v>
      </c>
      <c r="Z66" s="3" t="n">
        <v>1</v>
      </c>
      <c r="AA66" s="0" t="n">
        <v>82</v>
      </c>
      <c r="AB66" s="0" t="s">
        <v>44</v>
      </c>
      <c r="AC66" s="0" t="s">
        <v>44</v>
      </c>
      <c r="AD66" s="3" t="n">
        <v>1</v>
      </c>
      <c r="AE66" s="0" t="n">
        <v>88</v>
      </c>
      <c r="AF66" s="4" t="s">
        <v>44</v>
      </c>
      <c r="AG66" s="4" t="s">
        <v>44</v>
      </c>
      <c r="AH66" s="3" t="n">
        <v>1</v>
      </c>
      <c r="AI66" s="0" t="n">
        <v>-3</v>
      </c>
      <c r="AJ66" s="0" t="s">
        <v>44</v>
      </c>
      <c r="AK66" s="0" t="s">
        <v>44</v>
      </c>
      <c r="AL66" s="3" t="n">
        <v>1</v>
      </c>
      <c r="AM66" s="0" t="n">
        <v>103</v>
      </c>
      <c r="AN66" s="0" t="s">
        <v>44</v>
      </c>
      <c r="AO66" s="0" t="s">
        <v>44</v>
      </c>
      <c r="AP66" s="3" t="n">
        <v>1</v>
      </c>
      <c r="AQ66" s="0" t="n">
        <v>36</v>
      </c>
      <c r="AR66" s="0" t="s">
        <v>44</v>
      </c>
      <c r="AS66" s="0" t="s">
        <v>44</v>
      </c>
      <c r="AT66" s="3" t="n">
        <v>1</v>
      </c>
      <c r="AU66" s="0" t="n">
        <v>24</v>
      </c>
      <c r="AV66" s="0" t="s">
        <v>44</v>
      </c>
      <c r="AW66" s="0" t="s">
        <v>44</v>
      </c>
      <c r="AX66" s="3" t="n">
        <v>1</v>
      </c>
      <c r="AY66" s="0" t="n">
        <v>11</v>
      </c>
      <c r="AZ66" s="0" t="s">
        <v>44</v>
      </c>
      <c r="BA66" s="0" t="s">
        <v>44</v>
      </c>
      <c r="BB66" s="3" t="n">
        <v>1</v>
      </c>
      <c r="BC66" s="0" t="n">
        <v>14</v>
      </c>
      <c r="BD66" s="0" t="s">
        <v>44</v>
      </c>
      <c r="BE66" s="0" t="s">
        <v>44</v>
      </c>
      <c r="BF66" s="3" t="n">
        <v>1</v>
      </c>
      <c r="BG66" s="0" t="n">
        <v>4122</v>
      </c>
      <c r="BH66" s="0" t="s">
        <v>44</v>
      </c>
      <c r="BI66" s="0" t="s">
        <v>44</v>
      </c>
      <c r="BJ66" s="3" t="n">
        <v>1</v>
      </c>
      <c r="BK66" s="0" t="n">
        <v>40</v>
      </c>
      <c r="BL66" s="0" t="s">
        <v>44</v>
      </c>
      <c r="BM66" s="0" t="s">
        <v>44</v>
      </c>
      <c r="BN66" s="3" t="n">
        <v>1</v>
      </c>
      <c r="BO66" s="0" t="n">
        <v>19</v>
      </c>
      <c r="BP66" s="0" t="s">
        <v>44</v>
      </c>
      <c r="BQ66" s="0" t="s">
        <v>44</v>
      </c>
      <c r="BR66" s="3" t="n">
        <v>1</v>
      </c>
      <c r="BU66" s="0" t="n">
        <f aca="false">IF(CJ66&lt;=0,$D$7,IF(CR66&lt;=CJ66,$D$7,$D$7+$F$7*(CR66-CJ66)))</f>
        <v>2.78</v>
      </c>
      <c r="BW66" s="0" t="n">
        <v>1</v>
      </c>
      <c r="BX66" s="0" t="n">
        <f aca="false">IF(AND(C66&gt;=0,C67&gt;=0),C66-C67,-1)</f>
        <v>1800</v>
      </c>
      <c r="BY66" s="0" t="s">
        <v>44</v>
      </c>
      <c r="BZ66" s="0" t="str">
        <f aca="false">IF(AND(E66="Nein",E67="Nein"),"Nein","Ja")</f>
        <v>Nein</v>
      </c>
      <c r="CA66" s="3" t="n">
        <f aca="false">ROUND((F66+F67)/2,2)</f>
        <v>1</v>
      </c>
      <c r="CB66" s="0" t="n">
        <f aca="false">G66</f>
        <v>103</v>
      </c>
      <c r="CC66" s="0" t="str">
        <f aca="false">H66</f>
        <v>Nein</v>
      </c>
      <c r="CD66" s="0" t="str">
        <f aca="false">I66</f>
        <v>Nein</v>
      </c>
      <c r="CE66" s="3" t="n">
        <f aca="false">J66</f>
        <v>1</v>
      </c>
      <c r="CF66" s="0" t="n">
        <f aca="false">IF(AND(K66&gt;=0,K67&gt;=0),K66-K67,-1)</f>
        <v>720</v>
      </c>
      <c r="CG66" s="0" t="s">
        <v>44</v>
      </c>
      <c r="CH66" s="0" t="str">
        <f aca="false">IF(AND(M66="Nein",M67="Nein"),"Nein","Ja")</f>
        <v>Nein</v>
      </c>
      <c r="CI66" s="3" t="n">
        <f aca="false">ROUND((N66+N67)/2,2)</f>
        <v>1</v>
      </c>
      <c r="CJ66" s="0" t="n">
        <f aca="false">O66</f>
        <v>85</v>
      </c>
      <c r="CK66" s="0" t="str">
        <f aca="false">P66</f>
        <v>Nein</v>
      </c>
      <c r="CL66" s="0" t="str">
        <f aca="false">Q66</f>
        <v>Nein</v>
      </c>
      <c r="CM66" s="3" t="n">
        <f aca="false">R66</f>
        <v>1</v>
      </c>
      <c r="CN66" s="0" t="n">
        <f aca="false">IF(AND(S66&gt;=0,S67&gt;=0),S66-S67,-1)</f>
        <v>1080</v>
      </c>
      <c r="CO66" s="0" t="s">
        <v>44</v>
      </c>
      <c r="CP66" s="0" t="str">
        <f aca="false">IF(AND(U66="Nein",U67="Nein"),"Nein","Ja")</f>
        <v>Nein</v>
      </c>
      <c r="CQ66" s="3" t="n">
        <f aca="false">ROUND((V66+V67)/2,2)</f>
        <v>1</v>
      </c>
      <c r="CR66" s="0" t="n">
        <f aca="false">W66</f>
        <v>114</v>
      </c>
      <c r="CS66" s="0" t="str">
        <f aca="false">X66</f>
        <v>Nein</v>
      </c>
      <c r="CT66" s="0" t="str">
        <f aca="false">Y66</f>
        <v>Nein</v>
      </c>
      <c r="CU66" s="3" t="n">
        <f aca="false">Z66</f>
        <v>1</v>
      </c>
      <c r="CV66" s="0" t="n">
        <f aca="false">AA66</f>
        <v>82</v>
      </c>
      <c r="CW66" s="0" t="str">
        <f aca="false">AB66</f>
        <v>Nein</v>
      </c>
      <c r="CX66" s="0" t="str">
        <f aca="false">AC66</f>
        <v>Nein</v>
      </c>
      <c r="CY66" s="3" t="n">
        <f aca="false">AD66</f>
        <v>1</v>
      </c>
      <c r="CZ66" s="0" t="n">
        <f aca="false">AE66</f>
        <v>88</v>
      </c>
      <c r="DA66" s="0" t="str">
        <f aca="false">AF66</f>
        <v>Nein</v>
      </c>
      <c r="DB66" s="0" t="str">
        <f aca="false">AG66</f>
        <v>Nein</v>
      </c>
      <c r="DC66" s="3" t="n">
        <f aca="false">AH66</f>
        <v>1</v>
      </c>
      <c r="DD66" s="0" t="n">
        <f aca="false">AI66</f>
        <v>-3</v>
      </c>
      <c r="DE66" s="0" t="str">
        <f aca="false">AJ66</f>
        <v>Nein</v>
      </c>
      <c r="DF66" s="0" t="str">
        <f aca="false">AK66</f>
        <v>Nein</v>
      </c>
      <c r="DG66" s="3" t="n">
        <f aca="false">AL66</f>
        <v>1</v>
      </c>
      <c r="DH66" s="0" t="n">
        <f aca="false">AM66</f>
        <v>103</v>
      </c>
      <c r="DI66" s="0" t="str">
        <f aca="false">AN66</f>
        <v>Nein</v>
      </c>
      <c r="DJ66" s="0" t="str">
        <f aca="false">AO66</f>
        <v>Nein</v>
      </c>
      <c r="DK66" s="3" t="n">
        <f aca="false">AP66</f>
        <v>1</v>
      </c>
      <c r="DL66" s="0" t="n">
        <f aca="false">IF(CF66=0,0,IF(OR(BX66&gt;=0,CF66&gt;=0),ROUND(CF66/BX66*100,0),-1))</f>
        <v>40</v>
      </c>
      <c r="DM66" s="0" t="s">
        <v>44</v>
      </c>
      <c r="DN66" s="0" t="str">
        <f aca="false">IF(AND(CH66="Nein",BZ66="Nein"),"Nein","Ja")</f>
        <v>Nein</v>
      </c>
      <c r="DO66" s="3" t="n">
        <f aca="false">ROUND(CI66*CA66,2)</f>
        <v>1</v>
      </c>
      <c r="DP66" s="0" t="n">
        <f aca="false">IF(OR(BX66&lt;0,CB66&lt;=0),-1,ROUND(BX66/CB66,0))</f>
        <v>17</v>
      </c>
      <c r="DQ66" s="0" t="s">
        <v>44</v>
      </c>
      <c r="DR66" s="0" t="str">
        <f aca="false">IF(AND(BZ66="Nein",CD66="Nein"),"Nein","Ja")</f>
        <v>Nein</v>
      </c>
      <c r="DS66" s="3" t="n">
        <f aca="false">ROUND(CA66*CE66,2)</f>
        <v>1</v>
      </c>
      <c r="DT66" s="0" t="n">
        <f aca="false">IF(OR(CF66&lt;0,CJ66&lt;=0),-1,ROUND(CF66/CJ66,0))</f>
        <v>8</v>
      </c>
      <c r="DU66" s="0" t="s">
        <v>44</v>
      </c>
      <c r="DV66" s="0" t="str">
        <f aca="false">IF(AND(CH66="Nein",CL66="Nein"),"Nein","Ja")</f>
        <v>Nein</v>
      </c>
      <c r="DW66" s="3" t="n">
        <f aca="false">ROUND(CI66*CM66,2)</f>
        <v>1</v>
      </c>
      <c r="DX66" s="0" t="n">
        <f aca="false">IF(OR(CN66&lt;0,CR66&lt;=0),-1,ROUND(CN66/CR66,0))</f>
        <v>9</v>
      </c>
      <c r="DY66" s="0" t="s">
        <v>44</v>
      </c>
      <c r="DZ66" s="0" t="str">
        <f aca="false">IF(AND(CP66="Nein",CT66="Nein"),"Nein","Ja")</f>
        <v>Nein</v>
      </c>
      <c r="EA66" s="3" t="n">
        <f aca="false">ROUND(CQ66*CU66,2)</f>
        <v>1</v>
      </c>
      <c r="EB66" s="0" t="n">
        <f aca="false">IF(OR(CN66&lt;0,CF66&lt;0),-1,CN66+ROUND(BU66*CF66,0))</f>
        <v>3082</v>
      </c>
      <c r="EC66" s="0" t="s">
        <v>44</v>
      </c>
      <c r="ED66" s="0" t="str">
        <f aca="false">IF(AND(CP66="Nein",CH66="Nein"),"Nein","Ja")</f>
        <v>Nein</v>
      </c>
      <c r="EE66" s="3" t="n">
        <f aca="false">ROUND((CQ66+CI66)/2,2)</f>
        <v>1</v>
      </c>
      <c r="EF66" s="0" t="n">
        <f aca="false">IF(OR(EB66&lt;0,CB66&lt;=0),-1,ROUND(EB66/CB66,0))</f>
        <v>30</v>
      </c>
      <c r="EG66" s="0" t="s">
        <v>44</v>
      </c>
      <c r="EH66" s="0" t="str">
        <f aca="false">IF(AND(ED66="Nein",CD66="Nein"),"Nein","Ja")</f>
        <v>Nein</v>
      </c>
      <c r="EI66" s="3" t="n">
        <f aca="false">ROUND(EE66*CE66,2)</f>
        <v>1</v>
      </c>
      <c r="EJ66" s="0" t="n">
        <f aca="false">BO66</f>
        <v>19</v>
      </c>
      <c r="EK66" s="0" t="str">
        <f aca="false">BP66</f>
        <v>Nein</v>
      </c>
      <c r="EL66" s="0" t="str">
        <f aca="false">BQ66</f>
        <v>Nein</v>
      </c>
      <c r="EM66" s="3" t="n">
        <f aca="false">BR66</f>
        <v>1</v>
      </c>
    </row>
    <row r="67" customFormat="false" ht="12.75" hidden="false" customHeight="false" outlineLevel="0" collapsed="false">
      <c r="B67" s="0" t="n">
        <v>1</v>
      </c>
      <c r="C67" s="0" t="n">
        <v>720</v>
      </c>
      <c r="D67" s="0" t="s">
        <v>44</v>
      </c>
      <c r="E67" s="0" t="s">
        <v>44</v>
      </c>
      <c r="F67" s="3" t="n">
        <v>1</v>
      </c>
      <c r="G67" s="0" t="n">
        <v>97</v>
      </c>
      <c r="H67" s="0" t="s">
        <v>44</v>
      </c>
      <c r="I67" s="0" t="s">
        <v>45</v>
      </c>
      <c r="J67" s="3" t="n">
        <v>0.95</v>
      </c>
      <c r="K67" s="0" t="n">
        <v>180</v>
      </c>
      <c r="L67" s="0" t="s">
        <v>44</v>
      </c>
      <c r="M67" s="0" t="s">
        <v>44</v>
      </c>
      <c r="N67" s="3" t="n">
        <v>1</v>
      </c>
      <c r="O67" s="0" t="n">
        <v>82</v>
      </c>
      <c r="P67" s="0" t="s">
        <v>44</v>
      </c>
      <c r="Q67" s="0" t="s">
        <v>45</v>
      </c>
      <c r="R67" s="3" t="n">
        <v>0.95</v>
      </c>
      <c r="S67" s="0" t="n">
        <v>540</v>
      </c>
      <c r="T67" s="0" t="s">
        <v>44</v>
      </c>
      <c r="U67" s="0" t="s">
        <v>44</v>
      </c>
      <c r="V67" s="3" t="n">
        <v>1</v>
      </c>
      <c r="W67" s="0" t="n">
        <v>102</v>
      </c>
      <c r="X67" s="0" t="s">
        <v>44</v>
      </c>
      <c r="Y67" s="0" t="s">
        <v>45</v>
      </c>
      <c r="Z67" s="3" t="n">
        <v>0.95</v>
      </c>
      <c r="AA67" s="0" t="n">
        <v>82</v>
      </c>
      <c r="AB67" s="0" t="s">
        <v>44</v>
      </c>
      <c r="AC67" s="0" t="s">
        <v>44</v>
      </c>
      <c r="AD67" s="3" t="n">
        <v>1</v>
      </c>
      <c r="AE67" s="0" t="n">
        <v>82</v>
      </c>
      <c r="AF67" s="4" t="s">
        <v>44</v>
      </c>
      <c r="AG67" s="4" t="s">
        <v>44</v>
      </c>
      <c r="AH67" s="3" t="n">
        <v>1</v>
      </c>
      <c r="AI67" s="0" t="n">
        <v>11</v>
      </c>
      <c r="AJ67" s="0" t="s">
        <v>44</v>
      </c>
      <c r="AK67" s="0" t="s">
        <v>44</v>
      </c>
      <c r="AL67" s="3" t="n">
        <v>1</v>
      </c>
      <c r="AM67" s="0" t="n">
        <v>98</v>
      </c>
      <c r="AN67" s="0" t="s">
        <v>44</v>
      </c>
      <c r="AO67" s="0" t="s">
        <v>44</v>
      </c>
      <c r="AP67" s="3" t="n">
        <v>1</v>
      </c>
      <c r="AQ67" s="0" t="n">
        <v>25</v>
      </c>
      <c r="AR67" s="0" t="s">
        <v>44</v>
      </c>
      <c r="AS67" s="0" t="s">
        <v>44</v>
      </c>
      <c r="AT67" s="3" t="n">
        <v>1</v>
      </c>
      <c r="AU67" s="0" t="n">
        <v>7</v>
      </c>
      <c r="AV67" s="0" t="s">
        <v>44</v>
      </c>
      <c r="AW67" s="0" t="s">
        <v>44</v>
      </c>
      <c r="AX67" s="3" t="n">
        <v>1</v>
      </c>
      <c r="AY67" s="0" t="n">
        <v>2</v>
      </c>
      <c r="AZ67" s="0" t="s">
        <v>44</v>
      </c>
      <c r="BA67" s="0" t="s">
        <v>44</v>
      </c>
      <c r="BB67" s="3" t="n">
        <v>1</v>
      </c>
      <c r="BC67" s="0" t="n">
        <v>5</v>
      </c>
      <c r="BD67" s="0" t="s">
        <v>44</v>
      </c>
      <c r="BE67" s="0" t="s">
        <v>44</v>
      </c>
      <c r="BF67" s="3" t="n">
        <v>1</v>
      </c>
      <c r="BG67" s="0" t="n">
        <v>1008</v>
      </c>
      <c r="BH67" s="0" t="s">
        <v>44</v>
      </c>
      <c r="BI67" s="0" t="s">
        <v>44</v>
      </c>
      <c r="BJ67" s="3" t="n">
        <v>1</v>
      </c>
      <c r="BK67" s="0" t="n">
        <v>10</v>
      </c>
      <c r="BL67" s="0" t="s">
        <v>44</v>
      </c>
      <c r="BM67" s="0" t="s">
        <v>44</v>
      </c>
      <c r="BN67" s="3" t="n">
        <v>1</v>
      </c>
      <c r="BO67" s="0" t="n">
        <v>7</v>
      </c>
      <c r="BP67" s="0" t="s">
        <v>44</v>
      </c>
      <c r="BQ67" s="0" t="s">
        <v>44</v>
      </c>
      <c r="BR67" s="3" t="n">
        <v>1</v>
      </c>
      <c r="CA67" s="3"/>
      <c r="CE67" s="3"/>
      <c r="CI67" s="3"/>
      <c r="CM67" s="3"/>
      <c r="CQ67" s="3"/>
      <c r="CU67" s="3"/>
      <c r="CY67" s="3"/>
      <c r="DC67" s="3"/>
      <c r="DG67" s="3"/>
      <c r="DK67" s="3"/>
      <c r="DO67" s="3"/>
      <c r="DS67" s="3"/>
      <c r="DW67" s="3"/>
      <c r="EA67" s="3"/>
      <c r="EE67" s="3"/>
      <c r="EI67" s="3"/>
      <c r="EM67" s="3"/>
    </row>
    <row r="68" customFormat="false" ht="12.75" hidden="false" customHeight="false" outlineLevel="0" collapsed="false">
      <c r="A68" s="0" t="n">
        <v>26</v>
      </c>
      <c r="B68" s="0" t="n">
        <v>1</v>
      </c>
      <c r="C68" s="0" t="n">
        <v>1320</v>
      </c>
      <c r="D68" s="0" t="s">
        <v>44</v>
      </c>
      <c r="E68" s="0" t="s">
        <v>44</v>
      </c>
      <c r="F68" s="3" t="n">
        <v>1</v>
      </c>
      <c r="G68" s="0" t="n">
        <v>20</v>
      </c>
      <c r="H68" s="0" t="s">
        <v>44</v>
      </c>
      <c r="I68" s="0" t="s">
        <v>44</v>
      </c>
      <c r="J68" s="3" t="n">
        <v>1</v>
      </c>
      <c r="K68" s="0" t="n">
        <v>60</v>
      </c>
      <c r="L68" s="0" t="s">
        <v>44</v>
      </c>
      <c r="M68" s="0" t="s">
        <v>44</v>
      </c>
      <c r="N68" s="3" t="n">
        <v>1</v>
      </c>
      <c r="O68" s="0" t="n">
        <v>20</v>
      </c>
      <c r="P68" s="0" t="s">
        <v>44</v>
      </c>
      <c r="Q68" s="0" t="s">
        <v>44</v>
      </c>
      <c r="R68" s="3" t="n">
        <v>1</v>
      </c>
      <c r="S68" s="0" t="n">
        <v>1260</v>
      </c>
      <c r="T68" s="0" t="s">
        <v>44</v>
      </c>
      <c r="U68" s="0" t="s">
        <v>44</v>
      </c>
      <c r="V68" s="3" t="n">
        <v>1</v>
      </c>
      <c r="W68" s="0" t="n">
        <v>20</v>
      </c>
      <c r="X68" s="0" t="s">
        <v>44</v>
      </c>
      <c r="Y68" s="0" t="s">
        <v>44</v>
      </c>
      <c r="Z68" s="3" t="n">
        <v>1</v>
      </c>
      <c r="AA68" s="0" t="n">
        <v>92</v>
      </c>
      <c r="AB68" s="0" t="s">
        <v>44</v>
      </c>
      <c r="AC68" s="0" t="s">
        <v>44</v>
      </c>
      <c r="AD68" s="3" t="n">
        <v>1</v>
      </c>
      <c r="AE68" s="0" t="n">
        <v>92</v>
      </c>
      <c r="AF68" s="4" t="s">
        <v>44</v>
      </c>
      <c r="AG68" s="4" t="s">
        <v>44</v>
      </c>
      <c r="AH68" s="3" t="n">
        <v>1</v>
      </c>
      <c r="AI68" s="0" t="n">
        <v>2</v>
      </c>
      <c r="AJ68" s="0" t="s">
        <v>44</v>
      </c>
      <c r="AK68" s="0" t="s">
        <v>44</v>
      </c>
      <c r="AL68" s="3" t="n">
        <v>1</v>
      </c>
      <c r="AM68" s="0" t="n">
        <v>21</v>
      </c>
      <c r="AN68" s="0" t="s">
        <v>44</v>
      </c>
      <c r="AO68" s="0" t="s">
        <v>44</v>
      </c>
      <c r="AP68" s="3" t="n">
        <v>1</v>
      </c>
      <c r="AQ68" s="0" t="n">
        <v>8</v>
      </c>
      <c r="AR68" s="0" t="s">
        <v>44</v>
      </c>
      <c r="AS68" s="0" t="s">
        <v>44</v>
      </c>
      <c r="AT68" s="3" t="n">
        <v>1</v>
      </c>
      <c r="AU68" s="0" t="n">
        <v>66</v>
      </c>
      <c r="AV68" s="0" t="s">
        <v>44</v>
      </c>
      <c r="AW68" s="0" t="s">
        <v>44</v>
      </c>
      <c r="AX68" s="3" t="n">
        <v>1</v>
      </c>
      <c r="AY68" s="0" t="n">
        <v>1</v>
      </c>
      <c r="AZ68" s="0" t="s">
        <v>44</v>
      </c>
      <c r="BA68" s="0" t="s">
        <v>44</v>
      </c>
      <c r="BB68" s="3" t="n">
        <v>1</v>
      </c>
      <c r="BC68" s="0" t="n">
        <v>63</v>
      </c>
      <c r="BD68" s="0" t="s">
        <v>44</v>
      </c>
      <c r="BE68" s="0" t="s">
        <v>44</v>
      </c>
      <c r="BF68" s="3" t="n">
        <v>1</v>
      </c>
      <c r="BG68" s="0" t="n">
        <v>1392</v>
      </c>
      <c r="BH68" s="0" t="s">
        <v>44</v>
      </c>
      <c r="BI68" s="0" t="s">
        <v>44</v>
      </c>
      <c r="BJ68" s="3" t="n">
        <v>1</v>
      </c>
      <c r="BK68" s="0" t="n">
        <v>70</v>
      </c>
      <c r="BL68" s="0" t="s">
        <v>44</v>
      </c>
      <c r="BM68" s="0" t="s">
        <v>44</v>
      </c>
      <c r="BN68" s="3" t="n">
        <v>1</v>
      </c>
      <c r="BO68" s="0" t="n">
        <v>9</v>
      </c>
      <c r="BP68" s="0" t="s">
        <v>44</v>
      </c>
      <c r="BQ68" s="0" t="s">
        <v>44</v>
      </c>
      <c r="BR68" s="3" t="n">
        <v>1</v>
      </c>
      <c r="BU68" s="0" t="n">
        <f aca="false">IF(CJ68&lt;=0,$D$7,IF(CR68&lt;=CJ68,$D$7,$D$7+$F$7*(CR68-CJ68)))</f>
        <v>2.2</v>
      </c>
      <c r="BW68" s="0" t="n">
        <v>1</v>
      </c>
      <c r="BX68" s="0" t="n">
        <f aca="false">IF(AND(C68&gt;=0,C69&gt;=0),C68-C69,-1)</f>
        <v>600</v>
      </c>
      <c r="BY68" s="0" t="s">
        <v>44</v>
      </c>
      <c r="BZ68" s="0" t="str">
        <f aca="false">IF(AND(E68="Nein",E69="Nein"),"Nein","Ja")</f>
        <v>Nein</v>
      </c>
      <c r="CA68" s="3" t="n">
        <f aca="false">ROUND((F68+F69)/2,2)</f>
        <v>1</v>
      </c>
      <c r="CB68" s="0" t="n">
        <f aca="false">G68</f>
        <v>20</v>
      </c>
      <c r="CC68" s="0" t="str">
        <f aca="false">H68</f>
        <v>Nein</v>
      </c>
      <c r="CD68" s="0" t="str">
        <f aca="false">I68</f>
        <v>Nein</v>
      </c>
      <c r="CE68" s="3" t="n">
        <f aca="false">J68</f>
        <v>1</v>
      </c>
      <c r="CF68" s="0" t="n">
        <f aca="false">IF(AND(K68&gt;=0,K69&gt;=0),K68-K69,-1)</f>
        <v>0</v>
      </c>
      <c r="CG68" s="0" t="s">
        <v>44</v>
      </c>
      <c r="CH68" s="0" t="str">
        <f aca="false">IF(AND(M68="Nein",M69="Nein"),"Nein","Ja")</f>
        <v>Nein</v>
      </c>
      <c r="CI68" s="3" t="n">
        <f aca="false">ROUND((N68+N69)/2,2)</f>
        <v>1</v>
      </c>
      <c r="CJ68" s="0" t="n">
        <f aca="false">O68</f>
        <v>20</v>
      </c>
      <c r="CK68" s="0" t="str">
        <f aca="false">P68</f>
        <v>Nein</v>
      </c>
      <c r="CL68" s="0" t="str">
        <f aca="false">Q68</f>
        <v>Nein</v>
      </c>
      <c r="CM68" s="3" t="n">
        <f aca="false">R68</f>
        <v>1</v>
      </c>
      <c r="CN68" s="0" t="n">
        <f aca="false">IF(AND(S68&gt;=0,S69&gt;=0),S68-S69,-1)</f>
        <v>600</v>
      </c>
      <c r="CO68" s="0" t="s">
        <v>44</v>
      </c>
      <c r="CP68" s="0" t="str">
        <f aca="false">IF(AND(U68="Nein",U69="Nein"),"Nein","Ja")</f>
        <v>Nein</v>
      </c>
      <c r="CQ68" s="3" t="n">
        <f aca="false">ROUND((V68+V69)/2,2)</f>
        <v>1</v>
      </c>
      <c r="CR68" s="0" t="n">
        <f aca="false">W68</f>
        <v>20</v>
      </c>
      <c r="CS68" s="0" t="str">
        <f aca="false">X68</f>
        <v>Nein</v>
      </c>
      <c r="CT68" s="0" t="str">
        <f aca="false">Y68</f>
        <v>Nein</v>
      </c>
      <c r="CU68" s="3" t="n">
        <f aca="false">Z68</f>
        <v>1</v>
      </c>
      <c r="CV68" s="0" t="n">
        <f aca="false">AA68</f>
        <v>92</v>
      </c>
      <c r="CW68" s="0" t="str">
        <f aca="false">AB68</f>
        <v>Nein</v>
      </c>
      <c r="CX68" s="0" t="str">
        <f aca="false">AC68</f>
        <v>Nein</v>
      </c>
      <c r="CY68" s="3" t="n">
        <f aca="false">AD68</f>
        <v>1</v>
      </c>
      <c r="CZ68" s="0" t="n">
        <f aca="false">AE68</f>
        <v>92</v>
      </c>
      <c r="DA68" s="0" t="str">
        <f aca="false">AF68</f>
        <v>Nein</v>
      </c>
      <c r="DB68" s="0" t="str">
        <f aca="false">AG68</f>
        <v>Nein</v>
      </c>
      <c r="DC68" s="3" t="n">
        <f aca="false">AH68</f>
        <v>1</v>
      </c>
      <c r="DD68" s="0" t="n">
        <f aca="false">AI68</f>
        <v>2</v>
      </c>
      <c r="DE68" s="0" t="str">
        <f aca="false">AJ68</f>
        <v>Nein</v>
      </c>
      <c r="DF68" s="0" t="str">
        <f aca="false">AK68</f>
        <v>Nein</v>
      </c>
      <c r="DG68" s="3" t="n">
        <f aca="false">AL68</f>
        <v>1</v>
      </c>
      <c r="DH68" s="0" t="n">
        <f aca="false">AM68</f>
        <v>21</v>
      </c>
      <c r="DI68" s="0" t="str">
        <f aca="false">AN68</f>
        <v>Nein</v>
      </c>
      <c r="DJ68" s="0" t="str">
        <f aca="false">AO68</f>
        <v>Nein</v>
      </c>
      <c r="DK68" s="3" t="n">
        <f aca="false">AP68</f>
        <v>1</v>
      </c>
      <c r="DL68" s="0" t="n">
        <f aca="false">IF(CF68=0,0,IF(OR(BX68&gt;=0,CF68&gt;=0),ROUND(CF68/BX68*100,0),-1))</f>
        <v>0</v>
      </c>
      <c r="DM68" s="0" t="s">
        <v>44</v>
      </c>
      <c r="DN68" s="0" t="str">
        <f aca="false">IF(AND(CH68="Nein",BZ68="Nein"),"Nein","Ja")</f>
        <v>Nein</v>
      </c>
      <c r="DO68" s="3" t="n">
        <f aca="false">ROUND(CI68*CA68,2)</f>
        <v>1</v>
      </c>
      <c r="DP68" s="0" t="n">
        <f aca="false">IF(OR(BX68&lt;0,CB68&lt;=0),-1,ROUND(BX68/CB68,0))</f>
        <v>30</v>
      </c>
      <c r="DQ68" s="0" t="s">
        <v>44</v>
      </c>
      <c r="DR68" s="0" t="str">
        <f aca="false">IF(AND(BZ68="Nein",CD68="Nein"),"Nein","Ja")</f>
        <v>Nein</v>
      </c>
      <c r="DS68" s="3" t="n">
        <f aca="false">ROUND(CA68*CE68,2)</f>
        <v>1</v>
      </c>
      <c r="DT68" s="0" t="n">
        <f aca="false">IF(OR(CF68&lt;0,CJ68&lt;=0),-1,ROUND(CF68/CJ68,0))</f>
        <v>0</v>
      </c>
      <c r="DU68" s="0" t="s">
        <v>44</v>
      </c>
      <c r="DV68" s="0" t="str">
        <f aca="false">IF(AND(CH68="Nein",CL68="Nein"),"Nein","Ja")</f>
        <v>Nein</v>
      </c>
      <c r="DW68" s="3" t="n">
        <f aca="false">ROUND(CI68*CM68,2)</f>
        <v>1</v>
      </c>
      <c r="DX68" s="0" t="n">
        <f aca="false">IF(OR(CN68&lt;0,CR68&lt;=0),-1,ROUND(CN68/CR68,0))</f>
        <v>30</v>
      </c>
      <c r="DY68" s="0" t="s">
        <v>44</v>
      </c>
      <c r="DZ68" s="0" t="str">
        <f aca="false">IF(AND(CP68="Nein",CT68="Nein"),"Nein","Ja")</f>
        <v>Nein</v>
      </c>
      <c r="EA68" s="3" t="n">
        <f aca="false">ROUND(CQ68*CU68,2)</f>
        <v>1</v>
      </c>
      <c r="EB68" s="0" t="n">
        <f aca="false">IF(OR(CN68&lt;0,CF68&lt;0),-1,CN68+ROUND(BU68*CF68,0))</f>
        <v>600</v>
      </c>
      <c r="EC68" s="0" t="s">
        <v>44</v>
      </c>
      <c r="ED68" s="0" t="str">
        <f aca="false">IF(AND(CP68="Nein",CH68="Nein"),"Nein","Ja")</f>
        <v>Nein</v>
      </c>
      <c r="EE68" s="3" t="n">
        <f aca="false">ROUND((CQ68+CI68)/2,2)</f>
        <v>1</v>
      </c>
      <c r="EF68" s="0" t="n">
        <f aca="false">IF(OR(EB68&lt;0,CB68&lt;=0),-1,ROUND(EB68/CB68,0))</f>
        <v>30</v>
      </c>
      <c r="EG68" s="0" t="s">
        <v>44</v>
      </c>
      <c r="EH68" s="0" t="str">
        <f aca="false">IF(AND(ED68="Nein",CD68="Nein"),"Nein","Ja")</f>
        <v>Nein</v>
      </c>
      <c r="EI68" s="3" t="n">
        <f aca="false">ROUND(EE68*CE68,2)</f>
        <v>1</v>
      </c>
      <c r="EJ68" s="0" t="n">
        <f aca="false">BO68</f>
        <v>9</v>
      </c>
      <c r="EK68" s="0" t="str">
        <f aca="false">BP68</f>
        <v>Nein</v>
      </c>
      <c r="EL68" s="0" t="str">
        <f aca="false">BQ68</f>
        <v>Nein</v>
      </c>
      <c r="EM68" s="3" t="n">
        <f aca="false">BR68</f>
        <v>1</v>
      </c>
    </row>
    <row r="69" customFormat="false" ht="12.75" hidden="false" customHeight="false" outlineLevel="0" collapsed="false">
      <c r="B69" s="0" t="n">
        <v>1</v>
      </c>
      <c r="C69" s="0" t="n">
        <v>720</v>
      </c>
      <c r="D69" s="0" t="s">
        <v>44</v>
      </c>
      <c r="E69" s="0" t="s">
        <v>44</v>
      </c>
      <c r="F69" s="3" t="n">
        <v>1</v>
      </c>
      <c r="G69" s="0" t="n">
        <v>97</v>
      </c>
      <c r="H69" s="0" t="s">
        <v>44</v>
      </c>
      <c r="I69" s="0" t="s">
        <v>44</v>
      </c>
      <c r="J69" s="3" t="n">
        <v>1</v>
      </c>
      <c r="K69" s="0" t="n">
        <v>60</v>
      </c>
      <c r="L69" s="0" t="s">
        <v>44</v>
      </c>
      <c r="M69" s="0" t="s">
        <v>44</v>
      </c>
      <c r="N69" s="3" t="n">
        <v>1</v>
      </c>
      <c r="O69" s="0" t="n">
        <v>82</v>
      </c>
      <c r="P69" s="0" t="s">
        <v>44</v>
      </c>
      <c r="Q69" s="0" t="s">
        <v>44</v>
      </c>
      <c r="R69" s="3" t="n">
        <v>1</v>
      </c>
      <c r="S69" s="0" t="n">
        <v>660</v>
      </c>
      <c r="T69" s="0" t="s">
        <v>44</v>
      </c>
      <c r="U69" s="0" t="s">
        <v>44</v>
      </c>
      <c r="V69" s="3" t="n">
        <v>1</v>
      </c>
      <c r="W69" s="0" t="n">
        <v>102</v>
      </c>
      <c r="X69" s="0" t="s">
        <v>44</v>
      </c>
      <c r="Y69" s="0" t="s">
        <v>44</v>
      </c>
      <c r="Z69" s="3" t="n">
        <v>1</v>
      </c>
      <c r="AA69" s="0" t="n">
        <v>-3</v>
      </c>
      <c r="AB69" s="0" t="s">
        <v>44</v>
      </c>
      <c r="AC69" s="0" t="s">
        <v>44</v>
      </c>
      <c r="AD69" s="3" t="n">
        <v>1</v>
      </c>
      <c r="AE69" s="0" t="n">
        <v>-3</v>
      </c>
      <c r="AF69" s="4" t="s">
        <v>44</v>
      </c>
      <c r="AG69" s="4" t="s">
        <v>44</v>
      </c>
      <c r="AH69" s="3" t="n">
        <v>1</v>
      </c>
      <c r="AI69" s="0" t="n">
        <v>-3</v>
      </c>
      <c r="AJ69" s="0" t="s">
        <v>44</v>
      </c>
      <c r="AK69" s="0" t="s">
        <v>44</v>
      </c>
      <c r="AL69" s="3" t="n">
        <v>1</v>
      </c>
      <c r="AM69" s="0" t="n">
        <v>98</v>
      </c>
      <c r="AN69" s="0" t="s">
        <v>44</v>
      </c>
      <c r="AO69" s="0" t="s">
        <v>44</v>
      </c>
      <c r="AP69" s="3" t="n">
        <v>1</v>
      </c>
      <c r="AQ69" s="0" t="n">
        <v>25</v>
      </c>
      <c r="AR69" s="0" t="s">
        <v>44</v>
      </c>
      <c r="AS69" s="0" t="s">
        <v>44</v>
      </c>
      <c r="AT69" s="3" t="n">
        <v>1</v>
      </c>
      <c r="AU69" s="0" t="n">
        <v>7</v>
      </c>
      <c r="AV69" s="0" t="s">
        <v>44</v>
      </c>
      <c r="AW69" s="0" t="s">
        <v>44</v>
      </c>
      <c r="AX69" s="3" t="n">
        <v>1</v>
      </c>
      <c r="AY69" s="0" t="n">
        <v>2</v>
      </c>
      <c r="AZ69" s="0" t="s">
        <v>44</v>
      </c>
      <c r="BA69" s="0" t="s">
        <v>44</v>
      </c>
      <c r="BB69" s="3" t="n">
        <v>1</v>
      </c>
      <c r="BC69" s="0" t="n">
        <v>5</v>
      </c>
      <c r="BD69" s="0" t="s">
        <v>44</v>
      </c>
      <c r="BE69" s="0" t="s">
        <v>44</v>
      </c>
      <c r="BF69" s="3" t="n">
        <v>1</v>
      </c>
      <c r="BG69" s="0" t="n">
        <v>1008</v>
      </c>
      <c r="BH69" s="0" t="s">
        <v>44</v>
      </c>
      <c r="BI69" s="0" t="s">
        <v>44</v>
      </c>
      <c r="BJ69" s="3" t="n">
        <v>1</v>
      </c>
      <c r="BK69" s="0" t="n">
        <v>10</v>
      </c>
      <c r="BL69" s="0" t="s">
        <v>44</v>
      </c>
      <c r="BM69" s="0" t="s">
        <v>44</v>
      </c>
      <c r="BN69" s="3" t="n">
        <v>1</v>
      </c>
      <c r="BO69" s="0" t="n">
        <v>7</v>
      </c>
      <c r="BP69" s="0" t="s">
        <v>44</v>
      </c>
      <c r="BQ69" s="0" t="s">
        <v>44</v>
      </c>
      <c r="BR69" s="3" t="n">
        <v>1</v>
      </c>
      <c r="CA69" s="3"/>
      <c r="CE69" s="3"/>
      <c r="CI69" s="3"/>
      <c r="CM69" s="3"/>
      <c r="CQ69" s="3"/>
      <c r="CU69" s="3"/>
      <c r="CY69" s="3"/>
      <c r="DC69" s="3"/>
      <c r="DG69" s="3"/>
      <c r="DK69" s="3"/>
      <c r="DO69" s="3"/>
      <c r="DS69" s="3"/>
      <c r="DW69" s="3"/>
      <c r="EA69" s="3"/>
      <c r="EE69" s="3"/>
      <c r="EI69" s="3"/>
      <c r="EM69" s="3"/>
    </row>
    <row r="70" customFormat="false" ht="12.75" hidden="false" customHeight="false" outlineLevel="0" collapsed="false">
      <c r="A70" s="0" t="n">
        <v>27</v>
      </c>
      <c r="B70" s="0" t="n">
        <v>1</v>
      </c>
      <c r="C70" s="0" t="n">
        <v>2520</v>
      </c>
      <c r="D70" s="0" t="s">
        <v>44</v>
      </c>
      <c r="E70" s="0" t="s">
        <v>44</v>
      </c>
      <c r="F70" s="3" t="n">
        <v>1</v>
      </c>
      <c r="G70" s="0" t="n">
        <v>109</v>
      </c>
      <c r="H70" s="0" t="s">
        <v>44</v>
      </c>
      <c r="I70" s="0" t="s">
        <v>44</v>
      </c>
      <c r="J70" s="3" t="n">
        <v>1</v>
      </c>
      <c r="K70" s="0" t="n">
        <v>0</v>
      </c>
      <c r="L70" s="0" t="s">
        <v>44</v>
      </c>
      <c r="M70" s="0" t="s">
        <v>44</v>
      </c>
      <c r="N70" s="3" t="n">
        <v>1</v>
      </c>
      <c r="O70" s="0" t="n">
        <v>-1</v>
      </c>
      <c r="P70" s="0" t="s">
        <v>44</v>
      </c>
      <c r="Q70" s="0" t="s">
        <v>44</v>
      </c>
      <c r="R70" s="3" t="n">
        <v>1</v>
      </c>
      <c r="S70" s="0" t="n">
        <v>2520</v>
      </c>
      <c r="T70" s="0" t="s">
        <v>44</v>
      </c>
      <c r="U70" s="0" t="s">
        <v>44</v>
      </c>
      <c r="V70" s="3" t="n">
        <v>1</v>
      </c>
      <c r="W70" s="0" t="n">
        <v>109</v>
      </c>
      <c r="X70" s="0" t="s">
        <v>44</v>
      </c>
      <c r="Y70" s="0" t="s">
        <v>44</v>
      </c>
      <c r="Z70" s="3" t="n">
        <v>1</v>
      </c>
      <c r="AA70" s="0" t="n">
        <v>83</v>
      </c>
      <c r="AB70" s="0" t="s">
        <v>44</v>
      </c>
      <c r="AC70" s="0" t="s">
        <v>44</v>
      </c>
      <c r="AD70" s="3" t="n">
        <v>1</v>
      </c>
      <c r="AE70" s="0" t="n">
        <v>85</v>
      </c>
      <c r="AF70" s="4" t="s">
        <v>44</v>
      </c>
      <c r="AG70" s="4" t="s">
        <v>44</v>
      </c>
      <c r="AH70" s="3" t="n">
        <v>1</v>
      </c>
      <c r="AI70" s="0" t="n">
        <v>15</v>
      </c>
      <c r="AJ70" s="0" t="s">
        <v>44</v>
      </c>
      <c r="AK70" s="0" t="s">
        <v>44</v>
      </c>
      <c r="AL70" s="3" t="n">
        <v>1</v>
      </c>
      <c r="AM70" s="0" t="n">
        <v>103</v>
      </c>
      <c r="AN70" s="0" t="s">
        <v>44</v>
      </c>
      <c r="AO70" s="0" t="s">
        <v>44</v>
      </c>
      <c r="AP70" s="3" t="n">
        <v>1</v>
      </c>
      <c r="AQ70" s="0" t="n">
        <v>0</v>
      </c>
      <c r="AR70" s="0" t="s">
        <v>44</v>
      </c>
      <c r="AS70" s="0" t="s">
        <v>44</v>
      </c>
      <c r="AT70" s="3" t="n">
        <v>1</v>
      </c>
      <c r="AU70" s="0" t="n">
        <v>23</v>
      </c>
      <c r="AV70" s="0" t="s">
        <v>44</v>
      </c>
      <c r="AW70" s="0" t="s">
        <v>44</v>
      </c>
      <c r="AX70" s="3" t="n">
        <v>1</v>
      </c>
      <c r="AY70" s="0" t="n">
        <v>-1</v>
      </c>
      <c r="AZ70" s="0" t="s">
        <v>44</v>
      </c>
      <c r="BA70" s="0" t="s">
        <v>44</v>
      </c>
      <c r="BB70" s="3" t="n">
        <v>1</v>
      </c>
      <c r="BC70" s="0" t="n">
        <v>23</v>
      </c>
      <c r="BD70" s="0" t="s">
        <v>44</v>
      </c>
      <c r="BE70" s="0" t="s">
        <v>44</v>
      </c>
      <c r="BF70" s="3" t="n">
        <v>1</v>
      </c>
      <c r="BG70" s="0" t="n">
        <v>2520</v>
      </c>
      <c r="BH70" s="0" t="s">
        <v>44</v>
      </c>
      <c r="BI70" s="0" t="s">
        <v>44</v>
      </c>
      <c r="BJ70" s="3" t="n">
        <v>1</v>
      </c>
      <c r="BK70" s="0" t="n">
        <v>23</v>
      </c>
      <c r="BL70" s="0" t="s">
        <v>44</v>
      </c>
      <c r="BM70" s="0" t="s">
        <v>44</v>
      </c>
      <c r="BN70" s="3" t="n">
        <v>1</v>
      </c>
      <c r="BO70" s="0" t="n">
        <v>13</v>
      </c>
      <c r="BP70" s="0" t="s">
        <v>44</v>
      </c>
      <c r="BQ70" s="0" t="s">
        <v>44</v>
      </c>
      <c r="BR70" s="3" t="n">
        <v>1</v>
      </c>
      <c r="BU70" s="0" t="n">
        <f aca="false">IF(CJ70&lt;=0,$D$7,IF(CR70&lt;=CJ70,$D$7,$D$7+$F$7*(CR70-CJ70)))</f>
        <v>2.2</v>
      </c>
      <c r="BW70" s="0" t="n">
        <v>1</v>
      </c>
      <c r="BX70" s="0" t="n">
        <f aca="false">IF(AND(C70&gt;=0,C71&gt;=0),C70-C71,-1)</f>
        <v>1800</v>
      </c>
      <c r="BY70" s="0" t="s">
        <v>44</v>
      </c>
      <c r="BZ70" s="0" t="str">
        <f aca="false">IF(AND(E70="Nein",E71="Nein"),"Nein","Ja")</f>
        <v>Nein</v>
      </c>
      <c r="CA70" s="3" t="n">
        <f aca="false">ROUND((F70+F71)/2,2)</f>
        <v>1</v>
      </c>
      <c r="CB70" s="0" t="n">
        <f aca="false">G70</f>
        <v>109</v>
      </c>
      <c r="CC70" s="0" t="str">
        <f aca="false">H70</f>
        <v>Nein</v>
      </c>
      <c r="CD70" s="0" t="str">
        <f aca="false">I70</f>
        <v>Nein</v>
      </c>
      <c r="CE70" s="3" t="n">
        <f aca="false">J70</f>
        <v>1</v>
      </c>
      <c r="CF70" s="0" t="n">
        <f aca="false">IF(AND(K70&gt;=0,K71&gt;=0),K70-K71,-1)</f>
        <v>0</v>
      </c>
      <c r="CG70" s="0" t="s">
        <v>44</v>
      </c>
      <c r="CH70" s="0" t="str">
        <f aca="false">IF(AND(M70="Nein",M71="Nein"),"Nein","Ja")</f>
        <v>Nein</v>
      </c>
      <c r="CI70" s="3" t="n">
        <f aca="false">ROUND((N70+N71)/2,2)</f>
        <v>1</v>
      </c>
      <c r="CJ70" s="0" t="n">
        <f aca="false">O70</f>
        <v>-1</v>
      </c>
      <c r="CK70" s="0" t="str">
        <f aca="false">P70</f>
        <v>Nein</v>
      </c>
      <c r="CL70" s="0" t="str">
        <f aca="false">Q70</f>
        <v>Nein</v>
      </c>
      <c r="CM70" s="3" t="n">
        <f aca="false">R70</f>
        <v>1</v>
      </c>
      <c r="CN70" s="0" t="n">
        <f aca="false">IF(AND(S70&gt;=0,S71&gt;=0),S70-S71,-1)</f>
        <v>1980</v>
      </c>
      <c r="CO70" s="0" t="s">
        <v>44</v>
      </c>
      <c r="CP70" s="0" t="str">
        <f aca="false">IF(AND(U70="Nein",U71="Nein"),"Nein","Ja")</f>
        <v>Nein</v>
      </c>
      <c r="CQ70" s="3" t="n">
        <f aca="false">ROUND((V70+V71)/2,2)</f>
        <v>1</v>
      </c>
      <c r="CR70" s="0" t="n">
        <f aca="false">W70</f>
        <v>109</v>
      </c>
      <c r="CS70" s="0" t="str">
        <f aca="false">X70</f>
        <v>Nein</v>
      </c>
      <c r="CT70" s="0" t="str">
        <f aca="false">Y70</f>
        <v>Nein</v>
      </c>
      <c r="CU70" s="3" t="n">
        <f aca="false">Z70</f>
        <v>1</v>
      </c>
      <c r="CV70" s="0" t="n">
        <f aca="false">AA70</f>
        <v>83</v>
      </c>
      <c r="CW70" s="0" t="str">
        <f aca="false">AB70</f>
        <v>Nein</v>
      </c>
      <c r="CX70" s="0" t="str">
        <f aca="false">AC70</f>
        <v>Nein</v>
      </c>
      <c r="CY70" s="3" t="n">
        <f aca="false">AD70</f>
        <v>1</v>
      </c>
      <c r="CZ70" s="0" t="n">
        <f aca="false">AE70</f>
        <v>85</v>
      </c>
      <c r="DA70" s="0" t="str">
        <f aca="false">AF70</f>
        <v>Nein</v>
      </c>
      <c r="DB70" s="0" t="str">
        <f aca="false">AG70</f>
        <v>Nein</v>
      </c>
      <c r="DC70" s="3" t="n">
        <f aca="false">AH70</f>
        <v>1</v>
      </c>
      <c r="DD70" s="0" t="n">
        <f aca="false">AI70</f>
        <v>15</v>
      </c>
      <c r="DE70" s="0" t="str">
        <f aca="false">AJ70</f>
        <v>Nein</v>
      </c>
      <c r="DF70" s="0" t="str">
        <f aca="false">AK70</f>
        <v>Nein</v>
      </c>
      <c r="DG70" s="3" t="n">
        <f aca="false">AL70</f>
        <v>1</v>
      </c>
      <c r="DH70" s="0" t="n">
        <f aca="false">AM70</f>
        <v>103</v>
      </c>
      <c r="DI70" s="0" t="str">
        <f aca="false">AN70</f>
        <v>Nein</v>
      </c>
      <c r="DJ70" s="0" t="str">
        <f aca="false">AO70</f>
        <v>Nein</v>
      </c>
      <c r="DK70" s="3" t="n">
        <f aca="false">AP70</f>
        <v>1</v>
      </c>
      <c r="DL70" s="0" t="n">
        <f aca="false">IF(CF70=0,0,IF(OR(BX70&gt;=0,CF70&gt;=0),ROUND(CF70/BX70*100,0),-1))</f>
        <v>0</v>
      </c>
      <c r="DM70" s="0" t="s">
        <v>44</v>
      </c>
      <c r="DN70" s="0" t="str">
        <f aca="false">IF(AND(CH70="Nein",BZ70="Nein"),"Nein","Ja")</f>
        <v>Nein</v>
      </c>
      <c r="DO70" s="3" t="n">
        <f aca="false">ROUND(CI70*CA70,2)</f>
        <v>1</v>
      </c>
      <c r="DP70" s="0" t="n">
        <f aca="false">IF(OR(BX70&lt;0,CB70&lt;=0),-1,ROUND(BX70/CB70,0))</f>
        <v>17</v>
      </c>
      <c r="DQ70" s="0" t="s">
        <v>44</v>
      </c>
      <c r="DR70" s="0" t="str">
        <f aca="false">IF(AND(BZ70="Nein",CD70="Nein"),"Nein","Ja")</f>
        <v>Nein</v>
      </c>
      <c r="DS70" s="3" t="n">
        <f aca="false">ROUND(CA70*CE70,2)</f>
        <v>1</v>
      </c>
      <c r="DT70" s="0" t="n">
        <f aca="false">IF(OR(CF70&lt;0,CJ70&lt;=0),-1,ROUND(CF70/CJ70,0))</f>
        <v>-1</v>
      </c>
      <c r="DU70" s="0" t="s">
        <v>44</v>
      </c>
      <c r="DV70" s="0" t="str">
        <f aca="false">IF(AND(CH70="Nein",CL70="Nein"),"Nein","Ja")</f>
        <v>Nein</v>
      </c>
      <c r="DW70" s="3" t="n">
        <f aca="false">ROUND(CI70*CM70,2)</f>
        <v>1</v>
      </c>
      <c r="DX70" s="0" t="n">
        <f aca="false">IF(OR(CN70&lt;0,CR70&lt;=0),-1,ROUND(CN70/CR70,0))</f>
        <v>18</v>
      </c>
      <c r="DY70" s="0" t="s">
        <v>44</v>
      </c>
      <c r="DZ70" s="0" t="str">
        <f aca="false">IF(AND(CP70="Nein",CT70="Nein"),"Nein","Ja")</f>
        <v>Nein</v>
      </c>
      <c r="EA70" s="3" t="n">
        <f aca="false">ROUND(CQ70*CU70,2)</f>
        <v>1</v>
      </c>
      <c r="EB70" s="0" t="n">
        <f aca="false">IF(OR(CN70&lt;0,CF70&lt;0),-1,CN70+ROUND(BU70*CF70,0))</f>
        <v>1980</v>
      </c>
      <c r="EC70" s="0" t="s">
        <v>44</v>
      </c>
      <c r="ED70" s="0" t="str">
        <f aca="false">IF(AND(CP70="Nein",CH70="Nein"),"Nein","Ja")</f>
        <v>Nein</v>
      </c>
      <c r="EE70" s="3" t="n">
        <f aca="false">ROUND((CQ70+CI70)/2,2)</f>
        <v>1</v>
      </c>
      <c r="EF70" s="0" t="n">
        <f aca="false">IF(OR(EB70&lt;0,CB70&lt;=0),-1,ROUND(EB70/CB70,0))</f>
        <v>18</v>
      </c>
      <c r="EG70" s="0" t="s">
        <v>44</v>
      </c>
      <c r="EH70" s="0" t="str">
        <f aca="false">IF(AND(ED70="Nein",CD70="Nein"),"Nein","Ja")</f>
        <v>Nein</v>
      </c>
      <c r="EI70" s="3" t="n">
        <f aca="false">ROUND(EE70*CE70,2)</f>
        <v>1</v>
      </c>
      <c r="EJ70" s="0" t="n">
        <f aca="false">BO70</f>
        <v>13</v>
      </c>
      <c r="EK70" s="0" t="str">
        <f aca="false">BP70</f>
        <v>Nein</v>
      </c>
      <c r="EL70" s="0" t="str">
        <f aca="false">BQ70</f>
        <v>Nein</v>
      </c>
      <c r="EM70" s="3" t="n">
        <f aca="false">BR70</f>
        <v>1</v>
      </c>
    </row>
    <row r="71" customFormat="false" ht="12.75" hidden="false" customHeight="false" outlineLevel="0" collapsed="false">
      <c r="B71" s="0" t="n">
        <v>1</v>
      </c>
      <c r="C71" s="0" t="n">
        <v>720</v>
      </c>
      <c r="D71" s="0" t="s">
        <v>44</v>
      </c>
      <c r="E71" s="0" t="s">
        <v>44</v>
      </c>
      <c r="F71" s="3" t="n">
        <v>1</v>
      </c>
      <c r="G71" s="0" t="n">
        <v>97</v>
      </c>
      <c r="H71" s="0" t="s">
        <v>44</v>
      </c>
      <c r="I71" s="0" t="s">
        <v>44</v>
      </c>
      <c r="J71" s="3" t="n">
        <v>1</v>
      </c>
      <c r="K71" s="0" t="n">
        <v>0</v>
      </c>
      <c r="L71" s="0" t="s">
        <v>44</v>
      </c>
      <c r="M71" s="0" t="s">
        <v>44</v>
      </c>
      <c r="N71" s="3" t="n">
        <v>1</v>
      </c>
      <c r="O71" s="0" t="n">
        <v>-1</v>
      </c>
      <c r="P71" s="0" t="s">
        <v>44</v>
      </c>
      <c r="Q71" s="0" t="s">
        <v>44</v>
      </c>
      <c r="R71" s="3" t="n">
        <v>1</v>
      </c>
      <c r="S71" s="0" t="n">
        <v>540</v>
      </c>
      <c r="T71" s="0" t="s">
        <v>44</v>
      </c>
      <c r="U71" s="0" t="s">
        <v>44</v>
      </c>
      <c r="V71" s="3" t="n">
        <v>1</v>
      </c>
      <c r="W71" s="0" t="n">
        <v>102</v>
      </c>
      <c r="X71" s="0" t="s">
        <v>44</v>
      </c>
      <c r="Y71" s="0" t="s">
        <v>44</v>
      </c>
      <c r="Z71" s="3" t="n">
        <v>1</v>
      </c>
      <c r="AA71" s="0" t="n">
        <v>82</v>
      </c>
      <c r="AB71" s="0" t="s">
        <v>44</v>
      </c>
      <c r="AC71" s="0" t="s">
        <v>44</v>
      </c>
      <c r="AD71" s="3" t="n">
        <v>1</v>
      </c>
      <c r="AE71" s="0" t="n">
        <v>82</v>
      </c>
      <c r="AF71" s="4" t="s">
        <v>44</v>
      </c>
      <c r="AG71" s="4" t="s">
        <v>44</v>
      </c>
      <c r="AH71" s="3" t="n">
        <v>1</v>
      </c>
      <c r="AI71" s="0" t="n">
        <v>11</v>
      </c>
      <c r="AJ71" s="0" t="s">
        <v>44</v>
      </c>
      <c r="AK71" s="0" t="s">
        <v>44</v>
      </c>
      <c r="AL71" s="3" t="n">
        <v>1</v>
      </c>
      <c r="AM71" s="0" t="n">
        <v>98</v>
      </c>
      <c r="AN71" s="0" t="s">
        <v>44</v>
      </c>
      <c r="AO71" s="0" t="s">
        <v>44</v>
      </c>
      <c r="AP71" s="3" t="n">
        <v>1</v>
      </c>
      <c r="AQ71" s="0" t="n">
        <v>0</v>
      </c>
      <c r="AR71" s="0" t="s">
        <v>44</v>
      </c>
      <c r="AS71" s="0" t="s">
        <v>44</v>
      </c>
      <c r="AT71" s="3" t="n">
        <v>1</v>
      </c>
      <c r="AU71" s="0" t="n">
        <v>7</v>
      </c>
      <c r="AV71" s="0" t="s">
        <v>44</v>
      </c>
      <c r="AW71" s="0" t="s">
        <v>44</v>
      </c>
      <c r="AX71" s="3" t="n">
        <v>1</v>
      </c>
      <c r="AY71" s="0" t="n">
        <v>-1</v>
      </c>
      <c r="AZ71" s="0" t="s">
        <v>44</v>
      </c>
      <c r="BA71" s="0" t="s">
        <v>44</v>
      </c>
      <c r="BB71" s="3" t="n">
        <v>1</v>
      </c>
      <c r="BC71" s="0" t="n">
        <v>7</v>
      </c>
      <c r="BD71" s="0" t="s">
        <v>44</v>
      </c>
      <c r="BE71" s="0" t="s">
        <v>44</v>
      </c>
      <c r="BF71" s="3" t="n">
        <v>1</v>
      </c>
      <c r="BG71" s="0" t="n">
        <v>1008</v>
      </c>
      <c r="BH71" s="0" t="s">
        <v>44</v>
      </c>
      <c r="BI71" s="0" t="s">
        <v>44</v>
      </c>
      <c r="BJ71" s="3" t="n">
        <v>1</v>
      </c>
      <c r="BK71" s="0" t="n">
        <v>10</v>
      </c>
      <c r="BL71" s="0" t="s">
        <v>44</v>
      </c>
      <c r="BM71" s="0" t="s">
        <v>44</v>
      </c>
      <c r="BN71" s="3" t="n">
        <v>1</v>
      </c>
      <c r="BO71" s="0" t="n">
        <v>7</v>
      </c>
      <c r="BP71" s="0" t="s">
        <v>44</v>
      </c>
      <c r="BQ71" s="0" t="s">
        <v>44</v>
      </c>
      <c r="BR71" s="3" t="n">
        <v>1</v>
      </c>
      <c r="CA71" s="3"/>
      <c r="CE71" s="3"/>
      <c r="CI71" s="3"/>
      <c r="CM71" s="3"/>
      <c r="CQ71" s="3"/>
      <c r="CU71" s="3"/>
      <c r="CY71" s="3"/>
      <c r="DC71" s="3"/>
      <c r="DG71" s="3"/>
      <c r="DK71" s="3"/>
      <c r="DO71" s="3"/>
      <c r="DS71" s="3"/>
      <c r="DW71" s="3"/>
      <c r="EA71" s="3"/>
      <c r="EE71" s="3"/>
      <c r="EI71" s="3"/>
      <c r="EM71" s="3"/>
    </row>
    <row r="72" customFormat="false" ht="12.75" hidden="false" customHeight="false" outlineLevel="0" collapsed="false">
      <c r="A72" s="0" t="n">
        <v>28</v>
      </c>
      <c r="B72" s="0" t="n">
        <v>1</v>
      </c>
      <c r="C72" s="0" t="n">
        <v>1320</v>
      </c>
      <c r="D72" s="0" t="s">
        <v>44</v>
      </c>
      <c r="E72" s="0" t="s">
        <v>44</v>
      </c>
      <c r="F72" s="3" t="n">
        <v>1</v>
      </c>
      <c r="G72" s="0" t="n">
        <v>20</v>
      </c>
      <c r="H72" s="0" t="s">
        <v>44</v>
      </c>
      <c r="I72" s="0" t="s">
        <v>44</v>
      </c>
      <c r="J72" s="3" t="n">
        <v>1</v>
      </c>
      <c r="K72" s="0" t="n">
        <v>60</v>
      </c>
      <c r="L72" s="0" t="s">
        <v>44</v>
      </c>
      <c r="M72" s="0" t="s">
        <v>44</v>
      </c>
      <c r="N72" s="3" t="n">
        <v>1</v>
      </c>
      <c r="O72" s="0" t="n">
        <v>20</v>
      </c>
      <c r="P72" s="0" t="s">
        <v>44</v>
      </c>
      <c r="Q72" s="0" t="s">
        <v>44</v>
      </c>
      <c r="R72" s="3" t="n">
        <v>1</v>
      </c>
      <c r="S72" s="0" t="n">
        <v>1260</v>
      </c>
      <c r="T72" s="0" t="s">
        <v>44</v>
      </c>
      <c r="U72" s="0" t="s">
        <v>44</v>
      </c>
      <c r="V72" s="3" t="n">
        <v>1</v>
      </c>
      <c r="W72" s="0" t="n">
        <v>20</v>
      </c>
      <c r="X72" s="0" t="s">
        <v>44</v>
      </c>
      <c r="Y72" s="0" t="s">
        <v>44</v>
      </c>
      <c r="Z72" s="3" t="n">
        <v>1</v>
      </c>
      <c r="AA72" s="0" t="n">
        <v>92</v>
      </c>
      <c r="AB72" s="0" t="s">
        <v>44</v>
      </c>
      <c r="AC72" s="0" t="s">
        <v>44</v>
      </c>
      <c r="AD72" s="3" t="n">
        <v>1</v>
      </c>
      <c r="AE72" s="0" t="n">
        <v>92</v>
      </c>
      <c r="AF72" s="4" t="s">
        <v>44</v>
      </c>
      <c r="AG72" s="4" t="s">
        <v>44</v>
      </c>
      <c r="AH72" s="3" t="n">
        <v>1</v>
      </c>
      <c r="AI72" s="0" t="n">
        <v>2</v>
      </c>
      <c r="AJ72" s="0" t="s">
        <v>44</v>
      </c>
      <c r="AK72" s="0" t="s">
        <v>44</v>
      </c>
      <c r="AL72" s="3" t="n">
        <v>1</v>
      </c>
      <c r="AM72" s="0" t="n">
        <v>21</v>
      </c>
      <c r="AN72" s="0" t="s">
        <v>44</v>
      </c>
      <c r="AO72" s="0" t="s">
        <v>44</v>
      </c>
      <c r="AP72" s="3" t="n">
        <v>1</v>
      </c>
      <c r="AQ72" s="0" t="n">
        <v>5</v>
      </c>
      <c r="AR72" s="0" t="s">
        <v>44</v>
      </c>
      <c r="AS72" s="0" t="s">
        <v>44</v>
      </c>
      <c r="AT72" s="3" t="n">
        <v>1</v>
      </c>
      <c r="AU72" s="0" t="n">
        <v>66</v>
      </c>
      <c r="AV72" s="0" t="s">
        <v>44</v>
      </c>
      <c r="AW72" s="0" t="s">
        <v>44</v>
      </c>
      <c r="AX72" s="3" t="n">
        <v>1</v>
      </c>
      <c r="AY72" s="0" t="n">
        <v>3</v>
      </c>
      <c r="AZ72" s="0" t="s">
        <v>44</v>
      </c>
      <c r="BA72" s="0" t="s">
        <v>44</v>
      </c>
      <c r="BB72" s="3" t="n">
        <v>1</v>
      </c>
      <c r="BC72" s="0" t="n">
        <v>63</v>
      </c>
      <c r="BD72" s="0" t="s">
        <v>44</v>
      </c>
      <c r="BE72" s="0" t="s">
        <v>44</v>
      </c>
      <c r="BF72" s="3" t="n">
        <v>1</v>
      </c>
      <c r="BG72" s="0" t="n">
        <v>1392</v>
      </c>
      <c r="BH72" s="0" t="s">
        <v>44</v>
      </c>
      <c r="BI72" s="0" t="s">
        <v>44</v>
      </c>
      <c r="BJ72" s="3" t="n">
        <v>1</v>
      </c>
      <c r="BK72" s="0" t="n">
        <v>70</v>
      </c>
      <c r="BL72" s="0" t="s">
        <v>44</v>
      </c>
      <c r="BM72" s="0" t="s">
        <v>44</v>
      </c>
      <c r="BN72" s="3" t="n">
        <v>1</v>
      </c>
      <c r="BO72" s="0" t="n">
        <v>9</v>
      </c>
      <c r="BP72" s="0" t="s">
        <v>44</v>
      </c>
      <c r="BQ72" s="0" t="s">
        <v>44</v>
      </c>
      <c r="BR72" s="3" t="n">
        <v>1</v>
      </c>
      <c r="BU72" s="0" t="n">
        <f aca="false">IF(CJ72&lt;=0,$D$7,IF(CR72&lt;=CJ72,$D$7,$D$7+$F$7*(CR72-CJ72)))</f>
        <v>2.2</v>
      </c>
      <c r="BW72" s="0" t="n">
        <v>1</v>
      </c>
      <c r="BX72" s="0" t="n">
        <f aca="false">IF(AND(C72&gt;=0,C73&gt;=0),C72-C73,-1)</f>
        <v>600</v>
      </c>
      <c r="BY72" s="0" t="s">
        <v>44</v>
      </c>
      <c r="BZ72" s="0" t="str">
        <f aca="false">IF(AND(E72="Nein",E73="Nein"),"Nein","Ja")</f>
        <v>Nein</v>
      </c>
      <c r="CA72" s="3" t="n">
        <f aca="false">ROUND((F72+F73)/2,2)</f>
        <v>1</v>
      </c>
      <c r="CB72" s="0" t="n">
        <f aca="false">G72</f>
        <v>20</v>
      </c>
      <c r="CC72" s="0" t="str">
        <f aca="false">H72</f>
        <v>Nein</v>
      </c>
      <c r="CD72" s="0" t="str">
        <f aca="false">I72</f>
        <v>Nein</v>
      </c>
      <c r="CE72" s="3" t="n">
        <f aca="false">J72</f>
        <v>1</v>
      </c>
      <c r="CF72" s="0" t="n">
        <f aca="false">IF(AND(K72&gt;=0,K73&gt;=0),K72-K73,-1)</f>
        <v>60</v>
      </c>
      <c r="CG72" s="0" t="s">
        <v>44</v>
      </c>
      <c r="CH72" s="0" t="str">
        <f aca="false">IF(AND(M72="Nein",M73="Nein"),"Nein","Ja")</f>
        <v>Nein</v>
      </c>
      <c r="CI72" s="3" t="n">
        <f aca="false">ROUND((N72+N73)/2,2)</f>
        <v>1</v>
      </c>
      <c r="CJ72" s="0" t="n">
        <f aca="false">O72</f>
        <v>20</v>
      </c>
      <c r="CK72" s="0" t="str">
        <f aca="false">P72</f>
        <v>Nein</v>
      </c>
      <c r="CL72" s="0" t="str">
        <f aca="false">Q72</f>
        <v>Nein</v>
      </c>
      <c r="CM72" s="3" t="n">
        <f aca="false">R72</f>
        <v>1</v>
      </c>
      <c r="CN72" s="0" t="n">
        <f aca="false">IF(AND(S72&gt;=0,S73&gt;=0),S72-S73,-1)</f>
        <v>540</v>
      </c>
      <c r="CO72" s="0" t="s">
        <v>44</v>
      </c>
      <c r="CP72" s="0" t="str">
        <f aca="false">IF(AND(U72="Nein",U73="Nein"),"Nein","Ja")</f>
        <v>Nein</v>
      </c>
      <c r="CQ72" s="3" t="n">
        <f aca="false">ROUND((V72+V73)/2,2)</f>
        <v>1</v>
      </c>
      <c r="CR72" s="0" t="n">
        <f aca="false">W72</f>
        <v>20</v>
      </c>
      <c r="CS72" s="0" t="str">
        <f aca="false">X72</f>
        <v>Nein</v>
      </c>
      <c r="CT72" s="0" t="str">
        <f aca="false">Y72</f>
        <v>Nein</v>
      </c>
      <c r="CU72" s="3" t="n">
        <f aca="false">Z72</f>
        <v>1</v>
      </c>
      <c r="CV72" s="0" t="n">
        <f aca="false">AA72</f>
        <v>92</v>
      </c>
      <c r="CW72" s="0" t="str">
        <f aca="false">AB72</f>
        <v>Nein</v>
      </c>
      <c r="CX72" s="0" t="str">
        <f aca="false">AC72</f>
        <v>Nein</v>
      </c>
      <c r="CY72" s="3" t="n">
        <f aca="false">AD72</f>
        <v>1</v>
      </c>
      <c r="CZ72" s="0" t="n">
        <f aca="false">AE72</f>
        <v>92</v>
      </c>
      <c r="DA72" s="0" t="str">
        <f aca="false">AF72</f>
        <v>Nein</v>
      </c>
      <c r="DB72" s="0" t="str">
        <f aca="false">AG72</f>
        <v>Nein</v>
      </c>
      <c r="DC72" s="3" t="n">
        <f aca="false">AH72</f>
        <v>1</v>
      </c>
      <c r="DD72" s="0" t="n">
        <f aca="false">AI72</f>
        <v>2</v>
      </c>
      <c r="DE72" s="0" t="str">
        <f aca="false">AJ72</f>
        <v>Nein</v>
      </c>
      <c r="DF72" s="0" t="str">
        <f aca="false">AK72</f>
        <v>Nein</v>
      </c>
      <c r="DG72" s="3" t="n">
        <f aca="false">AL72</f>
        <v>1</v>
      </c>
      <c r="DH72" s="0" t="n">
        <f aca="false">AM72</f>
        <v>21</v>
      </c>
      <c r="DI72" s="0" t="str">
        <f aca="false">AN72</f>
        <v>Nein</v>
      </c>
      <c r="DJ72" s="0" t="str">
        <f aca="false">AO72</f>
        <v>Nein</v>
      </c>
      <c r="DK72" s="3" t="n">
        <f aca="false">AP72</f>
        <v>1</v>
      </c>
      <c r="DL72" s="0" t="n">
        <f aca="false">IF(CF72=0,0,IF(OR(BX72&gt;=0,CF72&gt;=0),ROUND(CF72/BX72*100,0),-1))</f>
        <v>10</v>
      </c>
      <c r="DM72" s="0" t="s">
        <v>44</v>
      </c>
      <c r="DN72" s="0" t="str">
        <f aca="false">IF(AND(CH72="Nein",BZ72="Nein"),"Nein","Ja")</f>
        <v>Nein</v>
      </c>
      <c r="DO72" s="3" t="n">
        <f aca="false">ROUND(CI72*CA72,2)</f>
        <v>1</v>
      </c>
      <c r="DP72" s="0" t="n">
        <f aca="false">IF(OR(BX72&lt;0,CB72&lt;=0),-1,ROUND(BX72/CB72,0))</f>
        <v>30</v>
      </c>
      <c r="DQ72" s="0" t="s">
        <v>44</v>
      </c>
      <c r="DR72" s="0" t="str">
        <f aca="false">IF(AND(BZ72="Nein",CD72="Nein"),"Nein","Ja")</f>
        <v>Nein</v>
      </c>
      <c r="DS72" s="3" t="n">
        <f aca="false">ROUND(CA72*CE72,2)</f>
        <v>1</v>
      </c>
      <c r="DT72" s="0" t="n">
        <f aca="false">IF(OR(CF72&lt;0,CJ72&lt;=0),-1,ROUND(CF72/CJ72,0))</f>
        <v>3</v>
      </c>
      <c r="DU72" s="0" t="s">
        <v>44</v>
      </c>
      <c r="DV72" s="0" t="str">
        <f aca="false">IF(AND(CH72="Nein",CL72="Nein"),"Nein","Ja")</f>
        <v>Nein</v>
      </c>
      <c r="DW72" s="3" t="n">
        <f aca="false">ROUND(CI72*CM72,2)</f>
        <v>1</v>
      </c>
      <c r="DX72" s="0" t="n">
        <f aca="false">IF(OR(CN72&lt;0,CR72&lt;=0),-1,ROUND(CN72/CR72,0))</f>
        <v>27</v>
      </c>
      <c r="DY72" s="0" t="s">
        <v>44</v>
      </c>
      <c r="DZ72" s="0" t="str">
        <f aca="false">IF(AND(CP72="Nein",CT72="Nein"),"Nein","Ja")</f>
        <v>Nein</v>
      </c>
      <c r="EA72" s="3" t="n">
        <f aca="false">ROUND(CQ72*CU72,2)</f>
        <v>1</v>
      </c>
      <c r="EB72" s="0" t="n">
        <f aca="false">IF(OR(CN72&lt;0,CF72&lt;0),-1,CN72+ROUND(BU72*CF72,0))</f>
        <v>672</v>
      </c>
      <c r="EC72" s="0" t="s">
        <v>44</v>
      </c>
      <c r="ED72" s="0" t="str">
        <f aca="false">IF(AND(CP72="Nein",CH72="Nein"),"Nein","Ja")</f>
        <v>Nein</v>
      </c>
      <c r="EE72" s="3" t="n">
        <f aca="false">ROUND((CQ72+CI72)/2,2)</f>
        <v>1</v>
      </c>
      <c r="EF72" s="0" t="n">
        <f aca="false">IF(OR(EB72&lt;0,CB72&lt;=0),-1,ROUND(EB72/CB72,0))</f>
        <v>34</v>
      </c>
      <c r="EG72" s="0" t="s">
        <v>44</v>
      </c>
      <c r="EH72" s="0" t="str">
        <f aca="false">IF(AND(ED72="Nein",CD72="Nein"),"Nein","Ja")</f>
        <v>Nein</v>
      </c>
      <c r="EI72" s="3" t="n">
        <f aca="false">ROUND(EE72*CE72,2)</f>
        <v>1</v>
      </c>
      <c r="EJ72" s="0" t="n">
        <f aca="false">BO72</f>
        <v>9</v>
      </c>
      <c r="EK72" s="0" t="str">
        <f aca="false">BP72</f>
        <v>Nein</v>
      </c>
      <c r="EL72" s="0" t="str">
        <f aca="false">BQ72</f>
        <v>Nein</v>
      </c>
      <c r="EM72" s="3" t="n">
        <f aca="false">BR72</f>
        <v>1</v>
      </c>
    </row>
    <row r="73" customFormat="false" ht="12.75" hidden="false" customHeight="false" outlineLevel="0" collapsed="false">
      <c r="B73" s="0" t="n">
        <v>1</v>
      </c>
      <c r="C73" s="0" t="n">
        <v>720</v>
      </c>
      <c r="D73" s="0" t="s">
        <v>44</v>
      </c>
      <c r="E73" s="0" t="s">
        <v>44</v>
      </c>
      <c r="F73" s="3" t="n">
        <v>1</v>
      </c>
      <c r="G73" s="0" t="n">
        <v>97</v>
      </c>
      <c r="H73" s="0" t="s">
        <v>44</v>
      </c>
      <c r="I73" s="0" t="s">
        <v>44</v>
      </c>
      <c r="J73" s="3" t="n">
        <v>1</v>
      </c>
      <c r="K73" s="0" t="n">
        <v>0</v>
      </c>
      <c r="L73" s="0" t="s">
        <v>44</v>
      </c>
      <c r="M73" s="0" t="s">
        <v>44</v>
      </c>
      <c r="N73" s="3" t="n">
        <v>1</v>
      </c>
      <c r="O73" s="0" t="n">
        <v>-1</v>
      </c>
      <c r="P73" s="0" t="s">
        <v>44</v>
      </c>
      <c r="Q73" s="0" t="s">
        <v>44</v>
      </c>
      <c r="R73" s="3" t="n">
        <v>1</v>
      </c>
      <c r="S73" s="0" t="n">
        <v>720</v>
      </c>
      <c r="T73" s="0" t="s">
        <v>44</v>
      </c>
      <c r="U73" s="0" t="s">
        <v>44</v>
      </c>
      <c r="V73" s="3" t="n">
        <v>1</v>
      </c>
      <c r="W73" s="0" t="n">
        <v>97</v>
      </c>
      <c r="X73" s="0" t="s">
        <v>44</v>
      </c>
      <c r="Y73" s="0" t="s">
        <v>44</v>
      </c>
      <c r="Z73" s="3" t="n">
        <v>1</v>
      </c>
      <c r="AA73" s="0" t="n">
        <v>82</v>
      </c>
      <c r="AB73" s="0" t="s">
        <v>44</v>
      </c>
      <c r="AC73" s="0" t="s">
        <v>44</v>
      </c>
      <c r="AD73" s="3" t="n">
        <v>1</v>
      </c>
      <c r="AE73" s="0" t="n">
        <v>82</v>
      </c>
      <c r="AF73" s="4" t="s">
        <v>44</v>
      </c>
      <c r="AG73" s="4" t="s">
        <v>44</v>
      </c>
      <c r="AH73" s="3" t="n">
        <v>1</v>
      </c>
      <c r="AI73" s="0" t="n">
        <v>11</v>
      </c>
      <c r="AJ73" s="0" t="s">
        <v>44</v>
      </c>
      <c r="AK73" s="0" t="s">
        <v>44</v>
      </c>
      <c r="AL73" s="3" t="n">
        <v>1</v>
      </c>
      <c r="AM73" s="0" t="n">
        <v>98</v>
      </c>
      <c r="AN73" s="0" t="s">
        <v>44</v>
      </c>
      <c r="AO73" s="0" t="s">
        <v>44</v>
      </c>
      <c r="AP73" s="3" t="n">
        <v>1</v>
      </c>
      <c r="AQ73" s="0" t="n">
        <v>0</v>
      </c>
      <c r="AR73" s="0" t="s">
        <v>44</v>
      </c>
      <c r="AS73" s="0" t="s">
        <v>44</v>
      </c>
      <c r="AT73" s="3" t="n">
        <v>1</v>
      </c>
      <c r="AU73" s="0" t="n">
        <v>7</v>
      </c>
      <c r="AV73" s="0" t="s">
        <v>44</v>
      </c>
      <c r="AW73" s="0" t="s">
        <v>44</v>
      </c>
      <c r="AX73" s="3" t="n">
        <v>1</v>
      </c>
      <c r="AY73" s="0" t="n">
        <v>-1</v>
      </c>
      <c r="AZ73" s="0" t="s">
        <v>44</v>
      </c>
      <c r="BA73" s="0" t="s">
        <v>44</v>
      </c>
      <c r="BB73" s="3" t="n">
        <v>1</v>
      </c>
      <c r="BC73" s="0" t="n">
        <v>7</v>
      </c>
      <c r="BD73" s="0" t="s">
        <v>44</v>
      </c>
      <c r="BE73" s="0" t="s">
        <v>44</v>
      </c>
      <c r="BF73" s="3" t="n">
        <v>1</v>
      </c>
      <c r="BG73" s="0" t="n">
        <v>1008</v>
      </c>
      <c r="BH73" s="0" t="s">
        <v>44</v>
      </c>
      <c r="BI73" s="0" t="s">
        <v>44</v>
      </c>
      <c r="BJ73" s="3" t="n">
        <v>1</v>
      </c>
      <c r="BK73" s="0" t="n">
        <v>10</v>
      </c>
      <c r="BL73" s="0" t="s">
        <v>44</v>
      </c>
      <c r="BM73" s="0" t="s">
        <v>44</v>
      </c>
      <c r="BN73" s="3" t="n">
        <v>1</v>
      </c>
      <c r="BO73" s="0" t="n">
        <v>7</v>
      </c>
      <c r="BP73" s="0" t="s">
        <v>44</v>
      </c>
      <c r="BQ73" s="0" t="s">
        <v>44</v>
      </c>
      <c r="BR73" s="3" t="n">
        <v>1</v>
      </c>
      <c r="CA73" s="3"/>
      <c r="CE73" s="3"/>
      <c r="CI73" s="3"/>
      <c r="CM73" s="3"/>
      <c r="CQ73" s="3"/>
      <c r="CU73" s="3"/>
      <c r="CY73" s="3"/>
      <c r="DC73" s="3"/>
      <c r="DG73" s="3"/>
      <c r="DK73" s="3"/>
      <c r="DO73" s="3"/>
      <c r="DS73" s="3"/>
      <c r="DW73" s="3"/>
      <c r="EA73" s="3"/>
      <c r="EE73" s="3"/>
      <c r="EI73" s="3"/>
      <c r="EM73" s="3"/>
    </row>
    <row r="74" customFormat="false" ht="12.75" hidden="false" customHeight="false" outlineLevel="0" collapsed="false">
      <c r="A74" s="0" t="n">
        <v>29</v>
      </c>
      <c r="B74" s="0" t="n">
        <v>1</v>
      </c>
      <c r="C74" s="0" t="n">
        <v>0</v>
      </c>
      <c r="D74" s="0" t="s">
        <v>44</v>
      </c>
      <c r="E74" s="0" t="s">
        <v>44</v>
      </c>
      <c r="F74" s="3" t="n">
        <v>1</v>
      </c>
      <c r="G74" s="0" t="n">
        <v>-1</v>
      </c>
      <c r="H74" s="0" t="s">
        <v>44</v>
      </c>
      <c r="I74" s="0" t="s">
        <v>44</v>
      </c>
      <c r="J74" s="3" t="n">
        <v>1</v>
      </c>
      <c r="K74" s="0" t="n">
        <v>0</v>
      </c>
      <c r="L74" s="0" t="s">
        <v>44</v>
      </c>
      <c r="M74" s="0" t="s">
        <v>44</v>
      </c>
      <c r="N74" s="3" t="n">
        <v>1</v>
      </c>
      <c r="O74" s="0" t="n">
        <v>-1</v>
      </c>
      <c r="P74" s="0" t="s">
        <v>44</v>
      </c>
      <c r="Q74" s="0" t="s">
        <v>44</v>
      </c>
      <c r="R74" s="3" t="n">
        <v>1</v>
      </c>
      <c r="S74" s="0" t="n">
        <v>0</v>
      </c>
      <c r="T74" s="0" t="s">
        <v>44</v>
      </c>
      <c r="U74" s="0" t="s">
        <v>44</v>
      </c>
      <c r="V74" s="3" t="n">
        <v>1</v>
      </c>
      <c r="W74" s="0" t="n">
        <v>-1</v>
      </c>
      <c r="X74" s="0" t="s">
        <v>44</v>
      </c>
      <c r="Y74" s="0" t="s">
        <v>44</v>
      </c>
      <c r="Z74" s="3" t="n">
        <v>1</v>
      </c>
      <c r="AA74" s="0" t="n">
        <v>83</v>
      </c>
      <c r="AB74" s="0" t="s">
        <v>44</v>
      </c>
      <c r="AC74" s="0" t="s">
        <v>44</v>
      </c>
      <c r="AD74" s="3" t="n">
        <v>1</v>
      </c>
      <c r="AE74" s="0" t="n">
        <v>85</v>
      </c>
      <c r="AF74" s="4" t="s">
        <v>44</v>
      </c>
      <c r="AG74" s="4" t="s">
        <v>44</v>
      </c>
      <c r="AH74" s="3" t="n">
        <v>1</v>
      </c>
      <c r="AI74" s="0" t="n">
        <v>0</v>
      </c>
      <c r="AJ74" s="0" t="s">
        <v>44</v>
      </c>
      <c r="AK74" s="0" t="s">
        <v>44</v>
      </c>
      <c r="AL74" s="3" t="n">
        <v>1</v>
      </c>
      <c r="AM74" s="0" t="n">
        <v>-1</v>
      </c>
      <c r="AN74" s="0" t="s">
        <v>44</v>
      </c>
      <c r="AO74" s="0" t="s">
        <v>44</v>
      </c>
      <c r="AP74" s="3" t="n">
        <v>1</v>
      </c>
      <c r="AQ74" s="0" t="n">
        <v>0</v>
      </c>
      <c r="AR74" s="0" t="s">
        <v>44</v>
      </c>
      <c r="AS74" s="0" t="s">
        <v>44</v>
      </c>
      <c r="AT74" s="3" t="n">
        <v>1</v>
      </c>
      <c r="AU74" s="0" t="n">
        <v>-1</v>
      </c>
      <c r="AV74" s="0" t="s">
        <v>44</v>
      </c>
      <c r="AW74" s="0" t="s">
        <v>44</v>
      </c>
      <c r="AX74" s="3" t="n">
        <v>1</v>
      </c>
      <c r="AY74" s="0" t="n">
        <v>-1</v>
      </c>
      <c r="AZ74" s="0" t="s">
        <v>44</v>
      </c>
      <c r="BA74" s="0" t="s">
        <v>44</v>
      </c>
      <c r="BB74" s="3" t="n">
        <v>1</v>
      </c>
      <c r="BC74" s="0" t="n">
        <v>-1</v>
      </c>
      <c r="BD74" s="0" t="s">
        <v>44</v>
      </c>
      <c r="BE74" s="0" t="s">
        <v>44</v>
      </c>
      <c r="BF74" s="3" t="n">
        <v>1</v>
      </c>
      <c r="BG74" s="0" t="n">
        <v>0</v>
      </c>
      <c r="BH74" s="0" t="s">
        <v>44</v>
      </c>
      <c r="BI74" s="0" t="s">
        <v>44</v>
      </c>
      <c r="BJ74" s="3" t="n">
        <v>1</v>
      </c>
      <c r="BK74" s="0" t="n">
        <v>-1</v>
      </c>
      <c r="BL74" s="0" t="s">
        <v>44</v>
      </c>
      <c r="BM74" s="0" t="s">
        <v>44</v>
      </c>
      <c r="BN74" s="3" t="n">
        <v>1</v>
      </c>
      <c r="BO74" s="0" t="n">
        <v>-1</v>
      </c>
      <c r="BP74" s="0" t="s">
        <v>44</v>
      </c>
      <c r="BQ74" s="0" t="s">
        <v>44</v>
      </c>
      <c r="BR74" s="3" t="n">
        <v>1</v>
      </c>
      <c r="BU74" s="0" t="n">
        <f aca="false">IF(CJ74&lt;=0,$D$7,IF(CR74&lt;=CJ74,$D$7,$D$7+$F$7*(CR74-CJ74)))</f>
        <v>2.2</v>
      </c>
      <c r="BW74" s="0" t="n">
        <v>1</v>
      </c>
      <c r="BX74" s="0" t="n">
        <f aca="false">IF(AND(C74&gt;=0,C75&gt;=0),C74-C75,-1)</f>
        <v>0</v>
      </c>
      <c r="BY74" s="0" t="s">
        <v>44</v>
      </c>
      <c r="BZ74" s="0" t="str">
        <f aca="false">IF(AND(E74="Nein",E75="Nein"),"Nein","Ja")</f>
        <v>Nein</v>
      </c>
      <c r="CA74" s="3" t="n">
        <f aca="false">ROUND((F74+F75)/2,2)</f>
        <v>1</v>
      </c>
      <c r="CB74" s="0" t="n">
        <f aca="false">G74</f>
        <v>-1</v>
      </c>
      <c r="CC74" s="0" t="str">
        <f aca="false">H74</f>
        <v>Nein</v>
      </c>
      <c r="CD74" s="0" t="str">
        <f aca="false">I74</f>
        <v>Nein</v>
      </c>
      <c r="CE74" s="3" t="n">
        <f aca="false">J74</f>
        <v>1</v>
      </c>
      <c r="CF74" s="0" t="n">
        <f aca="false">IF(AND(K74&gt;=0,K75&gt;=0),K74-K75,-1)</f>
        <v>0</v>
      </c>
      <c r="CG74" s="0" t="s">
        <v>44</v>
      </c>
      <c r="CH74" s="0" t="str">
        <f aca="false">IF(AND(M74="Nein",M75="Nein"),"Nein","Ja")</f>
        <v>Nein</v>
      </c>
      <c r="CI74" s="3" t="n">
        <f aca="false">ROUND((N74+N75)/2,2)</f>
        <v>1</v>
      </c>
      <c r="CJ74" s="0" t="n">
        <f aca="false">O74</f>
        <v>-1</v>
      </c>
      <c r="CK74" s="0" t="str">
        <f aca="false">P74</f>
        <v>Nein</v>
      </c>
      <c r="CL74" s="0" t="str">
        <f aca="false">Q74</f>
        <v>Nein</v>
      </c>
      <c r="CM74" s="3" t="n">
        <f aca="false">R74</f>
        <v>1</v>
      </c>
      <c r="CN74" s="0" t="n">
        <f aca="false">IF(AND(S74&gt;=0,S75&gt;=0),S74-S75,-1)</f>
        <v>0</v>
      </c>
      <c r="CO74" s="0" t="s">
        <v>44</v>
      </c>
      <c r="CP74" s="0" t="str">
        <f aca="false">IF(AND(U74="Nein",U75="Nein"),"Nein","Ja")</f>
        <v>Nein</v>
      </c>
      <c r="CQ74" s="3" t="n">
        <f aca="false">ROUND((V74+V75)/2,2)</f>
        <v>1</v>
      </c>
      <c r="CR74" s="0" t="n">
        <f aca="false">W74</f>
        <v>-1</v>
      </c>
      <c r="CS74" s="0" t="str">
        <f aca="false">X74</f>
        <v>Nein</v>
      </c>
      <c r="CT74" s="0" t="str">
        <f aca="false">Y74</f>
        <v>Nein</v>
      </c>
      <c r="CU74" s="3" t="n">
        <f aca="false">Z74</f>
        <v>1</v>
      </c>
      <c r="CV74" s="0" t="n">
        <f aca="false">AA74</f>
        <v>83</v>
      </c>
      <c r="CW74" s="0" t="str">
        <f aca="false">AB74</f>
        <v>Nein</v>
      </c>
      <c r="CX74" s="0" t="str">
        <f aca="false">AC74</f>
        <v>Nein</v>
      </c>
      <c r="CY74" s="3" t="n">
        <f aca="false">AD74</f>
        <v>1</v>
      </c>
      <c r="CZ74" s="0" t="n">
        <f aca="false">AE74</f>
        <v>85</v>
      </c>
      <c r="DA74" s="0" t="str">
        <f aca="false">AF74</f>
        <v>Nein</v>
      </c>
      <c r="DB74" s="0" t="str">
        <f aca="false">AG74</f>
        <v>Nein</v>
      </c>
      <c r="DC74" s="3" t="n">
        <f aca="false">AH74</f>
        <v>1</v>
      </c>
      <c r="DD74" s="0" t="n">
        <f aca="false">AI74</f>
        <v>0</v>
      </c>
      <c r="DE74" s="0" t="str">
        <f aca="false">AJ74</f>
        <v>Nein</v>
      </c>
      <c r="DF74" s="0" t="str">
        <f aca="false">AK74</f>
        <v>Nein</v>
      </c>
      <c r="DG74" s="3" t="n">
        <f aca="false">AL74</f>
        <v>1</v>
      </c>
      <c r="DH74" s="0" t="n">
        <f aca="false">AM74</f>
        <v>-1</v>
      </c>
      <c r="DI74" s="0" t="str">
        <f aca="false">AN74</f>
        <v>Nein</v>
      </c>
      <c r="DJ74" s="0" t="str">
        <f aca="false">AO74</f>
        <v>Nein</v>
      </c>
      <c r="DK74" s="3" t="n">
        <f aca="false">AP74</f>
        <v>1</v>
      </c>
      <c r="DL74" s="0" t="n">
        <f aca="false">IF(CF74=0,0,IF(OR(BX74&gt;=0,CF74&gt;=0),ROUND(CF74/BX74*100,0),-1))</f>
        <v>0</v>
      </c>
      <c r="DM74" s="0" t="s">
        <v>44</v>
      </c>
      <c r="DN74" s="0" t="str">
        <f aca="false">IF(AND(CH74="Nein",BZ74="Nein"),"Nein","Ja")</f>
        <v>Nein</v>
      </c>
      <c r="DO74" s="3" t="n">
        <f aca="false">ROUND(CI74*CA74,2)</f>
        <v>1</v>
      </c>
      <c r="DP74" s="0" t="n">
        <f aca="false">IF(OR(BX74&lt;0,CB74&lt;=0),-1,ROUND(BX74/CB74,0))</f>
        <v>-1</v>
      </c>
      <c r="DQ74" s="0" t="s">
        <v>44</v>
      </c>
      <c r="DR74" s="0" t="str">
        <f aca="false">IF(AND(BZ74="Nein",CD74="Nein"),"Nein","Ja")</f>
        <v>Nein</v>
      </c>
      <c r="DS74" s="3" t="n">
        <f aca="false">ROUND(CA74*CE74,2)</f>
        <v>1</v>
      </c>
      <c r="DT74" s="0" t="n">
        <f aca="false">IF(OR(CF74&lt;0,CJ74&lt;=0),-1,ROUND(CF74/CJ74,0))</f>
        <v>-1</v>
      </c>
      <c r="DU74" s="0" t="s">
        <v>44</v>
      </c>
      <c r="DV74" s="0" t="str">
        <f aca="false">IF(AND(CH74="Nein",CL74="Nein"),"Nein","Ja")</f>
        <v>Nein</v>
      </c>
      <c r="DW74" s="3" t="n">
        <f aca="false">ROUND(CI74*CM74,2)</f>
        <v>1</v>
      </c>
      <c r="DX74" s="0" t="n">
        <f aca="false">IF(OR(CN74&lt;0,CR74&lt;=0),-1,ROUND(CN74/CR74,0))</f>
        <v>-1</v>
      </c>
      <c r="DY74" s="0" t="s">
        <v>44</v>
      </c>
      <c r="DZ74" s="0" t="str">
        <f aca="false">IF(AND(CP74="Nein",CT74="Nein"),"Nein","Ja")</f>
        <v>Nein</v>
      </c>
      <c r="EA74" s="3" t="n">
        <f aca="false">ROUND(CQ74*CU74,2)</f>
        <v>1</v>
      </c>
      <c r="EB74" s="0" t="n">
        <f aca="false">IF(OR(CN74&lt;0,CF74&lt;0),-1,CN74+ROUND(BU74*CF74,0))</f>
        <v>0</v>
      </c>
      <c r="EC74" s="0" t="s">
        <v>44</v>
      </c>
      <c r="ED74" s="0" t="str">
        <f aca="false">IF(AND(CP74="Nein",CH74="Nein"),"Nein","Ja")</f>
        <v>Nein</v>
      </c>
      <c r="EE74" s="3" t="n">
        <f aca="false">ROUND((CQ74+CI74)/2,2)</f>
        <v>1</v>
      </c>
      <c r="EF74" s="0" t="n">
        <f aca="false">IF(OR(EB74&lt;0,CB74&lt;=0),-1,ROUND(EB74/CB74,0))</f>
        <v>-1</v>
      </c>
      <c r="EG74" s="0" t="s">
        <v>44</v>
      </c>
      <c r="EH74" s="0" t="str">
        <f aca="false">IF(AND(ED74="Nein",CD74="Nein"),"Nein","Ja")</f>
        <v>Nein</v>
      </c>
      <c r="EI74" s="3" t="n">
        <f aca="false">ROUND(EE74*CE74,2)</f>
        <v>1</v>
      </c>
      <c r="EJ74" s="0" t="n">
        <f aca="false">BO74</f>
        <v>-1</v>
      </c>
      <c r="EK74" s="0" t="str">
        <f aca="false">BP74</f>
        <v>Nein</v>
      </c>
      <c r="EL74" s="0" t="str">
        <f aca="false">BQ74</f>
        <v>Nein</v>
      </c>
      <c r="EM74" s="3" t="n">
        <f aca="false">BR74</f>
        <v>1</v>
      </c>
    </row>
    <row r="75" customFormat="false" ht="12.75" hidden="false" customHeight="false" outlineLevel="0" collapsed="false">
      <c r="B75" s="0" t="n">
        <v>1</v>
      </c>
      <c r="C75" s="0" t="n">
        <v>0</v>
      </c>
      <c r="D75" s="0" t="s">
        <v>44</v>
      </c>
      <c r="E75" s="0" t="s">
        <v>44</v>
      </c>
      <c r="F75" s="3" t="n">
        <v>1</v>
      </c>
      <c r="G75" s="0" t="n">
        <v>-1</v>
      </c>
      <c r="H75" s="0" t="s">
        <v>44</v>
      </c>
      <c r="I75" s="0" t="s">
        <v>44</v>
      </c>
      <c r="J75" s="3" t="n">
        <v>1</v>
      </c>
      <c r="K75" s="0" t="n">
        <v>0</v>
      </c>
      <c r="L75" s="0" t="s">
        <v>44</v>
      </c>
      <c r="M75" s="0" t="s">
        <v>44</v>
      </c>
      <c r="N75" s="3" t="n">
        <v>1</v>
      </c>
      <c r="O75" s="0" t="n">
        <v>-1</v>
      </c>
      <c r="P75" s="0" t="s">
        <v>44</v>
      </c>
      <c r="Q75" s="0" t="s">
        <v>44</v>
      </c>
      <c r="R75" s="3" t="n">
        <v>1</v>
      </c>
      <c r="S75" s="0" t="n">
        <v>0</v>
      </c>
      <c r="T75" s="0" t="s">
        <v>44</v>
      </c>
      <c r="U75" s="0" t="s">
        <v>44</v>
      </c>
      <c r="V75" s="3" t="n">
        <v>1</v>
      </c>
      <c r="W75" s="0" t="n">
        <v>-1</v>
      </c>
      <c r="X75" s="0" t="s">
        <v>44</v>
      </c>
      <c r="Y75" s="0" t="s">
        <v>44</v>
      </c>
      <c r="Z75" s="3" t="n">
        <v>1</v>
      </c>
      <c r="AA75" s="0" t="n">
        <v>82</v>
      </c>
      <c r="AB75" s="0" t="s">
        <v>44</v>
      </c>
      <c r="AC75" s="0" t="s">
        <v>44</v>
      </c>
      <c r="AD75" s="3" t="n">
        <v>1</v>
      </c>
      <c r="AE75" s="0" t="n">
        <v>82</v>
      </c>
      <c r="AF75" s="4" t="s">
        <v>44</v>
      </c>
      <c r="AG75" s="4" t="s">
        <v>44</v>
      </c>
      <c r="AH75" s="3" t="n">
        <v>1</v>
      </c>
      <c r="AI75" s="0" t="n">
        <v>0</v>
      </c>
      <c r="AJ75" s="0" t="s">
        <v>44</v>
      </c>
      <c r="AK75" s="0" t="s">
        <v>44</v>
      </c>
      <c r="AL75" s="3" t="n">
        <v>1</v>
      </c>
      <c r="AM75" s="0" t="n">
        <v>-1</v>
      </c>
      <c r="AN75" s="0" t="s">
        <v>44</v>
      </c>
      <c r="AO75" s="0" t="s">
        <v>44</v>
      </c>
      <c r="AP75" s="3" t="n">
        <v>1</v>
      </c>
      <c r="AQ75" s="0" t="n">
        <v>0</v>
      </c>
      <c r="AR75" s="0" t="s">
        <v>44</v>
      </c>
      <c r="AS75" s="0" t="s">
        <v>44</v>
      </c>
      <c r="AT75" s="3" t="n">
        <v>1</v>
      </c>
      <c r="AU75" s="0" t="n">
        <v>-1</v>
      </c>
      <c r="AV75" s="0" t="s">
        <v>44</v>
      </c>
      <c r="AW75" s="0" t="s">
        <v>44</v>
      </c>
      <c r="AX75" s="3" t="n">
        <v>1</v>
      </c>
      <c r="AY75" s="0" t="n">
        <v>-1</v>
      </c>
      <c r="AZ75" s="0" t="s">
        <v>44</v>
      </c>
      <c r="BA75" s="0" t="s">
        <v>44</v>
      </c>
      <c r="BB75" s="3" t="n">
        <v>1</v>
      </c>
      <c r="BC75" s="0" t="n">
        <v>-1</v>
      </c>
      <c r="BD75" s="0" t="s">
        <v>44</v>
      </c>
      <c r="BE75" s="0" t="s">
        <v>44</v>
      </c>
      <c r="BF75" s="3" t="n">
        <v>1</v>
      </c>
      <c r="BG75" s="0" t="n">
        <v>0</v>
      </c>
      <c r="BH75" s="0" t="s">
        <v>44</v>
      </c>
      <c r="BI75" s="0" t="s">
        <v>44</v>
      </c>
      <c r="BJ75" s="3" t="n">
        <v>1</v>
      </c>
      <c r="BK75" s="0" t="n">
        <v>-1</v>
      </c>
      <c r="BL75" s="0" t="s">
        <v>44</v>
      </c>
      <c r="BM75" s="0" t="s">
        <v>44</v>
      </c>
      <c r="BN75" s="3" t="n">
        <v>1</v>
      </c>
      <c r="BO75" s="0" t="n">
        <v>-1</v>
      </c>
      <c r="BP75" s="0" t="s">
        <v>44</v>
      </c>
      <c r="BQ75" s="0" t="s">
        <v>44</v>
      </c>
      <c r="BR75" s="3" t="n">
        <v>1</v>
      </c>
      <c r="CA75" s="3"/>
      <c r="CE75" s="3"/>
      <c r="CI75" s="3"/>
      <c r="CM75" s="3"/>
      <c r="CQ75" s="3"/>
      <c r="CU75" s="3"/>
      <c r="CY75" s="3"/>
      <c r="DC75" s="3"/>
      <c r="DG75" s="3"/>
      <c r="DK75" s="3"/>
      <c r="DO75" s="3"/>
      <c r="DS75" s="3"/>
      <c r="DW75" s="3"/>
      <c r="EA75" s="3"/>
      <c r="EE75" s="3"/>
      <c r="EI75" s="3"/>
      <c r="EM75" s="3"/>
    </row>
    <row r="76" customFormat="false" ht="12.75" hidden="false" customHeight="false" outlineLevel="0" collapsed="false">
      <c r="A76" s="0" t="n">
        <v>30</v>
      </c>
      <c r="B76" s="0" t="n">
        <v>1</v>
      </c>
      <c r="C76" s="0" t="n">
        <v>1320</v>
      </c>
      <c r="D76" s="0" t="s">
        <v>44</v>
      </c>
      <c r="E76" s="0" t="s">
        <v>44</v>
      </c>
      <c r="F76" s="3" t="n">
        <v>1</v>
      </c>
      <c r="G76" s="0" t="n">
        <v>20</v>
      </c>
      <c r="H76" s="0" t="s">
        <v>44</v>
      </c>
      <c r="I76" s="0" t="s">
        <v>44</v>
      </c>
      <c r="J76" s="3" t="n">
        <v>1</v>
      </c>
      <c r="K76" s="0" t="n">
        <v>60</v>
      </c>
      <c r="L76" s="0" t="s">
        <v>44</v>
      </c>
      <c r="M76" s="0" t="s">
        <v>44</v>
      </c>
      <c r="N76" s="3" t="n">
        <v>1</v>
      </c>
      <c r="O76" s="0" t="n">
        <v>20</v>
      </c>
      <c r="P76" s="0" t="s">
        <v>44</v>
      </c>
      <c r="Q76" s="0" t="s">
        <v>44</v>
      </c>
      <c r="R76" s="3" t="n">
        <v>1</v>
      </c>
      <c r="S76" s="0" t="n">
        <v>1260</v>
      </c>
      <c r="T76" s="0" t="s">
        <v>44</v>
      </c>
      <c r="U76" s="0" t="s">
        <v>44</v>
      </c>
      <c r="V76" s="3" t="n">
        <v>1</v>
      </c>
      <c r="W76" s="0" t="n">
        <v>20</v>
      </c>
      <c r="X76" s="0" t="s">
        <v>44</v>
      </c>
      <c r="Y76" s="0" t="s">
        <v>44</v>
      </c>
      <c r="Z76" s="3" t="n">
        <v>1</v>
      </c>
      <c r="AA76" s="0" t="n">
        <v>92</v>
      </c>
      <c r="AB76" s="0" t="s">
        <v>44</v>
      </c>
      <c r="AC76" s="0" t="s">
        <v>44</v>
      </c>
      <c r="AD76" s="3" t="n">
        <v>1</v>
      </c>
      <c r="AE76" s="0" t="n">
        <v>92</v>
      </c>
      <c r="AF76" s="4" t="s">
        <v>44</v>
      </c>
      <c r="AG76" s="4" t="s">
        <v>44</v>
      </c>
      <c r="AH76" s="3" t="n">
        <v>1</v>
      </c>
      <c r="AI76" s="0" t="n">
        <v>2</v>
      </c>
      <c r="AJ76" s="0" t="s">
        <v>44</v>
      </c>
      <c r="AK76" s="0" t="s">
        <v>44</v>
      </c>
      <c r="AL76" s="3" t="n">
        <v>1</v>
      </c>
      <c r="AM76" s="0" t="n">
        <v>21</v>
      </c>
      <c r="AN76" s="0" t="s">
        <v>44</v>
      </c>
      <c r="AO76" s="0" t="s">
        <v>44</v>
      </c>
      <c r="AP76" s="3" t="n">
        <v>1</v>
      </c>
      <c r="AQ76" s="0" t="n">
        <v>5</v>
      </c>
      <c r="AR76" s="0" t="s">
        <v>44</v>
      </c>
      <c r="AS76" s="0" t="s">
        <v>44</v>
      </c>
      <c r="AT76" s="3" t="n">
        <v>1</v>
      </c>
      <c r="AU76" s="0" t="n">
        <v>66</v>
      </c>
      <c r="AV76" s="0" t="s">
        <v>44</v>
      </c>
      <c r="AW76" s="0" t="s">
        <v>44</v>
      </c>
      <c r="AX76" s="3" t="n">
        <v>1</v>
      </c>
      <c r="AY76" s="0" t="n">
        <v>3</v>
      </c>
      <c r="AZ76" s="0" t="s">
        <v>44</v>
      </c>
      <c r="BA76" s="0" t="s">
        <v>44</v>
      </c>
      <c r="BB76" s="3" t="n">
        <v>1</v>
      </c>
      <c r="BC76" s="0" t="n">
        <v>63</v>
      </c>
      <c r="BD76" s="0" t="s">
        <v>44</v>
      </c>
      <c r="BE76" s="0" t="s">
        <v>44</v>
      </c>
      <c r="BF76" s="3" t="n">
        <v>1</v>
      </c>
      <c r="BG76" s="0" t="n">
        <v>1392</v>
      </c>
      <c r="BH76" s="0" t="s">
        <v>44</v>
      </c>
      <c r="BI76" s="0" t="s">
        <v>44</v>
      </c>
      <c r="BJ76" s="3" t="n">
        <v>1</v>
      </c>
      <c r="BK76" s="0" t="n">
        <v>70</v>
      </c>
      <c r="BL76" s="0" t="s">
        <v>44</v>
      </c>
      <c r="BM76" s="0" t="s">
        <v>44</v>
      </c>
      <c r="BN76" s="3" t="n">
        <v>1</v>
      </c>
      <c r="BO76" s="0" t="n">
        <v>9</v>
      </c>
      <c r="BP76" s="0" t="s">
        <v>44</v>
      </c>
      <c r="BQ76" s="0" t="s">
        <v>44</v>
      </c>
      <c r="BR76" s="3" t="n">
        <v>1</v>
      </c>
      <c r="BU76" s="0" t="n">
        <f aca="false">IF(CJ76&lt;=0,$D$7,IF(CR76&lt;=CJ76,$D$7,$D$7+$F$7*(CR76-CJ76)))</f>
        <v>2.2</v>
      </c>
      <c r="BW76" s="0" t="n">
        <v>1</v>
      </c>
      <c r="BX76" s="0" t="n">
        <f aca="false">IF(AND(C76&gt;=0,C77&gt;=0),C76-C77,-1)</f>
        <v>1320</v>
      </c>
      <c r="BY76" s="0" t="s">
        <v>44</v>
      </c>
      <c r="BZ76" s="0" t="str">
        <f aca="false">IF(AND(E76="Nein",E77="Nein"),"Nein","Ja")</f>
        <v>Nein</v>
      </c>
      <c r="CA76" s="3" t="n">
        <f aca="false">ROUND((F76+F77)/2,2)</f>
        <v>1</v>
      </c>
      <c r="CB76" s="0" t="n">
        <f aca="false">G76</f>
        <v>20</v>
      </c>
      <c r="CC76" s="0" t="str">
        <f aca="false">H76</f>
        <v>Nein</v>
      </c>
      <c r="CD76" s="0" t="str">
        <f aca="false">I76</f>
        <v>Nein</v>
      </c>
      <c r="CE76" s="3" t="n">
        <f aca="false">J76</f>
        <v>1</v>
      </c>
      <c r="CF76" s="0" t="n">
        <f aca="false">IF(AND(K76&gt;=0,K77&gt;=0),K76-K77,-1)</f>
        <v>60</v>
      </c>
      <c r="CG76" s="0" t="s">
        <v>44</v>
      </c>
      <c r="CH76" s="0" t="str">
        <f aca="false">IF(AND(M76="Nein",M77="Nein"),"Nein","Ja")</f>
        <v>Nein</v>
      </c>
      <c r="CI76" s="3" t="n">
        <f aca="false">ROUND((N76+N77)/2,2)</f>
        <v>1</v>
      </c>
      <c r="CJ76" s="0" t="n">
        <f aca="false">O76</f>
        <v>20</v>
      </c>
      <c r="CK76" s="0" t="str">
        <f aca="false">P76</f>
        <v>Nein</v>
      </c>
      <c r="CL76" s="0" t="str">
        <f aca="false">Q76</f>
        <v>Nein</v>
      </c>
      <c r="CM76" s="3" t="n">
        <f aca="false">R76</f>
        <v>1</v>
      </c>
      <c r="CN76" s="0" t="n">
        <f aca="false">IF(AND(S76&gt;=0,S77&gt;=0),S76-S77,-1)</f>
        <v>1260</v>
      </c>
      <c r="CO76" s="0" t="s">
        <v>44</v>
      </c>
      <c r="CP76" s="0" t="str">
        <f aca="false">IF(AND(U76="Nein",U77="Nein"),"Nein","Ja")</f>
        <v>Nein</v>
      </c>
      <c r="CQ76" s="3" t="n">
        <f aca="false">ROUND((V76+V77)/2,2)</f>
        <v>1</v>
      </c>
      <c r="CR76" s="0" t="n">
        <f aca="false">W76</f>
        <v>20</v>
      </c>
      <c r="CS76" s="0" t="str">
        <f aca="false">X76</f>
        <v>Nein</v>
      </c>
      <c r="CT76" s="0" t="str">
        <f aca="false">Y76</f>
        <v>Nein</v>
      </c>
      <c r="CU76" s="3" t="n">
        <f aca="false">Z76</f>
        <v>1</v>
      </c>
      <c r="CV76" s="0" t="n">
        <f aca="false">AA76</f>
        <v>92</v>
      </c>
      <c r="CW76" s="0" t="str">
        <f aca="false">AB76</f>
        <v>Nein</v>
      </c>
      <c r="CX76" s="0" t="str">
        <f aca="false">AC76</f>
        <v>Nein</v>
      </c>
      <c r="CY76" s="3" t="n">
        <f aca="false">AD76</f>
        <v>1</v>
      </c>
      <c r="CZ76" s="0" t="n">
        <f aca="false">AE76</f>
        <v>92</v>
      </c>
      <c r="DA76" s="0" t="str">
        <f aca="false">AF76</f>
        <v>Nein</v>
      </c>
      <c r="DB76" s="0" t="str">
        <f aca="false">AG76</f>
        <v>Nein</v>
      </c>
      <c r="DC76" s="3" t="n">
        <f aca="false">AH76</f>
        <v>1</v>
      </c>
      <c r="DD76" s="0" t="n">
        <f aca="false">AI76</f>
        <v>2</v>
      </c>
      <c r="DE76" s="0" t="str">
        <f aca="false">AJ76</f>
        <v>Nein</v>
      </c>
      <c r="DF76" s="0" t="str">
        <f aca="false">AK76</f>
        <v>Nein</v>
      </c>
      <c r="DG76" s="3" t="n">
        <f aca="false">AL76</f>
        <v>1</v>
      </c>
      <c r="DH76" s="0" t="n">
        <f aca="false">AM76</f>
        <v>21</v>
      </c>
      <c r="DI76" s="0" t="str">
        <f aca="false">AN76</f>
        <v>Nein</v>
      </c>
      <c r="DJ76" s="0" t="str">
        <f aca="false">AO76</f>
        <v>Nein</v>
      </c>
      <c r="DK76" s="3" t="n">
        <f aca="false">AP76</f>
        <v>1</v>
      </c>
      <c r="DL76" s="0" t="n">
        <f aca="false">IF(CF76=0,0,IF(OR(BX76&gt;=0,CF76&gt;=0),ROUND(CF76/BX76*100,0),-1))</f>
        <v>5</v>
      </c>
      <c r="DM76" s="0" t="s">
        <v>44</v>
      </c>
      <c r="DN76" s="0" t="str">
        <f aca="false">IF(AND(CH76="Nein",BZ76="Nein"),"Nein","Ja")</f>
        <v>Nein</v>
      </c>
      <c r="DO76" s="3" t="n">
        <f aca="false">ROUND(CI76*CA76,2)</f>
        <v>1</v>
      </c>
      <c r="DP76" s="0" t="n">
        <f aca="false">IF(OR(BX76&lt;0,CB76&lt;=0),-1,ROUND(BX76/CB76,0))</f>
        <v>66</v>
      </c>
      <c r="DQ76" s="0" t="s">
        <v>44</v>
      </c>
      <c r="DR76" s="0" t="str">
        <f aca="false">IF(AND(BZ76="Nein",CD76="Nein"),"Nein","Ja")</f>
        <v>Nein</v>
      </c>
      <c r="DS76" s="3" t="n">
        <f aca="false">ROUND(CA76*CE76,2)</f>
        <v>1</v>
      </c>
      <c r="DT76" s="0" t="n">
        <f aca="false">IF(OR(CF76&lt;0,CJ76&lt;=0),-1,ROUND(CF76/CJ76,0))</f>
        <v>3</v>
      </c>
      <c r="DU76" s="0" t="s">
        <v>44</v>
      </c>
      <c r="DV76" s="0" t="str">
        <f aca="false">IF(AND(CH76="Nein",CL76="Nein"),"Nein","Ja")</f>
        <v>Nein</v>
      </c>
      <c r="DW76" s="3" t="n">
        <f aca="false">ROUND(CI76*CM76,2)</f>
        <v>1</v>
      </c>
      <c r="DX76" s="0" t="n">
        <f aca="false">IF(OR(CN76&lt;0,CR76&lt;=0),-1,ROUND(CN76/CR76,0))</f>
        <v>63</v>
      </c>
      <c r="DY76" s="0" t="s">
        <v>44</v>
      </c>
      <c r="DZ76" s="0" t="str">
        <f aca="false">IF(AND(CP76="Nein",CT76="Nein"),"Nein","Ja")</f>
        <v>Nein</v>
      </c>
      <c r="EA76" s="3" t="n">
        <f aca="false">ROUND(CQ76*CU76,2)</f>
        <v>1</v>
      </c>
      <c r="EB76" s="0" t="n">
        <f aca="false">IF(OR(CN76&lt;0,CF76&lt;0),-1,CN76+ROUND(BU76*CF76,0))</f>
        <v>1392</v>
      </c>
      <c r="EC76" s="0" t="s">
        <v>44</v>
      </c>
      <c r="ED76" s="0" t="str">
        <f aca="false">IF(AND(CP76="Nein",CH76="Nein"),"Nein","Ja")</f>
        <v>Nein</v>
      </c>
      <c r="EE76" s="3" t="n">
        <f aca="false">ROUND((CQ76+CI76)/2,2)</f>
        <v>1</v>
      </c>
      <c r="EF76" s="0" t="n">
        <f aca="false">IF(OR(EB76&lt;0,CB76&lt;=0),-1,ROUND(EB76/CB76,0))</f>
        <v>70</v>
      </c>
      <c r="EG76" s="0" t="s">
        <v>44</v>
      </c>
      <c r="EH76" s="0" t="str">
        <f aca="false">IF(AND(ED76="Nein",CD76="Nein"),"Nein","Ja")</f>
        <v>Nein</v>
      </c>
      <c r="EI76" s="3" t="n">
        <f aca="false">ROUND(EE76*CE76,2)</f>
        <v>1</v>
      </c>
      <c r="EJ76" s="0" t="n">
        <f aca="false">BO76</f>
        <v>9</v>
      </c>
      <c r="EK76" s="0" t="str">
        <f aca="false">BP76</f>
        <v>Nein</v>
      </c>
      <c r="EL76" s="0" t="str">
        <f aca="false">BQ76</f>
        <v>Nein</v>
      </c>
      <c r="EM76" s="3" t="n">
        <f aca="false">BR76</f>
        <v>1</v>
      </c>
    </row>
    <row r="77" customFormat="false" ht="12.75" hidden="false" customHeight="false" outlineLevel="0" collapsed="false">
      <c r="B77" s="0" t="n">
        <v>1</v>
      </c>
      <c r="C77" s="0" t="n">
        <v>0</v>
      </c>
      <c r="D77" s="0" t="s">
        <v>44</v>
      </c>
      <c r="E77" s="0" t="s">
        <v>44</v>
      </c>
      <c r="F77" s="3" t="n">
        <v>1</v>
      </c>
      <c r="G77" s="0" t="n">
        <v>-1</v>
      </c>
      <c r="H77" s="0" t="s">
        <v>44</v>
      </c>
      <c r="I77" s="0" t="s">
        <v>44</v>
      </c>
      <c r="J77" s="3" t="n">
        <v>1</v>
      </c>
      <c r="K77" s="0" t="n">
        <v>0</v>
      </c>
      <c r="L77" s="0" t="s">
        <v>44</v>
      </c>
      <c r="M77" s="0" t="s">
        <v>44</v>
      </c>
      <c r="N77" s="3" t="n">
        <v>1</v>
      </c>
      <c r="O77" s="0" t="n">
        <v>-1</v>
      </c>
      <c r="P77" s="0" t="s">
        <v>44</v>
      </c>
      <c r="Q77" s="0" t="s">
        <v>44</v>
      </c>
      <c r="R77" s="3" t="n">
        <v>1</v>
      </c>
      <c r="S77" s="0" t="n">
        <v>0</v>
      </c>
      <c r="T77" s="0" t="s">
        <v>44</v>
      </c>
      <c r="U77" s="0" t="s">
        <v>44</v>
      </c>
      <c r="V77" s="3" t="n">
        <v>1</v>
      </c>
      <c r="W77" s="0" t="n">
        <v>-1</v>
      </c>
      <c r="X77" s="0" t="s">
        <v>44</v>
      </c>
      <c r="Y77" s="0" t="s">
        <v>44</v>
      </c>
      <c r="Z77" s="3" t="n">
        <v>1</v>
      </c>
      <c r="AA77" s="0" t="n">
        <v>83</v>
      </c>
      <c r="AB77" s="0" t="s">
        <v>44</v>
      </c>
      <c r="AC77" s="0" t="s">
        <v>44</v>
      </c>
      <c r="AD77" s="3" t="n">
        <v>1</v>
      </c>
      <c r="AE77" s="0" t="n">
        <v>85</v>
      </c>
      <c r="AF77" s="4" t="s">
        <v>44</v>
      </c>
      <c r="AG77" s="4" t="s">
        <v>44</v>
      </c>
      <c r="AH77" s="3" t="n">
        <v>1</v>
      </c>
      <c r="AI77" s="0" t="n">
        <v>0</v>
      </c>
      <c r="AJ77" s="0" t="s">
        <v>44</v>
      </c>
      <c r="AK77" s="0" t="s">
        <v>44</v>
      </c>
      <c r="AL77" s="3" t="n">
        <v>1</v>
      </c>
      <c r="AM77" s="0" t="n">
        <v>-1</v>
      </c>
      <c r="AN77" s="0" t="s">
        <v>44</v>
      </c>
      <c r="AO77" s="0" t="s">
        <v>44</v>
      </c>
      <c r="AP77" s="3" t="n">
        <v>1</v>
      </c>
      <c r="AQ77" s="0" t="n">
        <v>0</v>
      </c>
      <c r="AR77" s="0" t="s">
        <v>44</v>
      </c>
      <c r="AS77" s="0" t="s">
        <v>44</v>
      </c>
      <c r="AT77" s="3" t="n">
        <v>1</v>
      </c>
      <c r="AU77" s="0" t="n">
        <v>-1</v>
      </c>
      <c r="AV77" s="0" t="s">
        <v>44</v>
      </c>
      <c r="AW77" s="0" t="s">
        <v>44</v>
      </c>
      <c r="AX77" s="3" t="n">
        <v>1</v>
      </c>
      <c r="AY77" s="0" t="n">
        <v>-1</v>
      </c>
      <c r="AZ77" s="0" t="s">
        <v>44</v>
      </c>
      <c r="BA77" s="0" t="s">
        <v>44</v>
      </c>
      <c r="BB77" s="3" t="n">
        <v>1</v>
      </c>
      <c r="BC77" s="0" t="n">
        <v>-1</v>
      </c>
      <c r="BD77" s="0" t="s">
        <v>44</v>
      </c>
      <c r="BE77" s="0" t="s">
        <v>44</v>
      </c>
      <c r="BF77" s="3" t="n">
        <v>1</v>
      </c>
      <c r="BG77" s="0" t="n">
        <v>0</v>
      </c>
      <c r="BH77" s="0" t="s">
        <v>44</v>
      </c>
      <c r="BI77" s="0" t="s">
        <v>44</v>
      </c>
      <c r="BJ77" s="3" t="n">
        <v>1</v>
      </c>
      <c r="BK77" s="0" t="n">
        <v>-1</v>
      </c>
      <c r="BL77" s="0" t="s">
        <v>44</v>
      </c>
      <c r="BM77" s="0" t="s">
        <v>44</v>
      </c>
      <c r="BN77" s="3" t="n">
        <v>1</v>
      </c>
      <c r="BO77" s="0" t="n">
        <v>-1</v>
      </c>
      <c r="BP77" s="0" t="s">
        <v>44</v>
      </c>
      <c r="BQ77" s="0" t="s">
        <v>44</v>
      </c>
      <c r="BR77" s="3" t="n">
        <v>1</v>
      </c>
      <c r="CA77" s="3"/>
      <c r="CE77" s="3"/>
      <c r="CI77" s="3"/>
      <c r="CM77" s="3"/>
      <c r="CQ77" s="3"/>
      <c r="CU77" s="3"/>
      <c r="CY77" s="3"/>
      <c r="DC77" s="3"/>
      <c r="DG77" s="3"/>
      <c r="DK77" s="3"/>
      <c r="DO77" s="3"/>
      <c r="DS77" s="3"/>
      <c r="DW77" s="3"/>
      <c r="EA77" s="3"/>
      <c r="EE77" s="3"/>
      <c r="EI77" s="3"/>
      <c r="EM77" s="3"/>
    </row>
    <row r="79" customFormat="false" ht="12.75" hidden="false" customHeight="false" outlineLevel="0" collapsed="false">
      <c r="B79" s="1" t="s">
        <v>117</v>
      </c>
    </row>
    <row r="80" customFormat="false" ht="12.75" hidden="false" customHeight="false" outlineLevel="0" collapsed="false">
      <c r="B80" s="1"/>
      <c r="C80" s="0" t="s">
        <v>118</v>
      </c>
    </row>
    <row r="81" customFormat="false" ht="12.75" hidden="false" customHeight="false" outlineLevel="0" collapsed="false">
      <c r="B81" s="1"/>
      <c r="C81" s="0" t="s">
        <v>126</v>
      </c>
    </row>
    <row r="82" customFormat="false" ht="12.75" hidden="false" customHeight="false" outlineLevel="0" collapsed="false">
      <c r="B82" s="1"/>
      <c r="C82" s="0" t="s">
        <v>120</v>
      </c>
    </row>
    <row r="83" customFormat="false" ht="12.75" hidden="false" customHeight="false" outlineLevel="0" collapsed="false">
      <c r="A83" s="0" t="s">
        <v>121</v>
      </c>
      <c r="B83" s="0" t="n">
        <v>1</v>
      </c>
      <c r="C83" s="0" t="n">
        <v>1320</v>
      </c>
      <c r="D83" s="0" t="s">
        <v>44</v>
      </c>
      <c r="E83" s="0" t="s">
        <v>44</v>
      </c>
      <c r="F83" s="3" t="n">
        <v>1</v>
      </c>
      <c r="G83" s="0" t="n">
        <v>20</v>
      </c>
      <c r="H83" s="0" t="s">
        <v>44</v>
      </c>
      <c r="I83" s="0" t="s">
        <v>44</v>
      </c>
      <c r="J83" s="3" t="n">
        <v>1</v>
      </c>
      <c r="K83" s="0" t="n">
        <v>60</v>
      </c>
      <c r="L83" s="0" t="s">
        <v>44</v>
      </c>
      <c r="M83" s="0" t="s">
        <v>44</v>
      </c>
      <c r="N83" s="3" t="n">
        <v>1</v>
      </c>
      <c r="O83" s="0" t="n">
        <v>20</v>
      </c>
      <c r="P83" s="0" t="s">
        <v>44</v>
      </c>
      <c r="Q83" s="0" t="s">
        <v>44</v>
      </c>
      <c r="R83" s="3" t="n">
        <v>1</v>
      </c>
      <c r="S83" s="0" t="n">
        <v>1260</v>
      </c>
      <c r="T83" s="0" t="s">
        <v>44</v>
      </c>
      <c r="U83" s="0" t="s">
        <v>44</v>
      </c>
      <c r="V83" s="3" t="n">
        <v>1</v>
      </c>
      <c r="W83" s="0" t="n">
        <v>20</v>
      </c>
      <c r="X83" s="0" t="s">
        <v>44</v>
      </c>
      <c r="Y83" s="0" t="s">
        <v>44</v>
      </c>
      <c r="Z83" s="3" t="n">
        <v>1</v>
      </c>
      <c r="AA83" s="0" t="n">
        <v>92</v>
      </c>
      <c r="AB83" s="0" t="s">
        <v>44</v>
      </c>
      <c r="AC83" s="0" t="s">
        <v>44</v>
      </c>
      <c r="AD83" s="3" t="n">
        <v>1</v>
      </c>
      <c r="AE83" s="0" t="n">
        <v>92</v>
      </c>
      <c r="AF83" s="4" t="s">
        <v>44</v>
      </c>
      <c r="AG83" s="4" t="s">
        <v>44</v>
      </c>
      <c r="AH83" s="3" t="n">
        <v>1</v>
      </c>
      <c r="AI83" s="0" t="n">
        <v>2</v>
      </c>
      <c r="AJ83" s="0" t="s">
        <v>44</v>
      </c>
      <c r="AK83" s="0" t="s">
        <v>44</v>
      </c>
      <c r="AL83" s="3" t="n">
        <v>1</v>
      </c>
      <c r="AM83" s="0" t="n">
        <v>21</v>
      </c>
      <c r="AN83" s="0" t="s">
        <v>44</v>
      </c>
      <c r="AO83" s="0" t="s">
        <v>44</v>
      </c>
      <c r="AP83" s="3" t="n">
        <v>1</v>
      </c>
      <c r="AQ83" s="0" t="n">
        <v>5</v>
      </c>
      <c r="AR83" s="0" t="s">
        <v>44</v>
      </c>
      <c r="AS83" s="0" t="s">
        <v>44</v>
      </c>
      <c r="AT83" s="3" t="n">
        <v>1</v>
      </c>
      <c r="AU83" s="0" t="n">
        <v>66</v>
      </c>
      <c r="AV83" s="0" t="s">
        <v>44</v>
      </c>
      <c r="AW83" s="0" t="s">
        <v>44</v>
      </c>
      <c r="AX83" s="3" t="n">
        <v>1</v>
      </c>
      <c r="AY83" s="0" t="n">
        <v>3</v>
      </c>
      <c r="AZ83" s="0" t="s">
        <v>44</v>
      </c>
      <c r="BA83" s="0" t="s">
        <v>44</v>
      </c>
      <c r="BB83" s="3" t="n">
        <v>1</v>
      </c>
      <c r="BC83" s="0" t="n">
        <v>63</v>
      </c>
      <c r="BD83" s="0" t="s">
        <v>44</v>
      </c>
      <c r="BE83" s="0" t="s">
        <v>44</v>
      </c>
      <c r="BF83" s="3" t="n">
        <v>1</v>
      </c>
      <c r="BG83" s="0" t="n">
        <v>1392</v>
      </c>
      <c r="BH83" s="0" t="s">
        <v>44</v>
      </c>
      <c r="BI83" s="0" t="s">
        <v>44</v>
      </c>
      <c r="BJ83" s="3" t="n">
        <v>1</v>
      </c>
      <c r="BK83" s="0" t="n">
        <v>70</v>
      </c>
      <c r="BL83" s="0" t="s">
        <v>44</v>
      </c>
      <c r="BM83" s="0" t="s">
        <v>44</v>
      </c>
      <c r="BN83" s="3" t="n">
        <v>1</v>
      </c>
      <c r="BO83" s="0" t="n">
        <v>9</v>
      </c>
      <c r="BP83" s="0" t="s">
        <v>44</v>
      </c>
      <c r="BQ83" s="0" t="s">
        <v>44</v>
      </c>
      <c r="BR83" s="3" t="n">
        <v>1</v>
      </c>
      <c r="BU83" s="0" t="n">
        <f aca="false">IF(CJ83&lt;=0,$D$7,IF(CR83&lt;=CJ83,$D$7,$D$7+$F$7*(CR83-CJ83)))</f>
        <v>2.6</v>
      </c>
      <c r="BW83" s="0" t="n">
        <v>1</v>
      </c>
      <c r="BX83" s="0" t="n">
        <f aca="false">IF(AND(C83&gt;=0,C84&gt;=0,C85&gt;=0),ROUND(0.9*C83+0.7*C84-0.3*C85,0),-1)</f>
        <v>1512</v>
      </c>
      <c r="BY83" s="0" t="s">
        <v>44</v>
      </c>
      <c r="BZ83" s="0" t="str">
        <f aca="false">IF(AND(E83="Nein",E84="Nein",E85="Nein"),"Nein","Ja")</f>
        <v>Nein</v>
      </c>
      <c r="CA83" s="3" t="n">
        <f aca="false">ROUND((F83+F84+F85)/3,2)</f>
        <v>1</v>
      </c>
      <c r="CB83" s="0" t="n">
        <f aca="false">G84</f>
        <v>97</v>
      </c>
      <c r="CC83" s="0" t="str">
        <f aca="false">H84</f>
        <v>Nein</v>
      </c>
      <c r="CD83" s="0" t="str">
        <f aca="false">I84</f>
        <v>Nein</v>
      </c>
      <c r="CE83" s="3" t="n">
        <f aca="false">J84</f>
        <v>1</v>
      </c>
      <c r="CF83" s="0" t="n">
        <f aca="false">IF(AND(K83&gt;=0,K84&gt;=0,K85&gt;=0),ROUND(0.9*K83+0.7*K84-0.3*K85,0),-1)</f>
        <v>144</v>
      </c>
      <c r="CG83" s="0" t="s">
        <v>44</v>
      </c>
      <c r="CH83" s="0" t="str">
        <f aca="false">IF(AND(M83="Nein",M84="Nein",M85="Nein"),"Nein","Ja")</f>
        <v>Nein</v>
      </c>
      <c r="CI83" s="3" t="n">
        <f aca="false">ROUND((N83+N84+N85)/3,2)</f>
        <v>1</v>
      </c>
      <c r="CJ83" s="0" t="n">
        <f aca="false">O84</f>
        <v>82</v>
      </c>
      <c r="CK83" s="0" t="str">
        <f aca="false">P84</f>
        <v>Nein</v>
      </c>
      <c r="CL83" s="0" t="str">
        <f aca="false">Q84</f>
        <v>Nein</v>
      </c>
      <c r="CM83" s="3" t="n">
        <f aca="false">R84</f>
        <v>1</v>
      </c>
      <c r="CN83" s="0" t="n">
        <f aca="false">IF(AND(S83&gt;=0,S84&gt;=0,S85&gt;=0),ROUND(0.9*S83+0.7*S84-0.3*S85,0),-1)</f>
        <v>1368</v>
      </c>
      <c r="CO83" s="0" t="s">
        <v>44</v>
      </c>
      <c r="CP83" s="0" t="str">
        <f aca="false">IF(AND(U83="Nein",U84="Nein",U85="Nein"),"Nein","Ja")</f>
        <v>Nein</v>
      </c>
      <c r="CQ83" s="3" t="n">
        <f aca="false">ROUND((V83+V84+V85)/3,2)</f>
        <v>1</v>
      </c>
      <c r="CR83" s="0" t="n">
        <f aca="false">W84</f>
        <v>102</v>
      </c>
      <c r="CS83" s="0" t="str">
        <f aca="false">X84</f>
        <v>Nein</v>
      </c>
      <c r="CT83" s="0" t="str">
        <f aca="false">Y84</f>
        <v>Nein</v>
      </c>
      <c r="CU83" s="3" t="n">
        <f aca="false">Z84</f>
        <v>1</v>
      </c>
      <c r="CV83" s="0" t="n">
        <f aca="false">AA84</f>
        <v>82</v>
      </c>
      <c r="CW83" s="0" t="str">
        <f aca="false">AB84</f>
        <v>Nein</v>
      </c>
      <c r="CX83" s="0" t="str">
        <f aca="false">AC84</f>
        <v>Nein</v>
      </c>
      <c r="CY83" s="3" t="n">
        <f aca="false">AD84</f>
        <v>1</v>
      </c>
      <c r="CZ83" s="0" t="n">
        <f aca="false">AE84</f>
        <v>82</v>
      </c>
      <c r="DA83" s="0" t="str">
        <f aca="false">AF84</f>
        <v>Nein</v>
      </c>
      <c r="DB83" s="0" t="str">
        <f aca="false">AG84</f>
        <v>Nein</v>
      </c>
      <c r="DC83" s="3" t="n">
        <f aca="false">AH84</f>
        <v>1</v>
      </c>
      <c r="DD83" s="0" t="n">
        <f aca="false">AI84</f>
        <v>11</v>
      </c>
      <c r="DE83" s="0" t="str">
        <f aca="false">AJ84</f>
        <v>Nein</v>
      </c>
      <c r="DF83" s="0" t="str">
        <f aca="false">AK84</f>
        <v>Nein</v>
      </c>
      <c r="DG83" s="3" t="n">
        <f aca="false">AL84</f>
        <v>1</v>
      </c>
      <c r="DH83" s="0" t="n">
        <f aca="false">AM84</f>
        <v>98</v>
      </c>
      <c r="DI83" s="0" t="str">
        <f aca="false">AN84</f>
        <v>Nein</v>
      </c>
      <c r="DJ83" s="0" t="str">
        <f aca="false">AO84</f>
        <v>Nein</v>
      </c>
      <c r="DK83" s="3" t="n">
        <f aca="false">AP84</f>
        <v>1</v>
      </c>
      <c r="DL83" s="0" t="n">
        <f aca="false">IF(CF83=0,0,IF(OR(BX83&gt;=0,CF83&gt;=0),ROUND(CF83/BX83*100,0),-1))</f>
        <v>10</v>
      </c>
      <c r="DM83" s="0" t="s">
        <v>44</v>
      </c>
      <c r="DN83" s="0" t="str">
        <f aca="false">IF(AND(CH83="Nein",BZ83="Nein"),"Nein","Ja")</f>
        <v>Nein</v>
      </c>
      <c r="DO83" s="3" t="n">
        <f aca="false">ROUND(CI83*CA83,2)</f>
        <v>1</v>
      </c>
      <c r="DP83" s="0" t="n">
        <f aca="false">IF(OR(BX83&lt;0,CB83&lt;=0),-1,ROUND(BX83/CB83,0))</f>
        <v>16</v>
      </c>
      <c r="DQ83" s="0" t="s">
        <v>44</v>
      </c>
      <c r="DR83" s="0" t="str">
        <f aca="false">IF(AND(BZ83="Nein",CD83="Nein"),"Nein","Ja")</f>
        <v>Nein</v>
      </c>
      <c r="DS83" s="3" t="n">
        <f aca="false">ROUND(CA83*CE83,2)</f>
        <v>1</v>
      </c>
      <c r="DT83" s="0" t="n">
        <f aca="false">IF(OR(CF83&lt;0,CJ83&lt;=0),-1,ROUND(CF83/CJ83,0))</f>
        <v>2</v>
      </c>
      <c r="DU83" s="0" t="s">
        <v>44</v>
      </c>
      <c r="DV83" s="0" t="str">
        <f aca="false">IF(AND(CH83="Nein",CL83="Nein"),"Nein","Ja")</f>
        <v>Nein</v>
      </c>
      <c r="DW83" s="3" t="n">
        <f aca="false">ROUND(CI83*CM83,2)</f>
        <v>1</v>
      </c>
      <c r="DX83" s="0" t="n">
        <f aca="false">IF(OR(CN83&lt;0,CR83&lt;=0),-1,ROUND(CN83/CR83,0))</f>
        <v>13</v>
      </c>
      <c r="DY83" s="0" t="s">
        <v>44</v>
      </c>
      <c r="DZ83" s="0" t="str">
        <f aca="false">IF(AND(CP83="Nein",CT83="Nein"),"Nein","Ja")</f>
        <v>Nein</v>
      </c>
      <c r="EA83" s="3" t="n">
        <f aca="false">ROUND(CQ83*CU83,2)</f>
        <v>1</v>
      </c>
      <c r="EB83" s="0" t="n">
        <f aca="false">IF(OR(CN83&lt;0,CF83&lt;0),-1,CN83+ROUND(BU83*CF83,0))</f>
        <v>1742</v>
      </c>
      <c r="EC83" s="0" t="s">
        <v>44</v>
      </c>
      <c r="ED83" s="0" t="str">
        <f aca="false">IF(AND(CP83="Nein",CH83="Nein"),"Nein","Ja")</f>
        <v>Nein</v>
      </c>
      <c r="EE83" s="3" t="n">
        <f aca="false">ROUND((CQ83+CI83)/2,2)</f>
        <v>1</v>
      </c>
      <c r="EF83" s="0" t="n">
        <f aca="false">IF(OR(EB83&lt;0,CB83&lt;=0),-1,ROUND(EB83/CB83,0))</f>
        <v>18</v>
      </c>
      <c r="EG83" s="0" t="s">
        <v>44</v>
      </c>
      <c r="EH83" s="0" t="str">
        <f aca="false">IF(AND(ED83="Nein",CD83="Nein"),"Nein","Ja")</f>
        <v>Nein</v>
      </c>
      <c r="EI83" s="3" t="n">
        <f aca="false">ROUND(EE83*CE83,2)</f>
        <v>1</v>
      </c>
      <c r="EJ83" s="0" t="n">
        <f aca="false">BO84</f>
        <v>7</v>
      </c>
      <c r="EK83" s="0" t="str">
        <f aca="false">BP83</f>
        <v>Nein</v>
      </c>
      <c r="EL83" s="0" t="str">
        <f aca="false">BQ83</f>
        <v>Nein</v>
      </c>
      <c r="EM83" s="3" t="n">
        <f aca="false">BR83</f>
        <v>1</v>
      </c>
    </row>
    <row r="84" customFormat="false" ht="12.75" hidden="false" customHeight="false" outlineLevel="0" collapsed="false">
      <c r="A84" s="0" t="s">
        <v>113</v>
      </c>
      <c r="B84" s="0" t="n">
        <v>1</v>
      </c>
      <c r="C84" s="0" t="n">
        <v>720</v>
      </c>
      <c r="D84" s="0" t="s">
        <v>44</v>
      </c>
      <c r="E84" s="0" t="s">
        <v>44</v>
      </c>
      <c r="F84" s="3" t="n">
        <v>1</v>
      </c>
      <c r="G84" s="0" t="n">
        <v>97</v>
      </c>
      <c r="H84" s="0" t="s">
        <v>44</v>
      </c>
      <c r="I84" s="0" t="s">
        <v>44</v>
      </c>
      <c r="J84" s="3" t="n">
        <v>1</v>
      </c>
      <c r="K84" s="0" t="n">
        <v>180</v>
      </c>
      <c r="L84" s="0" t="s">
        <v>44</v>
      </c>
      <c r="M84" s="0" t="s">
        <v>44</v>
      </c>
      <c r="N84" s="3" t="n">
        <v>1</v>
      </c>
      <c r="O84" s="0" t="n">
        <v>82</v>
      </c>
      <c r="P84" s="0" t="s">
        <v>44</v>
      </c>
      <c r="Q84" s="0" t="s">
        <v>44</v>
      </c>
      <c r="R84" s="3" t="n">
        <v>1</v>
      </c>
      <c r="S84" s="0" t="n">
        <v>540</v>
      </c>
      <c r="T84" s="0" t="s">
        <v>44</v>
      </c>
      <c r="U84" s="0" t="s">
        <v>44</v>
      </c>
      <c r="V84" s="3" t="n">
        <v>1</v>
      </c>
      <c r="W84" s="0" t="n">
        <v>102</v>
      </c>
      <c r="X84" s="0" t="s">
        <v>44</v>
      </c>
      <c r="Y84" s="0" t="s">
        <v>44</v>
      </c>
      <c r="Z84" s="3" t="n">
        <v>1</v>
      </c>
      <c r="AA84" s="0" t="n">
        <v>82</v>
      </c>
      <c r="AB84" s="0" t="s">
        <v>44</v>
      </c>
      <c r="AC84" s="0" t="s">
        <v>44</v>
      </c>
      <c r="AD84" s="3" t="n">
        <v>1</v>
      </c>
      <c r="AE84" s="0" t="n">
        <v>82</v>
      </c>
      <c r="AF84" s="4" t="s">
        <v>44</v>
      </c>
      <c r="AG84" s="4" t="s">
        <v>44</v>
      </c>
      <c r="AH84" s="3" t="n">
        <v>1</v>
      </c>
      <c r="AI84" s="0" t="n">
        <v>11</v>
      </c>
      <c r="AJ84" s="0" t="s">
        <v>44</v>
      </c>
      <c r="AK84" s="0" t="s">
        <v>44</v>
      </c>
      <c r="AL84" s="3" t="n">
        <v>1</v>
      </c>
      <c r="AM84" s="0" t="n">
        <v>98</v>
      </c>
      <c r="AN84" s="0" t="s">
        <v>44</v>
      </c>
      <c r="AO84" s="0" t="s">
        <v>44</v>
      </c>
      <c r="AP84" s="3" t="n">
        <v>1</v>
      </c>
      <c r="AQ84" s="0" t="n">
        <v>25</v>
      </c>
      <c r="AR84" s="0" t="s">
        <v>44</v>
      </c>
      <c r="AS84" s="0" t="s">
        <v>44</v>
      </c>
      <c r="AT84" s="3" t="n">
        <v>1</v>
      </c>
      <c r="AU84" s="0" t="n">
        <v>7</v>
      </c>
      <c r="AV84" s="0" t="s">
        <v>44</v>
      </c>
      <c r="AW84" s="0" t="s">
        <v>44</v>
      </c>
      <c r="AX84" s="3" t="n">
        <v>1</v>
      </c>
      <c r="AY84" s="0" t="n">
        <v>2</v>
      </c>
      <c r="AZ84" s="0" t="s">
        <v>44</v>
      </c>
      <c r="BA84" s="0" t="s">
        <v>44</v>
      </c>
      <c r="BB84" s="3" t="n">
        <v>1</v>
      </c>
      <c r="BC84" s="0" t="n">
        <v>5</v>
      </c>
      <c r="BD84" s="0" t="s">
        <v>44</v>
      </c>
      <c r="BE84" s="0" t="s">
        <v>44</v>
      </c>
      <c r="BF84" s="3" t="n">
        <v>1</v>
      </c>
      <c r="BG84" s="0" t="n">
        <v>1008</v>
      </c>
      <c r="BH84" s="0" t="s">
        <v>44</v>
      </c>
      <c r="BI84" s="0" t="s">
        <v>44</v>
      </c>
      <c r="BJ84" s="3" t="n">
        <v>1</v>
      </c>
      <c r="BK84" s="0" t="n">
        <v>10</v>
      </c>
      <c r="BL84" s="0" t="s">
        <v>44</v>
      </c>
      <c r="BM84" s="0" t="s">
        <v>44</v>
      </c>
      <c r="BN84" s="3" t="n">
        <v>1</v>
      </c>
      <c r="BO84" s="0" t="n">
        <v>7</v>
      </c>
      <c r="BP84" s="0" t="s">
        <v>44</v>
      </c>
      <c r="BQ84" s="0" t="s">
        <v>44</v>
      </c>
      <c r="BR84" s="3" t="n">
        <v>1</v>
      </c>
      <c r="CA84" s="3"/>
      <c r="CE84" s="3"/>
      <c r="CI84" s="3"/>
      <c r="CM84" s="3"/>
      <c r="CQ84" s="3"/>
      <c r="CU84" s="3"/>
      <c r="CY84" s="3"/>
      <c r="DC84" s="3"/>
      <c r="DG84" s="3"/>
      <c r="DK84" s="3"/>
      <c r="DO84" s="3"/>
      <c r="DS84" s="3"/>
      <c r="DW84" s="3"/>
      <c r="EA84" s="3"/>
      <c r="EE84" s="3"/>
      <c r="EI84" s="3"/>
      <c r="EM84" s="3"/>
    </row>
    <row r="85" customFormat="false" ht="12.75" hidden="false" customHeight="false" outlineLevel="0" collapsed="false">
      <c r="A85" s="0" t="s">
        <v>122</v>
      </c>
      <c r="B85" s="0" t="n">
        <v>1</v>
      </c>
      <c r="C85" s="0" t="n">
        <v>600</v>
      </c>
      <c r="D85" s="0" t="s">
        <v>44</v>
      </c>
      <c r="E85" s="0" t="s">
        <v>44</v>
      </c>
      <c r="F85" s="3" t="n">
        <v>1</v>
      </c>
      <c r="G85" s="0" t="n">
        <v>105</v>
      </c>
      <c r="H85" s="0" t="s">
        <v>44</v>
      </c>
      <c r="I85" s="0" t="s">
        <v>44</v>
      </c>
      <c r="J85" s="3" t="n">
        <v>1</v>
      </c>
      <c r="K85" s="0" t="n">
        <v>120</v>
      </c>
      <c r="L85" s="0" t="s">
        <v>44</v>
      </c>
      <c r="M85" s="0" t="s">
        <v>44</v>
      </c>
      <c r="N85" s="3" t="n">
        <v>1</v>
      </c>
      <c r="O85" s="0" t="n">
        <v>85</v>
      </c>
      <c r="P85" s="0" t="s">
        <v>44</v>
      </c>
      <c r="Q85" s="0" t="s">
        <v>44</v>
      </c>
      <c r="R85" s="3" t="n">
        <v>1</v>
      </c>
      <c r="S85" s="0" t="n">
        <v>480</v>
      </c>
      <c r="T85" s="0" t="s">
        <v>44</v>
      </c>
      <c r="U85" s="0" t="s">
        <v>44</v>
      </c>
      <c r="V85" s="3" t="n">
        <v>1</v>
      </c>
      <c r="W85" s="0" t="n">
        <v>110</v>
      </c>
      <c r="X85" s="0" t="s">
        <v>44</v>
      </c>
      <c r="Y85" s="0" t="s">
        <v>44</v>
      </c>
      <c r="Z85" s="3" t="n">
        <v>1</v>
      </c>
      <c r="AA85" s="0" t="n">
        <v>77</v>
      </c>
      <c r="AB85" s="0" t="s">
        <v>44</v>
      </c>
      <c r="AC85" s="0" t="s">
        <v>44</v>
      </c>
      <c r="AD85" s="3" t="n">
        <v>1</v>
      </c>
      <c r="AE85" s="0" t="n">
        <v>77</v>
      </c>
      <c r="AF85" s="4" t="s">
        <v>44</v>
      </c>
      <c r="AG85" s="4" t="s">
        <v>44</v>
      </c>
      <c r="AH85" s="3" t="n">
        <v>1</v>
      </c>
      <c r="AI85" s="0" t="n">
        <v>14</v>
      </c>
      <c r="AJ85" s="0" t="s">
        <v>44</v>
      </c>
      <c r="AK85" s="0" t="s">
        <v>44</v>
      </c>
      <c r="AL85" s="3" t="n">
        <v>1</v>
      </c>
      <c r="AM85" s="0" t="n">
        <v>95</v>
      </c>
      <c r="AN85" s="0" t="s">
        <v>44</v>
      </c>
      <c r="AO85" s="0" t="s">
        <v>44</v>
      </c>
      <c r="AP85" s="3" t="n">
        <v>1</v>
      </c>
      <c r="AQ85" s="0" t="n">
        <v>20</v>
      </c>
      <c r="AR85" s="0" t="s">
        <v>44</v>
      </c>
      <c r="AS85" s="0" t="s">
        <v>44</v>
      </c>
      <c r="AT85" s="3" t="n">
        <v>1</v>
      </c>
      <c r="AU85" s="0" t="n">
        <v>6</v>
      </c>
      <c r="AV85" s="0" t="s">
        <v>44</v>
      </c>
      <c r="AW85" s="0" t="s">
        <v>44</v>
      </c>
      <c r="AX85" s="3" t="n">
        <v>1</v>
      </c>
      <c r="AY85" s="0" t="n">
        <v>1</v>
      </c>
      <c r="AZ85" s="0" t="s">
        <v>44</v>
      </c>
      <c r="BA85" s="0" t="s">
        <v>44</v>
      </c>
      <c r="BB85" s="3" t="n">
        <v>1</v>
      </c>
      <c r="BC85" s="0" t="n">
        <v>4</v>
      </c>
      <c r="BD85" s="0" t="s">
        <v>44</v>
      </c>
      <c r="BE85" s="0" t="s">
        <v>44</v>
      </c>
      <c r="BF85" s="3" t="n">
        <v>1</v>
      </c>
      <c r="BG85" s="0" t="n">
        <v>804</v>
      </c>
      <c r="BH85" s="0" t="s">
        <v>44</v>
      </c>
      <c r="BI85" s="0" t="s">
        <v>44</v>
      </c>
      <c r="BJ85" s="3" t="n">
        <v>1</v>
      </c>
      <c r="BK85" s="0" t="n">
        <v>8</v>
      </c>
      <c r="BL85" s="0" t="s">
        <v>44</v>
      </c>
      <c r="BM85" s="0" t="s">
        <v>44</v>
      </c>
      <c r="BN85" s="3" t="n">
        <v>1</v>
      </c>
      <c r="BO85" s="0" t="n">
        <v>0</v>
      </c>
      <c r="BP85" s="0" t="s">
        <v>44</v>
      </c>
      <c r="BQ85" s="0" t="s">
        <v>44</v>
      </c>
      <c r="BR85" s="3" t="n">
        <v>1</v>
      </c>
      <c r="CA85" s="3"/>
      <c r="CE85" s="3"/>
      <c r="CI85" s="3"/>
      <c r="CM85" s="3"/>
      <c r="CQ85" s="3"/>
      <c r="CU85" s="3"/>
      <c r="CY85" s="3"/>
      <c r="DC85" s="3"/>
      <c r="DG85" s="3"/>
      <c r="DK85" s="3"/>
      <c r="DO85" s="3"/>
      <c r="DS85" s="3"/>
      <c r="DW85" s="3"/>
      <c r="EA85" s="3"/>
      <c r="EE85" s="3"/>
      <c r="EI85" s="3"/>
      <c r="EM85" s="3"/>
    </row>
    <row r="86" customFormat="false" ht="12.75" hidden="false" customHeight="false" outlineLevel="0" collapsed="false">
      <c r="A86" s="0" t="n">
        <v>32</v>
      </c>
      <c r="B86" s="0" t="n">
        <v>1</v>
      </c>
      <c r="C86" s="0" t="n">
        <v>-3</v>
      </c>
      <c r="D86" s="0" t="s">
        <v>44</v>
      </c>
      <c r="E86" s="0" t="s">
        <v>44</v>
      </c>
      <c r="F86" s="3" t="n">
        <v>1</v>
      </c>
      <c r="G86" s="0" t="n">
        <v>-3</v>
      </c>
      <c r="H86" s="0" t="s">
        <v>44</v>
      </c>
      <c r="I86" s="0" t="s">
        <v>44</v>
      </c>
      <c r="J86" s="3" t="n">
        <v>1</v>
      </c>
      <c r="K86" s="0" t="n">
        <v>-3</v>
      </c>
      <c r="L86" s="0" t="s">
        <v>44</v>
      </c>
      <c r="M86" s="0" t="s">
        <v>44</v>
      </c>
      <c r="N86" s="3" t="n">
        <v>1</v>
      </c>
      <c r="O86" s="0" t="n">
        <v>-3</v>
      </c>
      <c r="P86" s="0" t="s">
        <v>44</v>
      </c>
      <c r="Q86" s="0" t="s">
        <v>44</v>
      </c>
      <c r="R86" s="3" t="n">
        <v>1</v>
      </c>
      <c r="S86" s="0" t="n">
        <v>-3</v>
      </c>
      <c r="T86" s="0" t="s">
        <v>44</v>
      </c>
      <c r="U86" s="0" t="s">
        <v>44</v>
      </c>
      <c r="V86" s="3" t="n">
        <v>1</v>
      </c>
      <c r="W86" s="0" t="n">
        <v>-3</v>
      </c>
      <c r="X86" s="0" t="s">
        <v>44</v>
      </c>
      <c r="Y86" s="0" t="s">
        <v>44</v>
      </c>
      <c r="Z86" s="3" t="n">
        <v>1</v>
      </c>
      <c r="AA86" s="0" t="n">
        <v>-3</v>
      </c>
      <c r="AB86" s="0" t="s">
        <v>44</v>
      </c>
      <c r="AC86" s="0" t="s">
        <v>44</v>
      </c>
      <c r="AD86" s="3" t="n">
        <v>1</v>
      </c>
      <c r="AE86" s="0" t="n">
        <v>-3</v>
      </c>
      <c r="AF86" s="4" t="s">
        <v>44</v>
      </c>
      <c r="AG86" s="4" t="s">
        <v>44</v>
      </c>
      <c r="AH86" s="3" t="n">
        <v>1</v>
      </c>
      <c r="AI86" s="0" t="n">
        <v>-3</v>
      </c>
      <c r="AJ86" s="0" t="s">
        <v>44</v>
      </c>
      <c r="AK86" s="0" t="s">
        <v>44</v>
      </c>
      <c r="AL86" s="3" t="n">
        <v>1</v>
      </c>
      <c r="AM86" s="0" t="n">
        <v>-3</v>
      </c>
      <c r="AN86" s="0" t="s">
        <v>44</v>
      </c>
      <c r="AO86" s="0" t="s">
        <v>44</v>
      </c>
      <c r="AP86" s="3" t="n">
        <v>1</v>
      </c>
      <c r="AQ86" s="0" t="n">
        <v>-3</v>
      </c>
      <c r="AR86" s="0" t="s">
        <v>44</v>
      </c>
      <c r="AS86" s="0" t="s">
        <v>44</v>
      </c>
      <c r="AT86" s="3" t="n">
        <v>1</v>
      </c>
      <c r="AU86" s="0" t="n">
        <v>-3</v>
      </c>
      <c r="AV86" s="0" t="s">
        <v>44</v>
      </c>
      <c r="AW86" s="0" t="s">
        <v>44</v>
      </c>
      <c r="AX86" s="3" t="n">
        <v>1</v>
      </c>
      <c r="AY86" s="0" t="n">
        <v>-3</v>
      </c>
      <c r="AZ86" s="0" t="s">
        <v>44</v>
      </c>
      <c r="BA86" s="0" t="s">
        <v>44</v>
      </c>
      <c r="BB86" s="3" t="n">
        <v>1</v>
      </c>
      <c r="BC86" s="0" t="n">
        <v>-3</v>
      </c>
      <c r="BD86" s="0" t="s">
        <v>44</v>
      </c>
      <c r="BE86" s="0" t="s">
        <v>44</v>
      </c>
      <c r="BF86" s="3" t="n">
        <v>1</v>
      </c>
      <c r="BG86" s="0" t="n">
        <v>-3</v>
      </c>
      <c r="BH86" s="0" t="s">
        <v>44</v>
      </c>
      <c r="BI86" s="0" t="s">
        <v>44</v>
      </c>
      <c r="BJ86" s="3" t="n">
        <v>1</v>
      </c>
      <c r="BK86" s="0" t="n">
        <v>-3</v>
      </c>
      <c r="BL86" s="0" t="s">
        <v>44</v>
      </c>
      <c r="BM86" s="0" t="s">
        <v>44</v>
      </c>
      <c r="BN86" s="3" t="n">
        <v>1</v>
      </c>
      <c r="BO86" s="0" t="n">
        <v>-3</v>
      </c>
      <c r="BP86" s="0" t="s">
        <v>44</v>
      </c>
      <c r="BQ86" s="0" t="s">
        <v>44</v>
      </c>
      <c r="BR86" s="3" t="n">
        <v>1</v>
      </c>
      <c r="BU86" s="0" t="n">
        <f aca="false">IF(CJ86&lt;=0,$D$7,IF(CR86&lt;=CJ86,$D$7,$D$7+$F$7*(CR86-CJ86)))</f>
        <v>2.6</v>
      </c>
      <c r="BW86" s="0" t="n">
        <v>1</v>
      </c>
      <c r="BX86" s="0" t="n">
        <v>-3</v>
      </c>
      <c r="BY86" s="0" t="s">
        <v>44</v>
      </c>
      <c r="BZ86" s="0" t="str">
        <f aca="false">IF(AND(E86="Nein",E87="Nein",E88="Nein"),"Nein","Ja")</f>
        <v>Nein</v>
      </c>
      <c r="CA86" s="3" t="n">
        <f aca="false">ROUND((F86+F87+F88)/3,2)</f>
        <v>1</v>
      </c>
      <c r="CB86" s="0" t="n">
        <f aca="false">G87</f>
        <v>97</v>
      </c>
      <c r="CC86" s="0" t="str">
        <f aca="false">H87</f>
        <v>Nein</v>
      </c>
      <c r="CD86" s="0" t="str">
        <f aca="false">I87</f>
        <v>Nein</v>
      </c>
      <c r="CE86" s="3" t="n">
        <f aca="false">J87</f>
        <v>1</v>
      </c>
      <c r="CF86" s="0" t="n">
        <v>-3</v>
      </c>
      <c r="CG86" s="0" t="s">
        <v>44</v>
      </c>
      <c r="CH86" s="0" t="str">
        <f aca="false">IF(AND(M86="Nein",M87="Nein",M88="Nein"),"Nein","Ja")</f>
        <v>Nein</v>
      </c>
      <c r="CI86" s="3" t="n">
        <f aca="false">ROUND((N86+N87+N88)/3,2)</f>
        <v>1</v>
      </c>
      <c r="CJ86" s="0" t="n">
        <f aca="false">O87</f>
        <v>82</v>
      </c>
      <c r="CK86" s="0" t="str">
        <f aca="false">P87</f>
        <v>Nein</v>
      </c>
      <c r="CL86" s="0" t="str">
        <f aca="false">Q87</f>
        <v>Nein</v>
      </c>
      <c r="CM86" s="3" t="n">
        <f aca="false">R87</f>
        <v>1</v>
      </c>
      <c r="CN86" s="0" t="n">
        <v>-3</v>
      </c>
      <c r="CO86" s="0" t="s">
        <v>44</v>
      </c>
      <c r="CP86" s="0" t="str">
        <f aca="false">IF(AND(U86="Nein",U87="Nein",U88="Nein"),"Nein","Ja")</f>
        <v>Nein</v>
      </c>
      <c r="CQ86" s="3" t="n">
        <f aca="false">ROUND((V86+V87+V88)/3,2)</f>
        <v>1</v>
      </c>
      <c r="CR86" s="0" t="n">
        <f aca="false">W87</f>
        <v>102</v>
      </c>
      <c r="CS86" s="0" t="str">
        <f aca="false">X87</f>
        <v>Nein</v>
      </c>
      <c r="CT86" s="0" t="str">
        <f aca="false">Y87</f>
        <v>Nein</v>
      </c>
      <c r="CU86" s="3" t="n">
        <f aca="false">Z87</f>
        <v>1</v>
      </c>
      <c r="CV86" s="0" t="n">
        <f aca="false">AA87</f>
        <v>82</v>
      </c>
      <c r="CW86" s="0" t="str">
        <f aca="false">AB87</f>
        <v>Nein</v>
      </c>
      <c r="CX86" s="0" t="str">
        <f aca="false">AC87</f>
        <v>Nein</v>
      </c>
      <c r="CY86" s="3" t="n">
        <f aca="false">AD87</f>
        <v>1</v>
      </c>
      <c r="CZ86" s="0" t="n">
        <f aca="false">AE87</f>
        <v>82</v>
      </c>
      <c r="DA86" s="0" t="str">
        <f aca="false">AF87</f>
        <v>Nein</v>
      </c>
      <c r="DB86" s="0" t="str">
        <f aca="false">AG87</f>
        <v>Nein</v>
      </c>
      <c r="DC86" s="3" t="n">
        <f aca="false">AH87</f>
        <v>1</v>
      </c>
      <c r="DD86" s="0" t="n">
        <f aca="false">AI87</f>
        <v>11</v>
      </c>
      <c r="DE86" s="0" t="str">
        <f aca="false">AJ87</f>
        <v>Nein</v>
      </c>
      <c r="DF86" s="0" t="str">
        <f aca="false">AK87</f>
        <v>Nein</v>
      </c>
      <c r="DG86" s="3" t="n">
        <f aca="false">AL87</f>
        <v>1</v>
      </c>
      <c r="DH86" s="0" t="n">
        <f aca="false">AM87</f>
        <v>98</v>
      </c>
      <c r="DI86" s="0" t="str">
        <f aca="false">AN87</f>
        <v>Nein</v>
      </c>
      <c r="DJ86" s="0" t="str">
        <f aca="false">AO87</f>
        <v>Nein</v>
      </c>
      <c r="DK86" s="3" t="n">
        <f aca="false">AP87</f>
        <v>1</v>
      </c>
      <c r="DL86" s="0" t="n">
        <v>-3</v>
      </c>
      <c r="DM86" s="0" t="s">
        <v>44</v>
      </c>
      <c r="DN86" s="0" t="str">
        <f aca="false">IF(AND(CH86="Nein",BZ86="Nein"),"Nein","Ja")</f>
        <v>Nein</v>
      </c>
      <c r="DO86" s="3" t="n">
        <f aca="false">ROUND(CI86*CA86,2)</f>
        <v>1</v>
      </c>
      <c r="DP86" s="0" t="n">
        <v>-3</v>
      </c>
      <c r="DQ86" s="0" t="s">
        <v>44</v>
      </c>
      <c r="DR86" s="0" t="str">
        <f aca="false">IF(AND(BZ86="Nein",CD86="Nein"),"Nein","Ja")</f>
        <v>Nein</v>
      </c>
      <c r="DS86" s="3" t="n">
        <f aca="false">ROUND(CA86*CE86,2)</f>
        <v>1</v>
      </c>
      <c r="DT86" s="0" t="n">
        <v>-3</v>
      </c>
      <c r="DU86" s="0" t="s">
        <v>44</v>
      </c>
      <c r="DV86" s="0" t="str">
        <f aca="false">IF(AND(CH86="Nein",CL86="Nein"),"Nein","Ja")</f>
        <v>Nein</v>
      </c>
      <c r="DW86" s="3" t="n">
        <f aca="false">ROUND(CI86*CM86,2)</f>
        <v>1</v>
      </c>
      <c r="DX86" s="0" t="n">
        <v>-3</v>
      </c>
      <c r="DY86" s="0" t="s">
        <v>44</v>
      </c>
      <c r="DZ86" s="0" t="str">
        <f aca="false">IF(AND(CP86="Nein",CT86="Nein"),"Nein","Ja")</f>
        <v>Nein</v>
      </c>
      <c r="EA86" s="3" t="n">
        <f aca="false">ROUND(CQ86*CU86,2)</f>
        <v>1</v>
      </c>
      <c r="EB86" s="0" t="n">
        <v>-3</v>
      </c>
      <c r="EC86" s="0" t="s">
        <v>44</v>
      </c>
      <c r="ED86" s="0" t="str">
        <f aca="false">IF(AND(CP86="Nein",CH86="Nein"),"Nein","Ja")</f>
        <v>Nein</v>
      </c>
      <c r="EE86" s="3" t="n">
        <f aca="false">ROUND((CQ86+CI86)/2,2)</f>
        <v>1</v>
      </c>
      <c r="EF86" s="0" t="n">
        <v>-3</v>
      </c>
      <c r="EG86" s="0" t="s">
        <v>44</v>
      </c>
      <c r="EH86" s="0" t="str">
        <f aca="false">IF(AND(ED86="Nein",CD86="Nein"),"Nein","Ja")</f>
        <v>Nein</v>
      </c>
      <c r="EI86" s="3" t="n">
        <f aca="false">ROUND(EE86*CE86,2)</f>
        <v>1</v>
      </c>
      <c r="EJ86" s="0" t="n">
        <f aca="false">BO87</f>
        <v>7</v>
      </c>
      <c r="EK86" s="0" t="str">
        <f aca="false">BP86</f>
        <v>Nein</v>
      </c>
      <c r="EL86" s="0" t="str">
        <f aca="false">BQ86</f>
        <v>Nein</v>
      </c>
      <c r="EM86" s="3" t="n">
        <f aca="false">BR86</f>
        <v>1</v>
      </c>
    </row>
    <row r="87" customFormat="false" ht="12.75" hidden="false" customHeight="false" outlineLevel="0" collapsed="false">
      <c r="B87" s="0" t="n">
        <v>1</v>
      </c>
      <c r="C87" s="0" t="n">
        <v>720</v>
      </c>
      <c r="D87" s="0" t="s">
        <v>44</v>
      </c>
      <c r="E87" s="0" t="s">
        <v>44</v>
      </c>
      <c r="F87" s="3" t="n">
        <v>1</v>
      </c>
      <c r="G87" s="0" t="n">
        <v>97</v>
      </c>
      <c r="H87" s="0" t="s">
        <v>44</v>
      </c>
      <c r="I87" s="0" t="s">
        <v>44</v>
      </c>
      <c r="J87" s="3" t="n">
        <v>1</v>
      </c>
      <c r="K87" s="0" t="n">
        <v>180</v>
      </c>
      <c r="L87" s="0" t="s">
        <v>44</v>
      </c>
      <c r="M87" s="0" t="s">
        <v>44</v>
      </c>
      <c r="N87" s="3" t="n">
        <v>1</v>
      </c>
      <c r="O87" s="0" t="n">
        <v>82</v>
      </c>
      <c r="P87" s="0" t="s">
        <v>44</v>
      </c>
      <c r="Q87" s="0" t="s">
        <v>44</v>
      </c>
      <c r="R87" s="3" t="n">
        <v>1</v>
      </c>
      <c r="S87" s="0" t="n">
        <v>540</v>
      </c>
      <c r="T87" s="0" t="s">
        <v>44</v>
      </c>
      <c r="U87" s="0" t="s">
        <v>44</v>
      </c>
      <c r="V87" s="3" t="n">
        <v>1</v>
      </c>
      <c r="W87" s="0" t="n">
        <v>102</v>
      </c>
      <c r="X87" s="0" t="s">
        <v>44</v>
      </c>
      <c r="Y87" s="0" t="s">
        <v>44</v>
      </c>
      <c r="Z87" s="3" t="n">
        <v>1</v>
      </c>
      <c r="AA87" s="0" t="n">
        <v>82</v>
      </c>
      <c r="AB87" s="0" t="s">
        <v>44</v>
      </c>
      <c r="AC87" s="0" t="s">
        <v>44</v>
      </c>
      <c r="AD87" s="3" t="n">
        <v>1</v>
      </c>
      <c r="AE87" s="0" t="n">
        <v>82</v>
      </c>
      <c r="AF87" s="4" t="s">
        <v>44</v>
      </c>
      <c r="AG87" s="4" t="s">
        <v>44</v>
      </c>
      <c r="AH87" s="3" t="n">
        <v>1</v>
      </c>
      <c r="AI87" s="0" t="n">
        <v>11</v>
      </c>
      <c r="AJ87" s="0" t="s">
        <v>44</v>
      </c>
      <c r="AK87" s="0" t="s">
        <v>44</v>
      </c>
      <c r="AL87" s="3" t="n">
        <v>1</v>
      </c>
      <c r="AM87" s="0" t="n">
        <v>98</v>
      </c>
      <c r="AN87" s="0" t="s">
        <v>44</v>
      </c>
      <c r="AO87" s="0" t="s">
        <v>44</v>
      </c>
      <c r="AP87" s="3" t="n">
        <v>1</v>
      </c>
      <c r="AQ87" s="0" t="n">
        <v>25</v>
      </c>
      <c r="AR87" s="0" t="s">
        <v>44</v>
      </c>
      <c r="AS87" s="0" t="s">
        <v>44</v>
      </c>
      <c r="AT87" s="3" t="n">
        <v>1</v>
      </c>
      <c r="AU87" s="0" t="n">
        <v>7</v>
      </c>
      <c r="AV87" s="0" t="s">
        <v>44</v>
      </c>
      <c r="AW87" s="0" t="s">
        <v>44</v>
      </c>
      <c r="AX87" s="3" t="n">
        <v>1</v>
      </c>
      <c r="AY87" s="0" t="n">
        <v>2</v>
      </c>
      <c r="AZ87" s="0" t="s">
        <v>44</v>
      </c>
      <c r="BA87" s="0" t="s">
        <v>44</v>
      </c>
      <c r="BB87" s="3" t="n">
        <v>1</v>
      </c>
      <c r="BC87" s="0" t="n">
        <v>5</v>
      </c>
      <c r="BD87" s="0" t="s">
        <v>44</v>
      </c>
      <c r="BE87" s="0" t="s">
        <v>44</v>
      </c>
      <c r="BF87" s="3" t="n">
        <v>1</v>
      </c>
      <c r="BG87" s="0" t="n">
        <v>1008</v>
      </c>
      <c r="BH87" s="0" t="s">
        <v>44</v>
      </c>
      <c r="BI87" s="0" t="s">
        <v>44</v>
      </c>
      <c r="BJ87" s="3" t="n">
        <v>1</v>
      </c>
      <c r="BK87" s="0" t="n">
        <v>10</v>
      </c>
      <c r="BL87" s="0" t="s">
        <v>44</v>
      </c>
      <c r="BM87" s="0" t="s">
        <v>44</v>
      </c>
      <c r="BN87" s="3" t="n">
        <v>1</v>
      </c>
      <c r="BO87" s="0" t="n">
        <v>7</v>
      </c>
      <c r="BP87" s="0" t="s">
        <v>44</v>
      </c>
      <c r="BQ87" s="0" t="s">
        <v>44</v>
      </c>
      <c r="BR87" s="3" t="n">
        <v>1</v>
      </c>
      <c r="CA87" s="3"/>
      <c r="CE87" s="3"/>
      <c r="CI87" s="3"/>
      <c r="CM87" s="3"/>
      <c r="CQ87" s="3"/>
      <c r="CU87" s="3"/>
      <c r="CY87" s="3"/>
      <c r="DC87" s="3"/>
      <c r="DG87" s="3"/>
      <c r="DK87" s="3"/>
      <c r="DO87" s="3"/>
      <c r="DS87" s="3"/>
      <c r="DW87" s="3"/>
      <c r="EA87" s="3"/>
      <c r="EE87" s="3"/>
      <c r="EI87" s="3"/>
      <c r="EM87" s="3"/>
    </row>
    <row r="88" customFormat="false" ht="12.75" hidden="false" customHeight="false" outlineLevel="0" collapsed="false">
      <c r="B88" s="0" t="n">
        <v>1</v>
      </c>
      <c r="C88" s="0" t="n">
        <v>600</v>
      </c>
      <c r="D88" s="0" t="s">
        <v>44</v>
      </c>
      <c r="E88" s="0" t="s">
        <v>44</v>
      </c>
      <c r="F88" s="3" t="n">
        <v>1</v>
      </c>
      <c r="G88" s="0" t="n">
        <v>105</v>
      </c>
      <c r="H88" s="0" t="s">
        <v>44</v>
      </c>
      <c r="I88" s="0" t="s">
        <v>44</v>
      </c>
      <c r="J88" s="3" t="n">
        <v>1</v>
      </c>
      <c r="K88" s="0" t="n">
        <v>120</v>
      </c>
      <c r="L88" s="0" t="s">
        <v>44</v>
      </c>
      <c r="M88" s="0" t="s">
        <v>44</v>
      </c>
      <c r="N88" s="3" t="n">
        <v>1</v>
      </c>
      <c r="O88" s="0" t="n">
        <v>85</v>
      </c>
      <c r="P88" s="0" t="s">
        <v>44</v>
      </c>
      <c r="Q88" s="0" t="s">
        <v>44</v>
      </c>
      <c r="R88" s="3" t="n">
        <v>1</v>
      </c>
      <c r="S88" s="0" t="n">
        <v>480</v>
      </c>
      <c r="T88" s="0" t="s">
        <v>44</v>
      </c>
      <c r="U88" s="0" t="s">
        <v>44</v>
      </c>
      <c r="V88" s="3" t="n">
        <v>1</v>
      </c>
      <c r="W88" s="0" t="n">
        <v>110</v>
      </c>
      <c r="X88" s="0" t="s">
        <v>44</v>
      </c>
      <c r="Y88" s="0" t="s">
        <v>44</v>
      </c>
      <c r="Z88" s="3" t="n">
        <v>1</v>
      </c>
      <c r="AA88" s="0" t="n">
        <v>77</v>
      </c>
      <c r="AB88" s="0" t="s">
        <v>44</v>
      </c>
      <c r="AC88" s="0" t="s">
        <v>44</v>
      </c>
      <c r="AD88" s="3" t="n">
        <v>1</v>
      </c>
      <c r="AE88" s="0" t="n">
        <v>77</v>
      </c>
      <c r="AF88" s="4" t="s">
        <v>44</v>
      </c>
      <c r="AG88" s="4" t="s">
        <v>44</v>
      </c>
      <c r="AH88" s="3" t="n">
        <v>1</v>
      </c>
      <c r="AI88" s="0" t="n">
        <v>14</v>
      </c>
      <c r="AJ88" s="0" t="s">
        <v>44</v>
      </c>
      <c r="AK88" s="0" t="s">
        <v>44</v>
      </c>
      <c r="AL88" s="3" t="n">
        <v>1</v>
      </c>
      <c r="AM88" s="0" t="n">
        <v>95</v>
      </c>
      <c r="AN88" s="0" t="s">
        <v>44</v>
      </c>
      <c r="AO88" s="0" t="s">
        <v>44</v>
      </c>
      <c r="AP88" s="3" t="n">
        <v>1</v>
      </c>
      <c r="AQ88" s="0" t="n">
        <v>20</v>
      </c>
      <c r="AR88" s="0" t="s">
        <v>44</v>
      </c>
      <c r="AS88" s="0" t="s">
        <v>44</v>
      </c>
      <c r="AT88" s="3" t="n">
        <v>1</v>
      </c>
      <c r="AU88" s="0" t="n">
        <v>6</v>
      </c>
      <c r="AV88" s="0" t="s">
        <v>44</v>
      </c>
      <c r="AW88" s="0" t="s">
        <v>44</v>
      </c>
      <c r="AX88" s="3" t="n">
        <v>1</v>
      </c>
      <c r="AY88" s="0" t="n">
        <v>1</v>
      </c>
      <c r="AZ88" s="0" t="s">
        <v>44</v>
      </c>
      <c r="BA88" s="0" t="s">
        <v>44</v>
      </c>
      <c r="BB88" s="3" t="n">
        <v>1</v>
      </c>
      <c r="BC88" s="0" t="n">
        <v>4</v>
      </c>
      <c r="BD88" s="0" t="s">
        <v>44</v>
      </c>
      <c r="BE88" s="0" t="s">
        <v>44</v>
      </c>
      <c r="BF88" s="3" t="n">
        <v>1</v>
      </c>
      <c r="BG88" s="0" t="n">
        <v>804</v>
      </c>
      <c r="BH88" s="0" t="s">
        <v>44</v>
      </c>
      <c r="BI88" s="0" t="s">
        <v>44</v>
      </c>
      <c r="BJ88" s="3" t="n">
        <v>1</v>
      </c>
      <c r="BK88" s="0" t="n">
        <v>8</v>
      </c>
      <c r="BL88" s="0" t="s">
        <v>44</v>
      </c>
      <c r="BM88" s="0" t="s">
        <v>44</v>
      </c>
      <c r="BN88" s="3" t="n">
        <v>1</v>
      </c>
      <c r="BO88" s="0" t="n">
        <v>0</v>
      </c>
      <c r="BP88" s="0" t="s">
        <v>44</v>
      </c>
      <c r="BQ88" s="0" t="s">
        <v>44</v>
      </c>
      <c r="BR88" s="3" t="n">
        <v>1</v>
      </c>
      <c r="CA88" s="3"/>
      <c r="CE88" s="3"/>
      <c r="CI88" s="3"/>
      <c r="CM88" s="3"/>
      <c r="CQ88" s="3"/>
      <c r="CU88" s="3"/>
      <c r="CY88" s="3"/>
      <c r="DC88" s="3"/>
      <c r="DG88" s="3"/>
      <c r="DK88" s="3"/>
      <c r="DO88" s="3"/>
      <c r="DS88" s="3"/>
      <c r="DW88" s="3"/>
      <c r="EA88" s="3"/>
      <c r="EE88" s="3"/>
      <c r="EI88" s="3"/>
      <c r="EM88" s="3"/>
    </row>
    <row r="89" customFormat="false" ht="12.75" hidden="false" customHeight="false" outlineLevel="0" collapsed="false">
      <c r="A89" s="0" t="n">
        <v>33</v>
      </c>
      <c r="B89" s="0" t="n">
        <v>1</v>
      </c>
      <c r="C89" s="0" t="n">
        <v>1320</v>
      </c>
      <c r="D89" s="0" t="s">
        <v>44</v>
      </c>
      <c r="E89" s="0" t="s">
        <v>44</v>
      </c>
      <c r="F89" s="3" t="n">
        <v>1</v>
      </c>
      <c r="G89" s="0" t="n">
        <v>20</v>
      </c>
      <c r="H89" s="0" t="s">
        <v>44</v>
      </c>
      <c r="I89" s="0" t="s">
        <v>44</v>
      </c>
      <c r="J89" s="3" t="n">
        <v>1</v>
      </c>
      <c r="K89" s="0" t="n">
        <v>60</v>
      </c>
      <c r="L89" s="0" t="s">
        <v>44</v>
      </c>
      <c r="M89" s="0" t="s">
        <v>44</v>
      </c>
      <c r="N89" s="3" t="n">
        <v>1</v>
      </c>
      <c r="O89" s="0" t="n">
        <v>20</v>
      </c>
      <c r="P89" s="0" t="s">
        <v>44</v>
      </c>
      <c r="Q89" s="0" t="s">
        <v>44</v>
      </c>
      <c r="R89" s="3" t="n">
        <v>1</v>
      </c>
      <c r="S89" s="0" t="n">
        <v>1260</v>
      </c>
      <c r="T89" s="0" t="s">
        <v>44</v>
      </c>
      <c r="U89" s="0" t="s">
        <v>44</v>
      </c>
      <c r="V89" s="3" t="n">
        <v>1</v>
      </c>
      <c r="W89" s="0" t="n">
        <v>20</v>
      </c>
      <c r="X89" s="0" t="s">
        <v>44</v>
      </c>
      <c r="Y89" s="0" t="s">
        <v>44</v>
      </c>
      <c r="Z89" s="3" t="n">
        <v>1</v>
      </c>
      <c r="AA89" s="0" t="n">
        <v>92</v>
      </c>
      <c r="AB89" s="0" t="s">
        <v>44</v>
      </c>
      <c r="AC89" s="0" t="s">
        <v>44</v>
      </c>
      <c r="AD89" s="3" t="n">
        <v>1</v>
      </c>
      <c r="AE89" s="0" t="n">
        <v>92</v>
      </c>
      <c r="AF89" s="4" t="s">
        <v>44</v>
      </c>
      <c r="AG89" s="4" t="s">
        <v>44</v>
      </c>
      <c r="AH89" s="3" t="n">
        <v>1</v>
      </c>
      <c r="AI89" s="0" t="n">
        <v>2</v>
      </c>
      <c r="AJ89" s="0" t="s">
        <v>44</v>
      </c>
      <c r="AK89" s="0" t="s">
        <v>44</v>
      </c>
      <c r="AL89" s="3" t="n">
        <v>1</v>
      </c>
      <c r="AM89" s="0" t="n">
        <v>21</v>
      </c>
      <c r="AN89" s="0" t="s">
        <v>44</v>
      </c>
      <c r="AO89" s="0" t="s">
        <v>44</v>
      </c>
      <c r="AP89" s="3" t="n">
        <v>1</v>
      </c>
      <c r="AQ89" s="0" t="n">
        <v>5</v>
      </c>
      <c r="AR89" s="0" t="s">
        <v>44</v>
      </c>
      <c r="AS89" s="0" t="s">
        <v>44</v>
      </c>
      <c r="AT89" s="3" t="n">
        <v>1</v>
      </c>
      <c r="AU89" s="0" t="n">
        <v>66</v>
      </c>
      <c r="AV89" s="0" t="s">
        <v>44</v>
      </c>
      <c r="AW89" s="0" t="s">
        <v>44</v>
      </c>
      <c r="AX89" s="3" t="n">
        <v>1</v>
      </c>
      <c r="AY89" s="0" t="n">
        <v>3</v>
      </c>
      <c r="AZ89" s="0" t="s">
        <v>44</v>
      </c>
      <c r="BA89" s="0" t="s">
        <v>44</v>
      </c>
      <c r="BB89" s="3" t="n">
        <v>1</v>
      </c>
      <c r="BC89" s="0" t="n">
        <v>63</v>
      </c>
      <c r="BD89" s="0" t="s">
        <v>44</v>
      </c>
      <c r="BE89" s="0" t="s">
        <v>44</v>
      </c>
      <c r="BF89" s="3" t="n">
        <v>1</v>
      </c>
      <c r="BG89" s="0" t="n">
        <v>1392</v>
      </c>
      <c r="BH89" s="0" t="s">
        <v>44</v>
      </c>
      <c r="BI89" s="0" t="s">
        <v>44</v>
      </c>
      <c r="BJ89" s="3" t="n">
        <v>1</v>
      </c>
      <c r="BK89" s="0" t="n">
        <v>70</v>
      </c>
      <c r="BL89" s="0" t="s">
        <v>44</v>
      </c>
      <c r="BM89" s="0" t="s">
        <v>44</v>
      </c>
      <c r="BN89" s="3" t="n">
        <v>1</v>
      </c>
      <c r="BO89" s="0" t="n">
        <v>9</v>
      </c>
      <c r="BP89" s="0" t="s">
        <v>44</v>
      </c>
      <c r="BQ89" s="0" t="s">
        <v>44</v>
      </c>
      <c r="BR89" s="3" t="n">
        <v>1</v>
      </c>
      <c r="BU89" s="0" t="n">
        <f aca="false">IF(CJ89&lt;=0,$D$7,IF(CR89&lt;=CJ89,$D$7,$D$7+$F$7*(CR89-CJ89)))</f>
        <v>2.2</v>
      </c>
      <c r="BW89" s="0" t="n">
        <v>1</v>
      </c>
      <c r="BX89" s="0" t="n">
        <v>-3</v>
      </c>
      <c r="BY89" s="0" t="s">
        <v>44</v>
      </c>
      <c r="BZ89" s="0" t="str">
        <f aca="false">IF(AND(E89="Nein",E90="Nein",E91="Nein"),"Nein","Ja")</f>
        <v>Nein</v>
      </c>
      <c r="CA89" s="3" t="n">
        <f aca="false">ROUND((F89+F90+F91)/3,2)</f>
        <v>1</v>
      </c>
      <c r="CB89" s="0" t="n">
        <f aca="false">G90</f>
        <v>-3</v>
      </c>
      <c r="CC89" s="0" t="str">
        <f aca="false">H90</f>
        <v>Nein</v>
      </c>
      <c r="CD89" s="0" t="str">
        <f aca="false">I90</f>
        <v>Nein</v>
      </c>
      <c r="CE89" s="3" t="n">
        <f aca="false">J90</f>
        <v>1</v>
      </c>
      <c r="CF89" s="0" t="n">
        <v>-3</v>
      </c>
      <c r="CG89" s="0" t="s">
        <v>44</v>
      </c>
      <c r="CH89" s="0" t="str">
        <f aca="false">IF(AND(M89="Nein",M90="Nein",M91="Nein"),"Nein","Ja")</f>
        <v>Nein</v>
      </c>
      <c r="CI89" s="3" t="n">
        <f aca="false">ROUND((N89+N90+N91)/3,2)</f>
        <v>1</v>
      </c>
      <c r="CJ89" s="0" t="n">
        <f aca="false">O90</f>
        <v>-3</v>
      </c>
      <c r="CK89" s="0" t="str">
        <f aca="false">P90</f>
        <v>Nein</v>
      </c>
      <c r="CL89" s="0" t="str">
        <f aca="false">Q90</f>
        <v>Nein</v>
      </c>
      <c r="CM89" s="3" t="n">
        <f aca="false">R90</f>
        <v>1</v>
      </c>
      <c r="CN89" s="0" t="n">
        <v>-3</v>
      </c>
      <c r="CO89" s="0" t="s">
        <v>44</v>
      </c>
      <c r="CP89" s="0" t="str">
        <f aca="false">IF(AND(U89="Nein",U90="Nein",U91="Nein"),"Nein","Ja")</f>
        <v>Nein</v>
      </c>
      <c r="CQ89" s="3" t="n">
        <f aca="false">ROUND((V89+V90+V91)/3,2)</f>
        <v>1</v>
      </c>
      <c r="CR89" s="0" t="n">
        <f aca="false">W90</f>
        <v>-3</v>
      </c>
      <c r="CS89" s="0" t="str">
        <f aca="false">X90</f>
        <v>Nein</v>
      </c>
      <c r="CT89" s="0" t="str">
        <f aca="false">Y90</f>
        <v>Nein</v>
      </c>
      <c r="CU89" s="3" t="n">
        <f aca="false">Z90</f>
        <v>1</v>
      </c>
      <c r="CV89" s="0" t="n">
        <f aca="false">AA90</f>
        <v>-3</v>
      </c>
      <c r="CW89" s="0" t="str">
        <f aca="false">AB90</f>
        <v>Nein</v>
      </c>
      <c r="CX89" s="0" t="str">
        <f aca="false">AC90</f>
        <v>Nein</v>
      </c>
      <c r="CY89" s="3" t="n">
        <f aca="false">AD90</f>
        <v>1</v>
      </c>
      <c r="CZ89" s="0" t="n">
        <f aca="false">AE90</f>
        <v>-3</v>
      </c>
      <c r="DA89" s="0" t="str">
        <f aca="false">AF90</f>
        <v>Nein</v>
      </c>
      <c r="DB89" s="0" t="str">
        <f aca="false">AG90</f>
        <v>Nein</v>
      </c>
      <c r="DC89" s="3" t="n">
        <f aca="false">AH90</f>
        <v>1</v>
      </c>
      <c r="DD89" s="0" t="n">
        <f aca="false">AI90</f>
        <v>-3</v>
      </c>
      <c r="DE89" s="0" t="str">
        <f aca="false">AJ90</f>
        <v>Nein</v>
      </c>
      <c r="DF89" s="0" t="str">
        <f aca="false">AK90</f>
        <v>Nein</v>
      </c>
      <c r="DG89" s="3" t="n">
        <f aca="false">AL90</f>
        <v>1</v>
      </c>
      <c r="DH89" s="0" t="n">
        <f aca="false">AM90</f>
        <v>-3</v>
      </c>
      <c r="DI89" s="0" t="str">
        <f aca="false">AN90</f>
        <v>Nein</v>
      </c>
      <c r="DJ89" s="0" t="str">
        <f aca="false">AO90</f>
        <v>Nein</v>
      </c>
      <c r="DK89" s="3" t="n">
        <f aca="false">AP90</f>
        <v>1</v>
      </c>
      <c r="DL89" s="0" t="n">
        <v>-3</v>
      </c>
      <c r="DM89" s="0" t="s">
        <v>44</v>
      </c>
      <c r="DN89" s="0" t="str">
        <f aca="false">IF(AND(CH89="Nein",BZ89="Nein"),"Nein","Ja")</f>
        <v>Nein</v>
      </c>
      <c r="DO89" s="3" t="n">
        <f aca="false">ROUND(CI89*CA89,2)</f>
        <v>1</v>
      </c>
      <c r="DP89" s="0" t="n">
        <v>-3</v>
      </c>
      <c r="DQ89" s="0" t="s">
        <v>44</v>
      </c>
      <c r="DR89" s="0" t="str">
        <f aca="false">IF(AND(BZ89="Nein",CD89="Nein"),"Nein","Ja")</f>
        <v>Nein</v>
      </c>
      <c r="DS89" s="3" t="n">
        <f aca="false">ROUND(CA89*CE89,2)</f>
        <v>1</v>
      </c>
      <c r="DT89" s="0" t="n">
        <v>-3</v>
      </c>
      <c r="DU89" s="0" t="s">
        <v>44</v>
      </c>
      <c r="DV89" s="0" t="str">
        <f aca="false">IF(AND(CH89="Nein",CL89="Nein"),"Nein","Ja")</f>
        <v>Nein</v>
      </c>
      <c r="DW89" s="3" t="n">
        <f aca="false">ROUND(CI89*CM89,2)</f>
        <v>1</v>
      </c>
      <c r="DX89" s="0" t="n">
        <v>-3</v>
      </c>
      <c r="DY89" s="0" t="s">
        <v>44</v>
      </c>
      <c r="DZ89" s="0" t="str">
        <f aca="false">IF(AND(CP89="Nein",CT89="Nein"),"Nein","Ja")</f>
        <v>Nein</v>
      </c>
      <c r="EA89" s="3" t="n">
        <f aca="false">ROUND(CQ89*CU89,2)</f>
        <v>1</v>
      </c>
      <c r="EB89" s="0" t="n">
        <v>-3</v>
      </c>
      <c r="EC89" s="0" t="s">
        <v>44</v>
      </c>
      <c r="ED89" s="0" t="str">
        <f aca="false">IF(AND(CP89="Nein",CH89="Nein"),"Nein","Ja")</f>
        <v>Nein</v>
      </c>
      <c r="EE89" s="3" t="n">
        <f aca="false">ROUND((CQ89+CI89)/2,2)</f>
        <v>1</v>
      </c>
      <c r="EF89" s="0" t="n">
        <v>-3</v>
      </c>
      <c r="EG89" s="0" t="s">
        <v>44</v>
      </c>
      <c r="EH89" s="0" t="str">
        <f aca="false">IF(AND(ED89="Nein",CD89="Nein"),"Nein","Ja")</f>
        <v>Nein</v>
      </c>
      <c r="EI89" s="3" t="n">
        <f aca="false">ROUND(EE89*CE89,2)</f>
        <v>1</v>
      </c>
      <c r="EJ89" s="0" t="n">
        <f aca="false">BO90</f>
        <v>-3</v>
      </c>
      <c r="EK89" s="0" t="str">
        <f aca="false">BP89</f>
        <v>Nein</v>
      </c>
      <c r="EL89" s="0" t="str">
        <f aca="false">BQ89</f>
        <v>Nein</v>
      </c>
      <c r="EM89" s="3" t="n">
        <f aca="false">BR89</f>
        <v>1</v>
      </c>
    </row>
    <row r="90" customFormat="false" ht="12.75" hidden="false" customHeight="false" outlineLevel="0" collapsed="false">
      <c r="B90" s="0" t="n">
        <v>1</v>
      </c>
      <c r="C90" s="0" t="n">
        <v>-3</v>
      </c>
      <c r="D90" s="0" t="s">
        <v>44</v>
      </c>
      <c r="E90" s="0" t="s">
        <v>44</v>
      </c>
      <c r="F90" s="3" t="n">
        <v>1</v>
      </c>
      <c r="G90" s="0" t="n">
        <v>-3</v>
      </c>
      <c r="H90" s="0" t="s">
        <v>44</v>
      </c>
      <c r="I90" s="0" t="s">
        <v>44</v>
      </c>
      <c r="J90" s="3" t="n">
        <v>1</v>
      </c>
      <c r="K90" s="0" t="n">
        <v>-3</v>
      </c>
      <c r="L90" s="0" t="s">
        <v>44</v>
      </c>
      <c r="M90" s="0" t="s">
        <v>44</v>
      </c>
      <c r="N90" s="3" t="n">
        <v>1</v>
      </c>
      <c r="O90" s="0" t="n">
        <v>-3</v>
      </c>
      <c r="P90" s="0" t="s">
        <v>44</v>
      </c>
      <c r="Q90" s="0" t="s">
        <v>44</v>
      </c>
      <c r="R90" s="3" t="n">
        <v>1</v>
      </c>
      <c r="S90" s="0" t="n">
        <v>-3</v>
      </c>
      <c r="T90" s="0" t="s">
        <v>44</v>
      </c>
      <c r="U90" s="0" t="s">
        <v>44</v>
      </c>
      <c r="V90" s="3" t="n">
        <v>1</v>
      </c>
      <c r="W90" s="0" t="n">
        <v>-3</v>
      </c>
      <c r="X90" s="0" t="s">
        <v>44</v>
      </c>
      <c r="Y90" s="0" t="s">
        <v>44</v>
      </c>
      <c r="Z90" s="3" t="n">
        <v>1</v>
      </c>
      <c r="AA90" s="0" t="n">
        <v>-3</v>
      </c>
      <c r="AB90" s="0" t="s">
        <v>44</v>
      </c>
      <c r="AC90" s="0" t="s">
        <v>44</v>
      </c>
      <c r="AD90" s="3" t="n">
        <v>1</v>
      </c>
      <c r="AE90" s="0" t="n">
        <v>-3</v>
      </c>
      <c r="AF90" s="4" t="s">
        <v>44</v>
      </c>
      <c r="AG90" s="4" t="s">
        <v>44</v>
      </c>
      <c r="AH90" s="3" t="n">
        <v>1</v>
      </c>
      <c r="AI90" s="0" t="n">
        <v>-3</v>
      </c>
      <c r="AJ90" s="0" t="s">
        <v>44</v>
      </c>
      <c r="AK90" s="0" t="s">
        <v>44</v>
      </c>
      <c r="AL90" s="3" t="n">
        <v>1</v>
      </c>
      <c r="AM90" s="0" t="n">
        <v>-3</v>
      </c>
      <c r="AN90" s="0" t="s">
        <v>44</v>
      </c>
      <c r="AO90" s="0" t="s">
        <v>44</v>
      </c>
      <c r="AP90" s="3" t="n">
        <v>1</v>
      </c>
      <c r="AQ90" s="0" t="n">
        <v>-3</v>
      </c>
      <c r="AR90" s="0" t="s">
        <v>44</v>
      </c>
      <c r="AS90" s="0" t="s">
        <v>44</v>
      </c>
      <c r="AT90" s="3" t="n">
        <v>1</v>
      </c>
      <c r="AU90" s="0" t="n">
        <v>-3</v>
      </c>
      <c r="AV90" s="0" t="s">
        <v>44</v>
      </c>
      <c r="AW90" s="0" t="s">
        <v>44</v>
      </c>
      <c r="AX90" s="3" t="n">
        <v>1</v>
      </c>
      <c r="AY90" s="0" t="n">
        <v>-3</v>
      </c>
      <c r="AZ90" s="0" t="s">
        <v>44</v>
      </c>
      <c r="BA90" s="0" t="s">
        <v>44</v>
      </c>
      <c r="BB90" s="3" t="n">
        <v>1</v>
      </c>
      <c r="BC90" s="0" t="n">
        <v>-3</v>
      </c>
      <c r="BD90" s="0" t="s">
        <v>44</v>
      </c>
      <c r="BE90" s="0" t="s">
        <v>44</v>
      </c>
      <c r="BF90" s="3" t="n">
        <v>1</v>
      </c>
      <c r="BG90" s="0" t="n">
        <v>-3</v>
      </c>
      <c r="BH90" s="0" t="s">
        <v>44</v>
      </c>
      <c r="BI90" s="0" t="s">
        <v>44</v>
      </c>
      <c r="BJ90" s="3" t="n">
        <v>1</v>
      </c>
      <c r="BK90" s="0" t="n">
        <v>-3</v>
      </c>
      <c r="BL90" s="0" t="s">
        <v>44</v>
      </c>
      <c r="BM90" s="0" t="s">
        <v>44</v>
      </c>
      <c r="BN90" s="3" t="n">
        <v>1</v>
      </c>
      <c r="BO90" s="0" t="n">
        <v>-3</v>
      </c>
      <c r="BP90" s="0" t="s">
        <v>44</v>
      </c>
      <c r="BQ90" s="0" t="s">
        <v>44</v>
      </c>
      <c r="BR90" s="3" t="n">
        <v>1</v>
      </c>
      <c r="CA90" s="3"/>
      <c r="CE90" s="3"/>
      <c r="CI90" s="3"/>
      <c r="CM90" s="3"/>
      <c r="CQ90" s="3"/>
      <c r="CU90" s="3"/>
      <c r="CY90" s="3"/>
      <c r="DC90" s="3"/>
      <c r="DG90" s="3"/>
      <c r="DK90" s="3"/>
      <c r="DO90" s="3"/>
      <c r="DS90" s="3"/>
      <c r="DW90" s="3"/>
      <c r="EA90" s="3"/>
      <c r="EE90" s="3"/>
      <c r="EI90" s="3"/>
      <c r="EM90" s="3"/>
    </row>
    <row r="91" customFormat="false" ht="12.75" hidden="false" customHeight="false" outlineLevel="0" collapsed="false">
      <c r="B91" s="0" t="n">
        <v>1</v>
      </c>
      <c r="C91" s="0" t="n">
        <v>600</v>
      </c>
      <c r="D91" s="0" t="s">
        <v>44</v>
      </c>
      <c r="E91" s="0" t="s">
        <v>44</v>
      </c>
      <c r="F91" s="3" t="n">
        <v>1</v>
      </c>
      <c r="G91" s="0" t="n">
        <v>105</v>
      </c>
      <c r="H91" s="0" t="s">
        <v>44</v>
      </c>
      <c r="I91" s="0" t="s">
        <v>44</v>
      </c>
      <c r="J91" s="3" t="n">
        <v>1</v>
      </c>
      <c r="K91" s="0" t="n">
        <v>120</v>
      </c>
      <c r="L91" s="0" t="s">
        <v>44</v>
      </c>
      <c r="M91" s="0" t="s">
        <v>44</v>
      </c>
      <c r="N91" s="3" t="n">
        <v>1</v>
      </c>
      <c r="O91" s="0" t="n">
        <v>85</v>
      </c>
      <c r="P91" s="0" t="s">
        <v>44</v>
      </c>
      <c r="Q91" s="0" t="s">
        <v>44</v>
      </c>
      <c r="R91" s="3" t="n">
        <v>1</v>
      </c>
      <c r="S91" s="0" t="n">
        <v>480</v>
      </c>
      <c r="T91" s="0" t="s">
        <v>44</v>
      </c>
      <c r="U91" s="0" t="s">
        <v>44</v>
      </c>
      <c r="V91" s="3" t="n">
        <v>1</v>
      </c>
      <c r="W91" s="0" t="n">
        <v>110</v>
      </c>
      <c r="X91" s="0" t="s">
        <v>44</v>
      </c>
      <c r="Y91" s="0" t="s">
        <v>44</v>
      </c>
      <c r="Z91" s="3" t="n">
        <v>1</v>
      </c>
      <c r="AA91" s="0" t="n">
        <v>77</v>
      </c>
      <c r="AB91" s="0" t="s">
        <v>44</v>
      </c>
      <c r="AC91" s="0" t="s">
        <v>44</v>
      </c>
      <c r="AD91" s="3" t="n">
        <v>1</v>
      </c>
      <c r="AE91" s="0" t="n">
        <v>77</v>
      </c>
      <c r="AF91" s="4" t="s">
        <v>44</v>
      </c>
      <c r="AG91" s="4" t="s">
        <v>44</v>
      </c>
      <c r="AH91" s="3" t="n">
        <v>1</v>
      </c>
      <c r="AI91" s="0" t="n">
        <v>14</v>
      </c>
      <c r="AJ91" s="0" t="s">
        <v>44</v>
      </c>
      <c r="AK91" s="0" t="s">
        <v>44</v>
      </c>
      <c r="AL91" s="3" t="n">
        <v>1</v>
      </c>
      <c r="AM91" s="0" t="n">
        <v>95</v>
      </c>
      <c r="AN91" s="0" t="s">
        <v>44</v>
      </c>
      <c r="AO91" s="0" t="s">
        <v>44</v>
      </c>
      <c r="AP91" s="3" t="n">
        <v>1</v>
      </c>
      <c r="AQ91" s="0" t="n">
        <v>20</v>
      </c>
      <c r="AR91" s="0" t="s">
        <v>44</v>
      </c>
      <c r="AS91" s="0" t="s">
        <v>44</v>
      </c>
      <c r="AT91" s="3" t="n">
        <v>1</v>
      </c>
      <c r="AU91" s="0" t="n">
        <v>6</v>
      </c>
      <c r="AV91" s="0" t="s">
        <v>44</v>
      </c>
      <c r="AW91" s="0" t="s">
        <v>44</v>
      </c>
      <c r="AX91" s="3" t="n">
        <v>1</v>
      </c>
      <c r="AY91" s="0" t="n">
        <v>1</v>
      </c>
      <c r="AZ91" s="0" t="s">
        <v>44</v>
      </c>
      <c r="BA91" s="0" t="s">
        <v>44</v>
      </c>
      <c r="BB91" s="3" t="n">
        <v>1</v>
      </c>
      <c r="BC91" s="0" t="n">
        <v>4</v>
      </c>
      <c r="BD91" s="0" t="s">
        <v>44</v>
      </c>
      <c r="BE91" s="0" t="s">
        <v>44</v>
      </c>
      <c r="BF91" s="3" t="n">
        <v>1</v>
      </c>
      <c r="BG91" s="0" t="n">
        <v>804</v>
      </c>
      <c r="BH91" s="0" t="s">
        <v>44</v>
      </c>
      <c r="BI91" s="0" t="s">
        <v>44</v>
      </c>
      <c r="BJ91" s="3" t="n">
        <v>1</v>
      </c>
      <c r="BK91" s="0" t="n">
        <v>8</v>
      </c>
      <c r="BL91" s="0" t="s">
        <v>44</v>
      </c>
      <c r="BM91" s="0" t="s">
        <v>44</v>
      </c>
      <c r="BN91" s="3" t="n">
        <v>1</v>
      </c>
      <c r="BO91" s="0" t="n">
        <v>0</v>
      </c>
      <c r="BP91" s="0" t="s">
        <v>44</v>
      </c>
      <c r="BQ91" s="0" t="s">
        <v>44</v>
      </c>
      <c r="BR91" s="3" t="n">
        <v>1</v>
      </c>
      <c r="CA91" s="3"/>
      <c r="CE91" s="3"/>
      <c r="CI91" s="3"/>
      <c r="CM91" s="3"/>
      <c r="CQ91" s="3"/>
      <c r="CU91" s="3"/>
      <c r="CY91" s="3"/>
      <c r="DC91" s="3"/>
      <c r="DG91" s="3"/>
      <c r="DK91" s="3"/>
      <c r="DO91" s="3"/>
      <c r="DS91" s="3"/>
      <c r="DW91" s="3"/>
      <c r="EA91" s="3"/>
      <c r="EE91" s="3"/>
      <c r="EI91" s="3"/>
      <c r="EM91" s="3"/>
    </row>
    <row r="92" customFormat="false" ht="12.75" hidden="false" customHeight="false" outlineLevel="0" collapsed="false">
      <c r="A92" s="0" t="n">
        <v>34</v>
      </c>
      <c r="B92" s="0" t="n">
        <v>1</v>
      </c>
      <c r="C92" s="0" t="n">
        <v>1320</v>
      </c>
      <c r="D92" s="0" t="s">
        <v>44</v>
      </c>
      <c r="E92" s="0" t="s">
        <v>44</v>
      </c>
      <c r="F92" s="3" t="n">
        <v>1</v>
      </c>
      <c r="G92" s="0" t="n">
        <v>20</v>
      </c>
      <c r="H92" s="0" t="s">
        <v>44</v>
      </c>
      <c r="I92" s="0" t="s">
        <v>44</v>
      </c>
      <c r="J92" s="3" t="n">
        <v>1</v>
      </c>
      <c r="K92" s="0" t="n">
        <v>60</v>
      </c>
      <c r="L92" s="0" t="s">
        <v>44</v>
      </c>
      <c r="M92" s="0" t="s">
        <v>44</v>
      </c>
      <c r="N92" s="3" t="n">
        <v>1</v>
      </c>
      <c r="O92" s="0" t="n">
        <v>20</v>
      </c>
      <c r="P92" s="0" t="s">
        <v>44</v>
      </c>
      <c r="Q92" s="0" t="s">
        <v>44</v>
      </c>
      <c r="R92" s="3" t="n">
        <v>1</v>
      </c>
      <c r="S92" s="0" t="n">
        <v>1260</v>
      </c>
      <c r="T92" s="0" t="s">
        <v>44</v>
      </c>
      <c r="U92" s="0" t="s">
        <v>44</v>
      </c>
      <c r="V92" s="3" t="n">
        <v>1</v>
      </c>
      <c r="W92" s="0" t="n">
        <v>20</v>
      </c>
      <c r="X92" s="0" t="s">
        <v>44</v>
      </c>
      <c r="Y92" s="0" t="s">
        <v>44</v>
      </c>
      <c r="Z92" s="3" t="n">
        <v>1</v>
      </c>
      <c r="AA92" s="0" t="n">
        <v>92</v>
      </c>
      <c r="AB92" s="0" t="s">
        <v>44</v>
      </c>
      <c r="AC92" s="0" t="s">
        <v>44</v>
      </c>
      <c r="AD92" s="3" t="n">
        <v>1</v>
      </c>
      <c r="AE92" s="0" t="n">
        <v>92</v>
      </c>
      <c r="AF92" s="4" t="s">
        <v>44</v>
      </c>
      <c r="AG92" s="4" t="s">
        <v>44</v>
      </c>
      <c r="AH92" s="3" t="n">
        <v>1</v>
      </c>
      <c r="AI92" s="0" t="n">
        <v>2</v>
      </c>
      <c r="AJ92" s="0" t="s">
        <v>44</v>
      </c>
      <c r="AK92" s="0" t="s">
        <v>44</v>
      </c>
      <c r="AL92" s="3" t="n">
        <v>1</v>
      </c>
      <c r="AM92" s="0" t="n">
        <v>21</v>
      </c>
      <c r="AN92" s="0" t="s">
        <v>44</v>
      </c>
      <c r="AO92" s="0" t="s">
        <v>44</v>
      </c>
      <c r="AP92" s="3" t="n">
        <v>1</v>
      </c>
      <c r="AQ92" s="0" t="n">
        <v>5</v>
      </c>
      <c r="AR92" s="0" t="s">
        <v>44</v>
      </c>
      <c r="AS92" s="0" t="s">
        <v>44</v>
      </c>
      <c r="AT92" s="3" t="n">
        <v>1</v>
      </c>
      <c r="AU92" s="0" t="n">
        <v>66</v>
      </c>
      <c r="AV92" s="0" t="s">
        <v>44</v>
      </c>
      <c r="AW92" s="0" t="s">
        <v>44</v>
      </c>
      <c r="AX92" s="3" t="n">
        <v>1</v>
      </c>
      <c r="AY92" s="0" t="n">
        <v>3</v>
      </c>
      <c r="AZ92" s="0" t="s">
        <v>44</v>
      </c>
      <c r="BA92" s="0" t="s">
        <v>44</v>
      </c>
      <c r="BB92" s="3" t="n">
        <v>1</v>
      </c>
      <c r="BC92" s="0" t="n">
        <v>63</v>
      </c>
      <c r="BD92" s="0" t="s">
        <v>44</v>
      </c>
      <c r="BE92" s="0" t="s">
        <v>44</v>
      </c>
      <c r="BF92" s="3" t="n">
        <v>1</v>
      </c>
      <c r="BG92" s="0" t="n">
        <v>1392</v>
      </c>
      <c r="BH92" s="0" t="s">
        <v>44</v>
      </c>
      <c r="BI92" s="0" t="s">
        <v>44</v>
      </c>
      <c r="BJ92" s="3" t="n">
        <v>1</v>
      </c>
      <c r="BK92" s="0" t="n">
        <v>70</v>
      </c>
      <c r="BL92" s="0" t="s">
        <v>44</v>
      </c>
      <c r="BM92" s="0" t="s">
        <v>44</v>
      </c>
      <c r="BN92" s="3" t="n">
        <v>1</v>
      </c>
      <c r="BO92" s="0" t="n">
        <v>9</v>
      </c>
      <c r="BP92" s="0" t="s">
        <v>44</v>
      </c>
      <c r="BQ92" s="0" t="s">
        <v>44</v>
      </c>
      <c r="BR92" s="3" t="n">
        <v>1</v>
      </c>
      <c r="BU92" s="0" t="n">
        <f aca="false">IF(CJ92&lt;=0,$D$7,IF(CR92&lt;=CJ92,$D$7,$D$7+$F$7*(CR92-CJ92)))</f>
        <v>2.6</v>
      </c>
      <c r="BW92" s="0" t="n">
        <v>1</v>
      </c>
      <c r="BX92" s="0" t="n">
        <v>-3</v>
      </c>
      <c r="BY92" s="0" t="s">
        <v>44</v>
      </c>
      <c r="BZ92" s="0" t="str">
        <f aca="false">IF(AND(E92="Nein",E93="Nein",E94="Nein"),"Nein","Ja")</f>
        <v>Nein</v>
      </c>
      <c r="CA92" s="3" t="n">
        <f aca="false">ROUND((F92+F93+F94)/3,2)</f>
        <v>1</v>
      </c>
      <c r="CB92" s="0" t="n">
        <f aca="false">G93</f>
        <v>97</v>
      </c>
      <c r="CC92" s="0" t="str">
        <f aca="false">H93</f>
        <v>Nein</v>
      </c>
      <c r="CD92" s="0" t="str">
        <f aca="false">I93</f>
        <v>Nein</v>
      </c>
      <c r="CE92" s="3" t="n">
        <f aca="false">J93</f>
        <v>1</v>
      </c>
      <c r="CF92" s="0" t="n">
        <v>-3</v>
      </c>
      <c r="CG92" s="0" t="s">
        <v>44</v>
      </c>
      <c r="CH92" s="0" t="str">
        <f aca="false">IF(AND(M92="Nein",M93="Nein",M94="Nein"),"Nein","Ja")</f>
        <v>Nein</v>
      </c>
      <c r="CI92" s="3" t="n">
        <f aca="false">ROUND((N92+N93+N94)/3,2)</f>
        <v>1</v>
      </c>
      <c r="CJ92" s="0" t="n">
        <f aca="false">O93</f>
        <v>82</v>
      </c>
      <c r="CK92" s="0" t="str">
        <f aca="false">P93</f>
        <v>Nein</v>
      </c>
      <c r="CL92" s="0" t="str">
        <f aca="false">Q93</f>
        <v>Nein</v>
      </c>
      <c r="CM92" s="3" t="n">
        <f aca="false">R93</f>
        <v>1</v>
      </c>
      <c r="CN92" s="0" t="n">
        <v>-3</v>
      </c>
      <c r="CO92" s="0" t="s">
        <v>44</v>
      </c>
      <c r="CP92" s="0" t="str">
        <f aca="false">IF(AND(U92="Nein",U93="Nein",U94="Nein"),"Nein","Ja")</f>
        <v>Nein</v>
      </c>
      <c r="CQ92" s="3" t="n">
        <f aca="false">ROUND((V92+V93+V94)/3,2)</f>
        <v>1</v>
      </c>
      <c r="CR92" s="0" t="n">
        <f aca="false">W93</f>
        <v>102</v>
      </c>
      <c r="CS92" s="0" t="str">
        <f aca="false">X93</f>
        <v>Nein</v>
      </c>
      <c r="CT92" s="0" t="str">
        <f aca="false">Y93</f>
        <v>Nein</v>
      </c>
      <c r="CU92" s="3" t="n">
        <f aca="false">Z93</f>
        <v>1</v>
      </c>
      <c r="CV92" s="0" t="n">
        <f aca="false">AA93</f>
        <v>82</v>
      </c>
      <c r="CW92" s="0" t="str">
        <f aca="false">AB93</f>
        <v>Nein</v>
      </c>
      <c r="CX92" s="0" t="str">
        <f aca="false">AC93</f>
        <v>Nein</v>
      </c>
      <c r="CY92" s="3" t="n">
        <f aca="false">AD93</f>
        <v>1</v>
      </c>
      <c r="CZ92" s="0" t="n">
        <f aca="false">AE93</f>
        <v>82</v>
      </c>
      <c r="DA92" s="0" t="str">
        <f aca="false">AF93</f>
        <v>Nein</v>
      </c>
      <c r="DB92" s="0" t="str">
        <f aca="false">AG93</f>
        <v>Nein</v>
      </c>
      <c r="DC92" s="3" t="n">
        <f aca="false">AH93</f>
        <v>1</v>
      </c>
      <c r="DD92" s="0" t="n">
        <f aca="false">AI93</f>
        <v>11</v>
      </c>
      <c r="DE92" s="0" t="str">
        <f aca="false">AJ93</f>
        <v>Nein</v>
      </c>
      <c r="DF92" s="0" t="str">
        <f aca="false">AK93</f>
        <v>Nein</v>
      </c>
      <c r="DG92" s="3" t="n">
        <f aca="false">AL93</f>
        <v>1</v>
      </c>
      <c r="DH92" s="0" t="n">
        <f aca="false">AM93</f>
        <v>98</v>
      </c>
      <c r="DI92" s="0" t="str">
        <f aca="false">AN93</f>
        <v>Nein</v>
      </c>
      <c r="DJ92" s="0" t="str">
        <f aca="false">AO93</f>
        <v>Nein</v>
      </c>
      <c r="DK92" s="3" t="n">
        <f aca="false">AP93</f>
        <v>1</v>
      </c>
      <c r="DL92" s="0" t="n">
        <v>-3</v>
      </c>
      <c r="DM92" s="0" t="s">
        <v>44</v>
      </c>
      <c r="DN92" s="0" t="str">
        <f aca="false">IF(AND(CH92="Nein",BZ92="Nein"),"Nein","Ja")</f>
        <v>Nein</v>
      </c>
      <c r="DO92" s="3" t="n">
        <f aca="false">ROUND(CI92*CA92,2)</f>
        <v>1</v>
      </c>
      <c r="DP92" s="0" t="n">
        <v>-3</v>
      </c>
      <c r="DQ92" s="0" t="s">
        <v>44</v>
      </c>
      <c r="DR92" s="0" t="str">
        <f aca="false">IF(AND(BZ92="Nein",CD92="Nein"),"Nein","Ja")</f>
        <v>Nein</v>
      </c>
      <c r="DS92" s="3" t="n">
        <f aca="false">ROUND(CA92*CE92,2)</f>
        <v>1</v>
      </c>
      <c r="DT92" s="0" t="n">
        <v>-3</v>
      </c>
      <c r="DU92" s="0" t="s">
        <v>44</v>
      </c>
      <c r="DV92" s="0" t="str">
        <f aca="false">IF(AND(CH92="Nein",CL92="Nein"),"Nein","Ja")</f>
        <v>Nein</v>
      </c>
      <c r="DW92" s="3" t="n">
        <f aca="false">ROUND(CI92*CM92,2)</f>
        <v>1</v>
      </c>
      <c r="DX92" s="0" t="n">
        <v>-3</v>
      </c>
      <c r="DY92" s="0" t="s">
        <v>44</v>
      </c>
      <c r="DZ92" s="0" t="str">
        <f aca="false">IF(AND(CP92="Nein",CT92="Nein"),"Nein","Ja")</f>
        <v>Nein</v>
      </c>
      <c r="EA92" s="3" t="n">
        <f aca="false">ROUND(CQ92*CU92,2)</f>
        <v>1</v>
      </c>
      <c r="EB92" s="0" t="n">
        <v>-3</v>
      </c>
      <c r="EC92" s="0" t="s">
        <v>44</v>
      </c>
      <c r="ED92" s="0" t="str">
        <f aca="false">IF(AND(CP92="Nein",CH92="Nein"),"Nein","Ja")</f>
        <v>Nein</v>
      </c>
      <c r="EE92" s="3" t="n">
        <f aca="false">ROUND((CQ92+CI92)/2,2)</f>
        <v>1</v>
      </c>
      <c r="EF92" s="0" t="n">
        <v>-3</v>
      </c>
      <c r="EG92" s="0" t="s">
        <v>44</v>
      </c>
      <c r="EH92" s="0" t="str">
        <f aca="false">IF(AND(ED92="Nein",CD92="Nein"),"Nein","Ja")</f>
        <v>Nein</v>
      </c>
      <c r="EI92" s="3" t="n">
        <f aca="false">ROUND(EE92*CE92,2)</f>
        <v>1</v>
      </c>
      <c r="EJ92" s="0" t="n">
        <f aca="false">BO93</f>
        <v>7</v>
      </c>
      <c r="EK92" s="0" t="str">
        <f aca="false">BP92</f>
        <v>Nein</v>
      </c>
      <c r="EL92" s="0" t="str">
        <f aca="false">BQ92</f>
        <v>Nein</v>
      </c>
      <c r="EM92" s="3" t="n">
        <f aca="false">BR92</f>
        <v>1</v>
      </c>
    </row>
    <row r="93" customFormat="false" ht="12.75" hidden="false" customHeight="false" outlineLevel="0" collapsed="false">
      <c r="B93" s="0" t="n">
        <v>1</v>
      </c>
      <c r="C93" s="0" t="n">
        <v>720</v>
      </c>
      <c r="D93" s="0" t="s">
        <v>44</v>
      </c>
      <c r="E93" s="0" t="s">
        <v>44</v>
      </c>
      <c r="F93" s="3" t="n">
        <v>1</v>
      </c>
      <c r="G93" s="0" t="n">
        <v>97</v>
      </c>
      <c r="H93" s="0" t="s">
        <v>44</v>
      </c>
      <c r="I93" s="0" t="s">
        <v>44</v>
      </c>
      <c r="J93" s="3" t="n">
        <v>1</v>
      </c>
      <c r="K93" s="0" t="n">
        <v>180</v>
      </c>
      <c r="L93" s="0" t="s">
        <v>44</v>
      </c>
      <c r="M93" s="0" t="s">
        <v>44</v>
      </c>
      <c r="N93" s="3" t="n">
        <v>1</v>
      </c>
      <c r="O93" s="0" t="n">
        <v>82</v>
      </c>
      <c r="P93" s="0" t="s">
        <v>44</v>
      </c>
      <c r="Q93" s="0" t="s">
        <v>44</v>
      </c>
      <c r="R93" s="3" t="n">
        <v>1</v>
      </c>
      <c r="S93" s="0" t="n">
        <v>540</v>
      </c>
      <c r="T93" s="0" t="s">
        <v>44</v>
      </c>
      <c r="U93" s="0" t="s">
        <v>44</v>
      </c>
      <c r="V93" s="3" t="n">
        <v>1</v>
      </c>
      <c r="W93" s="0" t="n">
        <v>102</v>
      </c>
      <c r="X93" s="0" t="s">
        <v>44</v>
      </c>
      <c r="Y93" s="0" t="s">
        <v>44</v>
      </c>
      <c r="Z93" s="3" t="n">
        <v>1</v>
      </c>
      <c r="AA93" s="0" t="n">
        <v>82</v>
      </c>
      <c r="AB93" s="0" t="s">
        <v>44</v>
      </c>
      <c r="AC93" s="0" t="s">
        <v>44</v>
      </c>
      <c r="AD93" s="3" t="n">
        <v>1</v>
      </c>
      <c r="AE93" s="0" t="n">
        <v>82</v>
      </c>
      <c r="AF93" s="4" t="s">
        <v>44</v>
      </c>
      <c r="AG93" s="4" t="s">
        <v>44</v>
      </c>
      <c r="AH93" s="3" t="n">
        <v>1</v>
      </c>
      <c r="AI93" s="0" t="n">
        <v>11</v>
      </c>
      <c r="AJ93" s="0" t="s">
        <v>44</v>
      </c>
      <c r="AK93" s="0" t="s">
        <v>44</v>
      </c>
      <c r="AL93" s="3" t="n">
        <v>1</v>
      </c>
      <c r="AM93" s="0" t="n">
        <v>98</v>
      </c>
      <c r="AN93" s="0" t="s">
        <v>44</v>
      </c>
      <c r="AO93" s="0" t="s">
        <v>44</v>
      </c>
      <c r="AP93" s="3" t="n">
        <v>1</v>
      </c>
      <c r="AQ93" s="0" t="n">
        <v>25</v>
      </c>
      <c r="AR93" s="0" t="s">
        <v>44</v>
      </c>
      <c r="AS93" s="0" t="s">
        <v>44</v>
      </c>
      <c r="AT93" s="3" t="n">
        <v>1</v>
      </c>
      <c r="AU93" s="0" t="n">
        <v>7</v>
      </c>
      <c r="AV93" s="0" t="s">
        <v>44</v>
      </c>
      <c r="AW93" s="0" t="s">
        <v>44</v>
      </c>
      <c r="AX93" s="3" t="n">
        <v>1</v>
      </c>
      <c r="AY93" s="0" t="n">
        <v>2</v>
      </c>
      <c r="AZ93" s="0" t="s">
        <v>44</v>
      </c>
      <c r="BA93" s="0" t="s">
        <v>44</v>
      </c>
      <c r="BB93" s="3" t="n">
        <v>1</v>
      </c>
      <c r="BC93" s="0" t="n">
        <v>5</v>
      </c>
      <c r="BD93" s="0" t="s">
        <v>44</v>
      </c>
      <c r="BE93" s="0" t="s">
        <v>44</v>
      </c>
      <c r="BF93" s="3" t="n">
        <v>1</v>
      </c>
      <c r="BG93" s="0" t="n">
        <v>1008</v>
      </c>
      <c r="BH93" s="0" t="s">
        <v>44</v>
      </c>
      <c r="BI93" s="0" t="s">
        <v>44</v>
      </c>
      <c r="BJ93" s="3" t="n">
        <v>1</v>
      </c>
      <c r="BK93" s="0" t="n">
        <v>10</v>
      </c>
      <c r="BL93" s="0" t="s">
        <v>44</v>
      </c>
      <c r="BM93" s="0" t="s">
        <v>44</v>
      </c>
      <c r="BN93" s="3" t="n">
        <v>1</v>
      </c>
      <c r="BO93" s="0" t="n">
        <v>7</v>
      </c>
      <c r="BP93" s="0" t="s">
        <v>44</v>
      </c>
      <c r="BQ93" s="0" t="s">
        <v>44</v>
      </c>
      <c r="BR93" s="3" t="n">
        <v>1</v>
      </c>
      <c r="CA93" s="3"/>
      <c r="CE93" s="3"/>
      <c r="CI93" s="3"/>
      <c r="CM93" s="3"/>
      <c r="CQ93" s="3"/>
      <c r="CU93" s="3"/>
      <c r="CY93" s="3"/>
      <c r="DC93" s="3"/>
      <c r="DG93" s="3"/>
      <c r="DK93" s="3"/>
      <c r="DO93" s="3"/>
      <c r="DS93" s="3"/>
      <c r="DW93" s="3"/>
      <c r="EA93" s="3"/>
      <c r="EE93" s="3"/>
      <c r="EI93" s="3"/>
      <c r="EM93" s="3"/>
    </row>
    <row r="94" customFormat="false" ht="12.75" hidden="false" customHeight="false" outlineLevel="0" collapsed="false">
      <c r="B94" s="0" t="n">
        <v>1</v>
      </c>
      <c r="C94" s="0" t="n">
        <v>-3</v>
      </c>
      <c r="D94" s="0" t="s">
        <v>44</v>
      </c>
      <c r="E94" s="0" t="s">
        <v>44</v>
      </c>
      <c r="F94" s="3" t="n">
        <v>1</v>
      </c>
      <c r="G94" s="0" t="n">
        <v>-3</v>
      </c>
      <c r="H94" s="0" t="s">
        <v>44</v>
      </c>
      <c r="I94" s="0" t="s">
        <v>44</v>
      </c>
      <c r="J94" s="3" t="n">
        <v>1</v>
      </c>
      <c r="K94" s="0" t="n">
        <v>-3</v>
      </c>
      <c r="L94" s="0" t="s">
        <v>44</v>
      </c>
      <c r="M94" s="0" t="s">
        <v>44</v>
      </c>
      <c r="N94" s="3" t="n">
        <v>1</v>
      </c>
      <c r="O94" s="0" t="n">
        <v>-3</v>
      </c>
      <c r="P94" s="0" t="s">
        <v>44</v>
      </c>
      <c r="Q94" s="0" t="s">
        <v>44</v>
      </c>
      <c r="R94" s="3" t="n">
        <v>1</v>
      </c>
      <c r="S94" s="0" t="n">
        <v>-3</v>
      </c>
      <c r="T94" s="0" t="s">
        <v>44</v>
      </c>
      <c r="U94" s="0" t="s">
        <v>44</v>
      </c>
      <c r="V94" s="3" t="n">
        <v>1</v>
      </c>
      <c r="W94" s="0" t="n">
        <v>-3</v>
      </c>
      <c r="X94" s="0" t="s">
        <v>44</v>
      </c>
      <c r="Y94" s="0" t="s">
        <v>44</v>
      </c>
      <c r="Z94" s="3" t="n">
        <v>1</v>
      </c>
      <c r="AA94" s="0" t="n">
        <v>-3</v>
      </c>
      <c r="AB94" s="0" t="s">
        <v>44</v>
      </c>
      <c r="AC94" s="0" t="s">
        <v>44</v>
      </c>
      <c r="AD94" s="3" t="n">
        <v>1</v>
      </c>
      <c r="AE94" s="0" t="n">
        <v>-3</v>
      </c>
      <c r="AF94" s="4" t="s">
        <v>44</v>
      </c>
      <c r="AG94" s="4" t="s">
        <v>44</v>
      </c>
      <c r="AH94" s="3" t="n">
        <v>1</v>
      </c>
      <c r="AI94" s="0" t="n">
        <v>-3</v>
      </c>
      <c r="AJ94" s="0" t="s">
        <v>44</v>
      </c>
      <c r="AK94" s="0" t="s">
        <v>44</v>
      </c>
      <c r="AL94" s="3" t="n">
        <v>1</v>
      </c>
      <c r="AM94" s="0" t="n">
        <v>-3</v>
      </c>
      <c r="AN94" s="0" t="s">
        <v>44</v>
      </c>
      <c r="AO94" s="0" t="s">
        <v>44</v>
      </c>
      <c r="AP94" s="3" t="n">
        <v>1</v>
      </c>
      <c r="AQ94" s="0" t="n">
        <v>-3</v>
      </c>
      <c r="AR94" s="0" t="s">
        <v>44</v>
      </c>
      <c r="AS94" s="0" t="s">
        <v>44</v>
      </c>
      <c r="AT94" s="3" t="n">
        <v>1</v>
      </c>
      <c r="AU94" s="0" t="n">
        <v>-3</v>
      </c>
      <c r="AV94" s="0" t="s">
        <v>44</v>
      </c>
      <c r="AW94" s="0" t="s">
        <v>44</v>
      </c>
      <c r="AX94" s="3" t="n">
        <v>1</v>
      </c>
      <c r="AY94" s="0" t="n">
        <v>-3</v>
      </c>
      <c r="AZ94" s="0" t="s">
        <v>44</v>
      </c>
      <c r="BA94" s="0" t="s">
        <v>44</v>
      </c>
      <c r="BB94" s="3" t="n">
        <v>1</v>
      </c>
      <c r="BC94" s="0" t="n">
        <v>-3</v>
      </c>
      <c r="BD94" s="0" t="s">
        <v>44</v>
      </c>
      <c r="BE94" s="0" t="s">
        <v>44</v>
      </c>
      <c r="BF94" s="3" t="n">
        <v>1</v>
      </c>
      <c r="BG94" s="0" t="n">
        <v>-3</v>
      </c>
      <c r="BH94" s="0" t="s">
        <v>44</v>
      </c>
      <c r="BI94" s="0" t="s">
        <v>44</v>
      </c>
      <c r="BJ94" s="3" t="n">
        <v>1</v>
      </c>
      <c r="BK94" s="0" t="n">
        <v>-3</v>
      </c>
      <c r="BL94" s="0" t="s">
        <v>44</v>
      </c>
      <c r="BM94" s="0" t="s">
        <v>44</v>
      </c>
      <c r="BN94" s="3" t="n">
        <v>1</v>
      </c>
      <c r="BO94" s="0" t="n">
        <v>-3</v>
      </c>
      <c r="BP94" s="0" t="s">
        <v>44</v>
      </c>
      <c r="BQ94" s="0" t="s">
        <v>44</v>
      </c>
      <c r="BR94" s="3" t="n">
        <v>1</v>
      </c>
      <c r="CA94" s="3"/>
      <c r="CE94" s="3"/>
      <c r="CI94" s="3"/>
      <c r="CM94" s="3"/>
      <c r="CQ94" s="3"/>
      <c r="CU94" s="3"/>
      <c r="CY94" s="3"/>
      <c r="DC94" s="3"/>
      <c r="DG94" s="3"/>
      <c r="DK94" s="3"/>
      <c r="DO94" s="3"/>
      <c r="DS94" s="3"/>
      <c r="DW94" s="3"/>
      <c r="EA94" s="3"/>
      <c r="EE94" s="3"/>
      <c r="EI94" s="3"/>
      <c r="EM94" s="3"/>
    </row>
    <row r="95" customFormat="false" ht="12.75" hidden="false" customHeight="false" outlineLevel="0" collapsed="false">
      <c r="A95" s="0" t="n">
        <v>35</v>
      </c>
      <c r="B95" s="0" t="n">
        <v>1</v>
      </c>
      <c r="C95" s="0" t="n">
        <v>-3</v>
      </c>
      <c r="D95" s="0" t="s">
        <v>44</v>
      </c>
      <c r="E95" s="0" t="s">
        <v>44</v>
      </c>
      <c r="F95" s="3" t="n">
        <v>1</v>
      </c>
      <c r="G95" s="0" t="n">
        <v>-3</v>
      </c>
      <c r="H95" s="0" t="s">
        <v>44</v>
      </c>
      <c r="I95" s="0" t="s">
        <v>44</v>
      </c>
      <c r="J95" s="3" t="n">
        <v>1</v>
      </c>
      <c r="K95" s="0" t="n">
        <v>-3</v>
      </c>
      <c r="L95" s="0" t="s">
        <v>44</v>
      </c>
      <c r="M95" s="0" t="s">
        <v>44</v>
      </c>
      <c r="N95" s="3" t="n">
        <v>1</v>
      </c>
      <c r="O95" s="0" t="n">
        <v>-3</v>
      </c>
      <c r="P95" s="0" t="s">
        <v>44</v>
      </c>
      <c r="Q95" s="0" t="s">
        <v>44</v>
      </c>
      <c r="R95" s="3" t="n">
        <v>1</v>
      </c>
      <c r="S95" s="0" t="n">
        <v>-3</v>
      </c>
      <c r="T95" s="0" t="s">
        <v>44</v>
      </c>
      <c r="U95" s="0" t="s">
        <v>44</v>
      </c>
      <c r="V95" s="3" t="n">
        <v>1</v>
      </c>
      <c r="W95" s="0" t="n">
        <v>-3</v>
      </c>
      <c r="X95" s="0" t="s">
        <v>44</v>
      </c>
      <c r="Y95" s="0" t="s">
        <v>44</v>
      </c>
      <c r="Z95" s="3" t="n">
        <v>1</v>
      </c>
      <c r="AA95" s="0" t="n">
        <v>-3</v>
      </c>
      <c r="AB95" s="0" t="s">
        <v>44</v>
      </c>
      <c r="AC95" s="0" t="s">
        <v>44</v>
      </c>
      <c r="AD95" s="3" t="n">
        <v>1</v>
      </c>
      <c r="AE95" s="0" t="n">
        <v>-3</v>
      </c>
      <c r="AF95" s="4" t="s">
        <v>44</v>
      </c>
      <c r="AG95" s="4" t="s">
        <v>44</v>
      </c>
      <c r="AH95" s="3" t="n">
        <v>1</v>
      </c>
      <c r="AI95" s="0" t="n">
        <v>-3</v>
      </c>
      <c r="AJ95" s="0" t="s">
        <v>44</v>
      </c>
      <c r="AK95" s="0" t="s">
        <v>44</v>
      </c>
      <c r="AL95" s="3" t="n">
        <v>1</v>
      </c>
      <c r="AM95" s="0" t="n">
        <v>-3</v>
      </c>
      <c r="AN95" s="0" t="s">
        <v>44</v>
      </c>
      <c r="AO95" s="0" t="s">
        <v>44</v>
      </c>
      <c r="AP95" s="3" t="n">
        <v>1</v>
      </c>
      <c r="AQ95" s="0" t="n">
        <v>-3</v>
      </c>
      <c r="AR95" s="0" t="s">
        <v>44</v>
      </c>
      <c r="AS95" s="0" t="s">
        <v>44</v>
      </c>
      <c r="AT95" s="3" t="n">
        <v>1</v>
      </c>
      <c r="AU95" s="0" t="n">
        <v>-3</v>
      </c>
      <c r="AV95" s="0" t="s">
        <v>44</v>
      </c>
      <c r="AW95" s="0" t="s">
        <v>44</v>
      </c>
      <c r="AX95" s="3" t="n">
        <v>1</v>
      </c>
      <c r="AY95" s="0" t="n">
        <v>-3</v>
      </c>
      <c r="AZ95" s="0" t="s">
        <v>44</v>
      </c>
      <c r="BA95" s="0" t="s">
        <v>44</v>
      </c>
      <c r="BB95" s="3" t="n">
        <v>1</v>
      </c>
      <c r="BC95" s="0" t="n">
        <v>-3</v>
      </c>
      <c r="BD95" s="0" t="s">
        <v>44</v>
      </c>
      <c r="BE95" s="0" t="s">
        <v>44</v>
      </c>
      <c r="BF95" s="3" t="n">
        <v>1</v>
      </c>
      <c r="BG95" s="0" t="n">
        <v>-3</v>
      </c>
      <c r="BH95" s="0" t="s">
        <v>44</v>
      </c>
      <c r="BI95" s="0" t="s">
        <v>44</v>
      </c>
      <c r="BJ95" s="3" t="n">
        <v>1</v>
      </c>
      <c r="BK95" s="0" t="n">
        <v>-3</v>
      </c>
      <c r="BL95" s="0" t="s">
        <v>44</v>
      </c>
      <c r="BM95" s="0" t="s">
        <v>44</v>
      </c>
      <c r="BN95" s="3" t="n">
        <v>1</v>
      </c>
      <c r="BO95" s="0" t="n">
        <v>-3</v>
      </c>
      <c r="BP95" s="0" t="s">
        <v>44</v>
      </c>
      <c r="BQ95" s="0" t="s">
        <v>44</v>
      </c>
      <c r="BR95" s="3" t="n">
        <v>1</v>
      </c>
      <c r="BU95" s="0" t="n">
        <f aca="false">IF(CJ95&lt;=0,$D$7,IF(CR95&lt;=CJ95,$D$7,$D$7+$F$7*(CR95-CJ95)))</f>
        <v>2.2</v>
      </c>
      <c r="BW95" s="0" t="n">
        <v>1</v>
      </c>
      <c r="BX95" s="0" t="n">
        <v>-3</v>
      </c>
      <c r="BY95" s="0" t="s">
        <v>44</v>
      </c>
      <c r="BZ95" s="0" t="str">
        <f aca="false">IF(AND(E95="Nein",E96="Nein",E97="Nein"),"Nein","Ja")</f>
        <v>Nein</v>
      </c>
      <c r="CA95" s="3" t="n">
        <f aca="false">ROUND((F95+F96+F97)/3,2)</f>
        <v>1</v>
      </c>
      <c r="CB95" s="0" t="n">
        <f aca="false">G96</f>
        <v>-3</v>
      </c>
      <c r="CC95" s="0" t="str">
        <f aca="false">H96</f>
        <v>Nein</v>
      </c>
      <c r="CD95" s="0" t="str">
        <f aca="false">I96</f>
        <v>Nein</v>
      </c>
      <c r="CE95" s="3" t="n">
        <f aca="false">J96</f>
        <v>1</v>
      </c>
      <c r="CF95" s="0" t="n">
        <v>-3</v>
      </c>
      <c r="CG95" s="0" t="s">
        <v>44</v>
      </c>
      <c r="CH95" s="0" t="str">
        <f aca="false">IF(AND(M95="Nein",M96="Nein",M97="Nein"),"Nein","Ja")</f>
        <v>Nein</v>
      </c>
      <c r="CI95" s="3" t="n">
        <f aca="false">ROUND((N95+N96+N97)/3,2)</f>
        <v>1</v>
      </c>
      <c r="CJ95" s="0" t="n">
        <f aca="false">O96</f>
        <v>-3</v>
      </c>
      <c r="CK95" s="0" t="str">
        <f aca="false">P96</f>
        <v>Nein</v>
      </c>
      <c r="CL95" s="0" t="str">
        <f aca="false">Q96</f>
        <v>Nein</v>
      </c>
      <c r="CM95" s="3" t="n">
        <f aca="false">R96</f>
        <v>1</v>
      </c>
      <c r="CN95" s="0" t="n">
        <v>-3</v>
      </c>
      <c r="CO95" s="0" t="s">
        <v>44</v>
      </c>
      <c r="CP95" s="0" t="str">
        <f aca="false">IF(AND(U95="Nein",U96="Nein",U97="Nein"),"Nein","Ja")</f>
        <v>Nein</v>
      </c>
      <c r="CQ95" s="3" t="n">
        <f aca="false">ROUND((V95+V96+V97)/3,2)</f>
        <v>1</v>
      </c>
      <c r="CR95" s="0" t="n">
        <f aca="false">W96</f>
        <v>-3</v>
      </c>
      <c r="CS95" s="0" t="str">
        <f aca="false">X96</f>
        <v>Nein</v>
      </c>
      <c r="CT95" s="0" t="str">
        <f aca="false">Y96</f>
        <v>Nein</v>
      </c>
      <c r="CU95" s="3" t="n">
        <f aca="false">Z96</f>
        <v>1</v>
      </c>
      <c r="CV95" s="0" t="n">
        <f aca="false">AA96</f>
        <v>-3</v>
      </c>
      <c r="CW95" s="0" t="str">
        <f aca="false">AB96</f>
        <v>Nein</v>
      </c>
      <c r="CX95" s="0" t="str">
        <f aca="false">AC96</f>
        <v>Nein</v>
      </c>
      <c r="CY95" s="3" t="n">
        <f aca="false">AD96</f>
        <v>1</v>
      </c>
      <c r="CZ95" s="0" t="n">
        <f aca="false">AE96</f>
        <v>-3</v>
      </c>
      <c r="DA95" s="0" t="str">
        <f aca="false">AF96</f>
        <v>Nein</v>
      </c>
      <c r="DB95" s="0" t="str">
        <f aca="false">AG96</f>
        <v>Nein</v>
      </c>
      <c r="DC95" s="3" t="n">
        <f aca="false">AH96</f>
        <v>1</v>
      </c>
      <c r="DD95" s="0" t="n">
        <f aca="false">AI96</f>
        <v>-3</v>
      </c>
      <c r="DE95" s="0" t="str">
        <f aca="false">AJ96</f>
        <v>Nein</v>
      </c>
      <c r="DF95" s="0" t="str">
        <f aca="false">AK96</f>
        <v>Nein</v>
      </c>
      <c r="DG95" s="3" t="n">
        <f aca="false">AL96</f>
        <v>1</v>
      </c>
      <c r="DH95" s="0" t="n">
        <f aca="false">AM96</f>
        <v>-3</v>
      </c>
      <c r="DI95" s="0" t="str">
        <f aca="false">AN96</f>
        <v>Nein</v>
      </c>
      <c r="DJ95" s="0" t="str">
        <f aca="false">AO96</f>
        <v>Nein</v>
      </c>
      <c r="DK95" s="3" t="n">
        <f aca="false">AP96</f>
        <v>1</v>
      </c>
      <c r="DL95" s="0" t="n">
        <v>-3</v>
      </c>
      <c r="DM95" s="0" t="s">
        <v>44</v>
      </c>
      <c r="DN95" s="0" t="str">
        <f aca="false">IF(AND(CH95="Nein",BZ95="Nein"),"Nein","Ja")</f>
        <v>Nein</v>
      </c>
      <c r="DO95" s="3" t="n">
        <f aca="false">ROUND(CI95*CA95,2)</f>
        <v>1</v>
      </c>
      <c r="DP95" s="0" t="n">
        <v>-3</v>
      </c>
      <c r="DQ95" s="0" t="s">
        <v>44</v>
      </c>
      <c r="DR95" s="0" t="str">
        <f aca="false">IF(AND(BZ95="Nein",CD95="Nein"),"Nein","Ja")</f>
        <v>Nein</v>
      </c>
      <c r="DS95" s="3" t="n">
        <f aca="false">ROUND(CA95*CE95,2)</f>
        <v>1</v>
      </c>
      <c r="DT95" s="0" t="n">
        <v>-3</v>
      </c>
      <c r="DU95" s="0" t="s">
        <v>44</v>
      </c>
      <c r="DV95" s="0" t="str">
        <f aca="false">IF(AND(CH95="Nein",CL95="Nein"),"Nein","Ja")</f>
        <v>Nein</v>
      </c>
      <c r="DW95" s="3" t="n">
        <f aca="false">ROUND(CI95*CM95,2)</f>
        <v>1</v>
      </c>
      <c r="DX95" s="0" t="n">
        <v>-3</v>
      </c>
      <c r="DY95" s="0" t="s">
        <v>44</v>
      </c>
      <c r="DZ95" s="0" t="str">
        <f aca="false">IF(AND(CP95="Nein",CT95="Nein"),"Nein","Ja")</f>
        <v>Nein</v>
      </c>
      <c r="EA95" s="3" t="n">
        <f aca="false">ROUND(CQ95*CU95,2)</f>
        <v>1</v>
      </c>
      <c r="EB95" s="0" t="n">
        <v>-3</v>
      </c>
      <c r="EC95" s="0" t="s">
        <v>44</v>
      </c>
      <c r="ED95" s="0" t="str">
        <f aca="false">IF(AND(CP95="Nein",CH95="Nein"),"Nein","Ja")</f>
        <v>Nein</v>
      </c>
      <c r="EE95" s="3" t="n">
        <f aca="false">ROUND((CQ95+CI95)/2,2)</f>
        <v>1</v>
      </c>
      <c r="EF95" s="0" t="n">
        <v>-3</v>
      </c>
      <c r="EG95" s="0" t="s">
        <v>44</v>
      </c>
      <c r="EH95" s="0" t="str">
        <f aca="false">IF(AND(ED95="Nein",CD95="Nein"),"Nein","Ja")</f>
        <v>Nein</v>
      </c>
      <c r="EI95" s="3" t="n">
        <f aca="false">ROUND(EE95*CE95,2)</f>
        <v>1</v>
      </c>
      <c r="EJ95" s="0" t="n">
        <f aca="false">BO96</f>
        <v>-3</v>
      </c>
      <c r="EK95" s="0" t="str">
        <f aca="false">BP95</f>
        <v>Nein</v>
      </c>
      <c r="EL95" s="0" t="str">
        <f aca="false">BQ95</f>
        <v>Nein</v>
      </c>
      <c r="EM95" s="3" t="n">
        <f aca="false">BR95</f>
        <v>1</v>
      </c>
    </row>
    <row r="96" customFormat="false" ht="12.75" hidden="false" customHeight="false" outlineLevel="0" collapsed="false">
      <c r="B96" s="0" t="n">
        <v>1</v>
      </c>
      <c r="C96" s="0" t="n">
        <v>-3</v>
      </c>
      <c r="D96" s="0" t="s">
        <v>44</v>
      </c>
      <c r="E96" s="0" t="s">
        <v>44</v>
      </c>
      <c r="F96" s="3" t="n">
        <v>1</v>
      </c>
      <c r="G96" s="0" t="n">
        <v>-3</v>
      </c>
      <c r="H96" s="0" t="s">
        <v>44</v>
      </c>
      <c r="I96" s="0" t="s">
        <v>44</v>
      </c>
      <c r="J96" s="3" t="n">
        <v>1</v>
      </c>
      <c r="K96" s="0" t="n">
        <v>-3</v>
      </c>
      <c r="L96" s="0" t="s">
        <v>44</v>
      </c>
      <c r="M96" s="0" t="s">
        <v>44</v>
      </c>
      <c r="N96" s="3" t="n">
        <v>1</v>
      </c>
      <c r="O96" s="0" t="n">
        <v>-3</v>
      </c>
      <c r="P96" s="0" t="s">
        <v>44</v>
      </c>
      <c r="Q96" s="0" t="s">
        <v>44</v>
      </c>
      <c r="R96" s="3" t="n">
        <v>1</v>
      </c>
      <c r="S96" s="0" t="n">
        <v>-3</v>
      </c>
      <c r="T96" s="0" t="s">
        <v>44</v>
      </c>
      <c r="U96" s="0" t="s">
        <v>44</v>
      </c>
      <c r="V96" s="3" t="n">
        <v>1</v>
      </c>
      <c r="W96" s="0" t="n">
        <v>-3</v>
      </c>
      <c r="X96" s="0" t="s">
        <v>44</v>
      </c>
      <c r="Y96" s="0" t="s">
        <v>44</v>
      </c>
      <c r="Z96" s="3" t="n">
        <v>1</v>
      </c>
      <c r="AA96" s="0" t="n">
        <v>-3</v>
      </c>
      <c r="AB96" s="0" t="s">
        <v>44</v>
      </c>
      <c r="AC96" s="0" t="s">
        <v>44</v>
      </c>
      <c r="AD96" s="3" t="n">
        <v>1</v>
      </c>
      <c r="AE96" s="0" t="n">
        <v>-3</v>
      </c>
      <c r="AF96" s="4" t="s">
        <v>44</v>
      </c>
      <c r="AG96" s="4" t="s">
        <v>44</v>
      </c>
      <c r="AH96" s="3" t="n">
        <v>1</v>
      </c>
      <c r="AI96" s="0" t="n">
        <v>-3</v>
      </c>
      <c r="AJ96" s="0" t="s">
        <v>44</v>
      </c>
      <c r="AK96" s="0" t="s">
        <v>44</v>
      </c>
      <c r="AL96" s="3" t="n">
        <v>1</v>
      </c>
      <c r="AM96" s="0" t="n">
        <v>-3</v>
      </c>
      <c r="AN96" s="0" t="s">
        <v>44</v>
      </c>
      <c r="AO96" s="0" t="s">
        <v>44</v>
      </c>
      <c r="AP96" s="3" t="n">
        <v>1</v>
      </c>
      <c r="AQ96" s="0" t="n">
        <v>-3</v>
      </c>
      <c r="AR96" s="0" t="s">
        <v>44</v>
      </c>
      <c r="AS96" s="0" t="s">
        <v>44</v>
      </c>
      <c r="AT96" s="3" t="n">
        <v>1</v>
      </c>
      <c r="AU96" s="0" t="n">
        <v>-3</v>
      </c>
      <c r="AV96" s="0" t="s">
        <v>44</v>
      </c>
      <c r="AW96" s="0" t="s">
        <v>44</v>
      </c>
      <c r="AX96" s="3" t="n">
        <v>1</v>
      </c>
      <c r="AY96" s="0" t="n">
        <v>-3</v>
      </c>
      <c r="AZ96" s="0" t="s">
        <v>44</v>
      </c>
      <c r="BA96" s="0" t="s">
        <v>44</v>
      </c>
      <c r="BB96" s="3" t="n">
        <v>1</v>
      </c>
      <c r="BC96" s="0" t="n">
        <v>-3</v>
      </c>
      <c r="BD96" s="0" t="s">
        <v>44</v>
      </c>
      <c r="BE96" s="0" t="s">
        <v>44</v>
      </c>
      <c r="BF96" s="3" t="n">
        <v>1</v>
      </c>
      <c r="BG96" s="0" t="n">
        <v>-3</v>
      </c>
      <c r="BH96" s="0" t="s">
        <v>44</v>
      </c>
      <c r="BI96" s="0" t="s">
        <v>44</v>
      </c>
      <c r="BJ96" s="3" t="n">
        <v>1</v>
      </c>
      <c r="BK96" s="0" t="n">
        <v>-3</v>
      </c>
      <c r="BL96" s="0" t="s">
        <v>44</v>
      </c>
      <c r="BM96" s="0" t="s">
        <v>44</v>
      </c>
      <c r="BN96" s="3" t="n">
        <v>1</v>
      </c>
      <c r="BO96" s="0" t="n">
        <v>-3</v>
      </c>
      <c r="BP96" s="0" t="s">
        <v>44</v>
      </c>
      <c r="BQ96" s="0" t="s">
        <v>44</v>
      </c>
      <c r="BR96" s="3" t="n">
        <v>1</v>
      </c>
      <c r="CA96" s="3"/>
      <c r="CE96" s="3"/>
      <c r="CI96" s="3"/>
      <c r="CM96" s="3"/>
      <c r="CQ96" s="3"/>
      <c r="CU96" s="3"/>
      <c r="CY96" s="3"/>
      <c r="DC96" s="3"/>
      <c r="DG96" s="3"/>
      <c r="DK96" s="3"/>
      <c r="DO96" s="3"/>
      <c r="DS96" s="3"/>
      <c r="DW96" s="3"/>
      <c r="EA96" s="3"/>
      <c r="EE96" s="3"/>
      <c r="EI96" s="3"/>
      <c r="EM96" s="3"/>
    </row>
    <row r="97" customFormat="false" ht="12.75" hidden="false" customHeight="false" outlineLevel="0" collapsed="false">
      <c r="B97" s="0" t="n">
        <v>1</v>
      </c>
      <c r="C97" s="0" t="n">
        <v>-3</v>
      </c>
      <c r="D97" s="0" t="s">
        <v>44</v>
      </c>
      <c r="E97" s="0" t="s">
        <v>44</v>
      </c>
      <c r="F97" s="3" t="n">
        <v>1</v>
      </c>
      <c r="G97" s="0" t="n">
        <v>-3</v>
      </c>
      <c r="H97" s="0" t="s">
        <v>44</v>
      </c>
      <c r="I97" s="0" t="s">
        <v>44</v>
      </c>
      <c r="J97" s="3" t="n">
        <v>1</v>
      </c>
      <c r="K97" s="0" t="n">
        <v>-3</v>
      </c>
      <c r="L97" s="0" t="s">
        <v>44</v>
      </c>
      <c r="M97" s="0" t="s">
        <v>44</v>
      </c>
      <c r="N97" s="3" t="n">
        <v>1</v>
      </c>
      <c r="O97" s="0" t="n">
        <v>-3</v>
      </c>
      <c r="P97" s="0" t="s">
        <v>44</v>
      </c>
      <c r="Q97" s="0" t="s">
        <v>44</v>
      </c>
      <c r="R97" s="3" t="n">
        <v>1</v>
      </c>
      <c r="S97" s="0" t="n">
        <v>-3</v>
      </c>
      <c r="T97" s="0" t="s">
        <v>44</v>
      </c>
      <c r="U97" s="0" t="s">
        <v>44</v>
      </c>
      <c r="V97" s="3" t="n">
        <v>1</v>
      </c>
      <c r="W97" s="0" t="n">
        <v>-3</v>
      </c>
      <c r="X97" s="0" t="s">
        <v>44</v>
      </c>
      <c r="Y97" s="0" t="s">
        <v>44</v>
      </c>
      <c r="Z97" s="3" t="n">
        <v>1</v>
      </c>
      <c r="AA97" s="0" t="n">
        <v>-3</v>
      </c>
      <c r="AB97" s="0" t="s">
        <v>44</v>
      </c>
      <c r="AC97" s="0" t="s">
        <v>44</v>
      </c>
      <c r="AD97" s="3" t="n">
        <v>1</v>
      </c>
      <c r="AE97" s="0" t="n">
        <v>-3</v>
      </c>
      <c r="AF97" s="4" t="s">
        <v>44</v>
      </c>
      <c r="AG97" s="4" t="s">
        <v>44</v>
      </c>
      <c r="AH97" s="3" t="n">
        <v>1</v>
      </c>
      <c r="AI97" s="0" t="n">
        <v>-3</v>
      </c>
      <c r="AJ97" s="0" t="s">
        <v>44</v>
      </c>
      <c r="AK97" s="0" t="s">
        <v>44</v>
      </c>
      <c r="AL97" s="3" t="n">
        <v>1</v>
      </c>
      <c r="AM97" s="0" t="n">
        <v>-3</v>
      </c>
      <c r="AN97" s="0" t="s">
        <v>44</v>
      </c>
      <c r="AO97" s="0" t="s">
        <v>44</v>
      </c>
      <c r="AP97" s="3" t="n">
        <v>1</v>
      </c>
      <c r="AQ97" s="0" t="n">
        <v>-3</v>
      </c>
      <c r="AR97" s="0" t="s">
        <v>44</v>
      </c>
      <c r="AS97" s="0" t="s">
        <v>44</v>
      </c>
      <c r="AT97" s="3" t="n">
        <v>1</v>
      </c>
      <c r="AU97" s="0" t="n">
        <v>-3</v>
      </c>
      <c r="AV97" s="0" t="s">
        <v>44</v>
      </c>
      <c r="AW97" s="0" t="s">
        <v>44</v>
      </c>
      <c r="AX97" s="3" t="n">
        <v>1</v>
      </c>
      <c r="AY97" s="0" t="n">
        <v>-3</v>
      </c>
      <c r="AZ97" s="0" t="s">
        <v>44</v>
      </c>
      <c r="BA97" s="0" t="s">
        <v>44</v>
      </c>
      <c r="BB97" s="3" t="n">
        <v>1</v>
      </c>
      <c r="BC97" s="0" t="n">
        <v>-3</v>
      </c>
      <c r="BD97" s="0" t="s">
        <v>44</v>
      </c>
      <c r="BE97" s="0" t="s">
        <v>44</v>
      </c>
      <c r="BF97" s="3" t="n">
        <v>1</v>
      </c>
      <c r="BG97" s="0" t="n">
        <v>-3</v>
      </c>
      <c r="BH97" s="0" t="s">
        <v>44</v>
      </c>
      <c r="BI97" s="0" t="s">
        <v>44</v>
      </c>
      <c r="BJ97" s="3" t="n">
        <v>1</v>
      </c>
      <c r="BK97" s="0" t="n">
        <v>-3</v>
      </c>
      <c r="BL97" s="0" t="s">
        <v>44</v>
      </c>
      <c r="BM97" s="0" t="s">
        <v>44</v>
      </c>
      <c r="BN97" s="3" t="n">
        <v>1</v>
      </c>
      <c r="BO97" s="0" t="n">
        <v>-3</v>
      </c>
      <c r="BP97" s="0" t="s">
        <v>44</v>
      </c>
      <c r="BQ97" s="0" t="s">
        <v>44</v>
      </c>
      <c r="BR97" s="3" t="n">
        <v>1</v>
      </c>
      <c r="CA97" s="3"/>
      <c r="CE97" s="3"/>
      <c r="CI97" s="3"/>
      <c r="CM97" s="3"/>
      <c r="CQ97" s="3"/>
      <c r="CU97" s="3"/>
      <c r="CY97" s="3"/>
      <c r="DC97" s="3"/>
      <c r="DG97" s="3"/>
      <c r="DK97" s="3"/>
      <c r="DO97" s="3"/>
      <c r="DS97" s="3"/>
      <c r="DW97" s="3"/>
      <c r="EA97" s="3"/>
      <c r="EE97" s="3"/>
      <c r="EI97" s="3"/>
      <c r="EM97" s="3"/>
    </row>
    <row r="98" customFormat="false" ht="12.75" hidden="false" customHeight="false" outlineLevel="0" collapsed="false">
      <c r="A98" s="0" t="n">
        <v>36</v>
      </c>
      <c r="B98" s="0" t="n">
        <v>1</v>
      </c>
      <c r="C98" s="0" t="n">
        <v>2760</v>
      </c>
      <c r="D98" s="0" t="s">
        <v>44</v>
      </c>
      <c r="E98" s="0" t="s">
        <v>44</v>
      </c>
      <c r="F98" s="3" t="n">
        <v>1</v>
      </c>
      <c r="G98" s="0" t="n">
        <v>-3</v>
      </c>
      <c r="H98" s="0" t="s">
        <v>44</v>
      </c>
      <c r="I98" s="0" t="s">
        <v>44</v>
      </c>
      <c r="J98" s="3" t="n">
        <v>1</v>
      </c>
      <c r="K98" s="0" t="n">
        <v>1020</v>
      </c>
      <c r="L98" s="0" t="s">
        <v>44</v>
      </c>
      <c r="M98" s="0" t="s">
        <v>44</v>
      </c>
      <c r="N98" s="3" t="n">
        <v>1</v>
      </c>
      <c r="O98" s="0" t="n">
        <v>-3</v>
      </c>
      <c r="P98" s="0" t="s">
        <v>44</v>
      </c>
      <c r="Q98" s="0" t="s">
        <v>44</v>
      </c>
      <c r="R98" s="3" t="n">
        <v>1</v>
      </c>
      <c r="S98" s="0" t="n">
        <v>1740</v>
      </c>
      <c r="T98" s="0" t="s">
        <v>44</v>
      </c>
      <c r="U98" s="0" t="s">
        <v>44</v>
      </c>
      <c r="V98" s="3" t="n">
        <v>1</v>
      </c>
      <c r="W98" s="0" t="n">
        <v>-3</v>
      </c>
      <c r="X98" s="0" t="s">
        <v>44</v>
      </c>
      <c r="Y98" s="0" t="s">
        <v>44</v>
      </c>
      <c r="Z98" s="3" t="n">
        <v>1</v>
      </c>
      <c r="AA98" s="0" t="n">
        <v>84</v>
      </c>
      <c r="AB98" s="0" t="s">
        <v>44</v>
      </c>
      <c r="AC98" s="0" t="s">
        <v>44</v>
      </c>
      <c r="AD98" s="3" t="n">
        <v>1</v>
      </c>
      <c r="AE98" s="0" t="n">
        <v>88</v>
      </c>
      <c r="AF98" s="4" t="s">
        <v>44</v>
      </c>
      <c r="AG98" s="4" t="s">
        <v>44</v>
      </c>
      <c r="AH98" s="3" t="n">
        <v>1</v>
      </c>
      <c r="AI98" s="0" t="n">
        <v>-3</v>
      </c>
      <c r="AJ98" s="0" t="s">
        <v>44</v>
      </c>
      <c r="AK98" s="0" t="s">
        <v>44</v>
      </c>
      <c r="AL98" s="3" t="n">
        <v>1</v>
      </c>
      <c r="AM98" s="0" t="n">
        <v>-3</v>
      </c>
      <c r="AN98" s="0" t="s">
        <v>44</v>
      </c>
      <c r="AO98" s="0" t="s">
        <v>44</v>
      </c>
      <c r="AP98" s="3" t="n">
        <v>1</v>
      </c>
      <c r="AQ98" s="0" t="n">
        <v>37</v>
      </c>
      <c r="AR98" s="0" t="s">
        <v>44</v>
      </c>
      <c r="AS98" s="0" t="s">
        <v>44</v>
      </c>
      <c r="AT98" s="3" t="n">
        <v>1</v>
      </c>
      <c r="AU98" s="0" t="n">
        <v>-3</v>
      </c>
      <c r="AV98" s="0" t="s">
        <v>44</v>
      </c>
      <c r="AW98" s="0" t="s">
        <v>44</v>
      </c>
      <c r="AX98" s="3" t="n">
        <v>1</v>
      </c>
      <c r="AY98" s="0" t="n">
        <v>-3</v>
      </c>
      <c r="AZ98" s="0" t="s">
        <v>44</v>
      </c>
      <c r="BA98" s="0" t="s">
        <v>44</v>
      </c>
      <c r="BB98" s="3" t="n">
        <v>1</v>
      </c>
      <c r="BC98" s="0" t="n">
        <v>-3</v>
      </c>
      <c r="BD98" s="0" t="s">
        <v>44</v>
      </c>
      <c r="BE98" s="0" t="s">
        <v>44</v>
      </c>
      <c r="BF98" s="3" t="n">
        <v>1</v>
      </c>
      <c r="BG98" s="0" t="n">
        <v>-3</v>
      </c>
      <c r="BH98" s="0" t="s">
        <v>44</v>
      </c>
      <c r="BI98" s="0" t="s">
        <v>44</v>
      </c>
      <c r="BJ98" s="3" t="n">
        <v>1</v>
      </c>
      <c r="BK98" s="0" t="n">
        <v>-3</v>
      </c>
      <c r="BL98" s="0" t="s">
        <v>44</v>
      </c>
      <c r="BM98" s="0" t="s">
        <v>44</v>
      </c>
      <c r="BN98" s="3" t="n">
        <v>1</v>
      </c>
      <c r="BO98" s="0" t="n">
        <v>-3</v>
      </c>
      <c r="BP98" s="0" t="s">
        <v>44</v>
      </c>
      <c r="BQ98" s="0" t="s">
        <v>44</v>
      </c>
      <c r="BR98" s="3" t="n">
        <v>1</v>
      </c>
      <c r="BU98" s="0" t="n">
        <f aca="false">IF(CJ98&lt;=0,$D$7,IF(CR98&lt;=CJ98,$D$7,$D$7+$F$7*(CR98-CJ98)))</f>
        <v>2.6</v>
      </c>
      <c r="BW98" s="0" t="n">
        <v>1</v>
      </c>
      <c r="BX98" s="0" t="n">
        <f aca="false">IF(AND(C98&gt;=0,C99&gt;=0,C100&gt;=0),ROUND(0.9*C98+0.7*C99-0.3*C100,0),-1)</f>
        <v>2808</v>
      </c>
      <c r="BY98" s="0" t="s">
        <v>44</v>
      </c>
      <c r="BZ98" s="0" t="str">
        <f aca="false">IF(AND(E98="Nein",E99="Nein",E100="Nein"),"Nein","Ja")</f>
        <v>Nein</v>
      </c>
      <c r="CA98" s="3" t="n">
        <f aca="false">ROUND((F98+F99+F100)/3,2)</f>
        <v>1</v>
      </c>
      <c r="CB98" s="0" t="n">
        <f aca="false">G99</f>
        <v>97</v>
      </c>
      <c r="CC98" s="0" t="str">
        <f aca="false">H99</f>
        <v>Nein</v>
      </c>
      <c r="CD98" s="0" t="str">
        <f aca="false">I99</f>
        <v>Nein</v>
      </c>
      <c r="CE98" s="3" t="n">
        <f aca="false">J99</f>
        <v>1</v>
      </c>
      <c r="CF98" s="0" t="n">
        <f aca="false">IF(AND(K98&gt;=0,K99&gt;=0,K100&gt;=0),ROUND(0.9*K98+0.7*K99-0.3*K100,0),-1)</f>
        <v>1008</v>
      </c>
      <c r="CG98" s="0" t="s">
        <v>44</v>
      </c>
      <c r="CH98" s="0" t="str">
        <f aca="false">IF(AND(M98="Nein",M99="Nein",M100="Nein"),"Nein","Ja")</f>
        <v>Nein</v>
      </c>
      <c r="CI98" s="3" t="n">
        <f aca="false">ROUND((N98+N99+N100)/3,2)</f>
        <v>1</v>
      </c>
      <c r="CJ98" s="0" t="n">
        <f aca="false">O99</f>
        <v>82</v>
      </c>
      <c r="CK98" s="0" t="str">
        <f aca="false">P99</f>
        <v>Nein</v>
      </c>
      <c r="CL98" s="0" t="str">
        <f aca="false">Q99</f>
        <v>Nein</v>
      </c>
      <c r="CM98" s="3" t="n">
        <f aca="false">R99</f>
        <v>1</v>
      </c>
      <c r="CN98" s="0" t="n">
        <f aca="false">IF(AND(S98&gt;=0,S99&gt;=0,S100&gt;=0),ROUND(0.9*S98+0.7*S99-0.3*S100,0),-1)</f>
        <v>1800</v>
      </c>
      <c r="CO98" s="0" t="s">
        <v>44</v>
      </c>
      <c r="CP98" s="0" t="str">
        <f aca="false">IF(AND(U98="Nein",U99="Nein",U100="Nein"),"Nein","Ja")</f>
        <v>Nein</v>
      </c>
      <c r="CQ98" s="3" t="n">
        <f aca="false">ROUND((V98+V99+V100)/3,2)</f>
        <v>1</v>
      </c>
      <c r="CR98" s="0" t="n">
        <f aca="false">W99</f>
        <v>102</v>
      </c>
      <c r="CS98" s="0" t="str">
        <f aca="false">X99</f>
        <v>Nein</v>
      </c>
      <c r="CT98" s="0" t="str">
        <f aca="false">Y99</f>
        <v>Nein</v>
      </c>
      <c r="CU98" s="3" t="n">
        <f aca="false">Z99</f>
        <v>1</v>
      </c>
      <c r="CV98" s="0" t="n">
        <f aca="false">AA99</f>
        <v>82</v>
      </c>
      <c r="CW98" s="0" t="str">
        <f aca="false">AB99</f>
        <v>Nein</v>
      </c>
      <c r="CX98" s="0" t="str">
        <f aca="false">AC99</f>
        <v>Nein</v>
      </c>
      <c r="CY98" s="3" t="n">
        <f aca="false">AD99</f>
        <v>1</v>
      </c>
      <c r="CZ98" s="0" t="n">
        <f aca="false">AE99</f>
        <v>82</v>
      </c>
      <c r="DA98" s="0" t="str">
        <f aca="false">AF99</f>
        <v>Nein</v>
      </c>
      <c r="DB98" s="0" t="str">
        <f aca="false">AG99</f>
        <v>Nein</v>
      </c>
      <c r="DC98" s="3" t="n">
        <f aca="false">AH99</f>
        <v>1</v>
      </c>
      <c r="DD98" s="0" t="n">
        <f aca="false">AI99</f>
        <v>11</v>
      </c>
      <c r="DE98" s="0" t="str">
        <f aca="false">AJ99</f>
        <v>Nein</v>
      </c>
      <c r="DF98" s="0" t="str">
        <f aca="false">AK99</f>
        <v>Nein</v>
      </c>
      <c r="DG98" s="3" t="n">
        <f aca="false">AL99</f>
        <v>1</v>
      </c>
      <c r="DH98" s="0" t="n">
        <f aca="false">AM99</f>
        <v>98</v>
      </c>
      <c r="DI98" s="0" t="str">
        <f aca="false">AN99</f>
        <v>Nein</v>
      </c>
      <c r="DJ98" s="0" t="str">
        <f aca="false">AO99</f>
        <v>Nein</v>
      </c>
      <c r="DK98" s="3" t="n">
        <f aca="false">AP99</f>
        <v>1</v>
      </c>
      <c r="DL98" s="0" t="n">
        <f aca="false">IF(CF98=0,0,IF(OR(BX98&gt;=0,CF98&gt;=0),ROUND(CF98/BX98*100,0),-1))</f>
        <v>36</v>
      </c>
      <c r="DM98" s="0" t="s">
        <v>44</v>
      </c>
      <c r="DN98" s="0" t="str">
        <f aca="false">IF(AND(CH98="Nein",BZ98="Nein"),"Nein","Ja")</f>
        <v>Nein</v>
      </c>
      <c r="DO98" s="3" t="n">
        <f aca="false">ROUND(CI98*CA98,2)</f>
        <v>1</v>
      </c>
      <c r="DP98" s="0" t="n">
        <f aca="false">IF(OR(BX98&lt;0,CB98&lt;=0),-1,ROUND(BX98/CB98,0))</f>
        <v>29</v>
      </c>
      <c r="DQ98" s="0" t="s">
        <v>44</v>
      </c>
      <c r="DR98" s="0" t="str">
        <f aca="false">IF(AND(BZ98="Nein",CD98="Nein"),"Nein","Ja")</f>
        <v>Nein</v>
      </c>
      <c r="DS98" s="3" t="n">
        <f aca="false">ROUND(CA98*CE98,2)</f>
        <v>1</v>
      </c>
      <c r="DT98" s="0" t="n">
        <f aca="false">IF(OR(CF98&lt;0,CJ98&lt;=0),-1,ROUND(CF98/CJ98,0))</f>
        <v>12</v>
      </c>
      <c r="DU98" s="0" t="s">
        <v>44</v>
      </c>
      <c r="DV98" s="0" t="str">
        <f aca="false">IF(AND(CH98="Nein",CL98="Nein"),"Nein","Ja")</f>
        <v>Nein</v>
      </c>
      <c r="DW98" s="3" t="n">
        <f aca="false">ROUND(CI98*CM98,2)</f>
        <v>1</v>
      </c>
      <c r="DX98" s="0" t="n">
        <f aca="false">IF(OR(CN98&lt;0,CR98&lt;=0),-1,ROUND(CN98/CR98,0))</f>
        <v>18</v>
      </c>
      <c r="DY98" s="0" t="s">
        <v>44</v>
      </c>
      <c r="DZ98" s="0" t="str">
        <f aca="false">IF(AND(CP98="Nein",CT98="Nein"),"Nein","Ja")</f>
        <v>Nein</v>
      </c>
      <c r="EA98" s="3" t="n">
        <f aca="false">ROUND(CQ98*CU98,2)</f>
        <v>1</v>
      </c>
      <c r="EB98" s="0" t="n">
        <f aca="false">IF(OR(CN98&lt;0,CF98&lt;0),-1,CN98+ROUND(BU98*CF98,0))</f>
        <v>4421</v>
      </c>
      <c r="EC98" s="0" t="s">
        <v>44</v>
      </c>
      <c r="ED98" s="0" t="str">
        <f aca="false">IF(AND(CP98="Nein",CH98="Nein"),"Nein","Ja")</f>
        <v>Nein</v>
      </c>
      <c r="EE98" s="3" t="n">
        <f aca="false">ROUND((CQ98+CI98)/2,2)</f>
        <v>1</v>
      </c>
      <c r="EF98" s="0" t="n">
        <f aca="false">IF(OR(EB98&lt;0,CB98&lt;=0),-1,ROUND(EB98/CB98,0))</f>
        <v>46</v>
      </c>
      <c r="EG98" s="0" t="s">
        <v>44</v>
      </c>
      <c r="EH98" s="0" t="str">
        <f aca="false">IF(AND(ED98="Nein",CD98="Nein"),"Nein","Ja")</f>
        <v>Nein</v>
      </c>
      <c r="EI98" s="3" t="n">
        <f aca="false">ROUND(EE98*CE98,2)</f>
        <v>1</v>
      </c>
      <c r="EJ98" s="0" t="n">
        <f aca="false">BO99</f>
        <v>7</v>
      </c>
      <c r="EK98" s="0" t="str">
        <f aca="false">BP98</f>
        <v>Nein</v>
      </c>
      <c r="EL98" s="0" t="str">
        <f aca="false">BQ98</f>
        <v>Nein</v>
      </c>
      <c r="EM98" s="3" t="n">
        <f aca="false">BR98</f>
        <v>1</v>
      </c>
    </row>
    <row r="99" customFormat="false" ht="12.75" hidden="false" customHeight="false" outlineLevel="0" collapsed="false">
      <c r="B99" s="0" t="n">
        <v>1</v>
      </c>
      <c r="C99" s="0" t="n">
        <v>720</v>
      </c>
      <c r="D99" s="0" t="s">
        <v>44</v>
      </c>
      <c r="E99" s="0" t="s">
        <v>44</v>
      </c>
      <c r="F99" s="3" t="n">
        <v>1</v>
      </c>
      <c r="G99" s="0" t="n">
        <v>97</v>
      </c>
      <c r="H99" s="0" t="s">
        <v>44</v>
      </c>
      <c r="I99" s="0" t="s">
        <v>44</v>
      </c>
      <c r="J99" s="3" t="n">
        <v>1</v>
      </c>
      <c r="K99" s="0" t="n">
        <v>180</v>
      </c>
      <c r="L99" s="0" t="s">
        <v>44</v>
      </c>
      <c r="M99" s="0" t="s">
        <v>44</v>
      </c>
      <c r="N99" s="3" t="n">
        <v>1</v>
      </c>
      <c r="O99" s="0" t="n">
        <v>82</v>
      </c>
      <c r="P99" s="0" t="s">
        <v>44</v>
      </c>
      <c r="Q99" s="0" t="s">
        <v>44</v>
      </c>
      <c r="R99" s="3" t="n">
        <v>1</v>
      </c>
      <c r="S99" s="0" t="n">
        <v>540</v>
      </c>
      <c r="T99" s="0" t="s">
        <v>44</v>
      </c>
      <c r="U99" s="0" t="s">
        <v>44</v>
      </c>
      <c r="V99" s="3" t="n">
        <v>1</v>
      </c>
      <c r="W99" s="0" t="n">
        <v>102</v>
      </c>
      <c r="X99" s="0" t="s">
        <v>44</v>
      </c>
      <c r="Y99" s="0" t="s">
        <v>44</v>
      </c>
      <c r="Z99" s="3" t="n">
        <v>1</v>
      </c>
      <c r="AA99" s="0" t="n">
        <v>82</v>
      </c>
      <c r="AB99" s="0" t="s">
        <v>44</v>
      </c>
      <c r="AC99" s="0" t="s">
        <v>44</v>
      </c>
      <c r="AD99" s="3" t="n">
        <v>1</v>
      </c>
      <c r="AE99" s="0" t="n">
        <v>82</v>
      </c>
      <c r="AF99" s="4" t="s">
        <v>44</v>
      </c>
      <c r="AG99" s="4" t="s">
        <v>44</v>
      </c>
      <c r="AH99" s="3" t="n">
        <v>1</v>
      </c>
      <c r="AI99" s="0" t="n">
        <v>11</v>
      </c>
      <c r="AJ99" s="0" t="s">
        <v>44</v>
      </c>
      <c r="AK99" s="0" t="s">
        <v>44</v>
      </c>
      <c r="AL99" s="3" t="n">
        <v>1</v>
      </c>
      <c r="AM99" s="0" t="n">
        <v>98</v>
      </c>
      <c r="AN99" s="0" t="s">
        <v>44</v>
      </c>
      <c r="AO99" s="0" t="s">
        <v>44</v>
      </c>
      <c r="AP99" s="3" t="n">
        <v>1</v>
      </c>
      <c r="AQ99" s="0" t="n">
        <v>25</v>
      </c>
      <c r="AR99" s="0" t="s">
        <v>44</v>
      </c>
      <c r="AS99" s="0" t="s">
        <v>44</v>
      </c>
      <c r="AT99" s="3" t="n">
        <v>1</v>
      </c>
      <c r="AU99" s="0" t="n">
        <v>7</v>
      </c>
      <c r="AV99" s="0" t="s">
        <v>44</v>
      </c>
      <c r="AW99" s="0" t="s">
        <v>44</v>
      </c>
      <c r="AX99" s="3" t="n">
        <v>1</v>
      </c>
      <c r="AY99" s="0" t="n">
        <v>2</v>
      </c>
      <c r="AZ99" s="0" t="s">
        <v>44</v>
      </c>
      <c r="BA99" s="0" t="s">
        <v>44</v>
      </c>
      <c r="BB99" s="3" t="n">
        <v>1</v>
      </c>
      <c r="BC99" s="0" t="n">
        <v>5</v>
      </c>
      <c r="BD99" s="0" t="s">
        <v>44</v>
      </c>
      <c r="BE99" s="0" t="s">
        <v>44</v>
      </c>
      <c r="BF99" s="3" t="n">
        <v>1</v>
      </c>
      <c r="BG99" s="0" t="n">
        <v>1008</v>
      </c>
      <c r="BH99" s="0" t="s">
        <v>44</v>
      </c>
      <c r="BI99" s="0" t="s">
        <v>44</v>
      </c>
      <c r="BJ99" s="3" t="n">
        <v>1</v>
      </c>
      <c r="BK99" s="0" t="n">
        <v>10</v>
      </c>
      <c r="BL99" s="0" t="s">
        <v>44</v>
      </c>
      <c r="BM99" s="0" t="s">
        <v>44</v>
      </c>
      <c r="BN99" s="3" t="n">
        <v>1</v>
      </c>
      <c r="BO99" s="0" t="n">
        <v>7</v>
      </c>
      <c r="BP99" s="0" t="s">
        <v>44</v>
      </c>
      <c r="BQ99" s="0" t="s">
        <v>44</v>
      </c>
      <c r="BR99" s="3" t="n">
        <v>1</v>
      </c>
      <c r="CA99" s="3"/>
      <c r="CE99" s="3"/>
      <c r="CI99" s="3"/>
      <c r="CM99" s="3"/>
      <c r="CQ99" s="3"/>
      <c r="CU99" s="3"/>
      <c r="CY99" s="3"/>
      <c r="DC99" s="3"/>
      <c r="DG99" s="3"/>
      <c r="DK99" s="3"/>
      <c r="DO99" s="3"/>
      <c r="DS99" s="3"/>
      <c r="DW99" s="3"/>
      <c r="EA99" s="3"/>
      <c r="EE99" s="3"/>
      <c r="EI99" s="3"/>
      <c r="EM99" s="3"/>
    </row>
    <row r="100" customFormat="false" ht="12.75" hidden="false" customHeight="false" outlineLevel="0" collapsed="false">
      <c r="B100" s="0" t="n">
        <v>1</v>
      </c>
      <c r="C100" s="0" t="n">
        <v>600</v>
      </c>
      <c r="D100" s="0" t="s">
        <v>44</v>
      </c>
      <c r="E100" s="0" t="s">
        <v>44</v>
      </c>
      <c r="F100" s="3" t="n">
        <v>1</v>
      </c>
      <c r="G100" s="0" t="n">
        <v>105</v>
      </c>
      <c r="H100" s="0" t="s">
        <v>44</v>
      </c>
      <c r="I100" s="0" t="s">
        <v>44</v>
      </c>
      <c r="J100" s="3" t="n">
        <v>1</v>
      </c>
      <c r="K100" s="0" t="n">
        <v>120</v>
      </c>
      <c r="L100" s="0" t="s">
        <v>44</v>
      </c>
      <c r="M100" s="0" t="s">
        <v>44</v>
      </c>
      <c r="N100" s="3" t="n">
        <v>1</v>
      </c>
      <c r="O100" s="0" t="n">
        <v>85</v>
      </c>
      <c r="P100" s="0" t="s">
        <v>44</v>
      </c>
      <c r="Q100" s="0" t="s">
        <v>44</v>
      </c>
      <c r="R100" s="3" t="n">
        <v>1</v>
      </c>
      <c r="S100" s="0" t="n">
        <v>480</v>
      </c>
      <c r="T100" s="0" t="s">
        <v>44</v>
      </c>
      <c r="U100" s="0" t="s">
        <v>44</v>
      </c>
      <c r="V100" s="3" t="n">
        <v>1</v>
      </c>
      <c r="W100" s="0" t="n">
        <v>110</v>
      </c>
      <c r="X100" s="0" t="s">
        <v>44</v>
      </c>
      <c r="Y100" s="0" t="s">
        <v>44</v>
      </c>
      <c r="Z100" s="3" t="n">
        <v>1</v>
      </c>
      <c r="AA100" s="0" t="n">
        <v>77</v>
      </c>
      <c r="AB100" s="0" t="s">
        <v>44</v>
      </c>
      <c r="AC100" s="0" t="s">
        <v>44</v>
      </c>
      <c r="AD100" s="3" t="n">
        <v>1</v>
      </c>
      <c r="AE100" s="0" t="n">
        <v>77</v>
      </c>
      <c r="AF100" s="4" t="s">
        <v>44</v>
      </c>
      <c r="AG100" s="4" t="s">
        <v>44</v>
      </c>
      <c r="AH100" s="3" t="n">
        <v>1</v>
      </c>
      <c r="AI100" s="0" t="n">
        <v>14</v>
      </c>
      <c r="AJ100" s="0" t="s">
        <v>44</v>
      </c>
      <c r="AK100" s="0" t="s">
        <v>44</v>
      </c>
      <c r="AL100" s="3" t="n">
        <v>1</v>
      </c>
      <c r="AM100" s="0" t="n">
        <v>95</v>
      </c>
      <c r="AN100" s="0" t="s">
        <v>44</v>
      </c>
      <c r="AO100" s="0" t="s">
        <v>44</v>
      </c>
      <c r="AP100" s="3" t="n">
        <v>1</v>
      </c>
      <c r="AQ100" s="0" t="n">
        <v>20</v>
      </c>
      <c r="AR100" s="0" t="s">
        <v>44</v>
      </c>
      <c r="AS100" s="0" t="s">
        <v>44</v>
      </c>
      <c r="AT100" s="3" t="n">
        <v>1</v>
      </c>
      <c r="AU100" s="0" t="n">
        <v>6</v>
      </c>
      <c r="AV100" s="0" t="s">
        <v>44</v>
      </c>
      <c r="AW100" s="0" t="s">
        <v>44</v>
      </c>
      <c r="AX100" s="3" t="n">
        <v>1</v>
      </c>
      <c r="AY100" s="0" t="n">
        <v>1</v>
      </c>
      <c r="AZ100" s="0" t="s">
        <v>44</v>
      </c>
      <c r="BA100" s="0" t="s">
        <v>44</v>
      </c>
      <c r="BB100" s="3" t="n">
        <v>1</v>
      </c>
      <c r="BC100" s="0" t="n">
        <v>4</v>
      </c>
      <c r="BD100" s="0" t="s">
        <v>44</v>
      </c>
      <c r="BE100" s="0" t="s">
        <v>44</v>
      </c>
      <c r="BF100" s="3" t="n">
        <v>1</v>
      </c>
      <c r="BG100" s="0" t="n">
        <v>804</v>
      </c>
      <c r="BH100" s="0" t="s">
        <v>44</v>
      </c>
      <c r="BI100" s="0" t="s">
        <v>44</v>
      </c>
      <c r="BJ100" s="3" t="n">
        <v>1</v>
      </c>
      <c r="BK100" s="0" t="n">
        <v>8</v>
      </c>
      <c r="BL100" s="0" t="s">
        <v>44</v>
      </c>
      <c r="BM100" s="0" t="s">
        <v>44</v>
      </c>
      <c r="BN100" s="3" t="n">
        <v>1</v>
      </c>
      <c r="BO100" s="0" t="n">
        <v>0</v>
      </c>
      <c r="BP100" s="0" t="s">
        <v>44</v>
      </c>
      <c r="BQ100" s="0" t="s">
        <v>44</v>
      </c>
      <c r="BR100" s="3" t="n">
        <v>1</v>
      </c>
      <c r="CA100" s="3"/>
      <c r="CE100" s="3"/>
      <c r="CI100" s="3"/>
      <c r="CM100" s="3"/>
      <c r="CQ100" s="3"/>
      <c r="CU100" s="3"/>
      <c r="CY100" s="3"/>
      <c r="DC100" s="3"/>
      <c r="DG100" s="3"/>
      <c r="DK100" s="3"/>
      <c r="DO100" s="3"/>
      <c r="DS100" s="3"/>
      <c r="DW100" s="3"/>
      <c r="EA100" s="3"/>
      <c r="EE100" s="3"/>
      <c r="EI100" s="3"/>
      <c r="EM100" s="3"/>
    </row>
    <row r="101" customFormat="false" ht="12.75" hidden="false" customHeight="false" outlineLevel="0" collapsed="false">
      <c r="A101" s="0" t="n">
        <v>37</v>
      </c>
      <c r="B101" s="0" t="n">
        <v>1</v>
      </c>
      <c r="C101" s="0" t="n">
        <v>1320</v>
      </c>
      <c r="D101" s="0" t="s">
        <v>44</v>
      </c>
      <c r="E101" s="0" t="s">
        <v>44</v>
      </c>
      <c r="F101" s="3" t="n">
        <v>1</v>
      </c>
      <c r="G101" s="0" t="n">
        <v>20</v>
      </c>
      <c r="H101" s="0" t="s">
        <v>44</v>
      </c>
      <c r="I101" s="0" t="s">
        <v>44</v>
      </c>
      <c r="J101" s="3" t="n">
        <v>1</v>
      </c>
      <c r="K101" s="0" t="n">
        <v>60</v>
      </c>
      <c r="L101" s="0" t="s">
        <v>44</v>
      </c>
      <c r="M101" s="0" t="s">
        <v>44</v>
      </c>
      <c r="N101" s="3" t="n">
        <v>1</v>
      </c>
      <c r="O101" s="0" t="n">
        <v>20</v>
      </c>
      <c r="P101" s="0" t="s">
        <v>44</v>
      </c>
      <c r="Q101" s="0" t="s">
        <v>44</v>
      </c>
      <c r="R101" s="3" t="n">
        <v>1</v>
      </c>
      <c r="S101" s="0" t="n">
        <v>1260</v>
      </c>
      <c r="T101" s="0" t="s">
        <v>44</v>
      </c>
      <c r="U101" s="0" t="s">
        <v>44</v>
      </c>
      <c r="V101" s="3" t="n">
        <v>1</v>
      </c>
      <c r="W101" s="0" t="n">
        <v>20</v>
      </c>
      <c r="X101" s="0" t="s">
        <v>44</v>
      </c>
      <c r="Y101" s="0" t="s">
        <v>44</v>
      </c>
      <c r="Z101" s="3" t="n">
        <v>1</v>
      </c>
      <c r="AA101" s="0" t="n">
        <v>92</v>
      </c>
      <c r="AB101" s="0" t="s">
        <v>44</v>
      </c>
      <c r="AC101" s="0" t="s">
        <v>44</v>
      </c>
      <c r="AD101" s="3" t="n">
        <v>1</v>
      </c>
      <c r="AE101" s="0" t="n">
        <v>92</v>
      </c>
      <c r="AF101" s="4" t="s">
        <v>44</v>
      </c>
      <c r="AG101" s="4" t="s">
        <v>44</v>
      </c>
      <c r="AH101" s="3" t="n">
        <v>1</v>
      </c>
      <c r="AI101" s="0" t="n">
        <v>2</v>
      </c>
      <c r="AJ101" s="0" t="s">
        <v>44</v>
      </c>
      <c r="AK101" s="0" t="s">
        <v>44</v>
      </c>
      <c r="AL101" s="3" t="n">
        <v>1</v>
      </c>
      <c r="AM101" s="0" t="n">
        <v>21</v>
      </c>
      <c r="AN101" s="0" t="s">
        <v>44</v>
      </c>
      <c r="AO101" s="0" t="s">
        <v>44</v>
      </c>
      <c r="AP101" s="3" t="n">
        <v>1</v>
      </c>
      <c r="AQ101" s="0" t="n">
        <v>5</v>
      </c>
      <c r="AR101" s="0" t="s">
        <v>44</v>
      </c>
      <c r="AS101" s="0" t="s">
        <v>44</v>
      </c>
      <c r="AT101" s="3" t="n">
        <v>1</v>
      </c>
      <c r="AU101" s="0" t="n">
        <v>66</v>
      </c>
      <c r="AV101" s="0" t="s">
        <v>44</v>
      </c>
      <c r="AW101" s="0" t="s">
        <v>44</v>
      </c>
      <c r="AX101" s="3" t="n">
        <v>1</v>
      </c>
      <c r="AY101" s="0" t="n">
        <v>3</v>
      </c>
      <c r="AZ101" s="0" t="s">
        <v>44</v>
      </c>
      <c r="BA101" s="0" t="s">
        <v>44</v>
      </c>
      <c r="BB101" s="3" t="n">
        <v>1</v>
      </c>
      <c r="BC101" s="0" t="n">
        <v>63</v>
      </c>
      <c r="BD101" s="0" t="s">
        <v>44</v>
      </c>
      <c r="BE101" s="0" t="s">
        <v>44</v>
      </c>
      <c r="BF101" s="3" t="n">
        <v>1</v>
      </c>
      <c r="BG101" s="0" t="n">
        <v>1392</v>
      </c>
      <c r="BH101" s="0" t="s">
        <v>44</v>
      </c>
      <c r="BI101" s="0" t="s">
        <v>44</v>
      </c>
      <c r="BJ101" s="3" t="n">
        <v>1</v>
      </c>
      <c r="BK101" s="0" t="n">
        <v>70</v>
      </c>
      <c r="BL101" s="0" t="s">
        <v>44</v>
      </c>
      <c r="BM101" s="0" t="s">
        <v>44</v>
      </c>
      <c r="BN101" s="3" t="n">
        <v>1</v>
      </c>
      <c r="BO101" s="0" t="n">
        <v>9</v>
      </c>
      <c r="BP101" s="0" t="s">
        <v>44</v>
      </c>
      <c r="BQ101" s="0" t="s">
        <v>44</v>
      </c>
      <c r="BR101" s="3" t="n">
        <v>1</v>
      </c>
      <c r="BU101" s="6" t="s">
        <v>46</v>
      </c>
      <c r="BW101" s="0" t="n">
        <v>1</v>
      </c>
      <c r="BX101" s="0" t="n">
        <f aca="false">IF(AND(C101&gt;=0,C102&gt;=0,C103&gt;=0),ROUND(0.9*C101+0.7*C102-0.3*C103,0),-1)</f>
        <v>1512</v>
      </c>
      <c r="BY101" s="0" t="s">
        <v>44</v>
      </c>
      <c r="BZ101" s="0" t="str">
        <f aca="false">IF(AND(E101="Nein",E102="Nein",E103="Nein"),"Nein","Ja")</f>
        <v>Nein</v>
      </c>
      <c r="CA101" s="3" t="n">
        <f aca="false">ROUND((F101+F102+F103)/3,2)</f>
        <v>1</v>
      </c>
      <c r="CB101" s="0" t="n">
        <f aca="false">G102</f>
        <v>-3</v>
      </c>
      <c r="CC101" s="0" t="str">
        <f aca="false">H102</f>
        <v>Nein</v>
      </c>
      <c r="CD101" s="0" t="str">
        <f aca="false">I102</f>
        <v>Nein</v>
      </c>
      <c r="CE101" s="3" t="n">
        <f aca="false">J102</f>
        <v>1</v>
      </c>
      <c r="CF101" s="0" t="n">
        <f aca="false">IF(AND(K101&gt;=0,K102&gt;=0,K103&gt;=0),ROUND(0.9*K101+0.7*K102-0.3*K103,0),-1)</f>
        <v>144</v>
      </c>
      <c r="CG101" s="0" t="s">
        <v>44</v>
      </c>
      <c r="CH101" s="0" t="str">
        <f aca="false">IF(AND(M101="Nein",M102="Nein",M103="Nein"),"Nein","Ja")</f>
        <v>Nein</v>
      </c>
      <c r="CI101" s="3" t="n">
        <f aca="false">ROUND((N101+N102+N103)/3,2)</f>
        <v>1</v>
      </c>
      <c r="CJ101" s="0" t="n">
        <f aca="false">O102</f>
        <v>-3</v>
      </c>
      <c r="CK101" s="0" t="str">
        <f aca="false">P102</f>
        <v>Nein</v>
      </c>
      <c r="CL101" s="0" t="str">
        <f aca="false">Q102</f>
        <v>Nein</v>
      </c>
      <c r="CM101" s="3" t="n">
        <f aca="false">R102</f>
        <v>1</v>
      </c>
      <c r="CN101" s="0" t="n">
        <f aca="false">IF(AND(S101&gt;=0,S102&gt;=0,S103&gt;=0),ROUND(0.9*S101+0.7*S102-0.3*S103,0),-1)</f>
        <v>1368</v>
      </c>
      <c r="CO101" s="0" t="s">
        <v>44</v>
      </c>
      <c r="CP101" s="0" t="str">
        <f aca="false">IF(AND(U101="Nein",U102="Nein",U103="Nein"),"Nein","Ja")</f>
        <v>Nein</v>
      </c>
      <c r="CQ101" s="3" t="n">
        <f aca="false">ROUND((V101+V102+V103)/3,2)</f>
        <v>1</v>
      </c>
      <c r="CR101" s="0" t="n">
        <f aca="false">W102</f>
        <v>-3</v>
      </c>
      <c r="CS101" s="0" t="str">
        <f aca="false">X102</f>
        <v>Nein</v>
      </c>
      <c r="CT101" s="0" t="str">
        <f aca="false">Y102</f>
        <v>Nein</v>
      </c>
      <c r="CU101" s="3" t="n">
        <f aca="false">Z102</f>
        <v>1</v>
      </c>
      <c r="CV101" s="0" t="n">
        <f aca="false">AA102</f>
        <v>82</v>
      </c>
      <c r="CW101" s="0" t="str">
        <f aca="false">AB102</f>
        <v>Nein</v>
      </c>
      <c r="CX101" s="0" t="str">
        <f aca="false">AC102</f>
        <v>Nein</v>
      </c>
      <c r="CY101" s="3" t="n">
        <f aca="false">AD102</f>
        <v>1</v>
      </c>
      <c r="CZ101" s="0" t="n">
        <f aca="false">AE102</f>
        <v>82</v>
      </c>
      <c r="DA101" s="0" t="str">
        <f aca="false">AF102</f>
        <v>Nein</v>
      </c>
      <c r="DB101" s="0" t="str">
        <f aca="false">AG102</f>
        <v>Nein</v>
      </c>
      <c r="DC101" s="3" t="n">
        <f aca="false">AH102</f>
        <v>1</v>
      </c>
      <c r="DD101" s="0" t="n">
        <f aca="false">AI102</f>
        <v>-3</v>
      </c>
      <c r="DE101" s="0" t="str">
        <f aca="false">AJ102</f>
        <v>Nein</v>
      </c>
      <c r="DF101" s="0" t="str">
        <f aca="false">AK102</f>
        <v>Nein</v>
      </c>
      <c r="DG101" s="3" t="n">
        <f aca="false">AL102</f>
        <v>1</v>
      </c>
      <c r="DH101" s="0" t="n">
        <f aca="false">AM102</f>
        <v>-3</v>
      </c>
      <c r="DI101" s="0" t="str">
        <f aca="false">AN102</f>
        <v>Nein</v>
      </c>
      <c r="DJ101" s="0" t="str">
        <f aca="false">AO102</f>
        <v>Nein</v>
      </c>
      <c r="DK101" s="3" t="n">
        <f aca="false">AP102</f>
        <v>1</v>
      </c>
      <c r="DL101" s="0" t="n">
        <f aca="false">IF(CF101=0,0,IF(OR(BX101&gt;=0,CF101&gt;=0),ROUND(CF101/BX101*100,0),-1))</f>
        <v>10</v>
      </c>
      <c r="DM101" s="0" t="s">
        <v>44</v>
      </c>
      <c r="DN101" s="0" t="str">
        <f aca="false">IF(AND(CH101="Nein",BZ101="Nein"),"Nein","Ja")</f>
        <v>Nein</v>
      </c>
      <c r="DO101" s="3" t="n">
        <f aca="false">ROUND(CI101*CA101,2)</f>
        <v>1</v>
      </c>
      <c r="DP101" s="0" t="n">
        <v>-3</v>
      </c>
      <c r="DQ101" s="0" t="s">
        <v>44</v>
      </c>
      <c r="DR101" s="0" t="str">
        <f aca="false">IF(AND(BZ101="Nein",CD101="Nein"),"Nein","Ja")</f>
        <v>Nein</v>
      </c>
      <c r="DS101" s="3" t="n">
        <f aca="false">ROUND(CA101*CE101,2)</f>
        <v>1</v>
      </c>
      <c r="DT101" s="0" t="n">
        <v>-3</v>
      </c>
      <c r="DU101" s="0" t="s">
        <v>44</v>
      </c>
      <c r="DV101" s="0" t="str">
        <f aca="false">IF(AND(CH101="Nein",CL101="Nein"),"Nein","Ja")</f>
        <v>Nein</v>
      </c>
      <c r="DW101" s="3" t="n">
        <f aca="false">ROUND(CI101*CM101,2)</f>
        <v>1</v>
      </c>
      <c r="DX101" s="0" t="n">
        <v>-3</v>
      </c>
      <c r="DY101" s="0" t="s">
        <v>44</v>
      </c>
      <c r="DZ101" s="0" t="str">
        <f aca="false">IF(AND(CP101="Nein",CT101="Nein"),"Nein","Ja")</f>
        <v>Nein</v>
      </c>
      <c r="EA101" s="3" t="n">
        <f aca="false">ROUND(CQ101*CU101,2)</f>
        <v>1</v>
      </c>
      <c r="EB101" s="0" t="n">
        <v>-3</v>
      </c>
      <c r="EC101" s="0" t="s">
        <v>44</v>
      </c>
      <c r="ED101" s="0" t="str">
        <f aca="false">IF(AND(CP101="Nein",CH101="Nein"),"Nein","Ja")</f>
        <v>Nein</v>
      </c>
      <c r="EE101" s="3" t="n">
        <f aca="false">ROUND((CQ101+CI101)/2,2)</f>
        <v>1</v>
      </c>
      <c r="EF101" s="0" t="n">
        <v>-3</v>
      </c>
      <c r="EG101" s="0" t="s">
        <v>44</v>
      </c>
      <c r="EH101" s="0" t="str">
        <f aca="false">IF(AND(ED101="Nein",CD101="Nein"),"Nein","Ja")</f>
        <v>Nein</v>
      </c>
      <c r="EI101" s="3" t="n">
        <f aca="false">ROUND(EE101*CE101,2)</f>
        <v>1</v>
      </c>
      <c r="EJ101" s="0" t="n">
        <f aca="false">BO102</f>
        <v>-3</v>
      </c>
      <c r="EK101" s="0" t="str">
        <f aca="false">BP101</f>
        <v>Nein</v>
      </c>
      <c r="EL101" s="0" t="str">
        <f aca="false">BQ101</f>
        <v>Nein</v>
      </c>
      <c r="EM101" s="3" t="n">
        <f aca="false">BR101</f>
        <v>1</v>
      </c>
    </row>
    <row r="102" customFormat="false" ht="12.75" hidden="false" customHeight="false" outlineLevel="0" collapsed="false">
      <c r="B102" s="0" t="n">
        <v>1</v>
      </c>
      <c r="C102" s="0" t="n">
        <v>720</v>
      </c>
      <c r="D102" s="0" t="s">
        <v>44</v>
      </c>
      <c r="E102" s="0" t="s">
        <v>44</v>
      </c>
      <c r="F102" s="3" t="n">
        <v>1</v>
      </c>
      <c r="G102" s="0" t="n">
        <v>-3</v>
      </c>
      <c r="H102" s="0" t="s">
        <v>44</v>
      </c>
      <c r="I102" s="0" t="s">
        <v>44</v>
      </c>
      <c r="J102" s="3" t="n">
        <v>1</v>
      </c>
      <c r="K102" s="0" t="n">
        <v>180</v>
      </c>
      <c r="L102" s="0" t="s">
        <v>44</v>
      </c>
      <c r="M102" s="0" t="s">
        <v>44</v>
      </c>
      <c r="N102" s="3" t="n">
        <v>1</v>
      </c>
      <c r="O102" s="0" t="n">
        <v>-3</v>
      </c>
      <c r="P102" s="0" t="s">
        <v>44</v>
      </c>
      <c r="Q102" s="0" t="s">
        <v>44</v>
      </c>
      <c r="R102" s="3" t="n">
        <v>1</v>
      </c>
      <c r="S102" s="0" t="n">
        <v>540</v>
      </c>
      <c r="T102" s="0" t="s">
        <v>44</v>
      </c>
      <c r="U102" s="0" t="s">
        <v>44</v>
      </c>
      <c r="V102" s="3" t="n">
        <v>1</v>
      </c>
      <c r="W102" s="0" t="n">
        <v>-3</v>
      </c>
      <c r="X102" s="0" t="s">
        <v>44</v>
      </c>
      <c r="Y102" s="0" t="s">
        <v>44</v>
      </c>
      <c r="Z102" s="3" t="n">
        <v>1</v>
      </c>
      <c r="AA102" s="0" t="n">
        <v>82</v>
      </c>
      <c r="AB102" s="0" t="s">
        <v>44</v>
      </c>
      <c r="AC102" s="0" t="s">
        <v>44</v>
      </c>
      <c r="AD102" s="3" t="n">
        <v>1</v>
      </c>
      <c r="AE102" s="0" t="n">
        <v>82</v>
      </c>
      <c r="AF102" s="4" t="s">
        <v>44</v>
      </c>
      <c r="AG102" s="4" t="s">
        <v>44</v>
      </c>
      <c r="AH102" s="3" t="n">
        <v>1</v>
      </c>
      <c r="AI102" s="0" t="n">
        <v>-3</v>
      </c>
      <c r="AJ102" s="0" t="s">
        <v>44</v>
      </c>
      <c r="AK102" s="0" t="s">
        <v>44</v>
      </c>
      <c r="AL102" s="3" t="n">
        <v>1</v>
      </c>
      <c r="AM102" s="0" t="n">
        <v>-3</v>
      </c>
      <c r="AN102" s="0" t="s">
        <v>44</v>
      </c>
      <c r="AO102" s="0" t="s">
        <v>44</v>
      </c>
      <c r="AP102" s="3" t="n">
        <v>1</v>
      </c>
      <c r="AQ102" s="0" t="n">
        <v>25</v>
      </c>
      <c r="AR102" s="0" t="s">
        <v>44</v>
      </c>
      <c r="AS102" s="0" t="s">
        <v>44</v>
      </c>
      <c r="AT102" s="3" t="n">
        <v>1</v>
      </c>
      <c r="AU102" s="0" t="n">
        <v>-3</v>
      </c>
      <c r="AV102" s="0" t="s">
        <v>44</v>
      </c>
      <c r="AW102" s="0" t="s">
        <v>44</v>
      </c>
      <c r="AX102" s="3" t="n">
        <v>1</v>
      </c>
      <c r="AY102" s="0" t="n">
        <v>-3</v>
      </c>
      <c r="AZ102" s="0" t="s">
        <v>44</v>
      </c>
      <c r="BA102" s="0" t="s">
        <v>44</v>
      </c>
      <c r="BB102" s="3" t="n">
        <v>1</v>
      </c>
      <c r="BC102" s="0" t="n">
        <v>-3</v>
      </c>
      <c r="BD102" s="0" t="s">
        <v>44</v>
      </c>
      <c r="BE102" s="0" t="s">
        <v>44</v>
      </c>
      <c r="BF102" s="3" t="n">
        <v>1</v>
      </c>
      <c r="BG102" s="0" t="n">
        <v>-3</v>
      </c>
      <c r="BH102" s="0" t="s">
        <v>44</v>
      </c>
      <c r="BI102" s="0" t="s">
        <v>44</v>
      </c>
      <c r="BJ102" s="3" t="n">
        <v>1</v>
      </c>
      <c r="BK102" s="0" t="n">
        <v>-3</v>
      </c>
      <c r="BL102" s="0" t="s">
        <v>44</v>
      </c>
      <c r="BM102" s="0" t="s">
        <v>44</v>
      </c>
      <c r="BN102" s="3" t="n">
        <v>1</v>
      </c>
      <c r="BO102" s="0" t="n">
        <v>-3</v>
      </c>
      <c r="BP102" s="0" t="s">
        <v>44</v>
      </c>
      <c r="BQ102" s="0" t="s">
        <v>44</v>
      </c>
      <c r="BR102" s="3" t="n">
        <v>1</v>
      </c>
      <c r="CA102" s="3"/>
      <c r="CE102" s="3"/>
      <c r="CI102" s="3"/>
      <c r="CM102" s="3"/>
      <c r="CQ102" s="3"/>
      <c r="CU102" s="3"/>
      <c r="CY102" s="3"/>
      <c r="DC102" s="3"/>
      <c r="DG102" s="3"/>
      <c r="DK102" s="3"/>
      <c r="DO102" s="3"/>
      <c r="DS102" s="3"/>
      <c r="DW102" s="3"/>
      <c r="EA102" s="3"/>
      <c r="EE102" s="3"/>
      <c r="EI102" s="3"/>
      <c r="EM102" s="3"/>
    </row>
    <row r="103" customFormat="false" ht="12.75" hidden="false" customHeight="false" outlineLevel="0" collapsed="false">
      <c r="B103" s="0" t="n">
        <v>1</v>
      </c>
      <c r="C103" s="0" t="n">
        <v>600</v>
      </c>
      <c r="D103" s="0" t="s">
        <v>44</v>
      </c>
      <c r="E103" s="0" t="s">
        <v>44</v>
      </c>
      <c r="F103" s="3" t="n">
        <v>1</v>
      </c>
      <c r="G103" s="0" t="n">
        <v>105</v>
      </c>
      <c r="H103" s="0" t="s">
        <v>44</v>
      </c>
      <c r="I103" s="0" t="s">
        <v>44</v>
      </c>
      <c r="J103" s="3" t="n">
        <v>1</v>
      </c>
      <c r="K103" s="0" t="n">
        <v>120</v>
      </c>
      <c r="L103" s="0" t="s">
        <v>44</v>
      </c>
      <c r="M103" s="0" t="s">
        <v>44</v>
      </c>
      <c r="N103" s="3" t="n">
        <v>1</v>
      </c>
      <c r="O103" s="0" t="n">
        <v>85</v>
      </c>
      <c r="P103" s="0" t="s">
        <v>44</v>
      </c>
      <c r="Q103" s="0" t="s">
        <v>44</v>
      </c>
      <c r="R103" s="3" t="n">
        <v>1</v>
      </c>
      <c r="S103" s="0" t="n">
        <v>480</v>
      </c>
      <c r="T103" s="0" t="s">
        <v>44</v>
      </c>
      <c r="U103" s="0" t="s">
        <v>44</v>
      </c>
      <c r="V103" s="3" t="n">
        <v>1</v>
      </c>
      <c r="W103" s="0" t="n">
        <v>110</v>
      </c>
      <c r="X103" s="0" t="s">
        <v>44</v>
      </c>
      <c r="Y103" s="0" t="s">
        <v>44</v>
      </c>
      <c r="Z103" s="3" t="n">
        <v>1</v>
      </c>
      <c r="AA103" s="0" t="n">
        <v>77</v>
      </c>
      <c r="AB103" s="0" t="s">
        <v>44</v>
      </c>
      <c r="AC103" s="0" t="s">
        <v>44</v>
      </c>
      <c r="AD103" s="3" t="n">
        <v>1</v>
      </c>
      <c r="AE103" s="0" t="n">
        <v>77</v>
      </c>
      <c r="AF103" s="4" t="s">
        <v>44</v>
      </c>
      <c r="AG103" s="4" t="s">
        <v>44</v>
      </c>
      <c r="AH103" s="3" t="n">
        <v>1</v>
      </c>
      <c r="AI103" s="0" t="n">
        <v>14</v>
      </c>
      <c r="AJ103" s="0" t="s">
        <v>44</v>
      </c>
      <c r="AK103" s="0" t="s">
        <v>44</v>
      </c>
      <c r="AL103" s="3" t="n">
        <v>1</v>
      </c>
      <c r="AM103" s="0" t="n">
        <v>95</v>
      </c>
      <c r="AN103" s="0" t="s">
        <v>44</v>
      </c>
      <c r="AO103" s="0" t="s">
        <v>44</v>
      </c>
      <c r="AP103" s="3" t="n">
        <v>1</v>
      </c>
      <c r="AQ103" s="0" t="n">
        <v>20</v>
      </c>
      <c r="AR103" s="0" t="s">
        <v>44</v>
      </c>
      <c r="AS103" s="0" t="s">
        <v>44</v>
      </c>
      <c r="AT103" s="3" t="n">
        <v>1</v>
      </c>
      <c r="AU103" s="0" t="n">
        <v>6</v>
      </c>
      <c r="AV103" s="0" t="s">
        <v>44</v>
      </c>
      <c r="AW103" s="0" t="s">
        <v>44</v>
      </c>
      <c r="AX103" s="3" t="n">
        <v>1</v>
      </c>
      <c r="AY103" s="0" t="n">
        <v>1</v>
      </c>
      <c r="AZ103" s="0" t="s">
        <v>44</v>
      </c>
      <c r="BA103" s="0" t="s">
        <v>44</v>
      </c>
      <c r="BB103" s="3" t="n">
        <v>1</v>
      </c>
      <c r="BC103" s="0" t="n">
        <v>4</v>
      </c>
      <c r="BD103" s="0" t="s">
        <v>44</v>
      </c>
      <c r="BE103" s="0" t="s">
        <v>44</v>
      </c>
      <c r="BF103" s="3" t="n">
        <v>1</v>
      </c>
      <c r="BG103" s="0" t="n">
        <v>804</v>
      </c>
      <c r="BH103" s="0" t="s">
        <v>44</v>
      </c>
      <c r="BI103" s="0" t="s">
        <v>44</v>
      </c>
      <c r="BJ103" s="3" t="n">
        <v>1</v>
      </c>
      <c r="BK103" s="0" t="n">
        <v>8</v>
      </c>
      <c r="BL103" s="0" t="s">
        <v>44</v>
      </c>
      <c r="BM103" s="0" t="s">
        <v>44</v>
      </c>
      <c r="BN103" s="3" t="n">
        <v>1</v>
      </c>
      <c r="BO103" s="0" t="n">
        <v>0</v>
      </c>
      <c r="BP103" s="0" t="s">
        <v>44</v>
      </c>
      <c r="BQ103" s="0" t="s">
        <v>44</v>
      </c>
      <c r="BR103" s="3" t="n">
        <v>1</v>
      </c>
      <c r="CA103" s="3"/>
      <c r="CE103" s="3"/>
      <c r="CI103" s="3"/>
      <c r="CM103" s="3"/>
      <c r="CQ103" s="3"/>
      <c r="CU103" s="3"/>
      <c r="CY103" s="3"/>
      <c r="DC103" s="3"/>
      <c r="DG103" s="3"/>
      <c r="DK103" s="3"/>
      <c r="DO103" s="3"/>
      <c r="DS103" s="3"/>
      <c r="DW103" s="3"/>
      <c r="EA103" s="3"/>
      <c r="EE103" s="3"/>
      <c r="EI103" s="3"/>
      <c r="EM103" s="3"/>
    </row>
    <row r="104" customFormat="false" ht="12.75" hidden="false" customHeight="false" outlineLevel="0" collapsed="false">
      <c r="A104" s="0" t="n">
        <v>38</v>
      </c>
      <c r="B104" s="0" t="n">
        <v>1</v>
      </c>
      <c r="C104" s="0" t="n">
        <v>1320</v>
      </c>
      <c r="D104" s="0" t="s">
        <v>44</v>
      </c>
      <c r="E104" s="0" t="s">
        <v>44</v>
      </c>
      <c r="F104" s="3" t="n">
        <v>1</v>
      </c>
      <c r="G104" s="0" t="n">
        <v>20</v>
      </c>
      <c r="H104" s="0" t="s">
        <v>44</v>
      </c>
      <c r="I104" s="0" t="s">
        <v>44</v>
      </c>
      <c r="J104" s="3" t="n">
        <v>1</v>
      </c>
      <c r="K104" s="0" t="n">
        <v>60</v>
      </c>
      <c r="L104" s="0" t="s">
        <v>44</v>
      </c>
      <c r="M104" s="0" t="s">
        <v>44</v>
      </c>
      <c r="N104" s="3" t="n">
        <v>1</v>
      </c>
      <c r="O104" s="0" t="n">
        <v>20</v>
      </c>
      <c r="P104" s="0" t="s">
        <v>44</v>
      </c>
      <c r="Q104" s="0" t="s">
        <v>44</v>
      </c>
      <c r="R104" s="3" t="n">
        <v>1</v>
      </c>
      <c r="S104" s="0" t="n">
        <v>1260</v>
      </c>
      <c r="T104" s="0" t="s">
        <v>44</v>
      </c>
      <c r="U104" s="0" t="s">
        <v>44</v>
      </c>
      <c r="V104" s="3" t="n">
        <v>1</v>
      </c>
      <c r="W104" s="0" t="n">
        <v>20</v>
      </c>
      <c r="X104" s="0" t="s">
        <v>44</v>
      </c>
      <c r="Y104" s="0" t="s">
        <v>44</v>
      </c>
      <c r="Z104" s="3" t="n">
        <v>1</v>
      </c>
      <c r="AA104" s="0" t="n">
        <v>92</v>
      </c>
      <c r="AB104" s="0" t="s">
        <v>44</v>
      </c>
      <c r="AC104" s="0" t="s">
        <v>44</v>
      </c>
      <c r="AD104" s="3" t="n">
        <v>1</v>
      </c>
      <c r="AE104" s="0" t="n">
        <v>92</v>
      </c>
      <c r="AF104" s="4" t="s">
        <v>44</v>
      </c>
      <c r="AG104" s="4" t="s">
        <v>44</v>
      </c>
      <c r="AH104" s="3" t="n">
        <v>1</v>
      </c>
      <c r="AI104" s="0" t="n">
        <v>2</v>
      </c>
      <c r="AJ104" s="0" t="s">
        <v>44</v>
      </c>
      <c r="AK104" s="0" t="s">
        <v>44</v>
      </c>
      <c r="AL104" s="3" t="n">
        <v>1</v>
      </c>
      <c r="AM104" s="0" t="n">
        <v>21</v>
      </c>
      <c r="AN104" s="0" t="s">
        <v>44</v>
      </c>
      <c r="AO104" s="0" t="s">
        <v>44</v>
      </c>
      <c r="AP104" s="3" t="n">
        <v>1</v>
      </c>
      <c r="AQ104" s="0" t="n">
        <v>5</v>
      </c>
      <c r="AR104" s="0" t="s">
        <v>44</v>
      </c>
      <c r="AS104" s="0" t="s">
        <v>44</v>
      </c>
      <c r="AT104" s="3" t="n">
        <v>1</v>
      </c>
      <c r="AU104" s="0" t="n">
        <v>66</v>
      </c>
      <c r="AV104" s="0" t="s">
        <v>44</v>
      </c>
      <c r="AW104" s="0" t="s">
        <v>44</v>
      </c>
      <c r="AX104" s="3" t="n">
        <v>1</v>
      </c>
      <c r="AY104" s="0" t="n">
        <v>3</v>
      </c>
      <c r="AZ104" s="0" t="s">
        <v>44</v>
      </c>
      <c r="BA104" s="0" t="s">
        <v>44</v>
      </c>
      <c r="BB104" s="3" t="n">
        <v>1</v>
      </c>
      <c r="BC104" s="0" t="n">
        <v>63</v>
      </c>
      <c r="BD104" s="0" t="s">
        <v>44</v>
      </c>
      <c r="BE104" s="0" t="s">
        <v>44</v>
      </c>
      <c r="BF104" s="3" t="n">
        <v>1</v>
      </c>
      <c r="BG104" s="0" t="n">
        <v>1392</v>
      </c>
      <c r="BH104" s="0" t="s">
        <v>44</v>
      </c>
      <c r="BI104" s="0" t="s">
        <v>44</v>
      </c>
      <c r="BJ104" s="3" t="n">
        <v>1</v>
      </c>
      <c r="BK104" s="0" t="n">
        <v>70</v>
      </c>
      <c r="BL104" s="0" t="s">
        <v>44</v>
      </c>
      <c r="BM104" s="0" t="s">
        <v>44</v>
      </c>
      <c r="BN104" s="3" t="n">
        <v>1</v>
      </c>
      <c r="BO104" s="0" t="n">
        <v>9</v>
      </c>
      <c r="BP104" s="0" t="s">
        <v>44</v>
      </c>
      <c r="BQ104" s="0" t="s">
        <v>44</v>
      </c>
      <c r="BR104" s="3" t="n">
        <v>1</v>
      </c>
      <c r="BU104" s="0" t="n">
        <f aca="false">IF(CJ104&lt;=0,$D$7,IF(CR104&lt;=CJ104,$D$7,$D$7+$F$7*(CR104-CJ104)))</f>
        <v>2.6</v>
      </c>
      <c r="BW104" s="0" t="n">
        <v>1</v>
      </c>
      <c r="BX104" s="0" t="n">
        <f aca="false">IF(AND(C104&gt;=0,C105&gt;=0,C106&gt;=0),ROUND(0.9*C104+0.7*C105-0.3*C106,0),-1)</f>
        <v>1512</v>
      </c>
      <c r="BY104" s="0" t="s">
        <v>44</v>
      </c>
      <c r="BZ104" s="0" t="str">
        <f aca="false">IF(AND(E104="Nein",E105="Nein",E106="Nein"),"Nein","Ja")</f>
        <v>Nein</v>
      </c>
      <c r="CA104" s="3" t="n">
        <f aca="false">ROUND((F104+F105+F106)/3,2)</f>
        <v>1</v>
      </c>
      <c r="CB104" s="0" t="n">
        <f aca="false">G105</f>
        <v>97</v>
      </c>
      <c r="CC104" s="0" t="str">
        <f aca="false">H105</f>
        <v>Nein</v>
      </c>
      <c r="CD104" s="0" t="str">
        <f aca="false">I105</f>
        <v>Nein</v>
      </c>
      <c r="CE104" s="3" t="n">
        <f aca="false">J105</f>
        <v>1</v>
      </c>
      <c r="CF104" s="0" t="n">
        <f aca="false">IF(AND(K104&gt;=0,K105&gt;=0,K106&gt;=0),ROUND(0.9*K104+0.7*K105-0.3*K106,0),-1)</f>
        <v>144</v>
      </c>
      <c r="CG104" s="0" t="s">
        <v>44</v>
      </c>
      <c r="CH104" s="0" t="str">
        <f aca="false">IF(AND(M104="Nein",M105="Nein",M106="Nein"),"Nein","Ja")</f>
        <v>Nein</v>
      </c>
      <c r="CI104" s="3" t="n">
        <f aca="false">ROUND((N104+N105+N106)/3,2)</f>
        <v>1</v>
      </c>
      <c r="CJ104" s="0" t="n">
        <f aca="false">O105</f>
        <v>82</v>
      </c>
      <c r="CK104" s="0" t="str">
        <f aca="false">P105</f>
        <v>Nein</v>
      </c>
      <c r="CL104" s="0" t="str">
        <f aca="false">Q105</f>
        <v>Nein</v>
      </c>
      <c r="CM104" s="3" t="n">
        <f aca="false">R105</f>
        <v>1</v>
      </c>
      <c r="CN104" s="0" t="n">
        <f aca="false">IF(AND(S104&gt;=0,S105&gt;=0,S106&gt;=0),ROUND(0.9*S104+0.7*S105-0.3*S106,0),-1)</f>
        <v>1368</v>
      </c>
      <c r="CO104" s="0" t="s">
        <v>44</v>
      </c>
      <c r="CP104" s="0" t="str">
        <f aca="false">IF(AND(U104="Nein",U105="Nein",U106="Nein"),"Nein","Ja")</f>
        <v>Nein</v>
      </c>
      <c r="CQ104" s="3" t="n">
        <f aca="false">ROUND((V104+V105+V106)/3,2)</f>
        <v>1</v>
      </c>
      <c r="CR104" s="0" t="n">
        <f aca="false">W105</f>
        <v>102</v>
      </c>
      <c r="CS104" s="0" t="str">
        <f aca="false">X105</f>
        <v>Nein</v>
      </c>
      <c r="CT104" s="0" t="str">
        <f aca="false">Y105</f>
        <v>Nein</v>
      </c>
      <c r="CU104" s="3" t="n">
        <f aca="false">Z105</f>
        <v>1</v>
      </c>
      <c r="CV104" s="0" t="n">
        <f aca="false">AA105</f>
        <v>82</v>
      </c>
      <c r="CW104" s="0" t="str">
        <f aca="false">AB105</f>
        <v>Nein</v>
      </c>
      <c r="CX104" s="0" t="str">
        <f aca="false">AC105</f>
        <v>Nein</v>
      </c>
      <c r="CY104" s="3" t="n">
        <f aca="false">AD105</f>
        <v>1</v>
      </c>
      <c r="CZ104" s="0" t="n">
        <f aca="false">AE105</f>
        <v>82</v>
      </c>
      <c r="DA104" s="0" t="str">
        <f aca="false">AF105</f>
        <v>Nein</v>
      </c>
      <c r="DB104" s="0" t="str">
        <f aca="false">AG105</f>
        <v>Nein</v>
      </c>
      <c r="DC104" s="3" t="n">
        <f aca="false">AH105</f>
        <v>1</v>
      </c>
      <c r="DD104" s="0" t="n">
        <f aca="false">AI105</f>
        <v>11</v>
      </c>
      <c r="DE104" s="0" t="str">
        <f aca="false">AJ105</f>
        <v>Nein</v>
      </c>
      <c r="DF104" s="0" t="str">
        <f aca="false">AK105</f>
        <v>Nein</v>
      </c>
      <c r="DG104" s="3" t="n">
        <f aca="false">AL105</f>
        <v>1</v>
      </c>
      <c r="DH104" s="0" t="n">
        <f aca="false">AM105</f>
        <v>98</v>
      </c>
      <c r="DI104" s="0" t="str">
        <f aca="false">AN105</f>
        <v>Nein</v>
      </c>
      <c r="DJ104" s="0" t="str">
        <f aca="false">AO105</f>
        <v>Nein</v>
      </c>
      <c r="DK104" s="3" t="n">
        <f aca="false">AP105</f>
        <v>1</v>
      </c>
      <c r="DL104" s="0" t="n">
        <f aca="false">IF(CF104=0,0,IF(OR(BX104&gt;=0,CF104&gt;=0),ROUND(CF104/BX104*100,0),-1))</f>
        <v>10</v>
      </c>
      <c r="DM104" s="0" t="s">
        <v>44</v>
      </c>
      <c r="DN104" s="0" t="str">
        <f aca="false">IF(AND(CH104="Nein",BZ104="Nein"),"Nein","Ja")</f>
        <v>Nein</v>
      </c>
      <c r="DO104" s="3" t="n">
        <f aca="false">ROUND(CI104*CA104,2)</f>
        <v>1</v>
      </c>
      <c r="DP104" s="0" t="n">
        <f aca="false">IF(OR(BX104&lt;0,CB104&lt;=0),-1,ROUND(BX104/CB104,0))</f>
        <v>16</v>
      </c>
      <c r="DQ104" s="0" t="s">
        <v>44</v>
      </c>
      <c r="DR104" s="0" t="str">
        <f aca="false">IF(AND(BZ104="Nein",CD104="Nein"),"Nein","Ja")</f>
        <v>Nein</v>
      </c>
      <c r="DS104" s="3" t="n">
        <f aca="false">ROUND(CA104*CE104,2)</f>
        <v>1</v>
      </c>
      <c r="DT104" s="0" t="n">
        <f aca="false">IF(OR(CF104&lt;0,CJ104&lt;=0),-1,ROUND(CF104/CJ104,0))</f>
        <v>2</v>
      </c>
      <c r="DU104" s="0" t="s">
        <v>44</v>
      </c>
      <c r="DV104" s="0" t="str">
        <f aca="false">IF(AND(CH104="Nein",CL104="Nein"),"Nein","Ja")</f>
        <v>Nein</v>
      </c>
      <c r="DW104" s="3" t="n">
        <f aca="false">ROUND(CI104*CM104,2)</f>
        <v>1</v>
      </c>
      <c r="DX104" s="0" t="n">
        <f aca="false">IF(OR(CN104&lt;0,CR104&lt;=0),-1,ROUND(CN104/CR104,0))</f>
        <v>13</v>
      </c>
      <c r="DY104" s="0" t="s">
        <v>44</v>
      </c>
      <c r="DZ104" s="0" t="str">
        <f aca="false">IF(AND(CP104="Nein",CT104="Nein"),"Nein","Ja")</f>
        <v>Nein</v>
      </c>
      <c r="EA104" s="3" t="n">
        <f aca="false">ROUND(CQ104*CU104,2)</f>
        <v>1</v>
      </c>
      <c r="EB104" s="0" t="n">
        <f aca="false">IF(OR(CN104&lt;0,CF104&lt;0),-1,CN104+ROUND(BU104*CF104,0))</f>
        <v>1742</v>
      </c>
      <c r="EC104" s="0" t="s">
        <v>44</v>
      </c>
      <c r="ED104" s="0" t="str">
        <f aca="false">IF(AND(CP104="Nein",CH104="Nein"),"Nein","Ja")</f>
        <v>Nein</v>
      </c>
      <c r="EE104" s="3" t="n">
        <f aca="false">ROUND((CQ104+CI104)/2,2)</f>
        <v>1</v>
      </c>
      <c r="EF104" s="0" t="n">
        <f aca="false">IF(OR(EB104&lt;0,CB104&lt;=0),-1,ROUND(EB104/CB104,0))</f>
        <v>18</v>
      </c>
      <c r="EG104" s="0" t="s">
        <v>44</v>
      </c>
      <c r="EH104" s="0" t="str">
        <f aca="false">IF(AND(ED104="Nein",CD104="Nein"),"Nein","Ja")</f>
        <v>Nein</v>
      </c>
      <c r="EI104" s="3" t="n">
        <f aca="false">ROUND(EE104*CE104,2)</f>
        <v>1</v>
      </c>
      <c r="EJ104" s="0" t="n">
        <f aca="false">BO105</f>
        <v>7</v>
      </c>
      <c r="EK104" s="0" t="str">
        <f aca="false">BP104</f>
        <v>Nein</v>
      </c>
      <c r="EL104" s="0" t="str">
        <f aca="false">BQ104</f>
        <v>Nein</v>
      </c>
      <c r="EM104" s="3" t="n">
        <f aca="false">BR104</f>
        <v>1</v>
      </c>
    </row>
    <row r="105" customFormat="false" ht="12.75" hidden="false" customHeight="false" outlineLevel="0" collapsed="false">
      <c r="B105" s="0" t="n">
        <v>1</v>
      </c>
      <c r="C105" s="0" t="n">
        <v>720</v>
      </c>
      <c r="D105" s="0" t="s">
        <v>44</v>
      </c>
      <c r="E105" s="0" t="s">
        <v>44</v>
      </c>
      <c r="F105" s="3" t="n">
        <v>1</v>
      </c>
      <c r="G105" s="0" t="n">
        <v>97</v>
      </c>
      <c r="H105" s="0" t="s">
        <v>44</v>
      </c>
      <c r="I105" s="0" t="s">
        <v>44</v>
      </c>
      <c r="J105" s="3" t="n">
        <v>1</v>
      </c>
      <c r="K105" s="0" t="n">
        <v>180</v>
      </c>
      <c r="L105" s="0" t="s">
        <v>44</v>
      </c>
      <c r="M105" s="0" t="s">
        <v>44</v>
      </c>
      <c r="N105" s="3" t="n">
        <v>1</v>
      </c>
      <c r="O105" s="0" t="n">
        <v>82</v>
      </c>
      <c r="P105" s="0" t="s">
        <v>44</v>
      </c>
      <c r="Q105" s="0" t="s">
        <v>44</v>
      </c>
      <c r="R105" s="3" t="n">
        <v>1</v>
      </c>
      <c r="S105" s="0" t="n">
        <v>540</v>
      </c>
      <c r="T105" s="0" t="s">
        <v>44</v>
      </c>
      <c r="U105" s="0" t="s">
        <v>44</v>
      </c>
      <c r="V105" s="3" t="n">
        <v>1</v>
      </c>
      <c r="W105" s="0" t="n">
        <v>102</v>
      </c>
      <c r="X105" s="0" t="s">
        <v>44</v>
      </c>
      <c r="Y105" s="0" t="s">
        <v>44</v>
      </c>
      <c r="Z105" s="3" t="n">
        <v>1</v>
      </c>
      <c r="AA105" s="0" t="n">
        <v>82</v>
      </c>
      <c r="AB105" s="0" t="s">
        <v>44</v>
      </c>
      <c r="AC105" s="0" t="s">
        <v>44</v>
      </c>
      <c r="AD105" s="3" t="n">
        <v>1</v>
      </c>
      <c r="AE105" s="0" t="n">
        <v>82</v>
      </c>
      <c r="AF105" s="4" t="s">
        <v>44</v>
      </c>
      <c r="AG105" s="4" t="s">
        <v>44</v>
      </c>
      <c r="AH105" s="3" t="n">
        <v>1</v>
      </c>
      <c r="AI105" s="0" t="n">
        <v>11</v>
      </c>
      <c r="AJ105" s="0" t="s">
        <v>44</v>
      </c>
      <c r="AK105" s="0" t="s">
        <v>44</v>
      </c>
      <c r="AL105" s="3" t="n">
        <v>1</v>
      </c>
      <c r="AM105" s="0" t="n">
        <v>98</v>
      </c>
      <c r="AN105" s="0" t="s">
        <v>44</v>
      </c>
      <c r="AO105" s="0" t="s">
        <v>44</v>
      </c>
      <c r="AP105" s="3" t="n">
        <v>1</v>
      </c>
      <c r="AQ105" s="0" t="n">
        <v>25</v>
      </c>
      <c r="AR105" s="0" t="s">
        <v>44</v>
      </c>
      <c r="AS105" s="0" t="s">
        <v>44</v>
      </c>
      <c r="AT105" s="3" t="n">
        <v>1</v>
      </c>
      <c r="AU105" s="0" t="n">
        <v>7</v>
      </c>
      <c r="AV105" s="0" t="s">
        <v>44</v>
      </c>
      <c r="AW105" s="0" t="s">
        <v>44</v>
      </c>
      <c r="AX105" s="3" t="n">
        <v>1</v>
      </c>
      <c r="AY105" s="0" t="n">
        <v>2</v>
      </c>
      <c r="AZ105" s="0" t="s">
        <v>44</v>
      </c>
      <c r="BA105" s="0" t="s">
        <v>44</v>
      </c>
      <c r="BB105" s="3" t="n">
        <v>1</v>
      </c>
      <c r="BC105" s="0" t="n">
        <v>5</v>
      </c>
      <c r="BD105" s="0" t="s">
        <v>44</v>
      </c>
      <c r="BE105" s="0" t="s">
        <v>44</v>
      </c>
      <c r="BF105" s="3" t="n">
        <v>1</v>
      </c>
      <c r="BG105" s="0" t="n">
        <v>1008</v>
      </c>
      <c r="BH105" s="0" t="s">
        <v>44</v>
      </c>
      <c r="BI105" s="0" t="s">
        <v>44</v>
      </c>
      <c r="BJ105" s="3" t="n">
        <v>1</v>
      </c>
      <c r="BK105" s="0" t="n">
        <v>10</v>
      </c>
      <c r="BL105" s="0" t="s">
        <v>44</v>
      </c>
      <c r="BM105" s="0" t="s">
        <v>44</v>
      </c>
      <c r="BN105" s="3" t="n">
        <v>1</v>
      </c>
      <c r="BO105" s="0" t="n">
        <v>7</v>
      </c>
      <c r="BP105" s="0" t="s">
        <v>44</v>
      </c>
      <c r="BQ105" s="0" t="s">
        <v>44</v>
      </c>
      <c r="BR105" s="3" t="n">
        <v>1</v>
      </c>
      <c r="CA105" s="3"/>
      <c r="CE105" s="3"/>
      <c r="CI105" s="3"/>
      <c r="CM105" s="3"/>
      <c r="CQ105" s="3"/>
      <c r="CU105" s="3"/>
      <c r="CY105" s="3"/>
      <c r="DC105" s="3"/>
      <c r="DG105" s="3"/>
      <c r="DK105" s="3"/>
      <c r="DO105" s="3"/>
      <c r="DS105" s="3"/>
      <c r="DW105" s="3"/>
      <c r="EA105" s="3"/>
      <c r="EE105" s="3"/>
      <c r="EI105" s="3"/>
      <c r="EM105" s="3"/>
    </row>
    <row r="106" customFormat="false" ht="12.75" hidden="false" customHeight="false" outlineLevel="0" collapsed="false">
      <c r="B106" s="0" t="n">
        <v>1</v>
      </c>
      <c r="C106" s="0" t="n">
        <v>600</v>
      </c>
      <c r="D106" s="0" t="s">
        <v>44</v>
      </c>
      <c r="E106" s="0" t="s">
        <v>44</v>
      </c>
      <c r="F106" s="3" t="n">
        <v>1</v>
      </c>
      <c r="G106" s="0" t="n">
        <v>-3</v>
      </c>
      <c r="H106" s="0" t="s">
        <v>44</v>
      </c>
      <c r="I106" s="0" t="s">
        <v>44</v>
      </c>
      <c r="J106" s="3" t="n">
        <v>1</v>
      </c>
      <c r="K106" s="0" t="n">
        <v>120</v>
      </c>
      <c r="L106" s="0" t="s">
        <v>44</v>
      </c>
      <c r="M106" s="0" t="s">
        <v>44</v>
      </c>
      <c r="N106" s="3" t="n">
        <v>1</v>
      </c>
      <c r="O106" s="0" t="n">
        <v>-3</v>
      </c>
      <c r="P106" s="0" t="s">
        <v>44</v>
      </c>
      <c r="Q106" s="0" t="s">
        <v>44</v>
      </c>
      <c r="R106" s="3" t="n">
        <v>1</v>
      </c>
      <c r="S106" s="0" t="n">
        <v>480</v>
      </c>
      <c r="T106" s="0" t="s">
        <v>44</v>
      </c>
      <c r="U106" s="0" t="s">
        <v>44</v>
      </c>
      <c r="V106" s="3" t="n">
        <v>1</v>
      </c>
      <c r="W106" s="0" t="n">
        <v>-3</v>
      </c>
      <c r="X106" s="0" t="s">
        <v>44</v>
      </c>
      <c r="Y106" s="0" t="s">
        <v>44</v>
      </c>
      <c r="Z106" s="3" t="n">
        <v>1</v>
      </c>
      <c r="AA106" s="0" t="n">
        <v>77</v>
      </c>
      <c r="AB106" s="0" t="s">
        <v>44</v>
      </c>
      <c r="AC106" s="0" t="s">
        <v>44</v>
      </c>
      <c r="AD106" s="3" t="n">
        <v>1</v>
      </c>
      <c r="AE106" s="0" t="n">
        <v>77</v>
      </c>
      <c r="AF106" s="4" t="s">
        <v>44</v>
      </c>
      <c r="AG106" s="4" t="s">
        <v>44</v>
      </c>
      <c r="AH106" s="3" t="n">
        <v>1</v>
      </c>
      <c r="AI106" s="0" t="n">
        <v>-3</v>
      </c>
      <c r="AJ106" s="0" t="s">
        <v>44</v>
      </c>
      <c r="AK106" s="0" t="s">
        <v>44</v>
      </c>
      <c r="AL106" s="3" t="n">
        <v>1</v>
      </c>
      <c r="AM106" s="0" t="n">
        <v>-3</v>
      </c>
      <c r="AN106" s="0" t="s">
        <v>44</v>
      </c>
      <c r="AO106" s="0" t="s">
        <v>44</v>
      </c>
      <c r="AP106" s="3" t="n">
        <v>1</v>
      </c>
      <c r="AQ106" s="0" t="n">
        <v>20</v>
      </c>
      <c r="AR106" s="0" t="s">
        <v>44</v>
      </c>
      <c r="AS106" s="0" t="s">
        <v>44</v>
      </c>
      <c r="AT106" s="3" t="n">
        <v>1</v>
      </c>
      <c r="AU106" s="0" t="n">
        <v>-3</v>
      </c>
      <c r="AV106" s="0" t="s">
        <v>44</v>
      </c>
      <c r="AW106" s="0" t="s">
        <v>44</v>
      </c>
      <c r="AX106" s="3" t="n">
        <v>1</v>
      </c>
      <c r="AY106" s="0" t="n">
        <v>-3</v>
      </c>
      <c r="AZ106" s="0" t="s">
        <v>44</v>
      </c>
      <c r="BA106" s="0" t="s">
        <v>44</v>
      </c>
      <c r="BB106" s="3" t="n">
        <v>1</v>
      </c>
      <c r="BC106" s="0" t="n">
        <v>-3</v>
      </c>
      <c r="BD106" s="0" t="s">
        <v>44</v>
      </c>
      <c r="BE106" s="0" t="s">
        <v>44</v>
      </c>
      <c r="BF106" s="3" t="n">
        <v>1</v>
      </c>
      <c r="BG106" s="0" t="n">
        <v>-3</v>
      </c>
      <c r="BH106" s="0" t="s">
        <v>44</v>
      </c>
      <c r="BI106" s="0" t="s">
        <v>44</v>
      </c>
      <c r="BJ106" s="3" t="n">
        <v>1</v>
      </c>
      <c r="BK106" s="0" t="n">
        <v>-3</v>
      </c>
      <c r="BL106" s="0" t="s">
        <v>44</v>
      </c>
      <c r="BM106" s="0" t="s">
        <v>44</v>
      </c>
      <c r="BN106" s="3" t="n">
        <v>1</v>
      </c>
      <c r="BO106" s="0" t="n">
        <v>-3</v>
      </c>
      <c r="BP106" s="0" t="s">
        <v>44</v>
      </c>
      <c r="BQ106" s="0" t="s">
        <v>44</v>
      </c>
      <c r="BR106" s="3" t="n">
        <v>1</v>
      </c>
      <c r="CA106" s="3"/>
      <c r="CE106" s="3"/>
      <c r="CI106" s="3"/>
      <c r="CM106" s="3"/>
      <c r="CQ106" s="3"/>
      <c r="CU106" s="3"/>
      <c r="CY106" s="3"/>
      <c r="DC106" s="3"/>
      <c r="DG106" s="3"/>
      <c r="DK106" s="3"/>
      <c r="DO106" s="3"/>
      <c r="DS106" s="3"/>
      <c r="DW106" s="3"/>
      <c r="EA106" s="3"/>
      <c r="EE106" s="3"/>
      <c r="EI106" s="3"/>
      <c r="EM106" s="3"/>
    </row>
    <row r="107" customFormat="false" ht="12.75" hidden="false" customHeight="false" outlineLevel="0" collapsed="false">
      <c r="A107" s="0" t="n">
        <v>39</v>
      </c>
      <c r="B107" s="0" t="n">
        <v>1</v>
      </c>
      <c r="C107" s="0" t="n">
        <v>2700</v>
      </c>
      <c r="D107" s="0" t="s">
        <v>44</v>
      </c>
      <c r="E107" s="0" t="s">
        <v>44</v>
      </c>
      <c r="F107" s="3" t="n">
        <v>1</v>
      </c>
      <c r="G107" s="0" t="n">
        <v>96</v>
      </c>
      <c r="H107" s="0" t="s">
        <v>44</v>
      </c>
      <c r="I107" s="0" t="s">
        <v>44</v>
      </c>
      <c r="J107" s="3" t="n">
        <v>1</v>
      </c>
      <c r="K107" s="0" t="n">
        <v>1260</v>
      </c>
      <c r="L107" s="0" t="s">
        <v>44</v>
      </c>
      <c r="M107" s="0" t="s">
        <v>44</v>
      </c>
      <c r="N107" s="3" t="n">
        <v>1</v>
      </c>
      <c r="O107" s="0" t="n">
        <v>83</v>
      </c>
      <c r="P107" s="0" t="s">
        <v>44</v>
      </c>
      <c r="Q107" s="0" t="s">
        <v>44</v>
      </c>
      <c r="R107" s="3" t="n">
        <v>1</v>
      </c>
      <c r="S107" s="0" t="n">
        <v>1440</v>
      </c>
      <c r="T107" s="0" t="s">
        <v>44</v>
      </c>
      <c r="U107" s="0" t="s">
        <v>44</v>
      </c>
      <c r="V107" s="3" t="n">
        <v>1</v>
      </c>
      <c r="W107" s="0" t="n">
        <v>108</v>
      </c>
      <c r="X107" s="0" t="s">
        <v>44</v>
      </c>
      <c r="Y107" s="0" t="s">
        <v>44</v>
      </c>
      <c r="Z107" s="3" t="n">
        <v>1</v>
      </c>
      <c r="AA107" s="0" t="n">
        <v>81</v>
      </c>
      <c r="AB107" s="0" t="s">
        <v>44</v>
      </c>
      <c r="AC107" s="0" t="s">
        <v>44</v>
      </c>
      <c r="AD107" s="3" t="n">
        <v>1</v>
      </c>
      <c r="AE107" s="0" t="n">
        <v>84</v>
      </c>
      <c r="AF107" s="4" t="s">
        <v>44</v>
      </c>
      <c r="AG107" s="4" t="s">
        <v>44</v>
      </c>
      <c r="AH107" s="3" t="n">
        <v>1</v>
      </c>
      <c r="AI107" s="0" t="n">
        <v>12</v>
      </c>
      <c r="AJ107" s="0" t="s">
        <v>44</v>
      </c>
      <c r="AK107" s="0" t="s">
        <v>44</v>
      </c>
      <c r="AL107" s="3" t="n">
        <v>1</v>
      </c>
      <c r="AM107" s="0" t="n">
        <v>101</v>
      </c>
      <c r="AN107" s="0" t="s">
        <v>44</v>
      </c>
      <c r="AO107" s="0" t="s">
        <v>44</v>
      </c>
      <c r="AP107" s="3" t="n">
        <v>1</v>
      </c>
      <c r="AQ107" s="0" t="n">
        <v>47</v>
      </c>
      <c r="AR107" s="0" t="s">
        <v>44</v>
      </c>
      <c r="AS107" s="0" t="s">
        <v>44</v>
      </c>
      <c r="AT107" s="3" t="n">
        <v>1</v>
      </c>
      <c r="AU107" s="0" t="n">
        <v>21</v>
      </c>
      <c r="AV107" s="0" t="s">
        <v>44</v>
      </c>
      <c r="AW107" s="0" t="s">
        <v>44</v>
      </c>
      <c r="AX107" s="3" t="n">
        <v>1</v>
      </c>
      <c r="AY107" s="0" t="n">
        <v>12</v>
      </c>
      <c r="AZ107" s="0" t="s">
        <v>44</v>
      </c>
      <c r="BA107" s="0" t="s">
        <v>44</v>
      </c>
      <c r="BB107" s="3" t="n">
        <v>1</v>
      </c>
      <c r="BC107" s="0" t="n">
        <v>9</v>
      </c>
      <c r="BD107" s="0" t="s">
        <v>44</v>
      </c>
      <c r="BE107" s="0" t="s">
        <v>44</v>
      </c>
      <c r="BF107" s="3" t="n">
        <v>1</v>
      </c>
      <c r="BG107" s="0" t="n">
        <v>4842</v>
      </c>
      <c r="BH107" s="0" t="s">
        <v>44</v>
      </c>
      <c r="BI107" s="0" t="s">
        <v>44</v>
      </c>
      <c r="BJ107" s="3" t="n">
        <v>1</v>
      </c>
      <c r="BK107" s="0" t="n">
        <v>50</v>
      </c>
      <c r="BL107" s="0" t="s">
        <v>44</v>
      </c>
      <c r="BM107" s="0" t="s">
        <v>44</v>
      </c>
      <c r="BN107" s="3" t="n">
        <v>1</v>
      </c>
      <c r="BO107" s="0" t="n">
        <v>-1</v>
      </c>
      <c r="BP107" s="0" t="s">
        <v>44</v>
      </c>
      <c r="BQ107" s="0" t="s">
        <v>44</v>
      </c>
      <c r="BR107" s="3" t="n">
        <v>1</v>
      </c>
      <c r="BU107" s="0" t="n">
        <f aca="false">IF(CJ107&lt;=0,$D$7,IF(CR107&lt;=CJ107,$D$7,$D$7+$F$7*(CR107-CJ107)))</f>
        <v>2.6</v>
      </c>
      <c r="BW107" s="0" t="n">
        <v>1</v>
      </c>
      <c r="BX107" s="0" t="n">
        <f aca="false">IF(AND(C107&gt;=0,C108&gt;=0,C109&gt;=0),ROUND(0.9*C107+0.7*C108-0.3*C109,0),-1)</f>
        <v>2754</v>
      </c>
      <c r="BY107" s="0" t="s">
        <v>44</v>
      </c>
      <c r="BZ107" s="0" t="str">
        <f aca="false">IF(AND(E107="Nein",E108="Nein",E109="Nein"),"Nein","Ja")</f>
        <v>Nein</v>
      </c>
      <c r="CA107" s="3" t="n">
        <f aca="false">ROUND((F107+F108+F109)/3,2)</f>
        <v>1</v>
      </c>
      <c r="CB107" s="0" t="n">
        <f aca="false">G108</f>
        <v>97</v>
      </c>
      <c r="CC107" s="0" t="str">
        <f aca="false">H108</f>
        <v>Nein</v>
      </c>
      <c r="CD107" s="0" t="str">
        <f aca="false">I108</f>
        <v>Nein</v>
      </c>
      <c r="CE107" s="3" t="n">
        <f aca="false">J108</f>
        <v>1</v>
      </c>
      <c r="CF107" s="0" t="n">
        <f aca="false">IF(AND(K107&gt;=0,K108&gt;=0,K109&gt;=0),ROUND(0.9*K107+0.7*K108-0.3*K109,0),-1)</f>
        <v>1224</v>
      </c>
      <c r="CG107" s="0" t="s">
        <v>44</v>
      </c>
      <c r="CH107" s="0" t="str">
        <f aca="false">IF(AND(M107="Nein",M108="Nein",M109="Nein"),"Nein","Ja")</f>
        <v>Nein</v>
      </c>
      <c r="CI107" s="3" t="n">
        <f aca="false">ROUND((N107+N108+N109)/3,2)</f>
        <v>1</v>
      </c>
      <c r="CJ107" s="0" t="n">
        <f aca="false">O108</f>
        <v>82</v>
      </c>
      <c r="CK107" s="0" t="str">
        <f aca="false">P108</f>
        <v>Nein</v>
      </c>
      <c r="CL107" s="0" t="str">
        <f aca="false">Q108</f>
        <v>Nein</v>
      </c>
      <c r="CM107" s="3" t="n">
        <f aca="false">R108</f>
        <v>1</v>
      </c>
      <c r="CN107" s="0" t="n">
        <f aca="false">IF(AND(S107&gt;=0,S108&gt;=0,S109&gt;=0),ROUND(0.9*S107+0.7*S108-0.3*S109,0),-1)</f>
        <v>1530</v>
      </c>
      <c r="CO107" s="0" t="s">
        <v>44</v>
      </c>
      <c r="CP107" s="0" t="str">
        <f aca="false">IF(AND(U107="Nein",U108="Nein",U109="Nein"),"Nein","Ja")</f>
        <v>Nein</v>
      </c>
      <c r="CQ107" s="3" t="n">
        <f aca="false">ROUND((V107+V108+V109)/3,2)</f>
        <v>1</v>
      </c>
      <c r="CR107" s="0" t="n">
        <f aca="false">W108</f>
        <v>102</v>
      </c>
      <c r="CS107" s="0" t="str">
        <f aca="false">X108</f>
        <v>Nein</v>
      </c>
      <c r="CT107" s="0" t="str">
        <f aca="false">Y108</f>
        <v>Nein</v>
      </c>
      <c r="CU107" s="3" t="n">
        <f aca="false">Z108</f>
        <v>1</v>
      </c>
      <c r="CV107" s="0" t="n">
        <f aca="false">AA108</f>
        <v>82</v>
      </c>
      <c r="CW107" s="0" t="str">
        <f aca="false">AB108</f>
        <v>Nein</v>
      </c>
      <c r="CX107" s="0" t="str">
        <f aca="false">AC108</f>
        <v>Nein</v>
      </c>
      <c r="CY107" s="3" t="n">
        <f aca="false">AD108</f>
        <v>1</v>
      </c>
      <c r="CZ107" s="0" t="n">
        <f aca="false">AE108</f>
        <v>82</v>
      </c>
      <c r="DA107" s="0" t="str">
        <f aca="false">AF108</f>
        <v>Nein</v>
      </c>
      <c r="DB107" s="0" t="str">
        <f aca="false">AG108</f>
        <v>Nein</v>
      </c>
      <c r="DC107" s="3" t="n">
        <f aca="false">AH108</f>
        <v>1</v>
      </c>
      <c r="DD107" s="0" t="n">
        <f aca="false">AI108</f>
        <v>11</v>
      </c>
      <c r="DE107" s="0" t="str">
        <f aca="false">AJ108</f>
        <v>Nein</v>
      </c>
      <c r="DF107" s="0" t="str">
        <f aca="false">AK108</f>
        <v>Nein</v>
      </c>
      <c r="DG107" s="3" t="n">
        <f aca="false">AL108</f>
        <v>1</v>
      </c>
      <c r="DH107" s="0" t="n">
        <f aca="false">AM108</f>
        <v>98</v>
      </c>
      <c r="DI107" s="0" t="str">
        <f aca="false">AN108</f>
        <v>Nein</v>
      </c>
      <c r="DJ107" s="0" t="str">
        <f aca="false">AO108</f>
        <v>Nein</v>
      </c>
      <c r="DK107" s="3" t="n">
        <f aca="false">AP108</f>
        <v>1</v>
      </c>
      <c r="DL107" s="0" t="n">
        <f aca="false">IF(CF107=0,0,IF(OR(BX107&gt;=0,CF107&gt;=0),ROUND(CF107/BX107*100,0),-1))</f>
        <v>44</v>
      </c>
      <c r="DM107" s="0" t="s">
        <v>44</v>
      </c>
      <c r="DN107" s="0" t="str">
        <f aca="false">IF(AND(CH107="Nein",BZ107="Nein"),"Nein","Ja")</f>
        <v>Nein</v>
      </c>
      <c r="DO107" s="3" t="n">
        <f aca="false">ROUND(CI107*CA107,2)</f>
        <v>1</v>
      </c>
      <c r="DP107" s="0" t="n">
        <f aca="false">IF(OR(BX107&lt;0,CB107&lt;=0),-1,ROUND(BX107/CB107,0))</f>
        <v>28</v>
      </c>
      <c r="DQ107" s="0" t="s">
        <v>44</v>
      </c>
      <c r="DR107" s="0" t="str">
        <f aca="false">IF(AND(BZ107="Nein",CD107="Nein"),"Nein","Ja")</f>
        <v>Nein</v>
      </c>
      <c r="DS107" s="3" t="n">
        <f aca="false">ROUND(CA107*CE107,2)</f>
        <v>1</v>
      </c>
      <c r="DT107" s="0" t="n">
        <f aca="false">IF(OR(CF107&lt;0,CJ107&lt;=0),-1,ROUND(CF107/CJ107,0))</f>
        <v>15</v>
      </c>
      <c r="DU107" s="0" t="s">
        <v>44</v>
      </c>
      <c r="DV107" s="0" t="str">
        <f aca="false">IF(AND(CH107="Nein",CL107="Nein"),"Nein","Ja")</f>
        <v>Nein</v>
      </c>
      <c r="DW107" s="3" t="n">
        <f aca="false">ROUND(CI107*CM107,2)</f>
        <v>1</v>
      </c>
      <c r="DX107" s="0" t="n">
        <f aca="false">IF(OR(CN107&lt;0,CR107&lt;=0),-1,ROUND(CN107/CR107,0))</f>
        <v>15</v>
      </c>
      <c r="DY107" s="0" t="s">
        <v>44</v>
      </c>
      <c r="DZ107" s="0" t="str">
        <f aca="false">IF(AND(CP107="Nein",CT107="Nein"),"Nein","Ja")</f>
        <v>Nein</v>
      </c>
      <c r="EA107" s="3" t="n">
        <f aca="false">ROUND(CQ107*CU107,2)</f>
        <v>1</v>
      </c>
      <c r="EB107" s="0" t="n">
        <f aca="false">IF(OR(CN107&lt;0,CF107&lt;0),-1,CN107+ROUND(BU107*CF107,0))</f>
        <v>4712</v>
      </c>
      <c r="EC107" s="0" t="s">
        <v>44</v>
      </c>
      <c r="ED107" s="0" t="str">
        <f aca="false">IF(AND(CP107="Nein",CH107="Nein"),"Nein","Ja")</f>
        <v>Nein</v>
      </c>
      <c r="EE107" s="3" t="n">
        <f aca="false">ROUND((CQ107+CI107)/2,2)</f>
        <v>1</v>
      </c>
      <c r="EF107" s="0" t="n">
        <f aca="false">IF(OR(EB107&lt;0,CB107&lt;=0),-1,ROUND(EB107/CB107,0))</f>
        <v>49</v>
      </c>
      <c r="EG107" s="0" t="s">
        <v>44</v>
      </c>
      <c r="EH107" s="0" t="str">
        <f aca="false">IF(AND(ED107="Nein",CD107="Nein"),"Nein","Ja")</f>
        <v>Nein</v>
      </c>
      <c r="EI107" s="3" t="n">
        <f aca="false">ROUND(EE107*CE107,2)</f>
        <v>1</v>
      </c>
      <c r="EJ107" s="0" t="n">
        <f aca="false">BO108</f>
        <v>7</v>
      </c>
      <c r="EK107" s="0" t="str">
        <f aca="false">BP107</f>
        <v>Nein</v>
      </c>
      <c r="EL107" s="0" t="str">
        <f aca="false">BQ107</f>
        <v>Nein</v>
      </c>
      <c r="EM107" s="3" t="n">
        <f aca="false">BR107</f>
        <v>1</v>
      </c>
    </row>
    <row r="108" customFormat="false" ht="12.75" hidden="false" customHeight="false" outlineLevel="0" collapsed="false">
      <c r="B108" s="0" t="n">
        <v>1</v>
      </c>
      <c r="C108" s="0" t="n">
        <v>720</v>
      </c>
      <c r="D108" s="0" t="s">
        <v>44</v>
      </c>
      <c r="E108" s="0" t="s">
        <v>44</v>
      </c>
      <c r="F108" s="3" t="n">
        <v>1</v>
      </c>
      <c r="G108" s="0" t="n">
        <v>97</v>
      </c>
      <c r="H108" s="0" t="s">
        <v>44</v>
      </c>
      <c r="I108" s="0" t="s">
        <v>44</v>
      </c>
      <c r="J108" s="3" t="n">
        <v>1</v>
      </c>
      <c r="K108" s="0" t="n">
        <v>180</v>
      </c>
      <c r="L108" s="0" t="s">
        <v>44</v>
      </c>
      <c r="M108" s="0" t="s">
        <v>44</v>
      </c>
      <c r="N108" s="3" t="n">
        <v>1</v>
      </c>
      <c r="O108" s="0" t="n">
        <v>82</v>
      </c>
      <c r="P108" s="0" t="s">
        <v>44</v>
      </c>
      <c r="Q108" s="0" t="s">
        <v>44</v>
      </c>
      <c r="R108" s="3" t="n">
        <v>1</v>
      </c>
      <c r="S108" s="0" t="n">
        <v>540</v>
      </c>
      <c r="T108" s="0" t="s">
        <v>44</v>
      </c>
      <c r="U108" s="0" t="s">
        <v>44</v>
      </c>
      <c r="V108" s="3" t="n">
        <v>1</v>
      </c>
      <c r="W108" s="0" t="n">
        <v>102</v>
      </c>
      <c r="X108" s="0" t="s">
        <v>44</v>
      </c>
      <c r="Y108" s="0" t="s">
        <v>44</v>
      </c>
      <c r="Z108" s="3" t="n">
        <v>1</v>
      </c>
      <c r="AA108" s="0" t="n">
        <v>82</v>
      </c>
      <c r="AB108" s="0" t="s">
        <v>44</v>
      </c>
      <c r="AC108" s="0" t="s">
        <v>44</v>
      </c>
      <c r="AD108" s="3" t="n">
        <v>1</v>
      </c>
      <c r="AE108" s="0" t="n">
        <v>82</v>
      </c>
      <c r="AF108" s="4" t="s">
        <v>44</v>
      </c>
      <c r="AG108" s="4" t="s">
        <v>44</v>
      </c>
      <c r="AH108" s="3" t="n">
        <v>1</v>
      </c>
      <c r="AI108" s="0" t="n">
        <v>11</v>
      </c>
      <c r="AJ108" s="0" t="s">
        <v>44</v>
      </c>
      <c r="AK108" s="0" t="s">
        <v>44</v>
      </c>
      <c r="AL108" s="3" t="n">
        <v>1</v>
      </c>
      <c r="AM108" s="0" t="n">
        <v>98</v>
      </c>
      <c r="AN108" s="0" t="s">
        <v>44</v>
      </c>
      <c r="AO108" s="0" t="s">
        <v>44</v>
      </c>
      <c r="AP108" s="3" t="n">
        <v>1</v>
      </c>
      <c r="AQ108" s="0" t="n">
        <v>25</v>
      </c>
      <c r="AR108" s="0" t="s">
        <v>44</v>
      </c>
      <c r="AS108" s="0" t="s">
        <v>44</v>
      </c>
      <c r="AT108" s="3" t="n">
        <v>1</v>
      </c>
      <c r="AU108" s="0" t="n">
        <v>7</v>
      </c>
      <c r="AV108" s="0" t="s">
        <v>44</v>
      </c>
      <c r="AW108" s="0" t="s">
        <v>44</v>
      </c>
      <c r="AX108" s="3" t="n">
        <v>1</v>
      </c>
      <c r="AY108" s="0" t="n">
        <v>2</v>
      </c>
      <c r="AZ108" s="0" t="s">
        <v>44</v>
      </c>
      <c r="BA108" s="0" t="s">
        <v>44</v>
      </c>
      <c r="BB108" s="3" t="n">
        <v>1</v>
      </c>
      <c r="BC108" s="0" t="n">
        <v>5</v>
      </c>
      <c r="BD108" s="0" t="s">
        <v>44</v>
      </c>
      <c r="BE108" s="0" t="s">
        <v>44</v>
      </c>
      <c r="BF108" s="3" t="n">
        <v>1</v>
      </c>
      <c r="BG108" s="0" t="n">
        <v>1008</v>
      </c>
      <c r="BH108" s="0" t="s">
        <v>44</v>
      </c>
      <c r="BI108" s="0" t="s">
        <v>44</v>
      </c>
      <c r="BJ108" s="3" t="n">
        <v>1</v>
      </c>
      <c r="BK108" s="0" t="n">
        <v>10</v>
      </c>
      <c r="BL108" s="0" t="s">
        <v>44</v>
      </c>
      <c r="BM108" s="0" t="s">
        <v>44</v>
      </c>
      <c r="BN108" s="3" t="n">
        <v>1</v>
      </c>
      <c r="BO108" s="0" t="n">
        <v>7</v>
      </c>
      <c r="BP108" s="0" t="s">
        <v>44</v>
      </c>
      <c r="BQ108" s="0" t="s">
        <v>44</v>
      </c>
      <c r="BR108" s="3" t="n">
        <v>1</v>
      </c>
      <c r="CA108" s="3"/>
      <c r="CE108" s="3"/>
      <c r="CI108" s="3"/>
      <c r="CM108" s="3"/>
      <c r="CQ108" s="3"/>
      <c r="CU108" s="3"/>
      <c r="CY108" s="3"/>
      <c r="DC108" s="3"/>
      <c r="DG108" s="3"/>
      <c r="DK108" s="3"/>
      <c r="DO108" s="3"/>
      <c r="DS108" s="3"/>
      <c r="DW108" s="3"/>
      <c r="EA108" s="3"/>
      <c r="EE108" s="3"/>
      <c r="EI108" s="3"/>
      <c r="EM108" s="3"/>
    </row>
    <row r="109" customFormat="false" ht="12.75" hidden="false" customHeight="false" outlineLevel="0" collapsed="false">
      <c r="B109" s="0" t="n">
        <v>1</v>
      </c>
      <c r="C109" s="0" t="n">
        <v>600</v>
      </c>
      <c r="D109" s="0" t="s">
        <v>44</v>
      </c>
      <c r="E109" s="0" t="s">
        <v>44</v>
      </c>
      <c r="F109" s="3" t="n">
        <v>1</v>
      </c>
      <c r="G109" s="0" t="n">
        <v>105</v>
      </c>
      <c r="H109" s="0" t="s">
        <v>44</v>
      </c>
      <c r="I109" s="0" t="s">
        <v>44</v>
      </c>
      <c r="J109" s="3" t="n">
        <v>1</v>
      </c>
      <c r="K109" s="0" t="n">
        <v>120</v>
      </c>
      <c r="L109" s="0" t="s">
        <v>44</v>
      </c>
      <c r="M109" s="0" t="s">
        <v>44</v>
      </c>
      <c r="N109" s="3" t="n">
        <v>1</v>
      </c>
      <c r="O109" s="0" t="n">
        <v>85</v>
      </c>
      <c r="P109" s="0" t="s">
        <v>44</v>
      </c>
      <c r="Q109" s="0" t="s">
        <v>44</v>
      </c>
      <c r="R109" s="3" t="n">
        <v>1</v>
      </c>
      <c r="S109" s="0" t="n">
        <v>480</v>
      </c>
      <c r="T109" s="0" t="s">
        <v>44</v>
      </c>
      <c r="U109" s="0" t="s">
        <v>44</v>
      </c>
      <c r="V109" s="3" t="n">
        <v>1</v>
      </c>
      <c r="W109" s="0" t="n">
        <v>110</v>
      </c>
      <c r="X109" s="0" t="s">
        <v>44</v>
      </c>
      <c r="Y109" s="0" t="s">
        <v>44</v>
      </c>
      <c r="Z109" s="3" t="n">
        <v>1</v>
      </c>
      <c r="AA109" s="0" t="n">
        <v>77</v>
      </c>
      <c r="AB109" s="0" t="s">
        <v>44</v>
      </c>
      <c r="AC109" s="0" t="s">
        <v>44</v>
      </c>
      <c r="AD109" s="3" t="n">
        <v>1</v>
      </c>
      <c r="AE109" s="0" t="n">
        <v>77</v>
      </c>
      <c r="AF109" s="4" t="s">
        <v>44</v>
      </c>
      <c r="AG109" s="4" t="s">
        <v>44</v>
      </c>
      <c r="AH109" s="3" t="n">
        <v>1</v>
      </c>
      <c r="AI109" s="0" t="n">
        <v>14</v>
      </c>
      <c r="AJ109" s="0" t="s">
        <v>44</v>
      </c>
      <c r="AK109" s="0" t="s">
        <v>44</v>
      </c>
      <c r="AL109" s="3" t="n">
        <v>1</v>
      </c>
      <c r="AM109" s="0" t="n">
        <v>95</v>
      </c>
      <c r="AN109" s="0" t="s">
        <v>44</v>
      </c>
      <c r="AO109" s="0" t="s">
        <v>44</v>
      </c>
      <c r="AP109" s="3" t="n">
        <v>1</v>
      </c>
      <c r="AQ109" s="0" t="n">
        <v>20</v>
      </c>
      <c r="AR109" s="0" t="s">
        <v>44</v>
      </c>
      <c r="AS109" s="0" t="s">
        <v>44</v>
      </c>
      <c r="AT109" s="3" t="n">
        <v>1</v>
      </c>
      <c r="AU109" s="0" t="n">
        <v>6</v>
      </c>
      <c r="AV109" s="0" t="s">
        <v>44</v>
      </c>
      <c r="AW109" s="0" t="s">
        <v>44</v>
      </c>
      <c r="AX109" s="3" t="n">
        <v>1</v>
      </c>
      <c r="AY109" s="0" t="n">
        <v>1</v>
      </c>
      <c r="AZ109" s="0" t="s">
        <v>44</v>
      </c>
      <c r="BA109" s="0" t="s">
        <v>44</v>
      </c>
      <c r="BB109" s="3" t="n">
        <v>1</v>
      </c>
      <c r="BC109" s="0" t="n">
        <v>4</v>
      </c>
      <c r="BD109" s="0" t="s">
        <v>44</v>
      </c>
      <c r="BE109" s="0" t="s">
        <v>44</v>
      </c>
      <c r="BF109" s="3" t="n">
        <v>1</v>
      </c>
      <c r="BG109" s="0" t="n">
        <v>804</v>
      </c>
      <c r="BH109" s="0" t="s">
        <v>44</v>
      </c>
      <c r="BI109" s="0" t="s">
        <v>44</v>
      </c>
      <c r="BJ109" s="3" t="n">
        <v>1</v>
      </c>
      <c r="BK109" s="0" t="n">
        <v>8</v>
      </c>
      <c r="BL109" s="0" t="s">
        <v>44</v>
      </c>
      <c r="BM109" s="0" t="s">
        <v>44</v>
      </c>
      <c r="BN109" s="3" t="n">
        <v>1</v>
      </c>
      <c r="BO109" s="0" t="n">
        <v>0</v>
      </c>
      <c r="BP109" s="0" t="s">
        <v>44</v>
      </c>
      <c r="BQ109" s="0" t="s">
        <v>44</v>
      </c>
      <c r="BR109" s="3" t="n">
        <v>1</v>
      </c>
      <c r="CA109" s="3"/>
      <c r="CE109" s="3"/>
      <c r="CI109" s="3"/>
      <c r="CM109" s="3"/>
      <c r="CQ109" s="3"/>
      <c r="CU109" s="3"/>
      <c r="CY109" s="3"/>
      <c r="DC109" s="3"/>
      <c r="DG109" s="3"/>
      <c r="DK109" s="3"/>
      <c r="DO109" s="3"/>
      <c r="DS109" s="3"/>
      <c r="DW109" s="3"/>
      <c r="EA109" s="3"/>
      <c r="EE109" s="3"/>
      <c r="EI109" s="3"/>
      <c r="EM109" s="3"/>
    </row>
    <row r="110" customFormat="false" ht="12.75" hidden="false" customHeight="false" outlineLevel="0" collapsed="false">
      <c r="A110" s="0" t="n">
        <v>40</v>
      </c>
      <c r="B110" s="0" t="n">
        <v>1</v>
      </c>
      <c r="C110" s="0" t="n">
        <v>2460</v>
      </c>
      <c r="D110" s="0" t="s">
        <v>44</v>
      </c>
      <c r="E110" s="0" t="s">
        <v>45</v>
      </c>
      <c r="F110" s="3" t="n">
        <v>0.97</v>
      </c>
      <c r="G110" s="0" t="n">
        <v>102</v>
      </c>
      <c r="H110" s="0" t="s">
        <v>44</v>
      </c>
      <c r="I110" s="0" t="s">
        <v>45</v>
      </c>
      <c r="J110" s="3" t="n">
        <v>0.94</v>
      </c>
      <c r="K110" s="0" t="n">
        <v>480</v>
      </c>
      <c r="L110" s="0" t="s">
        <v>44</v>
      </c>
      <c r="M110" s="0" t="s">
        <v>45</v>
      </c>
      <c r="N110" s="3" t="n">
        <v>0.97</v>
      </c>
      <c r="O110" s="0" t="n">
        <v>83</v>
      </c>
      <c r="P110" s="0" t="s">
        <v>44</v>
      </c>
      <c r="Q110" s="0" t="s">
        <v>45</v>
      </c>
      <c r="R110" s="3" t="n">
        <v>0.94</v>
      </c>
      <c r="S110" s="0" t="n">
        <v>1980</v>
      </c>
      <c r="T110" s="0" t="s">
        <v>44</v>
      </c>
      <c r="U110" s="0" t="s">
        <v>45</v>
      </c>
      <c r="V110" s="3" t="n">
        <v>0.97</v>
      </c>
      <c r="W110" s="0" t="n">
        <v>107</v>
      </c>
      <c r="X110" s="0" t="s">
        <v>44</v>
      </c>
      <c r="Y110" s="0" t="s">
        <v>45</v>
      </c>
      <c r="Z110" s="3" t="n">
        <v>0.94</v>
      </c>
      <c r="AA110" s="0" t="n">
        <v>81</v>
      </c>
      <c r="AB110" s="0" t="s">
        <v>44</v>
      </c>
      <c r="AC110" s="0" t="s">
        <v>44</v>
      </c>
      <c r="AD110" s="3" t="n">
        <v>1</v>
      </c>
      <c r="AE110" s="0" t="n">
        <v>83</v>
      </c>
      <c r="AF110" s="4" t="s">
        <v>44</v>
      </c>
      <c r="AG110" s="4" t="s">
        <v>44</v>
      </c>
      <c r="AH110" s="3" t="n">
        <v>1</v>
      </c>
      <c r="AI110" s="0" t="n">
        <v>11</v>
      </c>
      <c r="AJ110" s="0" t="s">
        <v>44</v>
      </c>
      <c r="AK110" s="0" t="s">
        <v>45</v>
      </c>
      <c r="AL110" s="3" t="n">
        <v>0.94</v>
      </c>
      <c r="AM110" s="0" t="n">
        <v>103</v>
      </c>
      <c r="AN110" s="0" t="s">
        <v>44</v>
      </c>
      <c r="AO110" s="0" t="s">
        <v>45</v>
      </c>
      <c r="AP110" s="3" t="n">
        <v>0.93</v>
      </c>
      <c r="AQ110" s="0" t="n">
        <v>20</v>
      </c>
      <c r="AR110" s="0" t="s">
        <v>44</v>
      </c>
      <c r="AS110" s="0" t="s">
        <v>45</v>
      </c>
      <c r="AT110" s="3" t="n">
        <v>0.94</v>
      </c>
      <c r="AU110" s="0" t="n">
        <v>24</v>
      </c>
      <c r="AV110" s="0" t="s">
        <v>44</v>
      </c>
      <c r="AW110" s="0" t="s">
        <v>45</v>
      </c>
      <c r="AX110" s="3" t="n">
        <v>0.9</v>
      </c>
      <c r="AY110" s="0" t="n">
        <v>6</v>
      </c>
      <c r="AZ110" s="0" t="s">
        <v>44</v>
      </c>
      <c r="BA110" s="0" t="s">
        <v>45</v>
      </c>
      <c r="BB110" s="3" t="n">
        <v>0.9</v>
      </c>
      <c r="BC110" s="0" t="n">
        <v>18</v>
      </c>
      <c r="BD110" s="0" t="s">
        <v>44</v>
      </c>
      <c r="BE110" s="0" t="s">
        <v>45</v>
      </c>
      <c r="BF110" s="3" t="n">
        <v>0.9</v>
      </c>
      <c r="BG110" s="0" t="n">
        <v>3266</v>
      </c>
      <c r="BH110" s="0" t="s">
        <v>44</v>
      </c>
      <c r="BI110" s="0" t="s">
        <v>45</v>
      </c>
      <c r="BJ110" s="3" t="n">
        <v>0.97</v>
      </c>
      <c r="BK110" s="0" t="n">
        <v>32</v>
      </c>
      <c r="BL110" s="0" t="s">
        <v>44</v>
      </c>
      <c r="BM110" s="0" t="s">
        <v>45</v>
      </c>
      <c r="BN110" s="3" t="n">
        <v>0.91</v>
      </c>
      <c r="BO110" s="0" t="n">
        <v>6</v>
      </c>
      <c r="BP110" s="0" t="s">
        <v>44</v>
      </c>
      <c r="BQ110" s="0" t="s">
        <v>44</v>
      </c>
      <c r="BR110" s="3" t="n">
        <v>0.96</v>
      </c>
      <c r="BT110" s="0" t="s">
        <v>19</v>
      </c>
      <c r="BU110" s="0" t="n">
        <f aca="false">IF(CJ110&lt;=0,$D$7,IF(CR110&lt;=CJ110,$D$7,$D$7+$F$7*(CR110-CJ110)))</f>
        <v>2.6</v>
      </c>
      <c r="BW110" s="0" t="n">
        <v>1</v>
      </c>
      <c r="BX110" s="0" t="n">
        <f aca="false">IF(AND(C110&gt;=0,C111&gt;=0,C112&gt;=0),ROUND(0.9*C110+0.7*C111-0.3*C112,0),-1)</f>
        <v>2538</v>
      </c>
      <c r="BY110" s="0" t="s">
        <v>44</v>
      </c>
      <c r="BZ110" s="0" t="str">
        <f aca="false">IF(AND(E110="Nein",E111="Nein",E112="Nein"),"Nein","Ja")</f>
        <v>Ja</v>
      </c>
      <c r="CA110" s="3" t="n">
        <v>0.92</v>
      </c>
      <c r="CB110" s="0" t="n">
        <f aca="false">G111</f>
        <v>97</v>
      </c>
      <c r="CC110" s="0" t="str">
        <f aca="false">H111</f>
        <v>Nein</v>
      </c>
      <c r="CD110" s="0" t="str">
        <f aca="false">I111</f>
        <v>Nein</v>
      </c>
      <c r="CE110" s="3" t="n">
        <f aca="false">J111</f>
        <v>1</v>
      </c>
      <c r="CF110" s="0" t="n">
        <f aca="false">IF(AND(K110&gt;=0,K111&gt;=0,K112&gt;=0),ROUND(0.9*K110+0.7*K111-0.3*K112,0),-1)</f>
        <v>522</v>
      </c>
      <c r="CG110" s="0" t="s">
        <v>44</v>
      </c>
      <c r="CH110" s="0" t="str">
        <f aca="false">IF(AND(M110="Nein",M111="Nein",M112="Nein"),"Nein","Ja")</f>
        <v>Ja</v>
      </c>
      <c r="CI110" s="3" t="n">
        <v>0.92</v>
      </c>
      <c r="CJ110" s="0" t="n">
        <f aca="false">O111</f>
        <v>82</v>
      </c>
      <c r="CK110" s="0" t="str">
        <f aca="false">P111</f>
        <v>Nein</v>
      </c>
      <c r="CL110" s="0" t="str">
        <f aca="false">Q111</f>
        <v>Nein</v>
      </c>
      <c r="CM110" s="3" t="n">
        <f aca="false">R111</f>
        <v>1</v>
      </c>
      <c r="CN110" s="0" t="n">
        <f aca="false">IF(AND(S110&gt;=0,S111&gt;=0,S112&gt;=0),ROUND(0.9*S110+0.7*S111-0.3*S112,0),-1)</f>
        <v>2016</v>
      </c>
      <c r="CO110" s="0" t="s">
        <v>44</v>
      </c>
      <c r="CP110" s="0" t="str">
        <f aca="false">IF(AND(U110="Nein",U111="Nein",U112="Nein"),"Nein","Ja")</f>
        <v>Ja</v>
      </c>
      <c r="CQ110" s="3" t="n">
        <v>0.92</v>
      </c>
      <c r="CR110" s="0" t="n">
        <f aca="false">W111</f>
        <v>102</v>
      </c>
      <c r="CS110" s="0" t="str">
        <f aca="false">X111</f>
        <v>Nein</v>
      </c>
      <c r="CT110" s="0" t="str">
        <f aca="false">Y111</f>
        <v>Nein</v>
      </c>
      <c r="CU110" s="3" t="n">
        <f aca="false">Z111</f>
        <v>1</v>
      </c>
      <c r="CV110" s="0" t="n">
        <f aca="false">AA111</f>
        <v>82</v>
      </c>
      <c r="CW110" s="0" t="str">
        <f aca="false">AB111</f>
        <v>Nein</v>
      </c>
      <c r="CX110" s="0" t="str">
        <f aca="false">AC111</f>
        <v>Nein</v>
      </c>
      <c r="CY110" s="3" t="n">
        <f aca="false">AD111</f>
        <v>1</v>
      </c>
      <c r="CZ110" s="0" t="n">
        <f aca="false">AE111</f>
        <v>82</v>
      </c>
      <c r="DA110" s="0" t="str">
        <f aca="false">AF111</f>
        <v>Nein</v>
      </c>
      <c r="DB110" s="0" t="str">
        <f aca="false">AG111</f>
        <v>Nein</v>
      </c>
      <c r="DC110" s="3" t="n">
        <f aca="false">AH111</f>
        <v>1</v>
      </c>
      <c r="DD110" s="0" t="n">
        <f aca="false">AI111</f>
        <v>11</v>
      </c>
      <c r="DE110" s="0" t="str">
        <f aca="false">AJ111</f>
        <v>Nein</v>
      </c>
      <c r="DF110" s="0" t="str">
        <f aca="false">AK111</f>
        <v>Nein</v>
      </c>
      <c r="DG110" s="3" t="n">
        <f aca="false">AL111</f>
        <v>1</v>
      </c>
      <c r="DH110" s="0" t="n">
        <f aca="false">AM111</f>
        <v>98</v>
      </c>
      <c r="DI110" s="0" t="str">
        <f aca="false">AN111</f>
        <v>Nein</v>
      </c>
      <c r="DJ110" s="0" t="str">
        <f aca="false">AO111</f>
        <v>Nein</v>
      </c>
      <c r="DK110" s="3" t="n">
        <f aca="false">AP111</f>
        <v>1</v>
      </c>
      <c r="DL110" s="0" t="n">
        <f aca="false">IF(CF110=0,0,IF(OR(BX110&gt;=0,CF110&gt;=0),ROUND(CF110/BX110*100,0),-1))</f>
        <v>21</v>
      </c>
      <c r="DM110" s="0" t="s">
        <v>44</v>
      </c>
      <c r="DN110" s="0" t="str">
        <f aca="false">IF(AND(CH110="Nein",BZ110="Nein"),"Nein","Ja")</f>
        <v>Ja</v>
      </c>
      <c r="DO110" s="3" t="n">
        <f aca="false">ROUND(CI110*CA110,2)</f>
        <v>0.85</v>
      </c>
      <c r="DP110" s="0" t="n">
        <f aca="false">IF(OR(BX110&lt;0,CB110&lt;=0),-1,ROUND(BX110/CB110,0))</f>
        <v>26</v>
      </c>
      <c r="DQ110" s="0" t="s">
        <v>44</v>
      </c>
      <c r="DR110" s="0" t="str">
        <f aca="false">IF(AND(BZ110="Nein",CD110="Nein"),"Nein","Ja")</f>
        <v>Ja</v>
      </c>
      <c r="DS110" s="3" t="n">
        <f aca="false">ROUND(CA110*CE110,2)</f>
        <v>0.92</v>
      </c>
      <c r="DT110" s="0" t="n">
        <f aca="false">IF(OR(CF110&lt;0,CJ110&lt;=0),-1,ROUND(CF110/CJ110,0))</f>
        <v>6</v>
      </c>
      <c r="DU110" s="0" t="s">
        <v>44</v>
      </c>
      <c r="DV110" s="0" t="str">
        <f aca="false">IF(AND(CH110="Nein",CL110="Nein"),"Nein","Ja")</f>
        <v>Ja</v>
      </c>
      <c r="DW110" s="3" t="n">
        <f aca="false">ROUND(CI110*CM110,2)</f>
        <v>0.92</v>
      </c>
      <c r="DX110" s="0" t="n">
        <f aca="false">IF(OR(CN110&lt;0,CR110&lt;=0),-1,ROUND(CN110/CR110,0))</f>
        <v>20</v>
      </c>
      <c r="DY110" s="0" t="s">
        <v>44</v>
      </c>
      <c r="DZ110" s="0" t="str">
        <f aca="false">IF(AND(CP110="Nein",CT110="Nein"),"Nein","Ja")</f>
        <v>Ja</v>
      </c>
      <c r="EA110" s="3" t="n">
        <f aca="false">ROUND(CQ110*CU110,2)</f>
        <v>0.92</v>
      </c>
      <c r="EB110" s="0" t="n">
        <f aca="false">IF(OR(CN110&lt;0,CF110&lt;0),-1,CN110+ROUND(BU110*CF110,0))</f>
        <v>3373</v>
      </c>
      <c r="EC110" s="0" t="s">
        <v>44</v>
      </c>
      <c r="ED110" s="0" t="str">
        <f aca="false">IF(AND(CP110="Nein",CH110="Nein"),"Nein","Ja")</f>
        <v>Ja</v>
      </c>
      <c r="EE110" s="3" t="n">
        <f aca="false">ROUND((CQ110+CI110)/2,2)</f>
        <v>0.92</v>
      </c>
      <c r="EF110" s="0" t="n">
        <f aca="false">IF(OR(EB110&lt;0,CB110&lt;=0),-1,ROUND(EB110/CB110,0))</f>
        <v>35</v>
      </c>
      <c r="EG110" s="0" t="s">
        <v>44</v>
      </c>
      <c r="EH110" s="0" t="str">
        <f aca="false">IF(AND(ED110="Nein",CD110="Nein"),"Nein","Ja")</f>
        <v>Ja</v>
      </c>
      <c r="EI110" s="3" t="n">
        <f aca="false">ROUND(EE110*CE110,2)</f>
        <v>0.92</v>
      </c>
      <c r="EJ110" s="0" t="n">
        <f aca="false">BO111</f>
        <v>7</v>
      </c>
      <c r="EK110" s="0" t="str">
        <f aca="false">BP110</f>
        <v>Nein</v>
      </c>
      <c r="EL110" s="0" t="str">
        <f aca="false">BQ110</f>
        <v>Nein</v>
      </c>
      <c r="EM110" s="3" t="n">
        <f aca="false">BR110</f>
        <v>0.96</v>
      </c>
    </row>
    <row r="111" customFormat="false" ht="12.75" hidden="false" customHeight="false" outlineLevel="0" collapsed="false">
      <c r="B111" s="0" t="n">
        <v>1</v>
      </c>
      <c r="C111" s="0" t="n">
        <v>720</v>
      </c>
      <c r="D111" s="0" t="s">
        <v>44</v>
      </c>
      <c r="E111" s="0" t="s">
        <v>45</v>
      </c>
      <c r="F111" s="3" t="n">
        <v>0.88</v>
      </c>
      <c r="G111" s="0" t="n">
        <v>97</v>
      </c>
      <c r="H111" s="0" t="s">
        <v>44</v>
      </c>
      <c r="I111" s="0" t="s">
        <v>44</v>
      </c>
      <c r="J111" s="3" t="n">
        <v>1</v>
      </c>
      <c r="K111" s="0" t="n">
        <v>180</v>
      </c>
      <c r="L111" s="0" t="s">
        <v>44</v>
      </c>
      <c r="M111" s="0" t="s">
        <v>45</v>
      </c>
      <c r="N111" s="3" t="n">
        <v>0.88</v>
      </c>
      <c r="O111" s="0" t="n">
        <v>82</v>
      </c>
      <c r="P111" s="0" t="s">
        <v>44</v>
      </c>
      <c r="Q111" s="0" t="s">
        <v>44</v>
      </c>
      <c r="R111" s="3" t="n">
        <v>1</v>
      </c>
      <c r="S111" s="0" t="n">
        <v>540</v>
      </c>
      <c r="T111" s="0" t="s">
        <v>44</v>
      </c>
      <c r="U111" s="0" t="s">
        <v>45</v>
      </c>
      <c r="V111" s="3" t="n">
        <v>0.88</v>
      </c>
      <c r="W111" s="0" t="n">
        <v>102</v>
      </c>
      <c r="X111" s="0" t="s">
        <v>44</v>
      </c>
      <c r="Y111" s="0" t="s">
        <v>44</v>
      </c>
      <c r="Z111" s="3" t="n">
        <v>1</v>
      </c>
      <c r="AA111" s="0" t="n">
        <v>82</v>
      </c>
      <c r="AB111" s="0" t="s">
        <v>44</v>
      </c>
      <c r="AC111" s="0" t="s">
        <v>44</v>
      </c>
      <c r="AD111" s="3" t="n">
        <v>1</v>
      </c>
      <c r="AE111" s="0" t="n">
        <v>82</v>
      </c>
      <c r="AF111" s="4" t="s">
        <v>44</v>
      </c>
      <c r="AG111" s="4" t="s">
        <v>44</v>
      </c>
      <c r="AH111" s="3" t="n">
        <v>1</v>
      </c>
      <c r="AI111" s="0" t="n">
        <v>11</v>
      </c>
      <c r="AJ111" s="0" t="s">
        <v>44</v>
      </c>
      <c r="AK111" s="0" t="s">
        <v>44</v>
      </c>
      <c r="AL111" s="3" t="n">
        <v>1</v>
      </c>
      <c r="AM111" s="0" t="n">
        <v>98</v>
      </c>
      <c r="AN111" s="0" t="s">
        <v>44</v>
      </c>
      <c r="AO111" s="0" t="s">
        <v>44</v>
      </c>
      <c r="AP111" s="3" t="n">
        <v>1</v>
      </c>
      <c r="AQ111" s="0" t="n">
        <v>25</v>
      </c>
      <c r="AR111" s="0" t="s">
        <v>44</v>
      </c>
      <c r="AS111" s="0" t="s">
        <v>44</v>
      </c>
      <c r="AT111" s="3" t="n">
        <v>1</v>
      </c>
      <c r="AU111" s="0" t="n">
        <v>7</v>
      </c>
      <c r="AV111" s="0" t="s">
        <v>44</v>
      </c>
      <c r="AW111" s="0" t="s">
        <v>44</v>
      </c>
      <c r="AX111" s="3" t="n">
        <v>1</v>
      </c>
      <c r="AY111" s="0" t="n">
        <v>2</v>
      </c>
      <c r="AZ111" s="0" t="s">
        <v>44</v>
      </c>
      <c r="BA111" s="0" t="s">
        <v>44</v>
      </c>
      <c r="BB111" s="3" t="n">
        <v>1</v>
      </c>
      <c r="BC111" s="0" t="n">
        <v>5</v>
      </c>
      <c r="BD111" s="0" t="s">
        <v>44</v>
      </c>
      <c r="BE111" s="0" t="s">
        <v>44</v>
      </c>
      <c r="BF111" s="3" t="n">
        <v>1</v>
      </c>
      <c r="BG111" s="0" t="n">
        <v>1008</v>
      </c>
      <c r="BH111" s="0" t="s">
        <v>44</v>
      </c>
      <c r="BI111" s="0" t="s">
        <v>44</v>
      </c>
      <c r="BJ111" s="3" t="n">
        <v>1</v>
      </c>
      <c r="BK111" s="0" t="n">
        <v>10</v>
      </c>
      <c r="BL111" s="0" t="s">
        <v>44</v>
      </c>
      <c r="BM111" s="0" t="s">
        <v>44</v>
      </c>
      <c r="BN111" s="3" t="n">
        <v>1</v>
      </c>
      <c r="BO111" s="0" t="n">
        <v>7</v>
      </c>
      <c r="BP111" s="0" t="s">
        <v>44</v>
      </c>
      <c r="BQ111" s="0" t="s">
        <v>44</v>
      </c>
      <c r="BR111" s="3" t="n">
        <v>1</v>
      </c>
      <c r="CA111" s="3"/>
      <c r="CE111" s="3"/>
      <c r="CI111" s="3"/>
      <c r="CM111" s="3"/>
      <c r="CQ111" s="3"/>
      <c r="CU111" s="3"/>
      <c r="CY111" s="3"/>
      <c r="DC111" s="3"/>
      <c r="DG111" s="3"/>
      <c r="DK111" s="3"/>
      <c r="DO111" s="3"/>
      <c r="DS111" s="3"/>
      <c r="DW111" s="3"/>
      <c r="EA111" s="3"/>
      <c r="EE111" s="3"/>
      <c r="EI111" s="3"/>
      <c r="EM111" s="3"/>
    </row>
    <row r="112" customFormat="false" ht="12.75" hidden="false" customHeight="false" outlineLevel="0" collapsed="false">
      <c r="B112" s="0" t="n">
        <v>1</v>
      </c>
      <c r="C112" s="0" t="n">
        <v>600</v>
      </c>
      <c r="D112" s="0" t="s">
        <v>44</v>
      </c>
      <c r="E112" s="0" t="s">
        <v>45</v>
      </c>
      <c r="F112" s="3" t="n">
        <v>0.88</v>
      </c>
      <c r="G112" s="0" t="n">
        <v>105</v>
      </c>
      <c r="H112" s="0" t="s">
        <v>44</v>
      </c>
      <c r="I112" s="0" t="s">
        <v>44</v>
      </c>
      <c r="J112" s="3" t="n">
        <v>1</v>
      </c>
      <c r="K112" s="0" t="n">
        <v>120</v>
      </c>
      <c r="L112" s="0" t="s">
        <v>44</v>
      </c>
      <c r="M112" s="0" t="s">
        <v>45</v>
      </c>
      <c r="N112" s="3" t="n">
        <v>0.88</v>
      </c>
      <c r="O112" s="0" t="n">
        <v>85</v>
      </c>
      <c r="P112" s="0" t="s">
        <v>44</v>
      </c>
      <c r="Q112" s="0" t="s">
        <v>44</v>
      </c>
      <c r="R112" s="3" t="n">
        <v>1</v>
      </c>
      <c r="S112" s="0" t="n">
        <v>480</v>
      </c>
      <c r="T112" s="0" t="s">
        <v>44</v>
      </c>
      <c r="U112" s="0" t="s">
        <v>45</v>
      </c>
      <c r="V112" s="3" t="n">
        <v>0.88</v>
      </c>
      <c r="W112" s="0" t="n">
        <v>110</v>
      </c>
      <c r="X112" s="0" t="s">
        <v>44</v>
      </c>
      <c r="Y112" s="0" t="s">
        <v>44</v>
      </c>
      <c r="Z112" s="3" t="n">
        <v>1</v>
      </c>
      <c r="AA112" s="0" t="n">
        <v>77</v>
      </c>
      <c r="AB112" s="0" t="s">
        <v>44</v>
      </c>
      <c r="AC112" s="0" t="s">
        <v>44</v>
      </c>
      <c r="AD112" s="3" t="n">
        <v>1</v>
      </c>
      <c r="AE112" s="0" t="n">
        <v>77</v>
      </c>
      <c r="AF112" s="4" t="s">
        <v>44</v>
      </c>
      <c r="AG112" s="4" t="s">
        <v>44</v>
      </c>
      <c r="AH112" s="3" t="n">
        <v>1</v>
      </c>
      <c r="AI112" s="0" t="n">
        <v>14</v>
      </c>
      <c r="AJ112" s="0" t="s">
        <v>44</v>
      </c>
      <c r="AK112" s="0" t="s">
        <v>44</v>
      </c>
      <c r="AL112" s="3" t="n">
        <v>1</v>
      </c>
      <c r="AM112" s="0" t="n">
        <v>95</v>
      </c>
      <c r="AN112" s="0" t="s">
        <v>44</v>
      </c>
      <c r="AO112" s="0" t="s">
        <v>44</v>
      </c>
      <c r="AP112" s="3" t="n">
        <v>1</v>
      </c>
      <c r="AQ112" s="0" t="n">
        <v>20</v>
      </c>
      <c r="AR112" s="0" t="s">
        <v>44</v>
      </c>
      <c r="AS112" s="0" t="s">
        <v>44</v>
      </c>
      <c r="AT112" s="3" t="n">
        <v>1</v>
      </c>
      <c r="AU112" s="0" t="n">
        <v>6</v>
      </c>
      <c r="AV112" s="0" t="s">
        <v>44</v>
      </c>
      <c r="AW112" s="0" t="s">
        <v>44</v>
      </c>
      <c r="AX112" s="3" t="n">
        <v>1</v>
      </c>
      <c r="AY112" s="0" t="n">
        <v>1</v>
      </c>
      <c r="AZ112" s="0" t="s">
        <v>44</v>
      </c>
      <c r="BA112" s="0" t="s">
        <v>44</v>
      </c>
      <c r="BB112" s="3" t="n">
        <v>1</v>
      </c>
      <c r="BC112" s="0" t="n">
        <v>4</v>
      </c>
      <c r="BD112" s="0" t="s">
        <v>44</v>
      </c>
      <c r="BE112" s="0" t="s">
        <v>44</v>
      </c>
      <c r="BF112" s="3" t="n">
        <v>1</v>
      </c>
      <c r="BG112" s="0" t="n">
        <v>804</v>
      </c>
      <c r="BH112" s="0" t="s">
        <v>44</v>
      </c>
      <c r="BI112" s="0" t="s">
        <v>44</v>
      </c>
      <c r="BJ112" s="3" t="n">
        <v>1</v>
      </c>
      <c r="BK112" s="0" t="n">
        <v>8</v>
      </c>
      <c r="BL112" s="0" t="s">
        <v>44</v>
      </c>
      <c r="BM112" s="0" t="s">
        <v>44</v>
      </c>
      <c r="BN112" s="3" t="n">
        <v>1</v>
      </c>
      <c r="BO112" s="0" t="n">
        <v>0</v>
      </c>
      <c r="BP112" s="0" t="s">
        <v>44</v>
      </c>
      <c r="BQ112" s="0" t="s">
        <v>44</v>
      </c>
      <c r="BR112" s="3" t="n">
        <v>1</v>
      </c>
      <c r="CA112" s="3"/>
      <c r="CE112" s="3"/>
      <c r="CI112" s="3"/>
      <c r="CM112" s="3"/>
      <c r="CQ112" s="3"/>
      <c r="CU112" s="3"/>
      <c r="CY112" s="3"/>
      <c r="DC112" s="3"/>
      <c r="DG112" s="3"/>
      <c r="DK112" s="3"/>
      <c r="DO112" s="3"/>
      <c r="DS112" s="3"/>
      <c r="DW112" s="3"/>
      <c r="EA112" s="3"/>
      <c r="EE112" s="3"/>
      <c r="EI112" s="3"/>
      <c r="EM112" s="3"/>
    </row>
    <row r="113" customFormat="false" ht="12.75" hidden="false" customHeight="false" outlineLevel="0" collapsed="false">
      <c r="A113" s="0" t="n">
        <v>41</v>
      </c>
      <c r="B113" s="0" t="n">
        <v>1</v>
      </c>
      <c r="C113" s="0" t="n">
        <v>2520</v>
      </c>
      <c r="D113" s="0" t="s">
        <v>44</v>
      </c>
      <c r="E113" s="0" t="s">
        <v>44</v>
      </c>
      <c r="F113" s="3" t="n">
        <v>1</v>
      </c>
      <c r="G113" s="0" t="n">
        <v>107</v>
      </c>
      <c r="H113" s="0" t="s">
        <v>44</v>
      </c>
      <c r="I113" s="0" t="s">
        <v>44</v>
      </c>
      <c r="J113" s="3" t="n">
        <v>1</v>
      </c>
      <c r="K113" s="0" t="n">
        <v>360</v>
      </c>
      <c r="L113" s="0" t="s">
        <v>44</v>
      </c>
      <c r="M113" s="0" t="s">
        <v>44</v>
      </c>
      <c r="N113" s="3" t="n">
        <v>1</v>
      </c>
      <c r="O113" s="0" t="n">
        <v>84</v>
      </c>
      <c r="P113" s="0" t="s">
        <v>44</v>
      </c>
      <c r="Q113" s="0" t="s">
        <v>44</v>
      </c>
      <c r="R113" s="3" t="n">
        <v>1</v>
      </c>
      <c r="S113" s="0" t="n">
        <v>2160</v>
      </c>
      <c r="T113" s="0" t="s">
        <v>44</v>
      </c>
      <c r="U113" s="0" t="s">
        <v>44</v>
      </c>
      <c r="V113" s="3" t="n">
        <v>1</v>
      </c>
      <c r="W113" s="0" t="n">
        <v>111</v>
      </c>
      <c r="X113" s="0" t="s">
        <v>44</v>
      </c>
      <c r="Y113" s="0" t="s">
        <v>44</v>
      </c>
      <c r="Z113" s="3" t="n">
        <v>1</v>
      </c>
      <c r="AA113" s="0" t="n">
        <v>-3</v>
      </c>
      <c r="AB113" s="0" t="s">
        <v>44</v>
      </c>
      <c r="AC113" s="0" t="s">
        <v>44</v>
      </c>
      <c r="AD113" s="3" t="n">
        <v>1</v>
      </c>
      <c r="AE113" s="0" t="n">
        <v>-3</v>
      </c>
      <c r="AF113" s="4" t="s">
        <v>44</v>
      </c>
      <c r="AG113" s="4" t="s">
        <v>44</v>
      </c>
      <c r="AH113" s="3" t="n">
        <v>1</v>
      </c>
      <c r="AI113" s="0" t="n">
        <v>14</v>
      </c>
      <c r="AJ113" s="0" t="s">
        <v>44</v>
      </c>
      <c r="AK113" s="0" t="s">
        <v>44</v>
      </c>
      <c r="AL113" s="3" t="n">
        <v>1</v>
      </c>
      <c r="AM113" s="0" t="n">
        <v>106</v>
      </c>
      <c r="AN113" s="0" t="s">
        <v>44</v>
      </c>
      <c r="AO113" s="0" t="s">
        <v>44</v>
      </c>
      <c r="AP113" s="3" t="n">
        <v>1</v>
      </c>
      <c r="AQ113" s="0" t="n">
        <v>14</v>
      </c>
      <c r="AR113" s="0" t="s">
        <v>44</v>
      </c>
      <c r="AS113" s="0" t="s">
        <v>44</v>
      </c>
      <c r="AT113" s="3" t="n">
        <v>1</v>
      </c>
      <c r="AU113" s="0" t="n">
        <v>24</v>
      </c>
      <c r="AV113" s="0" t="s">
        <v>44</v>
      </c>
      <c r="AW113" s="0" t="s">
        <v>44</v>
      </c>
      <c r="AX113" s="3" t="n">
        <v>1</v>
      </c>
      <c r="AY113" s="0" t="n">
        <v>4</v>
      </c>
      <c r="AZ113" s="0" t="s">
        <v>44</v>
      </c>
      <c r="BA113" s="0" t="s">
        <v>44</v>
      </c>
      <c r="BB113" s="3" t="n">
        <v>1</v>
      </c>
      <c r="BC113" s="0" t="n">
        <v>19</v>
      </c>
      <c r="BD113" s="0" t="s">
        <v>44</v>
      </c>
      <c r="BE113" s="0" t="s">
        <v>44</v>
      </c>
      <c r="BF113" s="3" t="n">
        <v>1</v>
      </c>
      <c r="BG113" s="0" t="n">
        <v>3146</v>
      </c>
      <c r="BH113" s="0" t="s">
        <v>44</v>
      </c>
      <c r="BI113" s="0" t="s">
        <v>44</v>
      </c>
      <c r="BJ113" s="3" t="n">
        <v>1</v>
      </c>
      <c r="BK113" s="0" t="n">
        <v>29</v>
      </c>
      <c r="BL113" s="0" t="s">
        <v>44</v>
      </c>
      <c r="BM113" s="0" t="s">
        <v>44</v>
      </c>
      <c r="BN113" s="3" t="n">
        <v>1</v>
      </c>
      <c r="BO113" s="0" t="n">
        <v>9</v>
      </c>
      <c r="BP113" s="0" t="s">
        <v>44</v>
      </c>
      <c r="BQ113" s="0" t="s">
        <v>44</v>
      </c>
      <c r="BR113" s="3" t="n">
        <v>1</v>
      </c>
      <c r="BU113" s="0" t="n">
        <f aca="false">IF(CJ113&lt;=0,$D$7,IF(CR113&lt;=CJ113,$D$7,$D$7+$F$7*(CR113-CJ113)))</f>
        <v>2.6</v>
      </c>
      <c r="BW113" s="0" t="n">
        <v>1</v>
      </c>
      <c r="BX113" s="0" t="n">
        <f aca="false">IF(AND(C113&gt;=0,C114&gt;=0,C115&gt;=0),ROUND(0.9*C113+0.7*C114-0.3*C115,0),-1)</f>
        <v>2592</v>
      </c>
      <c r="BY113" s="0" t="s">
        <v>44</v>
      </c>
      <c r="BZ113" s="0" t="str">
        <f aca="false">IF(AND(E113="Nein",E114="Nein",E115="Nein"),"Nein","Ja")</f>
        <v>Nein</v>
      </c>
      <c r="CA113" s="3" t="n">
        <f aca="false">ROUND((F113+F114+F115)/3,2)</f>
        <v>1</v>
      </c>
      <c r="CB113" s="0" t="n">
        <f aca="false">G114</f>
        <v>97</v>
      </c>
      <c r="CC113" s="0" t="str">
        <f aca="false">H114</f>
        <v>Nein</v>
      </c>
      <c r="CD113" s="0" t="str">
        <f aca="false">I114</f>
        <v>Nein</v>
      </c>
      <c r="CE113" s="3" t="n">
        <f aca="false">J114</f>
        <v>1</v>
      </c>
      <c r="CF113" s="0" t="n">
        <f aca="false">IF(AND(K113&gt;=0,K114&gt;=0,K115&gt;=0),ROUND(0.9*K113+0.7*K114-0.3*K115,0),-1)</f>
        <v>414</v>
      </c>
      <c r="CG113" s="0" t="s">
        <v>44</v>
      </c>
      <c r="CH113" s="0" t="str">
        <f aca="false">IF(AND(M113="Nein",M114="Nein",M115="Nein"),"Nein","Ja")</f>
        <v>Nein</v>
      </c>
      <c r="CI113" s="3" t="n">
        <f aca="false">ROUND((N113+N114+N115)/3,2)</f>
        <v>1</v>
      </c>
      <c r="CJ113" s="0" t="n">
        <f aca="false">O114</f>
        <v>82</v>
      </c>
      <c r="CK113" s="0" t="str">
        <f aca="false">P114</f>
        <v>Nein</v>
      </c>
      <c r="CL113" s="0" t="str">
        <f aca="false">Q114</f>
        <v>Nein</v>
      </c>
      <c r="CM113" s="3" t="n">
        <f aca="false">R114</f>
        <v>1</v>
      </c>
      <c r="CN113" s="0" t="n">
        <f aca="false">IF(AND(S113&gt;=0,S114&gt;=0,S115&gt;=0),ROUND(0.9*S113+0.7*S114-0.3*S115,0),-1)</f>
        <v>2178</v>
      </c>
      <c r="CO113" s="0" t="s">
        <v>44</v>
      </c>
      <c r="CP113" s="0" t="str">
        <f aca="false">IF(AND(U113="Nein",U114="Nein",U115="Nein"),"Nein","Ja")</f>
        <v>Nein</v>
      </c>
      <c r="CQ113" s="3" t="n">
        <f aca="false">ROUND((V113+V114+V115)/3,2)</f>
        <v>1</v>
      </c>
      <c r="CR113" s="0" t="n">
        <f aca="false">W114</f>
        <v>102</v>
      </c>
      <c r="CS113" s="0" t="str">
        <f aca="false">X114</f>
        <v>Nein</v>
      </c>
      <c r="CT113" s="0" t="str">
        <f aca="false">Y114</f>
        <v>Nein</v>
      </c>
      <c r="CU113" s="3" t="n">
        <f aca="false">Z114</f>
        <v>1</v>
      </c>
      <c r="CV113" s="0" t="n">
        <f aca="false">AA114</f>
        <v>82</v>
      </c>
      <c r="CW113" s="0" t="str">
        <f aca="false">AB114</f>
        <v>Nein</v>
      </c>
      <c r="CX113" s="0" t="str">
        <f aca="false">AC114</f>
        <v>Nein</v>
      </c>
      <c r="CY113" s="3" t="n">
        <f aca="false">AD114</f>
        <v>1</v>
      </c>
      <c r="CZ113" s="0" t="n">
        <f aca="false">AE114</f>
        <v>82</v>
      </c>
      <c r="DA113" s="0" t="str">
        <f aca="false">AF114</f>
        <v>Nein</v>
      </c>
      <c r="DB113" s="0" t="str">
        <f aca="false">AG114</f>
        <v>Nein</v>
      </c>
      <c r="DC113" s="3" t="n">
        <f aca="false">AH114</f>
        <v>1</v>
      </c>
      <c r="DD113" s="0" t="n">
        <f aca="false">AI114</f>
        <v>11</v>
      </c>
      <c r="DE113" s="0" t="str">
        <f aca="false">AJ114</f>
        <v>Nein</v>
      </c>
      <c r="DF113" s="0" t="str">
        <f aca="false">AK114</f>
        <v>Nein</v>
      </c>
      <c r="DG113" s="3" t="n">
        <f aca="false">AL114</f>
        <v>1</v>
      </c>
      <c r="DH113" s="0" t="n">
        <f aca="false">AM114</f>
        <v>98</v>
      </c>
      <c r="DI113" s="0" t="str">
        <f aca="false">AN114</f>
        <v>Nein</v>
      </c>
      <c r="DJ113" s="0" t="str">
        <f aca="false">AO114</f>
        <v>Nein</v>
      </c>
      <c r="DK113" s="3" t="n">
        <f aca="false">AP114</f>
        <v>1</v>
      </c>
      <c r="DL113" s="0" t="n">
        <f aca="false">IF(CF113=0,0,IF(OR(BX113&gt;=0,CF113&gt;=0),ROUND(CF113/BX113*100,0),-1))</f>
        <v>16</v>
      </c>
      <c r="DM113" s="0" t="s">
        <v>44</v>
      </c>
      <c r="DN113" s="0" t="str">
        <f aca="false">IF(AND(CH113="Nein",BZ113="Nein"),"Nein","Ja")</f>
        <v>Nein</v>
      </c>
      <c r="DO113" s="3" t="n">
        <f aca="false">ROUND(CI113*CA113,2)</f>
        <v>1</v>
      </c>
      <c r="DP113" s="0" t="n">
        <f aca="false">IF(OR(BX113&lt;0,CB113&lt;=0),-1,ROUND(BX113/CB113,0))</f>
        <v>27</v>
      </c>
      <c r="DQ113" s="0" t="s">
        <v>44</v>
      </c>
      <c r="DR113" s="0" t="str">
        <f aca="false">IF(AND(BZ113="Nein",CD113="Nein"),"Nein","Ja")</f>
        <v>Nein</v>
      </c>
      <c r="DS113" s="3" t="n">
        <f aca="false">ROUND(CA113*CE113,2)</f>
        <v>1</v>
      </c>
      <c r="DT113" s="0" t="n">
        <f aca="false">IF(OR(CF113&lt;0,CJ113&lt;=0),-1,ROUND(CF113/CJ113,0))</f>
        <v>5</v>
      </c>
      <c r="DU113" s="0" t="s">
        <v>44</v>
      </c>
      <c r="DV113" s="0" t="str">
        <f aca="false">IF(AND(CH113="Nein",CL113="Nein"),"Nein","Ja")</f>
        <v>Nein</v>
      </c>
      <c r="DW113" s="3" t="n">
        <f aca="false">ROUND(CI113*CM113,2)</f>
        <v>1</v>
      </c>
      <c r="DX113" s="0" t="n">
        <f aca="false">IF(OR(CN113&lt;0,CR113&lt;=0),-1,ROUND(CN113/CR113,0))</f>
        <v>21</v>
      </c>
      <c r="DY113" s="0" t="s">
        <v>44</v>
      </c>
      <c r="DZ113" s="0" t="str">
        <f aca="false">IF(AND(CP113="Nein",CT113="Nein"),"Nein","Ja")</f>
        <v>Nein</v>
      </c>
      <c r="EA113" s="3" t="n">
        <f aca="false">ROUND(CQ113*CU113,2)</f>
        <v>1</v>
      </c>
      <c r="EB113" s="0" t="n">
        <f aca="false">IF(OR(CN113&lt;0,CF113&lt;0),-1,CN113+ROUND(BU113*CF113,0))</f>
        <v>3254</v>
      </c>
      <c r="EC113" s="0" t="s">
        <v>44</v>
      </c>
      <c r="ED113" s="0" t="str">
        <f aca="false">IF(AND(CP113="Nein",CH113="Nein"),"Nein","Ja")</f>
        <v>Nein</v>
      </c>
      <c r="EE113" s="3" t="n">
        <f aca="false">ROUND((CQ113+CI113)/2,2)</f>
        <v>1</v>
      </c>
      <c r="EF113" s="0" t="n">
        <f aca="false">IF(OR(EB113&lt;0,CB113&lt;=0),-1,ROUND(EB113/CB113,0))</f>
        <v>34</v>
      </c>
      <c r="EG113" s="0" t="s">
        <v>44</v>
      </c>
      <c r="EH113" s="0" t="str">
        <f aca="false">IF(AND(ED113="Nein",CD113="Nein"),"Nein","Ja")</f>
        <v>Nein</v>
      </c>
      <c r="EI113" s="3" t="n">
        <f aca="false">ROUND(EE113*CE113,2)</f>
        <v>1</v>
      </c>
      <c r="EJ113" s="0" t="n">
        <f aca="false">BO114</f>
        <v>7</v>
      </c>
      <c r="EK113" s="0" t="str">
        <f aca="false">BP113</f>
        <v>Nein</v>
      </c>
      <c r="EL113" s="0" t="str">
        <f aca="false">BQ113</f>
        <v>Nein</v>
      </c>
      <c r="EM113" s="3" t="n">
        <f aca="false">BR113</f>
        <v>1</v>
      </c>
    </row>
    <row r="114" customFormat="false" ht="12.75" hidden="false" customHeight="false" outlineLevel="0" collapsed="false">
      <c r="B114" s="0" t="n">
        <v>1</v>
      </c>
      <c r="C114" s="0" t="n">
        <v>720</v>
      </c>
      <c r="D114" s="0" t="s">
        <v>44</v>
      </c>
      <c r="E114" s="0" t="s">
        <v>44</v>
      </c>
      <c r="F114" s="3" t="n">
        <v>1</v>
      </c>
      <c r="G114" s="0" t="n">
        <v>97</v>
      </c>
      <c r="H114" s="0" t="s">
        <v>44</v>
      </c>
      <c r="I114" s="0" t="s">
        <v>44</v>
      </c>
      <c r="J114" s="3" t="n">
        <v>1</v>
      </c>
      <c r="K114" s="0" t="n">
        <v>180</v>
      </c>
      <c r="L114" s="0" t="s">
        <v>44</v>
      </c>
      <c r="M114" s="0" t="s">
        <v>44</v>
      </c>
      <c r="N114" s="3" t="n">
        <v>1</v>
      </c>
      <c r="O114" s="0" t="n">
        <v>82</v>
      </c>
      <c r="P114" s="0" t="s">
        <v>44</v>
      </c>
      <c r="Q114" s="0" t="s">
        <v>44</v>
      </c>
      <c r="R114" s="3" t="n">
        <v>1</v>
      </c>
      <c r="S114" s="0" t="n">
        <v>540</v>
      </c>
      <c r="T114" s="0" t="s">
        <v>44</v>
      </c>
      <c r="U114" s="0" t="s">
        <v>44</v>
      </c>
      <c r="V114" s="3" t="n">
        <v>1</v>
      </c>
      <c r="W114" s="0" t="n">
        <v>102</v>
      </c>
      <c r="X114" s="0" t="s">
        <v>44</v>
      </c>
      <c r="Y114" s="0" t="s">
        <v>44</v>
      </c>
      <c r="Z114" s="3" t="n">
        <v>1</v>
      </c>
      <c r="AA114" s="0" t="n">
        <v>82</v>
      </c>
      <c r="AB114" s="0" t="s">
        <v>44</v>
      </c>
      <c r="AC114" s="0" t="s">
        <v>44</v>
      </c>
      <c r="AD114" s="3" t="n">
        <v>1</v>
      </c>
      <c r="AE114" s="0" t="n">
        <v>82</v>
      </c>
      <c r="AF114" s="4" t="s">
        <v>44</v>
      </c>
      <c r="AG114" s="4" t="s">
        <v>44</v>
      </c>
      <c r="AH114" s="3" t="n">
        <v>1</v>
      </c>
      <c r="AI114" s="0" t="n">
        <v>11</v>
      </c>
      <c r="AJ114" s="0" t="s">
        <v>44</v>
      </c>
      <c r="AK114" s="0" t="s">
        <v>44</v>
      </c>
      <c r="AL114" s="3" t="n">
        <v>1</v>
      </c>
      <c r="AM114" s="0" t="n">
        <v>98</v>
      </c>
      <c r="AN114" s="0" t="s">
        <v>44</v>
      </c>
      <c r="AO114" s="0" t="s">
        <v>44</v>
      </c>
      <c r="AP114" s="3" t="n">
        <v>1</v>
      </c>
      <c r="AQ114" s="0" t="n">
        <v>25</v>
      </c>
      <c r="AR114" s="0" t="s">
        <v>44</v>
      </c>
      <c r="AS114" s="0" t="s">
        <v>44</v>
      </c>
      <c r="AT114" s="3" t="n">
        <v>1</v>
      </c>
      <c r="AU114" s="0" t="n">
        <v>7</v>
      </c>
      <c r="AV114" s="0" t="s">
        <v>44</v>
      </c>
      <c r="AW114" s="0" t="s">
        <v>44</v>
      </c>
      <c r="AX114" s="3" t="n">
        <v>1</v>
      </c>
      <c r="AY114" s="0" t="n">
        <v>2</v>
      </c>
      <c r="AZ114" s="0" t="s">
        <v>44</v>
      </c>
      <c r="BA114" s="0" t="s">
        <v>44</v>
      </c>
      <c r="BB114" s="3" t="n">
        <v>1</v>
      </c>
      <c r="BC114" s="0" t="n">
        <v>5</v>
      </c>
      <c r="BD114" s="0" t="s">
        <v>44</v>
      </c>
      <c r="BE114" s="0" t="s">
        <v>44</v>
      </c>
      <c r="BF114" s="3" t="n">
        <v>1</v>
      </c>
      <c r="BG114" s="0" t="n">
        <v>1008</v>
      </c>
      <c r="BH114" s="0" t="s">
        <v>44</v>
      </c>
      <c r="BI114" s="0" t="s">
        <v>44</v>
      </c>
      <c r="BJ114" s="3" t="n">
        <v>1</v>
      </c>
      <c r="BK114" s="0" t="n">
        <v>10</v>
      </c>
      <c r="BL114" s="0" t="s">
        <v>44</v>
      </c>
      <c r="BM114" s="0" t="s">
        <v>44</v>
      </c>
      <c r="BN114" s="3" t="n">
        <v>1</v>
      </c>
      <c r="BO114" s="0" t="n">
        <v>7</v>
      </c>
      <c r="BP114" s="0" t="s">
        <v>44</v>
      </c>
      <c r="BQ114" s="0" t="s">
        <v>44</v>
      </c>
      <c r="BR114" s="3" t="n">
        <v>1</v>
      </c>
      <c r="CA114" s="3"/>
      <c r="CE114" s="3"/>
      <c r="CI114" s="3"/>
      <c r="CM114" s="3"/>
      <c r="CQ114" s="3"/>
      <c r="CU114" s="3"/>
      <c r="CY114" s="3"/>
      <c r="DC114" s="3"/>
      <c r="DG114" s="3"/>
      <c r="DK114" s="3"/>
      <c r="DO114" s="3"/>
      <c r="DS114" s="3"/>
      <c r="DW114" s="3"/>
      <c r="EA114" s="3"/>
      <c r="EE114" s="3"/>
      <c r="EI114" s="3"/>
      <c r="EM114" s="3"/>
    </row>
    <row r="115" customFormat="false" ht="12.75" hidden="false" customHeight="false" outlineLevel="0" collapsed="false">
      <c r="B115" s="0" t="n">
        <v>1</v>
      </c>
      <c r="C115" s="0" t="n">
        <v>600</v>
      </c>
      <c r="D115" s="0" t="s">
        <v>44</v>
      </c>
      <c r="E115" s="0" t="s">
        <v>44</v>
      </c>
      <c r="F115" s="3" t="n">
        <v>1</v>
      </c>
      <c r="G115" s="0" t="n">
        <v>105</v>
      </c>
      <c r="H115" s="0" t="s">
        <v>44</v>
      </c>
      <c r="I115" s="0" t="s">
        <v>44</v>
      </c>
      <c r="J115" s="3" t="n">
        <v>1</v>
      </c>
      <c r="K115" s="0" t="n">
        <v>120</v>
      </c>
      <c r="L115" s="0" t="s">
        <v>44</v>
      </c>
      <c r="M115" s="0" t="s">
        <v>44</v>
      </c>
      <c r="N115" s="3" t="n">
        <v>1</v>
      </c>
      <c r="O115" s="0" t="n">
        <v>85</v>
      </c>
      <c r="P115" s="0" t="s">
        <v>44</v>
      </c>
      <c r="Q115" s="0" t="s">
        <v>44</v>
      </c>
      <c r="R115" s="3" t="n">
        <v>1</v>
      </c>
      <c r="S115" s="0" t="n">
        <v>480</v>
      </c>
      <c r="T115" s="0" t="s">
        <v>44</v>
      </c>
      <c r="U115" s="0" t="s">
        <v>44</v>
      </c>
      <c r="V115" s="3" t="n">
        <v>1</v>
      </c>
      <c r="W115" s="0" t="n">
        <v>110</v>
      </c>
      <c r="X115" s="0" t="s">
        <v>44</v>
      </c>
      <c r="Y115" s="0" t="s">
        <v>44</v>
      </c>
      <c r="Z115" s="3" t="n">
        <v>1</v>
      </c>
      <c r="AA115" s="0" t="n">
        <v>77</v>
      </c>
      <c r="AB115" s="0" t="s">
        <v>44</v>
      </c>
      <c r="AC115" s="0" t="s">
        <v>44</v>
      </c>
      <c r="AD115" s="3" t="n">
        <v>1</v>
      </c>
      <c r="AE115" s="0" t="n">
        <v>77</v>
      </c>
      <c r="AF115" s="4" t="s">
        <v>44</v>
      </c>
      <c r="AG115" s="4" t="s">
        <v>44</v>
      </c>
      <c r="AH115" s="3" t="n">
        <v>1</v>
      </c>
      <c r="AI115" s="0" t="n">
        <v>14</v>
      </c>
      <c r="AJ115" s="0" t="s">
        <v>44</v>
      </c>
      <c r="AK115" s="0" t="s">
        <v>44</v>
      </c>
      <c r="AL115" s="3" t="n">
        <v>1</v>
      </c>
      <c r="AM115" s="0" t="n">
        <v>95</v>
      </c>
      <c r="AN115" s="0" t="s">
        <v>44</v>
      </c>
      <c r="AO115" s="0" t="s">
        <v>44</v>
      </c>
      <c r="AP115" s="3" t="n">
        <v>1</v>
      </c>
      <c r="AQ115" s="0" t="n">
        <v>20</v>
      </c>
      <c r="AR115" s="0" t="s">
        <v>44</v>
      </c>
      <c r="AS115" s="0" t="s">
        <v>44</v>
      </c>
      <c r="AT115" s="3" t="n">
        <v>1</v>
      </c>
      <c r="AU115" s="0" t="n">
        <v>6</v>
      </c>
      <c r="AV115" s="0" t="s">
        <v>44</v>
      </c>
      <c r="AW115" s="0" t="s">
        <v>44</v>
      </c>
      <c r="AX115" s="3" t="n">
        <v>1</v>
      </c>
      <c r="AY115" s="0" t="n">
        <v>1</v>
      </c>
      <c r="AZ115" s="0" t="s">
        <v>44</v>
      </c>
      <c r="BA115" s="0" t="s">
        <v>44</v>
      </c>
      <c r="BB115" s="3" t="n">
        <v>1</v>
      </c>
      <c r="BC115" s="0" t="n">
        <v>4</v>
      </c>
      <c r="BD115" s="0" t="s">
        <v>44</v>
      </c>
      <c r="BE115" s="0" t="s">
        <v>44</v>
      </c>
      <c r="BF115" s="3" t="n">
        <v>1</v>
      </c>
      <c r="BG115" s="0" t="n">
        <v>804</v>
      </c>
      <c r="BH115" s="0" t="s">
        <v>44</v>
      </c>
      <c r="BI115" s="0" t="s">
        <v>44</v>
      </c>
      <c r="BJ115" s="3" t="n">
        <v>1</v>
      </c>
      <c r="BK115" s="0" t="n">
        <v>8</v>
      </c>
      <c r="BL115" s="0" t="s">
        <v>44</v>
      </c>
      <c r="BM115" s="0" t="s">
        <v>44</v>
      </c>
      <c r="BN115" s="3" t="n">
        <v>1</v>
      </c>
      <c r="BO115" s="0" t="n">
        <v>0</v>
      </c>
      <c r="BP115" s="0" t="s">
        <v>44</v>
      </c>
      <c r="BQ115" s="0" t="s">
        <v>44</v>
      </c>
      <c r="BR115" s="3" t="n">
        <v>1</v>
      </c>
      <c r="CA115" s="3"/>
      <c r="CE115" s="3"/>
      <c r="CI115" s="3"/>
      <c r="CM115" s="3"/>
      <c r="CQ115" s="3"/>
      <c r="CU115" s="3"/>
      <c r="CY115" s="3"/>
      <c r="DC115" s="3"/>
      <c r="DG115" s="3"/>
      <c r="DK115" s="3"/>
      <c r="DO115" s="3"/>
      <c r="DS115" s="3"/>
      <c r="DW115" s="3"/>
      <c r="EA115" s="3"/>
      <c r="EE115" s="3"/>
      <c r="EI115" s="3"/>
      <c r="EM115" s="3"/>
    </row>
    <row r="116" customFormat="false" ht="12.75" hidden="false" customHeight="false" outlineLevel="0" collapsed="false">
      <c r="A116" s="0" t="n">
        <v>42</v>
      </c>
      <c r="B116" s="0" t="n">
        <v>1</v>
      </c>
      <c r="C116" s="0" t="n">
        <v>2520</v>
      </c>
      <c r="D116" s="0" t="s">
        <v>44</v>
      </c>
      <c r="E116" s="0" t="s">
        <v>44</v>
      </c>
      <c r="F116" s="3" t="n">
        <v>1</v>
      </c>
      <c r="G116" s="0" t="n">
        <v>103</v>
      </c>
      <c r="H116" s="0" t="s">
        <v>44</v>
      </c>
      <c r="I116" s="0" t="s">
        <v>44</v>
      </c>
      <c r="J116" s="3" t="n">
        <v>1</v>
      </c>
      <c r="K116" s="0" t="n">
        <v>900</v>
      </c>
      <c r="L116" s="0" t="s">
        <v>44</v>
      </c>
      <c r="M116" s="0" t="s">
        <v>44</v>
      </c>
      <c r="N116" s="3" t="n">
        <v>1</v>
      </c>
      <c r="O116" s="0" t="n">
        <v>85</v>
      </c>
      <c r="P116" s="0" t="s">
        <v>44</v>
      </c>
      <c r="Q116" s="0" t="s">
        <v>44</v>
      </c>
      <c r="R116" s="3" t="n">
        <v>1</v>
      </c>
      <c r="S116" s="0" t="n">
        <v>1620</v>
      </c>
      <c r="T116" s="0" t="s">
        <v>44</v>
      </c>
      <c r="U116" s="0" t="s">
        <v>44</v>
      </c>
      <c r="V116" s="3" t="n">
        <v>1</v>
      </c>
      <c r="W116" s="0" t="n">
        <v>114</v>
      </c>
      <c r="X116" s="0" t="s">
        <v>44</v>
      </c>
      <c r="Y116" s="0" t="s">
        <v>44</v>
      </c>
      <c r="Z116" s="3" t="n">
        <v>1</v>
      </c>
      <c r="AA116" s="0" t="n">
        <v>82</v>
      </c>
      <c r="AB116" s="0" t="s">
        <v>44</v>
      </c>
      <c r="AC116" s="0" t="s">
        <v>44</v>
      </c>
      <c r="AD116" s="3" t="n">
        <v>1</v>
      </c>
      <c r="AE116" s="0" t="n">
        <v>88</v>
      </c>
      <c r="AF116" s="4" t="s">
        <v>44</v>
      </c>
      <c r="AG116" s="4" t="s">
        <v>44</v>
      </c>
      <c r="AH116" s="3" t="n">
        <v>1</v>
      </c>
      <c r="AI116" s="0" t="n">
        <v>-3</v>
      </c>
      <c r="AJ116" s="0" t="s">
        <v>44</v>
      </c>
      <c r="AK116" s="0" t="s">
        <v>44</v>
      </c>
      <c r="AL116" s="3" t="n">
        <v>1</v>
      </c>
      <c r="AM116" s="0" t="n">
        <v>103</v>
      </c>
      <c r="AN116" s="0" t="s">
        <v>44</v>
      </c>
      <c r="AO116" s="0" t="s">
        <v>44</v>
      </c>
      <c r="AP116" s="3" t="n">
        <v>1</v>
      </c>
      <c r="AQ116" s="0" t="n">
        <v>36</v>
      </c>
      <c r="AR116" s="0" t="s">
        <v>44</v>
      </c>
      <c r="AS116" s="0" t="s">
        <v>44</v>
      </c>
      <c r="AT116" s="3" t="n">
        <v>1</v>
      </c>
      <c r="AU116" s="0" t="n">
        <v>24</v>
      </c>
      <c r="AV116" s="0" t="s">
        <v>44</v>
      </c>
      <c r="AW116" s="0" t="s">
        <v>44</v>
      </c>
      <c r="AX116" s="3" t="n">
        <v>1</v>
      </c>
      <c r="AY116" s="0" t="n">
        <v>11</v>
      </c>
      <c r="AZ116" s="0" t="s">
        <v>44</v>
      </c>
      <c r="BA116" s="0" t="s">
        <v>44</v>
      </c>
      <c r="BB116" s="3" t="n">
        <v>1</v>
      </c>
      <c r="BC116" s="0" t="n">
        <v>14</v>
      </c>
      <c r="BD116" s="0" t="s">
        <v>44</v>
      </c>
      <c r="BE116" s="0" t="s">
        <v>44</v>
      </c>
      <c r="BF116" s="3" t="n">
        <v>1</v>
      </c>
      <c r="BG116" s="0" t="n">
        <v>4122</v>
      </c>
      <c r="BH116" s="0" t="s">
        <v>44</v>
      </c>
      <c r="BI116" s="0" t="s">
        <v>44</v>
      </c>
      <c r="BJ116" s="3" t="n">
        <v>1</v>
      </c>
      <c r="BK116" s="0" t="n">
        <v>40</v>
      </c>
      <c r="BL116" s="0" t="s">
        <v>44</v>
      </c>
      <c r="BM116" s="0" t="s">
        <v>44</v>
      </c>
      <c r="BN116" s="3" t="n">
        <v>1</v>
      </c>
      <c r="BO116" s="0" t="n">
        <v>19</v>
      </c>
      <c r="BP116" s="0" t="s">
        <v>44</v>
      </c>
      <c r="BQ116" s="0" t="s">
        <v>44</v>
      </c>
      <c r="BR116" s="3" t="n">
        <v>1</v>
      </c>
      <c r="BU116" s="0" t="n">
        <f aca="false">IF(CJ116&lt;=0,$D$7,IF(CR116&lt;=CJ116,$D$7,$D$7+$F$7*(CR116-CJ116)))</f>
        <v>2.6</v>
      </c>
      <c r="BW116" s="0" t="n">
        <v>1</v>
      </c>
      <c r="BX116" s="0" t="n">
        <f aca="false">IF(AND(C116&gt;=0,C117&gt;=0,C118&gt;=0),ROUND(0.9*C116+0.7*C117-0.3*C118,0),-1)</f>
        <v>2592</v>
      </c>
      <c r="BY116" s="0" t="s">
        <v>44</v>
      </c>
      <c r="BZ116" s="0" t="str">
        <f aca="false">IF(AND(E116="Nein",E117="Nein",E118="Nein"),"Nein","Ja")</f>
        <v>Nein</v>
      </c>
      <c r="CA116" s="3" t="n">
        <f aca="false">ROUND((F116+F117+F118)/3,2)</f>
        <v>1</v>
      </c>
      <c r="CB116" s="0" t="n">
        <f aca="false">G117</f>
        <v>97</v>
      </c>
      <c r="CC116" s="0" t="str">
        <f aca="false">H117</f>
        <v>Nein</v>
      </c>
      <c r="CD116" s="0" t="str">
        <f aca="false">I117</f>
        <v>Nein</v>
      </c>
      <c r="CE116" s="3" t="n">
        <f aca="false">J117</f>
        <v>1</v>
      </c>
      <c r="CF116" s="0" t="n">
        <f aca="false">IF(AND(K116&gt;=0,K117&gt;=0,K118&gt;=0),ROUND(0.9*K116+0.7*K117-0.3*K118,0),-1)</f>
        <v>900</v>
      </c>
      <c r="CG116" s="0" t="s">
        <v>44</v>
      </c>
      <c r="CH116" s="0" t="str">
        <f aca="false">IF(AND(M116="Nein",M117="Nein",M118="Nein"),"Nein","Ja")</f>
        <v>Nein</v>
      </c>
      <c r="CI116" s="3" t="n">
        <f aca="false">ROUND((N116+N117+N118)/3,2)</f>
        <v>1</v>
      </c>
      <c r="CJ116" s="0" t="n">
        <f aca="false">O117</f>
        <v>82</v>
      </c>
      <c r="CK116" s="0" t="str">
        <f aca="false">P117</f>
        <v>Nein</v>
      </c>
      <c r="CL116" s="0" t="str">
        <f aca="false">Q117</f>
        <v>Nein</v>
      </c>
      <c r="CM116" s="3" t="n">
        <f aca="false">R117</f>
        <v>1</v>
      </c>
      <c r="CN116" s="0" t="n">
        <f aca="false">IF(AND(S116&gt;=0,S117&gt;=0,S118&gt;=0),ROUND(0.9*S116+0.7*S117-0.3*S118,0),-1)</f>
        <v>1692</v>
      </c>
      <c r="CO116" s="0" t="s">
        <v>44</v>
      </c>
      <c r="CP116" s="0" t="str">
        <f aca="false">IF(AND(U116="Nein",U117="Nein",U118="Nein"),"Nein","Ja")</f>
        <v>Nein</v>
      </c>
      <c r="CQ116" s="3" t="n">
        <f aca="false">ROUND((V116+V117+V118)/3,2)</f>
        <v>1</v>
      </c>
      <c r="CR116" s="0" t="n">
        <f aca="false">W117</f>
        <v>102</v>
      </c>
      <c r="CS116" s="0" t="str">
        <f aca="false">X117</f>
        <v>Nein</v>
      </c>
      <c r="CT116" s="0" t="str">
        <f aca="false">Y117</f>
        <v>Nein</v>
      </c>
      <c r="CU116" s="3" t="n">
        <f aca="false">Z117</f>
        <v>1</v>
      </c>
      <c r="CV116" s="0" t="n">
        <f aca="false">AA117</f>
        <v>82</v>
      </c>
      <c r="CW116" s="0" t="str">
        <f aca="false">AB117</f>
        <v>Nein</v>
      </c>
      <c r="CX116" s="0" t="str">
        <f aca="false">AC117</f>
        <v>Nein</v>
      </c>
      <c r="CY116" s="3" t="n">
        <f aca="false">AD117</f>
        <v>1</v>
      </c>
      <c r="CZ116" s="0" t="n">
        <f aca="false">AE117</f>
        <v>82</v>
      </c>
      <c r="DA116" s="0" t="str">
        <f aca="false">AF117</f>
        <v>Nein</v>
      </c>
      <c r="DB116" s="0" t="str">
        <f aca="false">AG117</f>
        <v>Nein</v>
      </c>
      <c r="DC116" s="3" t="n">
        <f aca="false">AH117</f>
        <v>1</v>
      </c>
      <c r="DD116" s="0" t="n">
        <f aca="false">AI117</f>
        <v>11</v>
      </c>
      <c r="DE116" s="0" t="str">
        <f aca="false">AJ117</f>
        <v>Nein</v>
      </c>
      <c r="DF116" s="0" t="str">
        <f aca="false">AK117</f>
        <v>Nein</v>
      </c>
      <c r="DG116" s="3" t="n">
        <f aca="false">AL117</f>
        <v>1</v>
      </c>
      <c r="DH116" s="0" t="n">
        <f aca="false">AM117</f>
        <v>98</v>
      </c>
      <c r="DI116" s="0" t="str">
        <f aca="false">AN117</f>
        <v>Nein</v>
      </c>
      <c r="DJ116" s="0" t="str">
        <f aca="false">AO117</f>
        <v>Nein</v>
      </c>
      <c r="DK116" s="3" t="n">
        <f aca="false">AP117</f>
        <v>1</v>
      </c>
      <c r="DL116" s="0" t="n">
        <f aca="false">IF(CF116=0,0,IF(OR(BX116&gt;=0,CF116&gt;=0),ROUND(CF116/BX116*100,0),-1))</f>
        <v>35</v>
      </c>
      <c r="DM116" s="0" t="s">
        <v>44</v>
      </c>
      <c r="DN116" s="0" t="str">
        <f aca="false">IF(AND(CH116="Nein",BZ116="Nein"),"Nein","Ja")</f>
        <v>Nein</v>
      </c>
      <c r="DO116" s="3" t="n">
        <f aca="false">ROUND(CI116*CA116,2)</f>
        <v>1</v>
      </c>
      <c r="DP116" s="0" t="n">
        <f aca="false">IF(OR(BX116&lt;0,CB116&lt;=0),-1,ROUND(BX116/CB116,0))</f>
        <v>27</v>
      </c>
      <c r="DQ116" s="0" t="s">
        <v>44</v>
      </c>
      <c r="DR116" s="0" t="str">
        <f aca="false">IF(AND(BZ116="Nein",CD116="Nein"),"Nein","Ja")</f>
        <v>Nein</v>
      </c>
      <c r="DS116" s="3" t="n">
        <f aca="false">ROUND(CA116*CE116,2)</f>
        <v>1</v>
      </c>
      <c r="DT116" s="0" t="n">
        <f aca="false">IF(OR(CF116&lt;0,CJ116&lt;=0),-1,ROUND(CF116/CJ116,0))</f>
        <v>11</v>
      </c>
      <c r="DU116" s="0" t="s">
        <v>44</v>
      </c>
      <c r="DV116" s="0" t="str">
        <f aca="false">IF(AND(CH116="Nein",CL116="Nein"),"Nein","Ja")</f>
        <v>Nein</v>
      </c>
      <c r="DW116" s="3" t="n">
        <f aca="false">ROUND(CI116*CM116,2)</f>
        <v>1</v>
      </c>
      <c r="DX116" s="0" t="n">
        <f aca="false">IF(OR(CN116&lt;0,CR116&lt;=0),-1,ROUND(CN116/CR116,0))</f>
        <v>17</v>
      </c>
      <c r="DY116" s="0" t="s">
        <v>44</v>
      </c>
      <c r="DZ116" s="0" t="str">
        <f aca="false">IF(AND(CP116="Nein",CT116="Nein"),"Nein","Ja")</f>
        <v>Nein</v>
      </c>
      <c r="EA116" s="3" t="n">
        <f aca="false">ROUND(CQ116*CU116,2)</f>
        <v>1</v>
      </c>
      <c r="EB116" s="0" t="n">
        <f aca="false">IF(OR(CN116&lt;0,CF116&lt;0),-1,CN116+ROUND(BU116*CF116,0))</f>
        <v>4032</v>
      </c>
      <c r="EC116" s="0" t="s">
        <v>44</v>
      </c>
      <c r="ED116" s="0" t="str">
        <f aca="false">IF(AND(CP116="Nein",CH116="Nein"),"Nein","Ja")</f>
        <v>Nein</v>
      </c>
      <c r="EE116" s="3" t="n">
        <f aca="false">ROUND((CQ116+CI116)/2,2)</f>
        <v>1</v>
      </c>
      <c r="EF116" s="0" t="n">
        <f aca="false">IF(OR(EB116&lt;0,CB116&lt;=0),-1,ROUND(EB116/CB116,0))</f>
        <v>42</v>
      </c>
      <c r="EG116" s="0" t="s">
        <v>44</v>
      </c>
      <c r="EH116" s="0" t="str">
        <f aca="false">IF(AND(ED116="Nein",CD116="Nein"),"Nein","Ja")</f>
        <v>Nein</v>
      </c>
      <c r="EI116" s="3" t="n">
        <f aca="false">ROUND(EE116*CE116,2)</f>
        <v>1</v>
      </c>
      <c r="EJ116" s="0" t="n">
        <f aca="false">BO117</f>
        <v>7</v>
      </c>
      <c r="EK116" s="0" t="str">
        <f aca="false">BP116</f>
        <v>Nein</v>
      </c>
      <c r="EL116" s="0" t="str">
        <f aca="false">BQ116</f>
        <v>Nein</v>
      </c>
      <c r="EM116" s="3" t="n">
        <f aca="false">BR116</f>
        <v>1</v>
      </c>
    </row>
    <row r="117" customFormat="false" ht="12.75" hidden="false" customHeight="false" outlineLevel="0" collapsed="false">
      <c r="B117" s="0" t="n">
        <v>1</v>
      </c>
      <c r="C117" s="0" t="n">
        <v>720</v>
      </c>
      <c r="D117" s="0" t="s">
        <v>44</v>
      </c>
      <c r="E117" s="0" t="s">
        <v>44</v>
      </c>
      <c r="F117" s="3" t="n">
        <v>1</v>
      </c>
      <c r="G117" s="0" t="n">
        <v>97</v>
      </c>
      <c r="H117" s="0" t="s">
        <v>44</v>
      </c>
      <c r="I117" s="0" t="s">
        <v>44</v>
      </c>
      <c r="J117" s="3" t="n">
        <v>1</v>
      </c>
      <c r="K117" s="0" t="n">
        <v>180</v>
      </c>
      <c r="L117" s="0" t="s">
        <v>44</v>
      </c>
      <c r="M117" s="0" t="s">
        <v>44</v>
      </c>
      <c r="N117" s="3" t="n">
        <v>1</v>
      </c>
      <c r="O117" s="0" t="n">
        <v>82</v>
      </c>
      <c r="P117" s="0" t="s">
        <v>44</v>
      </c>
      <c r="Q117" s="0" t="s">
        <v>44</v>
      </c>
      <c r="R117" s="3" t="n">
        <v>1</v>
      </c>
      <c r="S117" s="0" t="n">
        <v>540</v>
      </c>
      <c r="T117" s="0" t="s">
        <v>44</v>
      </c>
      <c r="U117" s="0" t="s">
        <v>44</v>
      </c>
      <c r="V117" s="3" t="n">
        <v>1</v>
      </c>
      <c r="W117" s="0" t="n">
        <v>102</v>
      </c>
      <c r="X117" s="0" t="s">
        <v>44</v>
      </c>
      <c r="Y117" s="0" t="s">
        <v>44</v>
      </c>
      <c r="Z117" s="3" t="n">
        <v>1</v>
      </c>
      <c r="AA117" s="0" t="n">
        <v>82</v>
      </c>
      <c r="AB117" s="0" t="s">
        <v>44</v>
      </c>
      <c r="AC117" s="0" t="s">
        <v>44</v>
      </c>
      <c r="AD117" s="3" t="n">
        <v>1</v>
      </c>
      <c r="AE117" s="0" t="n">
        <v>82</v>
      </c>
      <c r="AF117" s="4" t="s">
        <v>44</v>
      </c>
      <c r="AG117" s="4" t="s">
        <v>44</v>
      </c>
      <c r="AH117" s="3" t="n">
        <v>1</v>
      </c>
      <c r="AI117" s="0" t="n">
        <v>11</v>
      </c>
      <c r="AJ117" s="0" t="s">
        <v>44</v>
      </c>
      <c r="AK117" s="0" t="s">
        <v>44</v>
      </c>
      <c r="AL117" s="3" t="n">
        <v>1</v>
      </c>
      <c r="AM117" s="0" t="n">
        <v>98</v>
      </c>
      <c r="AN117" s="0" t="s">
        <v>44</v>
      </c>
      <c r="AO117" s="0" t="s">
        <v>44</v>
      </c>
      <c r="AP117" s="3" t="n">
        <v>1</v>
      </c>
      <c r="AQ117" s="0" t="n">
        <v>25</v>
      </c>
      <c r="AR117" s="0" t="s">
        <v>44</v>
      </c>
      <c r="AS117" s="0" t="s">
        <v>44</v>
      </c>
      <c r="AT117" s="3" t="n">
        <v>1</v>
      </c>
      <c r="AU117" s="0" t="n">
        <v>7</v>
      </c>
      <c r="AV117" s="0" t="s">
        <v>44</v>
      </c>
      <c r="AW117" s="0" t="s">
        <v>44</v>
      </c>
      <c r="AX117" s="3" t="n">
        <v>1</v>
      </c>
      <c r="AY117" s="0" t="n">
        <v>2</v>
      </c>
      <c r="AZ117" s="0" t="s">
        <v>44</v>
      </c>
      <c r="BA117" s="0" t="s">
        <v>44</v>
      </c>
      <c r="BB117" s="3" t="n">
        <v>1</v>
      </c>
      <c r="BC117" s="0" t="n">
        <v>5</v>
      </c>
      <c r="BD117" s="0" t="s">
        <v>44</v>
      </c>
      <c r="BE117" s="0" t="s">
        <v>44</v>
      </c>
      <c r="BF117" s="3" t="n">
        <v>1</v>
      </c>
      <c r="BG117" s="0" t="n">
        <v>1008</v>
      </c>
      <c r="BH117" s="0" t="s">
        <v>44</v>
      </c>
      <c r="BI117" s="0" t="s">
        <v>44</v>
      </c>
      <c r="BJ117" s="3" t="n">
        <v>1</v>
      </c>
      <c r="BK117" s="0" t="n">
        <v>10</v>
      </c>
      <c r="BL117" s="0" t="s">
        <v>44</v>
      </c>
      <c r="BM117" s="0" t="s">
        <v>44</v>
      </c>
      <c r="BN117" s="3" t="n">
        <v>1</v>
      </c>
      <c r="BO117" s="0" t="n">
        <v>7</v>
      </c>
      <c r="BP117" s="0" t="s">
        <v>44</v>
      </c>
      <c r="BQ117" s="0" t="s">
        <v>44</v>
      </c>
      <c r="BR117" s="3" t="n">
        <v>1</v>
      </c>
      <c r="CA117" s="3"/>
      <c r="CE117" s="3"/>
      <c r="CI117" s="3"/>
      <c r="CM117" s="3"/>
      <c r="CQ117" s="3"/>
      <c r="CU117" s="3"/>
      <c r="CY117" s="3"/>
      <c r="DC117" s="3"/>
      <c r="DG117" s="3"/>
      <c r="DK117" s="3"/>
      <c r="DO117" s="3"/>
      <c r="DS117" s="3"/>
      <c r="DW117" s="3"/>
      <c r="EA117" s="3"/>
      <c r="EE117" s="3"/>
      <c r="EI117" s="3"/>
      <c r="EM117" s="3"/>
    </row>
    <row r="118" customFormat="false" ht="12.75" hidden="false" customHeight="false" outlineLevel="0" collapsed="false">
      <c r="B118" s="0" t="n">
        <v>1</v>
      </c>
      <c r="C118" s="0" t="n">
        <v>600</v>
      </c>
      <c r="D118" s="0" t="s">
        <v>44</v>
      </c>
      <c r="E118" s="0" t="s">
        <v>44</v>
      </c>
      <c r="F118" s="3" t="n">
        <v>1</v>
      </c>
      <c r="G118" s="0" t="n">
        <v>105</v>
      </c>
      <c r="H118" s="0" t="s">
        <v>44</v>
      </c>
      <c r="I118" s="0" t="s">
        <v>44</v>
      </c>
      <c r="J118" s="3" t="n">
        <v>1</v>
      </c>
      <c r="K118" s="0" t="n">
        <v>120</v>
      </c>
      <c r="L118" s="0" t="s">
        <v>44</v>
      </c>
      <c r="M118" s="0" t="s">
        <v>44</v>
      </c>
      <c r="N118" s="3" t="n">
        <v>1</v>
      </c>
      <c r="O118" s="0" t="n">
        <v>85</v>
      </c>
      <c r="P118" s="0" t="s">
        <v>44</v>
      </c>
      <c r="Q118" s="0" t="s">
        <v>44</v>
      </c>
      <c r="R118" s="3" t="n">
        <v>1</v>
      </c>
      <c r="S118" s="0" t="n">
        <v>480</v>
      </c>
      <c r="T118" s="0" t="s">
        <v>44</v>
      </c>
      <c r="U118" s="0" t="s">
        <v>44</v>
      </c>
      <c r="V118" s="3" t="n">
        <v>1</v>
      </c>
      <c r="W118" s="0" t="n">
        <v>110</v>
      </c>
      <c r="X118" s="0" t="s">
        <v>44</v>
      </c>
      <c r="Y118" s="0" t="s">
        <v>44</v>
      </c>
      <c r="Z118" s="3" t="n">
        <v>1</v>
      </c>
      <c r="AA118" s="0" t="n">
        <v>77</v>
      </c>
      <c r="AB118" s="0" t="s">
        <v>44</v>
      </c>
      <c r="AC118" s="0" t="s">
        <v>44</v>
      </c>
      <c r="AD118" s="3" t="n">
        <v>1</v>
      </c>
      <c r="AE118" s="0" t="n">
        <v>77</v>
      </c>
      <c r="AF118" s="4" t="s">
        <v>44</v>
      </c>
      <c r="AG118" s="4" t="s">
        <v>44</v>
      </c>
      <c r="AH118" s="3" t="n">
        <v>1</v>
      </c>
      <c r="AI118" s="0" t="n">
        <v>14</v>
      </c>
      <c r="AJ118" s="0" t="s">
        <v>44</v>
      </c>
      <c r="AK118" s="0" t="s">
        <v>44</v>
      </c>
      <c r="AL118" s="3" t="n">
        <v>1</v>
      </c>
      <c r="AM118" s="0" t="n">
        <v>95</v>
      </c>
      <c r="AN118" s="0" t="s">
        <v>44</v>
      </c>
      <c r="AO118" s="0" t="s">
        <v>44</v>
      </c>
      <c r="AP118" s="3" t="n">
        <v>1</v>
      </c>
      <c r="AQ118" s="0" t="n">
        <v>20</v>
      </c>
      <c r="AR118" s="0" t="s">
        <v>44</v>
      </c>
      <c r="AS118" s="0" t="s">
        <v>44</v>
      </c>
      <c r="AT118" s="3" t="n">
        <v>1</v>
      </c>
      <c r="AU118" s="0" t="n">
        <v>6</v>
      </c>
      <c r="AV118" s="0" t="s">
        <v>44</v>
      </c>
      <c r="AW118" s="0" t="s">
        <v>44</v>
      </c>
      <c r="AX118" s="3" t="n">
        <v>1</v>
      </c>
      <c r="AY118" s="0" t="n">
        <v>1</v>
      </c>
      <c r="AZ118" s="0" t="s">
        <v>44</v>
      </c>
      <c r="BA118" s="0" t="s">
        <v>44</v>
      </c>
      <c r="BB118" s="3" t="n">
        <v>1</v>
      </c>
      <c r="BC118" s="0" t="n">
        <v>4</v>
      </c>
      <c r="BD118" s="0" t="s">
        <v>44</v>
      </c>
      <c r="BE118" s="0" t="s">
        <v>44</v>
      </c>
      <c r="BF118" s="3" t="n">
        <v>1</v>
      </c>
      <c r="BG118" s="0" t="n">
        <v>804</v>
      </c>
      <c r="BH118" s="0" t="s">
        <v>44</v>
      </c>
      <c r="BI118" s="0" t="s">
        <v>44</v>
      </c>
      <c r="BJ118" s="3" t="n">
        <v>1</v>
      </c>
      <c r="BK118" s="0" t="n">
        <v>8</v>
      </c>
      <c r="BL118" s="0" t="s">
        <v>44</v>
      </c>
      <c r="BM118" s="0" t="s">
        <v>44</v>
      </c>
      <c r="BN118" s="3" t="n">
        <v>1</v>
      </c>
      <c r="BO118" s="0" t="n">
        <v>0</v>
      </c>
      <c r="BP118" s="0" t="s">
        <v>44</v>
      </c>
      <c r="BQ118" s="0" t="s">
        <v>44</v>
      </c>
      <c r="BR118" s="3" t="n">
        <v>1</v>
      </c>
      <c r="CA118" s="3"/>
      <c r="CE118" s="3"/>
      <c r="CI118" s="3"/>
      <c r="CM118" s="3"/>
      <c r="CQ118" s="3"/>
      <c r="CU118" s="3"/>
      <c r="CY118" s="3"/>
      <c r="DC118" s="3"/>
      <c r="DG118" s="3"/>
      <c r="DK118" s="3"/>
      <c r="DO118" s="3"/>
      <c r="DS118" s="3"/>
      <c r="DW118" s="3"/>
      <c r="EA118" s="3"/>
      <c r="EE118" s="3"/>
      <c r="EI118" s="3"/>
      <c r="EM118" s="3"/>
    </row>
    <row r="119" customFormat="false" ht="12.75" hidden="false" customHeight="false" outlineLevel="0" collapsed="false">
      <c r="A119" s="0" t="n">
        <v>43</v>
      </c>
      <c r="B119" s="0" t="n">
        <v>1</v>
      </c>
      <c r="C119" s="0" t="n">
        <v>1320</v>
      </c>
      <c r="D119" s="0" t="s">
        <v>44</v>
      </c>
      <c r="E119" s="0" t="s">
        <v>44</v>
      </c>
      <c r="F119" s="3" t="n">
        <v>1</v>
      </c>
      <c r="G119" s="0" t="n">
        <v>20</v>
      </c>
      <c r="H119" s="0" t="s">
        <v>44</v>
      </c>
      <c r="I119" s="0" t="s">
        <v>44</v>
      </c>
      <c r="J119" s="3" t="n">
        <v>1</v>
      </c>
      <c r="K119" s="0" t="n">
        <v>60</v>
      </c>
      <c r="L119" s="0" t="s">
        <v>44</v>
      </c>
      <c r="M119" s="0" t="s">
        <v>44</v>
      </c>
      <c r="N119" s="3" t="n">
        <v>1</v>
      </c>
      <c r="O119" s="0" t="n">
        <v>20</v>
      </c>
      <c r="P119" s="0" t="s">
        <v>44</v>
      </c>
      <c r="Q119" s="0" t="s">
        <v>44</v>
      </c>
      <c r="R119" s="3" t="n">
        <v>1</v>
      </c>
      <c r="S119" s="0" t="n">
        <v>1260</v>
      </c>
      <c r="T119" s="0" t="s">
        <v>44</v>
      </c>
      <c r="U119" s="0" t="s">
        <v>44</v>
      </c>
      <c r="V119" s="3" t="n">
        <v>1</v>
      </c>
      <c r="W119" s="0" t="n">
        <v>20</v>
      </c>
      <c r="X119" s="0" t="s">
        <v>44</v>
      </c>
      <c r="Y119" s="0" t="s">
        <v>44</v>
      </c>
      <c r="Z119" s="3" t="n">
        <v>1</v>
      </c>
      <c r="AA119" s="0" t="n">
        <v>92</v>
      </c>
      <c r="AB119" s="0" t="s">
        <v>44</v>
      </c>
      <c r="AC119" s="0" t="s">
        <v>44</v>
      </c>
      <c r="AD119" s="3" t="n">
        <v>1</v>
      </c>
      <c r="AE119" s="0" t="n">
        <v>92</v>
      </c>
      <c r="AF119" s="4" t="s">
        <v>44</v>
      </c>
      <c r="AG119" s="4" t="s">
        <v>44</v>
      </c>
      <c r="AH119" s="3" t="n">
        <v>1</v>
      </c>
      <c r="AI119" s="0" t="n">
        <v>2</v>
      </c>
      <c r="AJ119" s="0" t="s">
        <v>44</v>
      </c>
      <c r="AK119" s="0" t="s">
        <v>44</v>
      </c>
      <c r="AL119" s="3" t="n">
        <v>1</v>
      </c>
      <c r="AM119" s="0" t="n">
        <v>21</v>
      </c>
      <c r="AN119" s="0" t="s">
        <v>44</v>
      </c>
      <c r="AO119" s="0" t="s">
        <v>44</v>
      </c>
      <c r="AP119" s="3" t="n">
        <v>1</v>
      </c>
      <c r="AQ119" s="0" t="n">
        <v>5</v>
      </c>
      <c r="AR119" s="0" t="s">
        <v>44</v>
      </c>
      <c r="AS119" s="0" t="s">
        <v>44</v>
      </c>
      <c r="AT119" s="3" t="n">
        <v>1</v>
      </c>
      <c r="AU119" s="0" t="n">
        <v>66</v>
      </c>
      <c r="AV119" s="0" t="s">
        <v>44</v>
      </c>
      <c r="AW119" s="0" t="s">
        <v>44</v>
      </c>
      <c r="AX119" s="3" t="n">
        <v>1</v>
      </c>
      <c r="AY119" s="0" t="n">
        <v>3</v>
      </c>
      <c r="AZ119" s="0" t="s">
        <v>44</v>
      </c>
      <c r="BA119" s="0" t="s">
        <v>44</v>
      </c>
      <c r="BB119" s="3" t="n">
        <v>1</v>
      </c>
      <c r="BC119" s="0" t="n">
        <v>63</v>
      </c>
      <c r="BD119" s="0" t="s">
        <v>44</v>
      </c>
      <c r="BE119" s="0" t="s">
        <v>44</v>
      </c>
      <c r="BF119" s="3" t="n">
        <v>1</v>
      </c>
      <c r="BG119" s="0" t="n">
        <v>1392</v>
      </c>
      <c r="BH119" s="0" t="s">
        <v>44</v>
      </c>
      <c r="BI119" s="0" t="s">
        <v>44</v>
      </c>
      <c r="BJ119" s="3" t="n">
        <v>1</v>
      </c>
      <c r="BK119" s="0" t="n">
        <v>70</v>
      </c>
      <c r="BL119" s="0" t="s">
        <v>44</v>
      </c>
      <c r="BM119" s="0" t="s">
        <v>44</v>
      </c>
      <c r="BN119" s="3" t="n">
        <v>1</v>
      </c>
      <c r="BO119" s="0" t="n">
        <v>9</v>
      </c>
      <c r="BP119" s="0" t="s">
        <v>44</v>
      </c>
      <c r="BQ119" s="0" t="s">
        <v>44</v>
      </c>
      <c r="BR119" s="3" t="n">
        <v>1</v>
      </c>
      <c r="BU119" s="0" t="n">
        <f aca="false">IF(CJ119&lt;=0,$D$7,IF(CR119&lt;=CJ119,$D$7,$D$7+$F$7*(CR119-CJ119)))</f>
        <v>2.6</v>
      </c>
      <c r="BW119" s="0" t="n">
        <v>1</v>
      </c>
      <c r="BX119" s="0" t="n">
        <f aca="false">IF(AND(C119&gt;=0,C120&gt;=0,C121&gt;=0),ROUND(0.9*C119+0.7*C120-0.3*C121,0),-1)</f>
        <v>1512</v>
      </c>
      <c r="BY119" s="0" t="s">
        <v>44</v>
      </c>
      <c r="BZ119" s="0" t="str">
        <f aca="false">IF(AND(E119="Nein",E120="Nein",E121="Nein"),"Nein","Ja")</f>
        <v>Nein</v>
      </c>
      <c r="CA119" s="3" t="n">
        <f aca="false">ROUND((F119+F120+F121)/3,2)</f>
        <v>1</v>
      </c>
      <c r="CB119" s="0" t="n">
        <f aca="false">G120</f>
        <v>97</v>
      </c>
      <c r="CC119" s="0" t="str">
        <f aca="false">H120</f>
        <v>Nein</v>
      </c>
      <c r="CD119" s="0" t="str">
        <f aca="false">I120</f>
        <v>Nein</v>
      </c>
      <c r="CE119" s="3" t="n">
        <f aca="false">J120</f>
        <v>1</v>
      </c>
      <c r="CF119" s="0" t="n">
        <f aca="false">IF(AND(K119&gt;=0,K120&gt;=0,K121&gt;=0),ROUND(0.9*K119+0.7*K120-0.3*K121,0),-1)</f>
        <v>144</v>
      </c>
      <c r="CG119" s="0" t="s">
        <v>44</v>
      </c>
      <c r="CH119" s="0" t="str">
        <f aca="false">IF(AND(M119="Nein",M120="Nein",M121="Nein"),"Nein","Ja")</f>
        <v>Nein</v>
      </c>
      <c r="CI119" s="3" t="n">
        <f aca="false">ROUND((N119+N120+N121)/3,2)</f>
        <v>1</v>
      </c>
      <c r="CJ119" s="0" t="n">
        <f aca="false">O120</f>
        <v>82</v>
      </c>
      <c r="CK119" s="0" t="str">
        <f aca="false">P120</f>
        <v>Nein</v>
      </c>
      <c r="CL119" s="0" t="str">
        <f aca="false">Q120</f>
        <v>Nein</v>
      </c>
      <c r="CM119" s="3" t="n">
        <f aca="false">R120</f>
        <v>1</v>
      </c>
      <c r="CN119" s="0" t="n">
        <f aca="false">IF(AND(S119&gt;=0,S120&gt;=0,S121&gt;=0),ROUND(0.9*S119+0.7*S120-0.3*S121,0),-1)</f>
        <v>1368</v>
      </c>
      <c r="CO119" s="0" t="s">
        <v>44</v>
      </c>
      <c r="CP119" s="0" t="str">
        <f aca="false">IF(AND(U119="Nein",U120="Nein",U121="Nein"),"Nein","Ja")</f>
        <v>Nein</v>
      </c>
      <c r="CQ119" s="3" t="n">
        <f aca="false">ROUND((V119+V120+V121)/3,2)</f>
        <v>1</v>
      </c>
      <c r="CR119" s="0" t="n">
        <f aca="false">W120</f>
        <v>102</v>
      </c>
      <c r="CS119" s="0" t="str">
        <f aca="false">X120</f>
        <v>Nein</v>
      </c>
      <c r="CT119" s="0" t="str">
        <f aca="false">Y120</f>
        <v>Nein</v>
      </c>
      <c r="CU119" s="3" t="n">
        <f aca="false">Z120</f>
        <v>1</v>
      </c>
      <c r="CV119" s="0" t="n">
        <f aca="false">AA120</f>
        <v>-3</v>
      </c>
      <c r="CW119" s="0" t="str">
        <f aca="false">AB120</f>
        <v>Nein</v>
      </c>
      <c r="CX119" s="0" t="str">
        <f aca="false">AC120</f>
        <v>Nein</v>
      </c>
      <c r="CY119" s="3" t="n">
        <f aca="false">AD120</f>
        <v>1</v>
      </c>
      <c r="CZ119" s="0" t="n">
        <f aca="false">AE120</f>
        <v>-3</v>
      </c>
      <c r="DA119" s="0" t="str">
        <f aca="false">AF120</f>
        <v>Nein</v>
      </c>
      <c r="DB119" s="0" t="str">
        <f aca="false">AG120</f>
        <v>Nein</v>
      </c>
      <c r="DC119" s="3" t="n">
        <f aca="false">AH120</f>
        <v>1</v>
      </c>
      <c r="DD119" s="0" t="n">
        <f aca="false">AI120</f>
        <v>-3</v>
      </c>
      <c r="DE119" s="0" t="str">
        <f aca="false">AJ120</f>
        <v>Nein</v>
      </c>
      <c r="DF119" s="0" t="str">
        <f aca="false">AK120</f>
        <v>Nein</v>
      </c>
      <c r="DG119" s="3" t="n">
        <f aca="false">AL120</f>
        <v>1</v>
      </c>
      <c r="DH119" s="0" t="n">
        <f aca="false">AM120</f>
        <v>98</v>
      </c>
      <c r="DI119" s="0" t="str">
        <f aca="false">AN120</f>
        <v>Nein</v>
      </c>
      <c r="DJ119" s="0" t="str">
        <f aca="false">AO120</f>
        <v>Nein</v>
      </c>
      <c r="DK119" s="3" t="n">
        <f aca="false">AP120</f>
        <v>1</v>
      </c>
      <c r="DL119" s="0" t="n">
        <f aca="false">IF(CF119=0,0,IF(OR(BX119&gt;=0,CF119&gt;=0),ROUND(CF119/BX119*100,0),-1))</f>
        <v>10</v>
      </c>
      <c r="DM119" s="0" t="s">
        <v>44</v>
      </c>
      <c r="DN119" s="0" t="str">
        <f aca="false">IF(AND(CH119="Nein",BZ119="Nein"),"Nein","Ja")</f>
        <v>Nein</v>
      </c>
      <c r="DO119" s="3" t="n">
        <f aca="false">ROUND(CI119*CA119,2)</f>
        <v>1</v>
      </c>
      <c r="DP119" s="0" t="n">
        <f aca="false">IF(OR(BX119&lt;0,CB119&lt;=0),-1,ROUND(BX119/CB119,0))</f>
        <v>16</v>
      </c>
      <c r="DQ119" s="0" t="s">
        <v>44</v>
      </c>
      <c r="DR119" s="0" t="str">
        <f aca="false">IF(AND(BZ119="Nein",CD119="Nein"),"Nein","Ja")</f>
        <v>Nein</v>
      </c>
      <c r="DS119" s="3" t="n">
        <f aca="false">ROUND(CA119*CE119,2)</f>
        <v>1</v>
      </c>
      <c r="DT119" s="0" t="n">
        <f aca="false">IF(OR(CF119&lt;0,CJ119&lt;=0),-1,ROUND(CF119/CJ119,0))</f>
        <v>2</v>
      </c>
      <c r="DU119" s="0" t="s">
        <v>44</v>
      </c>
      <c r="DV119" s="0" t="str">
        <f aca="false">IF(AND(CH119="Nein",CL119="Nein"),"Nein","Ja")</f>
        <v>Nein</v>
      </c>
      <c r="DW119" s="3" t="n">
        <f aca="false">ROUND(CI119*CM119,2)</f>
        <v>1</v>
      </c>
      <c r="DX119" s="0" t="n">
        <f aca="false">IF(OR(CN119&lt;0,CR119&lt;=0),-1,ROUND(CN119/CR119,0))</f>
        <v>13</v>
      </c>
      <c r="DY119" s="0" t="s">
        <v>44</v>
      </c>
      <c r="DZ119" s="0" t="str">
        <f aca="false">IF(AND(CP119="Nein",CT119="Nein"),"Nein","Ja")</f>
        <v>Nein</v>
      </c>
      <c r="EA119" s="3" t="n">
        <f aca="false">ROUND(CQ119*CU119,2)</f>
        <v>1</v>
      </c>
      <c r="EB119" s="0" t="n">
        <f aca="false">IF(OR(CN119&lt;0,CF119&lt;0),-1,CN119+ROUND(BU119*CF119,0))</f>
        <v>1742</v>
      </c>
      <c r="EC119" s="0" t="s">
        <v>44</v>
      </c>
      <c r="ED119" s="0" t="str">
        <f aca="false">IF(AND(CP119="Nein",CH119="Nein"),"Nein","Ja")</f>
        <v>Nein</v>
      </c>
      <c r="EE119" s="3" t="n">
        <f aca="false">ROUND((CQ119+CI119)/2,2)</f>
        <v>1</v>
      </c>
      <c r="EF119" s="0" t="n">
        <f aca="false">IF(OR(EB119&lt;0,CB119&lt;=0),-1,ROUND(EB119/CB119,0))</f>
        <v>18</v>
      </c>
      <c r="EG119" s="0" t="s">
        <v>44</v>
      </c>
      <c r="EH119" s="0" t="str">
        <f aca="false">IF(AND(ED119="Nein",CD119="Nein"),"Nein","Ja")</f>
        <v>Nein</v>
      </c>
      <c r="EI119" s="3" t="n">
        <f aca="false">ROUND(EE119*CE119,2)</f>
        <v>1</v>
      </c>
      <c r="EJ119" s="0" t="n">
        <f aca="false">BO120</f>
        <v>7</v>
      </c>
      <c r="EK119" s="0" t="str">
        <f aca="false">BP119</f>
        <v>Nein</v>
      </c>
      <c r="EL119" s="0" t="str">
        <f aca="false">BQ119</f>
        <v>Nein</v>
      </c>
      <c r="EM119" s="3" t="n">
        <f aca="false">BR119</f>
        <v>1</v>
      </c>
    </row>
    <row r="120" customFormat="false" ht="12.75" hidden="false" customHeight="false" outlineLevel="0" collapsed="false">
      <c r="B120" s="0" t="n">
        <v>1</v>
      </c>
      <c r="C120" s="0" t="n">
        <v>720</v>
      </c>
      <c r="D120" s="0" t="s">
        <v>44</v>
      </c>
      <c r="E120" s="0" t="s">
        <v>44</v>
      </c>
      <c r="F120" s="3" t="n">
        <v>1</v>
      </c>
      <c r="G120" s="0" t="n">
        <v>97</v>
      </c>
      <c r="H120" s="0" t="s">
        <v>44</v>
      </c>
      <c r="I120" s="0" t="s">
        <v>44</v>
      </c>
      <c r="J120" s="3" t="n">
        <v>1</v>
      </c>
      <c r="K120" s="0" t="n">
        <v>180</v>
      </c>
      <c r="L120" s="0" t="s">
        <v>44</v>
      </c>
      <c r="M120" s="0" t="s">
        <v>44</v>
      </c>
      <c r="N120" s="3" t="n">
        <v>1</v>
      </c>
      <c r="O120" s="0" t="n">
        <v>82</v>
      </c>
      <c r="P120" s="0" t="s">
        <v>44</v>
      </c>
      <c r="Q120" s="0" t="s">
        <v>44</v>
      </c>
      <c r="R120" s="3" t="n">
        <v>1</v>
      </c>
      <c r="S120" s="0" t="n">
        <v>540</v>
      </c>
      <c r="T120" s="0" t="s">
        <v>44</v>
      </c>
      <c r="U120" s="0" t="s">
        <v>44</v>
      </c>
      <c r="V120" s="3" t="n">
        <v>1</v>
      </c>
      <c r="W120" s="0" t="n">
        <v>102</v>
      </c>
      <c r="X120" s="0" t="s">
        <v>44</v>
      </c>
      <c r="Y120" s="0" t="s">
        <v>44</v>
      </c>
      <c r="Z120" s="3" t="n">
        <v>1</v>
      </c>
      <c r="AA120" s="0" t="n">
        <v>-3</v>
      </c>
      <c r="AB120" s="0" t="s">
        <v>44</v>
      </c>
      <c r="AC120" s="0" t="s">
        <v>44</v>
      </c>
      <c r="AD120" s="3" t="n">
        <v>1</v>
      </c>
      <c r="AE120" s="0" t="n">
        <v>-3</v>
      </c>
      <c r="AF120" s="4" t="s">
        <v>44</v>
      </c>
      <c r="AG120" s="4" t="s">
        <v>44</v>
      </c>
      <c r="AH120" s="3" t="n">
        <v>1</v>
      </c>
      <c r="AI120" s="0" t="n">
        <v>-3</v>
      </c>
      <c r="AJ120" s="0" t="s">
        <v>44</v>
      </c>
      <c r="AK120" s="0" t="s">
        <v>44</v>
      </c>
      <c r="AL120" s="3" t="n">
        <v>1</v>
      </c>
      <c r="AM120" s="0" t="n">
        <v>98</v>
      </c>
      <c r="AN120" s="0" t="s">
        <v>44</v>
      </c>
      <c r="AO120" s="0" t="s">
        <v>44</v>
      </c>
      <c r="AP120" s="3" t="n">
        <v>1</v>
      </c>
      <c r="AQ120" s="0" t="n">
        <v>25</v>
      </c>
      <c r="AR120" s="0" t="s">
        <v>44</v>
      </c>
      <c r="AS120" s="0" t="s">
        <v>44</v>
      </c>
      <c r="AT120" s="3" t="n">
        <v>1</v>
      </c>
      <c r="AU120" s="0" t="n">
        <v>7</v>
      </c>
      <c r="AV120" s="0" t="s">
        <v>44</v>
      </c>
      <c r="AW120" s="0" t="s">
        <v>44</v>
      </c>
      <c r="AX120" s="3" t="n">
        <v>1</v>
      </c>
      <c r="AY120" s="0" t="n">
        <v>2</v>
      </c>
      <c r="AZ120" s="0" t="s">
        <v>44</v>
      </c>
      <c r="BA120" s="0" t="s">
        <v>44</v>
      </c>
      <c r="BB120" s="3" t="n">
        <v>1</v>
      </c>
      <c r="BC120" s="0" t="n">
        <v>5</v>
      </c>
      <c r="BD120" s="0" t="s">
        <v>44</v>
      </c>
      <c r="BE120" s="0" t="s">
        <v>44</v>
      </c>
      <c r="BF120" s="3" t="n">
        <v>1</v>
      </c>
      <c r="BG120" s="0" t="n">
        <v>1008</v>
      </c>
      <c r="BH120" s="0" t="s">
        <v>44</v>
      </c>
      <c r="BI120" s="0" t="s">
        <v>44</v>
      </c>
      <c r="BJ120" s="3" t="n">
        <v>1</v>
      </c>
      <c r="BK120" s="0" t="n">
        <v>10</v>
      </c>
      <c r="BL120" s="0" t="s">
        <v>44</v>
      </c>
      <c r="BM120" s="0" t="s">
        <v>44</v>
      </c>
      <c r="BN120" s="3" t="n">
        <v>1</v>
      </c>
      <c r="BO120" s="0" t="n">
        <v>7</v>
      </c>
      <c r="BP120" s="0" t="s">
        <v>44</v>
      </c>
      <c r="BQ120" s="0" t="s">
        <v>44</v>
      </c>
      <c r="BR120" s="3" t="n">
        <v>1</v>
      </c>
      <c r="CA120" s="3"/>
      <c r="CE120" s="3"/>
      <c r="CI120" s="3"/>
      <c r="CM120" s="3"/>
      <c r="CQ120" s="3"/>
      <c r="CU120" s="3"/>
      <c r="CY120" s="3"/>
      <c r="DC120" s="3"/>
      <c r="DG120" s="3"/>
      <c r="DK120" s="3"/>
      <c r="DO120" s="3"/>
      <c r="DS120" s="3"/>
      <c r="DW120" s="3"/>
      <c r="EA120" s="3"/>
      <c r="EE120" s="3"/>
      <c r="EI120" s="3"/>
      <c r="EM120" s="3"/>
    </row>
    <row r="121" customFormat="false" ht="12.75" hidden="false" customHeight="false" outlineLevel="0" collapsed="false">
      <c r="B121" s="0" t="n">
        <v>1</v>
      </c>
      <c r="C121" s="0" t="n">
        <v>600</v>
      </c>
      <c r="D121" s="0" t="s">
        <v>44</v>
      </c>
      <c r="E121" s="0" t="s">
        <v>44</v>
      </c>
      <c r="F121" s="3" t="n">
        <v>1</v>
      </c>
      <c r="G121" s="0" t="n">
        <v>105</v>
      </c>
      <c r="H121" s="0" t="s">
        <v>44</v>
      </c>
      <c r="I121" s="0" t="s">
        <v>44</v>
      </c>
      <c r="J121" s="3" t="n">
        <v>1</v>
      </c>
      <c r="K121" s="0" t="n">
        <v>120</v>
      </c>
      <c r="L121" s="0" t="s">
        <v>44</v>
      </c>
      <c r="M121" s="0" t="s">
        <v>44</v>
      </c>
      <c r="N121" s="3" t="n">
        <v>1</v>
      </c>
      <c r="O121" s="0" t="n">
        <v>85</v>
      </c>
      <c r="P121" s="0" t="s">
        <v>44</v>
      </c>
      <c r="Q121" s="0" t="s">
        <v>44</v>
      </c>
      <c r="R121" s="3" t="n">
        <v>1</v>
      </c>
      <c r="S121" s="0" t="n">
        <v>480</v>
      </c>
      <c r="T121" s="0" t="s">
        <v>44</v>
      </c>
      <c r="U121" s="0" t="s">
        <v>44</v>
      </c>
      <c r="V121" s="3" t="n">
        <v>1</v>
      </c>
      <c r="W121" s="0" t="n">
        <v>110</v>
      </c>
      <c r="X121" s="0" t="s">
        <v>44</v>
      </c>
      <c r="Y121" s="0" t="s">
        <v>44</v>
      </c>
      <c r="Z121" s="3" t="n">
        <v>1</v>
      </c>
      <c r="AA121" s="0" t="n">
        <v>77</v>
      </c>
      <c r="AB121" s="0" t="s">
        <v>44</v>
      </c>
      <c r="AC121" s="0" t="s">
        <v>44</v>
      </c>
      <c r="AD121" s="3" t="n">
        <v>1</v>
      </c>
      <c r="AE121" s="0" t="n">
        <v>77</v>
      </c>
      <c r="AF121" s="4" t="s">
        <v>44</v>
      </c>
      <c r="AG121" s="4" t="s">
        <v>44</v>
      </c>
      <c r="AH121" s="3" t="n">
        <v>1</v>
      </c>
      <c r="AI121" s="0" t="n">
        <v>14</v>
      </c>
      <c r="AJ121" s="0" t="s">
        <v>44</v>
      </c>
      <c r="AK121" s="0" t="s">
        <v>44</v>
      </c>
      <c r="AL121" s="3" t="n">
        <v>1</v>
      </c>
      <c r="AM121" s="0" t="n">
        <v>95</v>
      </c>
      <c r="AN121" s="0" t="s">
        <v>44</v>
      </c>
      <c r="AO121" s="0" t="s">
        <v>44</v>
      </c>
      <c r="AP121" s="3" t="n">
        <v>1</v>
      </c>
      <c r="AQ121" s="0" t="n">
        <v>20</v>
      </c>
      <c r="AR121" s="0" t="s">
        <v>44</v>
      </c>
      <c r="AS121" s="0" t="s">
        <v>44</v>
      </c>
      <c r="AT121" s="3" t="n">
        <v>1</v>
      </c>
      <c r="AU121" s="0" t="n">
        <v>6</v>
      </c>
      <c r="AV121" s="0" t="s">
        <v>44</v>
      </c>
      <c r="AW121" s="0" t="s">
        <v>44</v>
      </c>
      <c r="AX121" s="3" t="n">
        <v>1</v>
      </c>
      <c r="AY121" s="0" t="n">
        <v>1</v>
      </c>
      <c r="AZ121" s="0" t="s">
        <v>44</v>
      </c>
      <c r="BA121" s="0" t="s">
        <v>44</v>
      </c>
      <c r="BB121" s="3" t="n">
        <v>1</v>
      </c>
      <c r="BC121" s="0" t="n">
        <v>4</v>
      </c>
      <c r="BD121" s="0" t="s">
        <v>44</v>
      </c>
      <c r="BE121" s="0" t="s">
        <v>44</v>
      </c>
      <c r="BF121" s="3" t="n">
        <v>1</v>
      </c>
      <c r="BG121" s="0" t="n">
        <v>804</v>
      </c>
      <c r="BH121" s="0" t="s">
        <v>44</v>
      </c>
      <c r="BI121" s="0" t="s">
        <v>44</v>
      </c>
      <c r="BJ121" s="3" t="n">
        <v>1</v>
      </c>
      <c r="BK121" s="0" t="n">
        <v>8</v>
      </c>
      <c r="BL121" s="0" t="s">
        <v>44</v>
      </c>
      <c r="BM121" s="0" t="s">
        <v>44</v>
      </c>
      <c r="BN121" s="3" t="n">
        <v>1</v>
      </c>
      <c r="BO121" s="0" t="n">
        <v>0</v>
      </c>
      <c r="BP121" s="0" t="s">
        <v>44</v>
      </c>
      <c r="BQ121" s="0" t="s">
        <v>44</v>
      </c>
      <c r="BR121" s="3" t="n">
        <v>1</v>
      </c>
      <c r="CA121" s="3"/>
      <c r="CE121" s="3"/>
      <c r="CI121" s="3"/>
      <c r="CM121" s="3"/>
      <c r="CQ121" s="3"/>
      <c r="CU121" s="3"/>
      <c r="CY121" s="3"/>
      <c r="DC121" s="3"/>
      <c r="DG121" s="3"/>
      <c r="DK121" s="3"/>
      <c r="DO121" s="3"/>
      <c r="DS121" s="3"/>
      <c r="DW121" s="3"/>
      <c r="EA121" s="3"/>
      <c r="EE121" s="3"/>
      <c r="EI121" s="3"/>
      <c r="EM121" s="3"/>
    </row>
    <row r="122" customFormat="false" ht="12.75" hidden="false" customHeight="false" outlineLevel="0" collapsed="false">
      <c r="A122" s="0" t="n">
        <v>44</v>
      </c>
      <c r="B122" s="0" t="n">
        <v>1</v>
      </c>
      <c r="C122" s="0" t="n">
        <v>1320</v>
      </c>
      <c r="D122" s="0" t="s">
        <v>44</v>
      </c>
      <c r="E122" s="0" t="s">
        <v>44</v>
      </c>
      <c r="F122" s="3" t="n">
        <v>1</v>
      </c>
      <c r="G122" s="0" t="n">
        <v>20</v>
      </c>
      <c r="H122" s="0" t="s">
        <v>44</v>
      </c>
      <c r="I122" s="0" t="s">
        <v>44</v>
      </c>
      <c r="J122" s="3" t="n">
        <v>1</v>
      </c>
      <c r="K122" s="0" t="n">
        <v>60</v>
      </c>
      <c r="L122" s="0" t="s">
        <v>44</v>
      </c>
      <c r="M122" s="0" t="s">
        <v>44</v>
      </c>
      <c r="N122" s="3" t="n">
        <v>1</v>
      </c>
      <c r="O122" s="0" t="n">
        <v>20</v>
      </c>
      <c r="P122" s="0" t="s">
        <v>44</v>
      </c>
      <c r="Q122" s="0" t="s">
        <v>44</v>
      </c>
      <c r="R122" s="3" t="n">
        <v>1</v>
      </c>
      <c r="S122" s="0" t="n">
        <v>1260</v>
      </c>
      <c r="T122" s="0" t="s">
        <v>44</v>
      </c>
      <c r="U122" s="0" t="s">
        <v>44</v>
      </c>
      <c r="V122" s="3" t="n">
        <v>1</v>
      </c>
      <c r="W122" s="0" t="n">
        <v>20</v>
      </c>
      <c r="X122" s="0" t="s">
        <v>44</v>
      </c>
      <c r="Y122" s="0" t="s">
        <v>44</v>
      </c>
      <c r="Z122" s="3" t="n">
        <v>1</v>
      </c>
      <c r="AA122" s="0" t="n">
        <v>92</v>
      </c>
      <c r="AB122" s="0" t="s">
        <v>44</v>
      </c>
      <c r="AC122" s="0" t="s">
        <v>44</v>
      </c>
      <c r="AD122" s="3" t="n">
        <v>1</v>
      </c>
      <c r="AE122" s="0" t="n">
        <v>92</v>
      </c>
      <c r="AF122" s="4" t="s">
        <v>44</v>
      </c>
      <c r="AG122" s="4" t="s">
        <v>44</v>
      </c>
      <c r="AH122" s="3" t="n">
        <v>1</v>
      </c>
      <c r="AI122" s="0" t="n">
        <v>2</v>
      </c>
      <c r="AJ122" s="0" t="s">
        <v>44</v>
      </c>
      <c r="AK122" s="0" t="s">
        <v>44</v>
      </c>
      <c r="AL122" s="3" t="n">
        <v>1</v>
      </c>
      <c r="AM122" s="0" t="n">
        <v>21</v>
      </c>
      <c r="AN122" s="0" t="s">
        <v>44</v>
      </c>
      <c r="AO122" s="0" t="s">
        <v>44</v>
      </c>
      <c r="AP122" s="3" t="n">
        <v>1</v>
      </c>
      <c r="AQ122" s="0" t="n">
        <v>5</v>
      </c>
      <c r="AR122" s="0" t="s">
        <v>44</v>
      </c>
      <c r="AS122" s="0" t="s">
        <v>44</v>
      </c>
      <c r="AT122" s="3" t="n">
        <v>1</v>
      </c>
      <c r="AU122" s="0" t="n">
        <v>66</v>
      </c>
      <c r="AV122" s="0" t="s">
        <v>44</v>
      </c>
      <c r="AW122" s="0" t="s">
        <v>44</v>
      </c>
      <c r="AX122" s="3" t="n">
        <v>1</v>
      </c>
      <c r="AY122" s="0" t="n">
        <v>3</v>
      </c>
      <c r="AZ122" s="0" t="s">
        <v>44</v>
      </c>
      <c r="BA122" s="0" t="s">
        <v>44</v>
      </c>
      <c r="BB122" s="3" t="n">
        <v>1</v>
      </c>
      <c r="BC122" s="0" t="n">
        <v>63</v>
      </c>
      <c r="BD122" s="0" t="s">
        <v>44</v>
      </c>
      <c r="BE122" s="0" t="s">
        <v>44</v>
      </c>
      <c r="BF122" s="3" t="n">
        <v>1</v>
      </c>
      <c r="BG122" s="0" t="n">
        <v>1392</v>
      </c>
      <c r="BH122" s="0" t="s">
        <v>44</v>
      </c>
      <c r="BI122" s="0" t="s">
        <v>44</v>
      </c>
      <c r="BJ122" s="3" t="n">
        <v>1</v>
      </c>
      <c r="BK122" s="0" t="n">
        <v>70</v>
      </c>
      <c r="BL122" s="0" t="s">
        <v>44</v>
      </c>
      <c r="BM122" s="0" t="s">
        <v>44</v>
      </c>
      <c r="BN122" s="3" t="n">
        <v>1</v>
      </c>
      <c r="BO122" s="0" t="n">
        <v>9</v>
      </c>
      <c r="BP122" s="0" t="s">
        <v>44</v>
      </c>
      <c r="BQ122" s="0" t="s">
        <v>44</v>
      </c>
      <c r="BR122" s="3" t="n">
        <v>1</v>
      </c>
      <c r="BU122" s="0" t="n">
        <f aca="false">IF(CJ122&lt;=0,$D$7,IF(CR122&lt;=CJ122,$D$7,$D$7+$F$7*(CR122-CJ122)))</f>
        <v>2.6</v>
      </c>
      <c r="BW122" s="0" t="n">
        <v>1</v>
      </c>
      <c r="BX122" s="0" t="n">
        <f aca="false">IF(AND(C122&gt;=0,C123&gt;=0,C124&gt;=0),ROUND(0.9*C122+0.7*C123-0.3*C124,0),-1)</f>
        <v>1512</v>
      </c>
      <c r="BY122" s="0" t="s">
        <v>44</v>
      </c>
      <c r="BZ122" s="0" t="str">
        <f aca="false">IF(AND(E122="Nein",E123="Nein",E124="Nein"),"Nein","Ja")</f>
        <v>Nein</v>
      </c>
      <c r="CA122" s="3" t="n">
        <f aca="false">ROUND((F122+F123+F124)/3,2)</f>
        <v>1</v>
      </c>
      <c r="CB122" s="0" t="n">
        <f aca="false">G123</f>
        <v>97</v>
      </c>
      <c r="CC122" s="0" t="str">
        <f aca="false">H123</f>
        <v>Nein</v>
      </c>
      <c r="CD122" s="0" t="str">
        <f aca="false">I123</f>
        <v>Nein</v>
      </c>
      <c r="CE122" s="3" t="n">
        <f aca="false">J123</f>
        <v>1</v>
      </c>
      <c r="CF122" s="0" t="n">
        <f aca="false">IF(AND(K122&gt;=0,K123&gt;=0,K124&gt;=0),ROUND(0.9*K122+0.7*K123-0.3*K124,0),-1)</f>
        <v>144</v>
      </c>
      <c r="CG122" s="0" t="s">
        <v>44</v>
      </c>
      <c r="CH122" s="0" t="str">
        <f aca="false">IF(AND(M122="Nein",M123="Nein",M124="Nein"),"Nein","Ja")</f>
        <v>Nein</v>
      </c>
      <c r="CI122" s="3" t="n">
        <f aca="false">ROUND((N122+N123+N124)/3,2)</f>
        <v>1</v>
      </c>
      <c r="CJ122" s="0" t="n">
        <f aca="false">O123</f>
        <v>82</v>
      </c>
      <c r="CK122" s="0" t="str">
        <f aca="false">P123</f>
        <v>Nein</v>
      </c>
      <c r="CL122" s="0" t="str">
        <f aca="false">Q123</f>
        <v>Nein</v>
      </c>
      <c r="CM122" s="3" t="n">
        <f aca="false">R123</f>
        <v>1</v>
      </c>
      <c r="CN122" s="0" t="n">
        <f aca="false">IF(AND(S122&gt;=0,S123&gt;=0,S124&gt;=0),ROUND(0.9*S122+0.7*S123-0.3*S124,0),-1)</f>
        <v>1368</v>
      </c>
      <c r="CO122" s="0" t="s">
        <v>44</v>
      </c>
      <c r="CP122" s="0" t="str">
        <f aca="false">IF(AND(U122="Nein",U123="Nein",U124="Nein"),"Nein","Ja")</f>
        <v>Nein</v>
      </c>
      <c r="CQ122" s="3" t="n">
        <f aca="false">ROUND((V122+V123+V124)/3,2)</f>
        <v>1</v>
      </c>
      <c r="CR122" s="0" t="n">
        <f aca="false">W123</f>
        <v>102</v>
      </c>
      <c r="CS122" s="0" t="str">
        <f aca="false">X123</f>
        <v>Nein</v>
      </c>
      <c r="CT122" s="0" t="str">
        <f aca="false">Y123</f>
        <v>Nein</v>
      </c>
      <c r="CU122" s="3" t="n">
        <f aca="false">Z123</f>
        <v>1</v>
      </c>
      <c r="CV122" s="0" t="n">
        <f aca="false">AA123</f>
        <v>82</v>
      </c>
      <c r="CW122" s="0" t="str">
        <f aca="false">AB123</f>
        <v>Nein</v>
      </c>
      <c r="CX122" s="0" t="str">
        <f aca="false">AC123</f>
        <v>Nein</v>
      </c>
      <c r="CY122" s="3" t="n">
        <f aca="false">AD123</f>
        <v>1</v>
      </c>
      <c r="CZ122" s="0" t="n">
        <f aca="false">AE123</f>
        <v>82</v>
      </c>
      <c r="DA122" s="0" t="str">
        <f aca="false">AF123</f>
        <v>Nein</v>
      </c>
      <c r="DB122" s="0" t="str">
        <f aca="false">AG123</f>
        <v>Nein</v>
      </c>
      <c r="DC122" s="3" t="n">
        <f aca="false">AH123</f>
        <v>1</v>
      </c>
      <c r="DD122" s="0" t="n">
        <f aca="false">AI123</f>
        <v>11</v>
      </c>
      <c r="DE122" s="0" t="str">
        <f aca="false">AJ123</f>
        <v>Nein</v>
      </c>
      <c r="DF122" s="0" t="str">
        <f aca="false">AK123</f>
        <v>Nein</v>
      </c>
      <c r="DG122" s="3" t="n">
        <f aca="false">AL123</f>
        <v>1</v>
      </c>
      <c r="DH122" s="0" t="n">
        <f aca="false">AM123</f>
        <v>98</v>
      </c>
      <c r="DI122" s="0" t="str">
        <f aca="false">AN123</f>
        <v>Nein</v>
      </c>
      <c r="DJ122" s="0" t="str">
        <f aca="false">AO123</f>
        <v>Nein</v>
      </c>
      <c r="DK122" s="3" t="n">
        <f aca="false">AP123</f>
        <v>1</v>
      </c>
      <c r="DL122" s="0" t="n">
        <f aca="false">IF(CF122=0,0,IF(OR(BX122&gt;=0,CF122&gt;=0),ROUND(CF122/BX122*100,0),-1))</f>
        <v>10</v>
      </c>
      <c r="DM122" s="0" t="s">
        <v>44</v>
      </c>
      <c r="DN122" s="0" t="str">
        <f aca="false">IF(AND(CH122="Nein",BZ122="Nein"),"Nein","Ja")</f>
        <v>Nein</v>
      </c>
      <c r="DO122" s="3" t="n">
        <f aca="false">ROUND(CI122*CA122,2)</f>
        <v>1</v>
      </c>
      <c r="DP122" s="0" t="n">
        <f aca="false">IF(OR(BX122&lt;0,CB122&lt;=0),-1,ROUND(BX122/CB122,0))</f>
        <v>16</v>
      </c>
      <c r="DQ122" s="0" t="s">
        <v>44</v>
      </c>
      <c r="DR122" s="0" t="str">
        <f aca="false">IF(AND(BZ122="Nein",CD122="Nein"),"Nein","Ja")</f>
        <v>Nein</v>
      </c>
      <c r="DS122" s="3" t="n">
        <f aca="false">ROUND(CA122*CE122,2)</f>
        <v>1</v>
      </c>
      <c r="DT122" s="0" t="n">
        <f aca="false">IF(OR(CF122&lt;0,CJ122&lt;=0),-1,ROUND(CF122/CJ122,0))</f>
        <v>2</v>
      </c>
      <c r="DU122" s="0" t="s">
        <v>44</v>
      </c>
      <c r="DV122" s="0" t="str">
        <f aca="false">IF(AND(CH122="Nein",CL122="Nein"),"Nein","Ja")</f>
        <v>Nein</v>
      </c>
      <c r="DW122" s="3" t="n">
        <f aca="false">ROUND(CI122*CM122,2)</f>
        <v>1</v>
      </c>
      <c r="DX122" s="0" t="n">
        <f aca="false">IF(OR(CN122&lt;0,CR122&lt;=0),-1,ROUND(CN122/CR122,0))</f>
        <v>13</v>
      </c>
      <c r="DY122" s="0" t="s">
        <v>44</v>
      </c>
      <c r="DZ122" s="0" t="str">
        <f aca="false">IF(AND(CP122="Nein",CT122="Nein"),"Nein","Ja")</f>
        <v>Nein</v>
      </c>
      <c r="EA122" s="3" t="n">
        <f aca="false">ROUND(CQ122*CU122,2)</f>
        <v>1</v>
      </c>
      <c r="EB122" s="0" t="n">
        <f aca="false">IF(OR(CN122&lt;0,CF122&lt;0),-1,CN122+ROUND(BU122*CF122,0))</f>
        <v>1742</v>
      </c>
      <c r="EC122" s="0" t="s">
        <v>44</v>
      </c>
      <c r="ED122" s="0" t="str">
        <f aca="false">IF(AND(CP122="Nein",CH122="Nein"),"Nein","Ja")</f>
        <v>Nein</v>
      </c>
      <c r="EE122" s="3" t="n">
        <f aca="false">ROUND((CQ122+CI122)/2,2)</f>
        <v>1</v>
      </c>
      <c r="EF122" s="0" t="n">
        <f aca="false">IF(OR(EB122&lt;0,CB122&lt;=0),-1,ROUND(EB122/CB122,0))</f>
        <v>18</v>
      </c>
      <c r="EG122" s="0" t="s">
        <v>44</v>
      </c>
      <c r="EH122" s="0" t="str">
        <f aca="false">IF(AND(ED122="Nein",CD122="Nein"),"Nein","Ja")</f>
        <v>Nein</v>
      </c>
      <c r="EI122" s="3" t="n">
        <f aca="false">ROUND(EE122*CE122,2)</f>
        <v>1</v>
      </c>
      <c r="EJ122" s="0" t="n">
        <f aca="false">BO123</f>
        <v>7</v>
      </c>
      <c r="EK122" s="0" t="str">
        <f aca="false">BP122</f>
        <v>Nein</v>
      </c>
      <c r="EL122" s="0" t="str">
        <f aca="false">BQ122</f>
        <v>Nein</v>
      </c>
      <c r="EM122" s="3" t="n">
        <f aca="false">BR122</f>
        <v>1</v>
      </c>
    </row>
    <row r="123" customFormat="false" ht="12.75" hidden="false" customHeight="false" outlineLevel="0" collapsed="false">
      <c r="B123" s="0" t="n">
        <v>1</v>
      </c>
      <c r="C123" s="0" t="n">
        <v>720</v>
      </c>
      <c r="D123" s="0" t="s">
        <v>44</v>
      </c>
      <c r="E123" s="0" t="s">
        <v>44</v>
      </c>
      <c r="F123" s="3" t="n">
        <v>1</v>
      </c>
      <c r="G123" s="0" t="n">
        <v>97</v>
      </c>
      <c r="H123" s="0" t="s">
        <v>44</v>
      </c>
      <c r="I123" s="0" t="s">
        <v>44</v>
      </c>
      <c r="J123" s="3" t="n">
        <v>1</v>
      </c>
      <c r="K123" s="0" t="n">
        <v>180</v>
      </c>
      <c r="L123" s="0" t="s">
        <v>44</v>
      </c>
      <c r="M123" s="0" t="s">
        <v>44</v>
      </c>
      <c r="N123" s="3" t="n">
        <v>1</v>
      </c>
      <c r="O123" s="0" t="n">
        <v>82</v>
      </c>
      <c r="P123" s="0" t="s">
        <v>44</v>
      </c>
      <c r="Q123" s="0" t="s">
        <v>44</v>
      </c>
      <c r="R123" s="3" t="n">
        <v>1</v>
      </c>
      <c r="S123" s="0" t="n">
        <v>540</v>
      </c>
      <c r="T123" s="0" t="s">
        <v>44</v>
      </c>
      <c r="U123" s="0" t="s">
        <v>44</v>
      </c>
      <c r="V123" s="3" t="n">
        <v>1</v>
      </c>
      <c r="W123" s="0" t="n">
        <v>102</v>
      </c>
      <c r="X123" s="0" t="s">
        <v>44</v>
      </c>
      <c r="Y123" s="0" t="s">
        <v>44</v>
      </c>
      <c r="Z123" s="3" t="n">
        <v>1</v>
      </c>
      <c r="AA123" s="0" t="n">
        <v>82</v>
      </c>
      <c r="AB123" s="0" t="s">
        <v>44</v>
      </c>
      <c r="AC123" s="0" t="s">
        <v>44</v>
      </c>
      <c r="AD123" s="3" t="n">
        <v>1</v>
      </c>
      <c r="AE123" s="0" t="n">
        <v>82</v>
      </c>
      <c r="AF123" s="4" t="s">
        <v>44</v>
      </c>
      <c r="AG123" s="4" t="s">
        <v>44</v>
      </c>
      <c r="AH123" s="3" t="n">
        <v>1</v>
      </c>
      <c r="AI123" s="0" t="n">
        <v>11</v>
      </c>
      <c r="AJ123" s="0" t="s">
        <v>44</v>
      </c>
      <c r="AK123" s="0" t="s">
        <v>44</v>
      </c>
      <c r="AL123" s="3" t="n">
        <v>1</v>
      </c>
      <c r="AM123" s="0" t="n">
        <v>98</v>
      </c>
      <c r="AN123" s="0" t="s">
        <v>44</v>
      </c>
      <c r="AO123" s="0" t="s">
        <v>44</v>
      </c>
      <c r="AP123" s="3" t="n">
        <v>1</v>
      </c>
      <c r="AQ123" s="0" t="n">
        <v>25</v>
      </c>
      <c r="AR123" s="0" t="s">
        <v>44</v>
      </c>
      <c r="AS123" s="0" t="s">
        <v>44</v>
      </c>
      <c r="AT123" s="3" t="n">
        <v>1</v>
      </c>
      <c r="AU123" s="0" t="n">
        <v>7</v>
      </c>
      <c r="AV123" s="0" t="s">
        <v>44</v>
      </c>
      <c r="AW123" s="0" t="s">
        <v>44</v>
      </c>
      <c r="AX123" s="3" t="n">
        <v>1</v>
      </c>
      <c r="AY123" s="0" t="n">
        <v>2</v>
      </c>
      <c r="AZ123" s="0" t="s">
        <v>44</v>
      </c>
      <c r="BA123" s="0" t="s">
        <v>44</v>
      </c>
      <c r="BB123" s="3" t="n">
        <v>1</v>
      </c>
      <c r="BC123" s="0" t="n">
        <v>5</v>
      </c>
      <c r="BD123" s="0" t="s">
        <v>44</v>
      </c>
      <c r="BE123" s="0" t="s">
        <v>44</v>
      </c>
      <c r="BF123" s="3" t="n">
        <v>1</v>
      </c>
      <c r="BG123" s="0" t="n">
        <v>1008</v>
      </c>
      <c r="BH123" s="0" t="s">
        <v>44</v>
      </c>
      <c r="BI123" s="0" t="s">
        <v>44</v>
      </c>
      <c r="BJ123" s="3" t="n">
        <v>1</v>
      </c>
      <c r="BK123" s="0" t="n">
        <v>10</v>
      </c>
      <c r="BL123" s="0" t="s">
        <v>44</v>
      </c>
      <c r="BM123" s="0" t="s">
        <v>44</v>
      </c>
      <c r="BN123" s="3" t="n">
        <v>1</v>
      </c>
      <c r="BO123" s="0" t="n">
        <v>7</v>
      </c>
      <c r="BP123" s="0" t="s">
        <v>44</v>
      </c>
      <c r="BQ123" s="0" t="s">
        <v>44</v>
      </c>
      <c r="BR123" s="3" t="n">
        <v>1</v>
      </c>
      <c r="CA123" s="3"/>
      <c r="CE123" s="3"/>
      <c r="CI123" s="3"/>
      <c r="CM123" s="3"/>
      <c r="CQ123" s="3"/>
      <c r="CU123" s="3"/>
      <c r="CY123" s="3"/>
      <c r="DC123" s="3"/>
      <c r="DG123" s="3"/>
      <c r="DK123" s="3"/>
      <c r="DO123" s="3"/>
      <c r="DS123" s="3"/>
      <c r="DW123" s="3"/>
      <c r="EA123" s="3"/>
      <c r="EE123" s="3"/>
      <c r="EI123" s="3"/>
      <c r="EM123" s="3"/>
    </row>
    <row r="124" customFormat="false" ht="12.75" hidden="false" customHeight="false" outlineLevel="0" collapsed="false">
      <c r="B124" s="0" t="n">
        <v>1</v>
      </c>
      <c r="C124" s="0" t="n">
        <v>600</v>
      </c>
      <c r="D124" s="0" t="s">
        <v>44</v>
      </c>
      <c r="E124" s="0" t="s">
        <v>44</v>
      </c>
      <c r="F124" s="3" t="n">
        <v>1</v>
      </c>
      <c r="G124" s="0" t="n">
        <v>105</v>
      </c>
      <c r="H124" s="0" t="s">
        <v>44</v>
      </c>
      <c r="I124" s="0" t="s">
        <v>44</v>
      </c>
      <c r="J124" s="3" t="n">
        <v>1</v>
      </c>
      <c r="K124" s="0" t="n">
        <v>120</v>
      </c>
      <c r="L124" s="0" t="s">
        <v>44</v>
      </c>
      <c r="M124" s="0" t="s">
        <v>44</v>
      </c>
      <c r="N124" s="3" t="n">
        <v>1</v>
      </c>
      <c r="O124" s="0" t="n">
        <v>85</v>
      </c>
      <c r="P124" s="0" t="s">
        <v>44</v>
      </c>
      <c r="Q124" s="0" t="s">
        <v>44</v>
      </c>
      <c r="R124" s="3" t="n">
        <v>1</v>
      </c>
      <c r="S124" s="0" t="n">
        <v>480</v>
      </c>
      <c r="T124" s="0" t="s">
        <v>44</v>
      </c>
      <c r="U124" s="0" t="s">
        <v>44</v>
      </c>
      <c r="V124" s="3" t="n">
        <v>1</v>
      </c>
      <c r="W124" s="0" t="n">
        <v>110</v>
      </c>
      <c r="X124" s="0" t="s">
        <v>44</v>
      </c>
      <c r="Y124" s="0" t="s">
        <v>44</v>
      </c>
      <c r="Z124" s="3" t="n">
        <v>1</v>
      </c>
      <c r="AA124" s="0" t="n">
        <v>-3</v>
      </c>
      <c r="AB124" s="0" t="s">
        <v>44</v>
      </c>
      <c r="AC124" s="0" t="s">
        <v>44</v>
      </c>
      <c r="AD124" s="3" t="n">
        <v>1</v>
      </c>
      <c r="AE124" s="0" t="n">
        <v>-3</v>
      </c>
      <c r="AF124" s="4" t="s">
        <v>44</v>
      </c>
      <c r="AG124" s="4" t="s">
        <v>44</v>
      </c>
      <c r="AH124" s="3" t="n">
        <v>1</v>
      </c>
      <c r="AI124" s="0" t="n">
        <v>-3</v>
      </c>
      <c r="AJ124" s="0" t="s">
        <v>44</v>
      </c>
      <c r="AK124" s="0" t="s">
        <v>44</v>
      </c>
      <c r="AL124" s="3" t="n">
        <v>1</v>
      </c>
      <c r="AM124" s="0" t="n">
        <v>95</v>
      </c>
      <c r="AN124" s="0" t="s">
        <v>44</v>
      </c>
      <c r="AO124" s="0" t="s">
        <v>44</v>
      </c>
      <c r="AP124" s="3" t="n">
        <v>1</v>
      </c>
      <c r="AQ124" s="0" t="n">
        <v>20</v>
      </c>
      <c r="AR124" s="0" t="s">
        <v>44</v>
      </c>
      <c r="AS124" s="0" t="s">
        <v>44</v>
      </c>
      <c r="AT124" s="3" t="n">
        <v>1</v>
      </c>
      <c r="AU124" s="0" t="n">
        <v>6</v>
      </c>
      <c r="AV124" s="0" t="s">
        <v>44</v>
      </c>
      <c r="AW124" s="0" t="s">
        <v>44</v>
      </c>
      <c r="AX124" s="3" t="n">
        <v>1</v>
      </c>
      <c r="AY124" s="0" t="n">
        <v>1</v>
      </c>
      <c r="AZ124" s="0" t="s">
        <v>44</v>
      </c>
      <c r="BA124" s="0" t="s">
        <v>44</v>
      </c>
      <c r="BB124" s="3" t="n">
        <v>1</v>
      </c>
      <c r="BC124" s="0" t="n">
        <v>4</v>
      </c>
      <c r="BD124" s="0" t="s">
        <v>44</v>
      </c>
      <c r="BE124" s="0" t="s">
        <v>44</v>
      </c>
      <c r="BF124" s="3" t="n">
        <v>1</v>
      </c>
      <c r="BG124" s="0" t="n">
        <v>804</v>
      </c>
      <c r="BH124" s="0" t="s">
        <v>44</v>
      </c>
      <c r="BI124" s="0" t="s">
        <v>44</v>
      </c>
      <c r="BJ124" s="3" t="n">
        <v>1</v>
      </c>
      <c r="BK124" s="0" t="n">
        <v>8</v>
      </c>
      <c r="BL124" s="0" t="s">
        <v>44</v>
      </c>
      <c r="BM124" s="0" t="s">
        <v>44</v>
      </c>
      <c r="BN124" s="3" t="n">
        <v>1</v>
      </c>
      <c r="BO124" s="0" t="n">
        <v>0</v>
      </c>
      <c r="BP124" s="0" t="s">
        <v>44</v>
      </c>
      <c r="BQ124" s="0" t="s">
        <v>44</v>
      </c>
      <c r="BR124" s="3" t="n">
        <v>1</v>
      </c>
      <c r="CA124" s="3"/>
      <c r="CE124" s="3"/>
      <c r="CI124" s="3"/>
      <c r="CM124" s="3"/>
      <c r="CQ124" s="3"/>
      <c r="CU124" s="3"/>
      <c r="CY124" s="3"/>
      <c r="DC124" s="3"/>
      <c r="DG124" s="3"/>
      <c r="DK124" s="3"/>
      <c r="DO124" s="3"/>
      <c r="DS124" s="3"/>
      <c r="DW124" s="3"/>
      <c r="EA124" s="3"/>
      <c r="EE124" s="3"/>
      <c r="EI124" s="3"/>
      <c r="EM124" s="3"/>
    </row>
    <row r="125" customFormat="false" ht="12.75" hidden="false" customHeight="false" outlineLevel="0" collapsed="false">
      <c r="A125" s="0" t="n">
        <v>45</v>
      </c>
      <c r="B125" s="0" t="n">
        <v>1</v>
      </c>
      <c r="C125" s="0" t="n">
        <v>2520</v>
      </c>
      <c r="D125" s="0" t="s">
        <v>44</v>
      </c>
      <c r="E125" s="0" t="s">
        <v>44</v>
      </c>
      <c r="F125" s="3" t="n">
        <v>1</v>
      </c>
      <c r="G125" s="0" t="n">
        <v>109</v>
      </c>
      <c r="H125" s="0" t="s">
        <v>44</v>
      </c>
      <c r="I125" s="0" t="s">
        <v>44</v>
      </c>
      <c r="J125" s="3" t="n">
        <v>1</v>
      </c>
      <c r="K125" s="0" t="n">
        <v>0</v>
      </c>
      <c r="L125" s="0" t="s">
        <v>44</v>
      </c>
      <c r="M125" s="0" t="s">
        <v>44</v>
      </c>
      <c r="N125" s="3" t="n">
        <v>1</v>
      </c>
      <c r="O125" s="0" t="n">
        <v>-1</v>
      </c>
      <c r="P125" s="0" t="s">
        <v>44</v>
      </c>
      <c r="Q125" s="0" t="s">
        <v>44</v>
      </c>
      <c r="R125" s="3" t="n">
        <v>1</v>
      </c>
      <c r="S125" s="0" t="n">
        <v>2520</v>
      </c>
      <c r="T125" s="0" t="s">
        <v>44</v>
      </c>
      <c r="U125" s="0" t="s">
        <v>44</v>
      </c>
      <c r="V125" s="3" t="n">
        <v>1</v>
      </c>
      <c r="W125" s="0" t="n">
        <v>109</v>
      </c>
      <c r="X125" s="0" t="s">
        <v>44</v>
      </c>
      <c r="Y125" s="0" t="s">
        <v>44</v>
      </c>
      <c r="Z125" s="3" t="n">
        <v>1</v>
      </c>
      <c r="AA125" s="0" t="n">
        <v>83</v>
      </c>
      <c r="AB125" s="0" t="s">
        <v>44</v>
      </c>
      <c r="AC125" s="0" t="s">
        <v>44</v>
      </c>
      <c r="AD125" s="3" t="n">
        <v>1</v>
      </c>
      <c r="AE125" s="0" t="n">
        <v>85</v>
      </c>
      <c r="AF125" s="4" t="s">
        <v>44</v>
      </c>
      <c r="AG125" s="4" t="s">
        <v>44</v>
      </c>
      <c r="AH125" s="3" t="n">
        <v>1</v>
      </c>
      <c r="AI125" s="0" t="n">
        <v>15</v>
      </c>
      <c r="AJ125" s="0" t="s">
        <v>44</v>
      </c>
      <c r="AK125" s="0" t="s">
        <v>44</v>
      </c>
      <c r="AL125" s="3" t="n">
        <v>1</v>
      </c>
      <c r="AM125" s="0" t="n">
        <v>103</v>
      </c>
      <c r="AN125" s="0" t="s">
        <v>44</v>
      </c>
      <c r="AO125" s="0" t="s">
        <v>44</v>
      </c>
      <c r="AP125" s="3" t="n">
        <v>1</v>
      </c>
      <c r="AQ125" s="0" t="n">
        <v>0</v>
      </c>
      <c r="AR125" s="0" t="s">
        <v>44</v>
      </c>
      <c r="AS125" s="0" t="s">
        <v>44</v>
      </c>
      <c r="AT125" s="3" t="n">
        <v>1</v>
      </c>
      <c r="AU125" s="0" t="n">
        <v>23</v>
      </c>
      <c r="AV125" s="0" t="s">
        <v>44</v>
      </c>
      <c r="AW125" s="0" t="s">
        <v>44</v>
      </c>
      <c r="AX125" s="3" t="n">
        <v>1</v>
      </c>
      <c r="AY125" s="0" t="n">
        <v>-1</v>
      </c>
      <c r="AZ125" s="0" t="s">
        <v>44</v>
      </c>
      <c r="BA125" s="0" t="s">
        <v>44</v>
      </c>
      <c r="BB125" s="3" t="n">
        <v>1</v>
      </c>
      <c r="BC125" s="0" t="n">
        <v>23</v>
      </c>
      <c r="BD125" s="0" t="s">
        <v>44</v>
      </c>
      <c r="BE125" s="0" t="s">
        <v>44</v>
      </c>
      <c r="BF125" s="3" t="n">
        <v>1</v>
      </c>
      <c r="BG125" s="0" t="n">
        <v>2520</v>
      </c>
      <c r="BH125" s="0" t="s">
        <v>44</v>
      </c>
      <c r="BI125" s="0" t="s">
        <v>44</v>
      </c>
      <c r="BJ125" s="3" t="n">
        <v>1</v>
      </c>
      <c r="BK125" s="0" t="n">
        <v>23</v>
      </c>
      <c r="BL125" s="0" t="s">
        <v>44</v>
      </c>
      <c r="BM125" s="0" t="s">
        <v>44</v>
      </c>
      <c r="BN125" s="3" t="n">
        <v>1</v>
      </c>
      <c r="BO125" s="0" t="n">
        <v>13</v>
      </c>
      <c r="BP125" s="0" t="s">
        <v>44</v>
      </c>
      <c r="BQ125" s="0" t="s">
        <v>44</v>
      </c>
      <c r="BR125" s="3" t="n">
        <v>1</v>
      </c>
      <c r="BU125" s="0" t="n">
        <f aca="false">IF(CJ125&lt;=0,$D$7,IF(CR125&lt;=CJ125,$D$7,$D$7+$F$7*(CR125-CJ125)))</f>
        <v>2.6</v>
      </c>
      <c r="BW125" s="0" t="n">
        <v>1</v>
      </c>
      <c r="BX125" s="0" t="n">
        <f aca="false">IF(AND(C125&gt;=0,C126&gt;=0,C127&gt;=0),ROUND(0.9*C125+0.7*C126-0.3*C127,0),-1)</f>
        <v>2592</v>
      </c>
      <c r="BY125" s="0" t="s">
        <v>44</v>
      </c>
      <c r="BZ125" s="0" t="str">
        <f aca="false">IF(AND(E125="Nein",E126="Nein",E127="Nein"),"Nein","Ja")</f>
        <v>Nein</v>
      </c>
      <c r="CA125" s="3" t="n">
        <f aca="false">ROUND((F125+F126+F127)/3,2)</f>
        <v>1</v>
      </c>
      <c r="CB125" s="0" t="n">
        <f aca="false">G126</f>
        <v>97</v>
      </c>
      <c r="CC125" s="0" t="str">
        <f aca="false">H126</f>
        <v>Nein</v>
      </c>
      <c r="CD125" s="0" t="str">
        <f aca="false">I126</f>
        <v>Nein</v>
      </c>
      <c r="CE125" s="3" t="n">
        <f aca="false">J126</f>
        <v>1</v>
      </c>
      <c r="CF125" s="0" t="n">
        <f aca="false">IF(AND(K125&gt;=0,K126&gt;=0,K127&gt;=0),ROUND(0.9*K125+0.7*K126-0.3*K127,0),-1)</f>
        <v>90</v>
      </c>
      <c r="CG125" s="0" t="s">
        <v>44</v>
      </c>
      <c r="CH125" s="0" t="str">
        <f aca="false">IF(AND(M125="Nein",M126="Nein",M127="Nein"),"Nein","Ja")</f>
        <v>Nein</v>
      </c>
      <c r="CI125" s="3" t="n">
        <f aca="false">ROUND((N125+N126+N127)/3,2)</f>
        <v>1</v>
      </c>
      <c r="CJ125" s="0" t="n">
        <f aca="false">O126</f>
        <v>82</v>
      </c>
      <c r="CK125" s="0" t="str">
        <f aca="false">P126</f>
        <v>Nein</v>
      </c>
      <c r="CL125" s="0" t="str">
        <f aca="false">Q126</f>
        <v>Nein</v>
      </c>
      <c r="CM125" s="3" t="n">
        <f aca="false">R126</f>
        <v>1</v>
      </c>
      <c r="CN125" s="0" t="n">
        <f aca="false">IF(AND(S125&gt;=0,S126&gt;=0,S127&gt;=0),ROUND(0.9*S125+0.7*S126-0.3*S127,0),-1)</f>
        <v>2502</v>
      </c>
      <c r="CO125" s="0" t="s">
        <v>44</v>
      </c>
      <c r="CP125" s="0" t="str">
        <f aca="false">IF(AND(U125="Nein",U126="Nein",U127="Nein"),"Nein","Ja")</f>
        <v>Nein</v>
      </c>
      <c r="CQ125" s="3" t="n">
        <f aca="false">ROUND((V125+V126+V127)/3,2)</f>
        <v>1</v>
      </c>
      <c r="CR125" s="0" t="n">
        <f aca="false">W126</f>
        <v>102</v>
      </c>
      <c r="CS125" s="0" t="str">
        <f aca="false">X126</f>
        <v>Nein</v>
      </c>
      <c r="CT125" s="0" t="str">
        <f aca="false">Y126</f>
        <v>Nein</v>
      </c>
      <c r="CU125" s="3" t="n">
        <f aca="false">Z126</f>
        <v>1</v>
      </c>
      <c r="CV125" s="0" t="n">
        <f aca="false">AA126</f>
        <v>82</v>
      </c>
      <c r="CW125" s="0" t="str">
        <f aca="false">AB126</f>
        <v>Nein</v>
      </c>
      <c r="CX125" s="0" t="str">
        <f aca="false">AC126</f>
        <v>Nein</v>
      </c>
      <c r="CY125" s="3" t="n">
        <f aca="false">AD126</f>
        <v>1</v>
      </c>
      <c r="CZ125" s="0" t="n">
        <f aca="false">AE126</f>
        <v>82</v>
      </c>
      <c r="DA125" s="0" t="str">
        <f aca="false">AF126</f>
        <v>Nein</v>
      </c>
      <c r="DB125" s="0" t="str">
        <f aca="false">AG126</f>
        <v>Nein</v>
      </c>
      <c r="DC125" s="3" t="n">
        <f aca="false">AH126</f>
        <v>1</v>
      </c>
      <c r="DD125" s="0" t="n">
        <f aca="false">AI126</f>
        <v>11</v>
      </c>
      <c r="DE125" s="0" t="str">
        <f aca="false">AJ126</f>
        <v>Nein</v>
      </c>
      <c r="DF125" s="0" t="str">
        <f aca="false">AK126</f>
        <v>Nein</v>
      </c>
      <c r="DG125" s="3" t="n">
        <f aca="false">AL126</f>
        <v>1</v>
      </c>
      <c r="DH125" s="0" t="n">
        <f aca="false">AM126</f>
        <v>98</v>
      </c>
      <c r="DI125" s="0" t="str">
        <f aca="false">AN126</f>
        <v>Nein</v>
      </c>
      <c r="DJ125" s="0" t="str">
        <f aca="false">AO126</f>
        <v>Nein</v>
      </c>
      <c r="DK125" s="3" t="n">
        <f aca="false">AP126</f>
        <v>1</v>
      </c>
      <c r="DL125" s="0" t="n">
        <f aca="false">IF(CF125=0,0,IF(OR(BX125&gt;=0,CF125&gt;=0),ROUND(CF125/BX125*100,0),-1))</f>
        <v>3</v>
      </c>
      <c r="DM125" s="0" t="s">
        <v>44</v>
      </c>
      <c r="DN125" s="0" t="str">
        <f aca="false">IF(AND(CH125="Nein",BZ125="Nein"),"Nein","Ja")</f>
        <v>Nein</v>
      </c>
      <c r="DO125" s="3" t="n">
        <f aca="false">ROUND(CI125*CA125,2)</f>
        <v>1</v>
      </c>
      <c r="DP125" s="0" t="n">
        <f aca="false">IF(OR(BX125&lt;0,CB125&lt;=0),-1,ROUND(BX125/CB125,0))</f>
        <v>27</v>
      </c>
      <c r="DQ125" s="0" t="s">
        <v>44</v>
      </c>
      <c r="DR125" s="0" t="str">
        <f aca="false">IF(AND(BZ125="Nein",CD125="Nein"),"Nein","Ja")</f>
        <v>Nein</v>
      </c>
      <c r="DS125" s="3" t="n">
        <f aca="false">ROUND(CA125*CE125,2)</f>
        <v>1</v>
      </c>
      <c r="DT125" s="0" t="n">
        <f aca="false">IF(OR(CF125&lt;0,CJ125&lt;=0),-1,ROUND(CF125/CJ125,0))</f>
        <v>1</v>
      </c>
      <c r="DU125" s="0" t="s">
        <v>44</v>
      </c>
      <c r="DV125" s="0" t="str">
        <f aca="false">IF(AND(CH125="Nein",CL125="Nein"),"Nein","Ja")</f>
        <v>Nein</v>
      </c>
      <c r="DW125" s="3" t="n">
        <f aca="false">ROUND(CI125*CM125,2)</f>
        <v>1</v>
      </c>
      <c r="DX125" s="0" t="n">
        <f aca="false">IF(OR(CN125&lt;0,CR125&lt;=0),-1,ROUND(CN125/CR125,0))</f>
        <v>25</v>
      </c>
      <c r="DY125" s="0" t="s">
        <v>44</v>
      </c>
      <c r="DZ125" s="0" t="str">
        <f aca="false">IF(AND(CP125="Nein",CT125="Nein"),"Nein","Ja")</f>
        <v>Nein</v>
      </c>
      <c r="EA125" s="3" t="n">
        <f aca="false">ROUND(CQ125*CU125,2)</f>
        <v>1</v>
      </c>
      <c r="EB125" s="0" t="n">
        <f aca="false">IF(OR(CN125&lt;0,CF125&lt;0),-1,CN125+ROUND(BU125*CF125,0))</f>
        <v>2736</v>
      </c>
      <c r="EC125" s="0" t="s">
        <v>44</v>
      </c>
      <c r="ED125" s="0" t="str">
        <f aca="false">IF(AND(CP125="Nein",CH125="Nein"),"Nein","Ja")</f>
        <v>Nein</v>
      </c>
      <c r="EE125" s="3" t="n">
        <f aca="false">ROUND((CQ125+CI125)/2,2)</f>
        <v>1</v>
      </c>
      <c r="EF125" s="0" t="n">
        <f aca="false">IF(OR(EB125&lt;0,CB125&lt;=0),-1,ROUND(EB125/CB125,0))</f>
        <v>28</v>
      </c>
      <c r="EG125" s="0" t="s">
        <v>44</v>
      </c>
      <c r="EH125" s="0" t="str">
        <f aca="false">IF(AND(ED125="Nein",CD125="Nein"),"Nein","Ja")</f>
        <v>Nein</v>
      </c>
      <c r="EI125" s="3" t="n">
        <f aca="false">ROUND(EE125*CE125,2)</f>
        <v>1</v>
      </c>
      <c r="EJ125" s="0" t="n">
        <f aca="false">BO126</f>
        <v>7</v>
      </c>
      <c r="EK125" s="0" t="str">
        <f aca="false">BP125</f>
        <v>Nein</v>
      </c>
      <c r="EL125" s="0" t="str">
        <f aca="false">BQ125</f>
        <v>Nein</v>
      </c>
      <c r="EM125" s="3" t="n">
        <f aca="false">BR125</f>
        <v>1</v>
      </c>
    </row>
    <row r="126" customFormat="false" ht="12.75" hidden="false" customHeight="false" outlineLevel="0" collapsed="false">
      <c r="B126" s="0" t="n">
        <v>1</v>
      </c>
      <c r="C126" s="0" t="n">
        <v>720</v>
      </c>
      <c r="D126" s="0" t="s">
        <v>44</v>
      </c>
      <c r="E126" s="0" t="s">
        <v>44</v>
      </c>
      <c r="F126" s="3" t="n">
        <v>1</v>
      </c>
      <c r="G126" s="0" t="n">
        <v>97</v>
      </c>
      <c r="H126" s="0" t="s">
        <v>44</v>
      </c>
      <c r="I126" s="0" t="s">
        <v>44</v>
      </c>
      <c r="J126" s="3" t="n">
        <v>1</v>
      </c>
      <c r="K126" s="0" t="n">
        <v>180</v>
      </c>
      <c r="L126" s="0" t="s">
        <v>44</v>
      </c>
      <c r="M126" s="0" t="s">
        <v>44</v>
      </c>
      <c r="N126" s="3" t="n">
        <v>1</v>
      </c>
      <c r="O126" s="0" t="n">
        <v>82</v>
      </c>
      <c r="P126" s="0" t="s">
        <v>44</v>
      </c>
      <c r="Q126" s="0" t="s">
        <v>44</v>
      </c>
      <c r="R126" s="3" t="n">
        <v>1</v>
      </c>
      <c r="S126" s="0" t="n">
        <v>540</v>
      </c>
      <c r="T126" s="0" t="s">
        <v>44</v>
      </c>
      <c r="U126" s="0" t="s">
        <v>44</v>
      </c>
      <c r="V126" s="3" t="n">
        <v>1</v>
      </c>
      <c r="W126" s="0" t="n">
        <v>102</v>
      </c>
      <c r="X126" s="0" t="s">
        <v>44</v>
      </c>
      <c r="Y126" s="0" t="s">
        <v>44</v>
      </c>
      <c r="Z126" s="3" t="n">
        <v>1</v>
      </c>
      <c r="AA126" s="0" t="n">
        <v>82</v>
      </c>
      <c r="AB126" s="0" t="s">
        <v>44</v>
      </c>
      <c r="AC126" s="0" t="s">
        <v>44</v>
      </c>
      <c r="AD126" s="3" t="n">
        <v>1</v>
      </c>
      <c r="AE126" s="0" t="n">
        <v>82</v>
      </c>
      <c r="AF126" s="4" t="s">
        <v>44</v>
      </c>
      <c r="AG126" s="4" t="s">
        <v>44</v>
      </c>
      <c r="AH126" s="3" t="n">
        <v>1</v>
      </c>
      <c r="AI126" s="0" t="n">
        <v>11</v>
      </c>
      <c r="AJ126" s="0" t="s">
        <v>44</v>
      </c>
      <c r="AK126" s="0" t="s">
        <v>44</v>
      </c>
      <c r="AL126" s="3" t="n">
        <v>1</v>
      </c>
      <c r="AM126" s="0" t="n">
        <v>98</v>
      </c>
      <c r="AN126" s="0" t="s">
        <v>44</v>
      </c>
      <c r="AO126" s="0" t="s">
        <v>44</v>
      </c>
      <c r="AP126" s="3" t="n">
        <v>1</v>
      </c>
      <c r="AQ126" s="0" t="n">
        <v>25</v>
      </c>
      <c r="AR126" s="0" t="s">
        <v>44</v>
      </c>
      <c r="AS126" s="0" t="s">
        <v>44</v>
      </c>
      <c r="AT126" s="3" t="n">
        <v>1</v>
      </c>
      <c r="AU126" s="0" t="n">
        <v>7</v>
      </c>
      <c r="AV126" s="0" t="s">
        <v>44</v>
      </c>
      <c r="AW126" s="0" t="s">
        <v>44</v>
      </c>
      <c r="AX126" s="3" t="n">
        <v>1</v>
      </c>
      <c r="AY126" s="0" t="n">
        <v>2</v>
      </c>
      <c r="AZ126" s="0" t="s">
        <v>44</v>
      </c>
      <c r="BA126" s="0" t="s">
        <v>44</v>
      </c>
      <c r="BB126" s="3" t="n">
        <v>1</v>
      </c>
      <c r="BC126" s="0" t="n">
        <v>5</v>
      </c>
      <c r="BD126" s="0" t="s">
        <v>44</v>
      </c>
      <c r="BE126" s="0" t="s">
        <v>44</v>
      </c>
      <c r="BF126" s="3" t="n">
        <v>1</v>
      </c>
      <c r="BG126" s="0" t="n">
        <v>1008</v>
      </c>
      <c r="BH126" s="0" t="s">
        <v>44</v>
      </c>
      <c r="BI126" s="0" t="s">
        <v>44</v>
      </c>
      <c r="BJ126" s="3" t="n">
        <v>1</v>
      </c>
      <c r="BK126" s="0" t="n">
        <v>10</v>
      </c>
      <c r="BL126" s="0" t="s">
        <v>44</v>
      </c>
      <c r="BM126" s="0" t="s">
        <v>44</v>
      </c>
      <c r="BN126" s="3" t="n">
        <v>1</v>
      </c>
      <c r="BO126" s="0" t="n">
        <v>7</v>
      </c>
      <c r="BP126" s="0" t="s">
        <v>44</v>
      </c>
      <c r="BQ126" s="0" t="s">
        <v>44</v>
      </c>
      <c r="BR126" s="3" t="n">
        <v>1</v>
      </c>
      <c r="CA126" s="3"/>
      <c r="CE126" s="3"/>
      <c r="CI126" s="3"/>
      <c r="CM126" s="3"/>
      <c r="CQ126" s="3"/>
      <c r="CU126" s="3"/>
      <c r="CY126" s="3"/>
      <c r="DC126" s="3"/>
      <c r="DG126" s="3"/>
      <c r="DK126" s="3"/>
      <c r="DO126" s="3"/>
      <c r="DS126" s="3"/>
      <c r="DW126" s="3"/>
      <c r="EA126" s="3"/>
      <c r="EE126" s="3"/>
      <c r="EI126" s="3"/>
      <c r="EM126" s="3"/>
    </row>
    <row r="127" customFormat="false" ht="12.75" hidden="false" customHeight="false" outlineLevel="0" collapsed="false">
      <c r="B127" s="0" t="n">
        <v>1</v>
      </c>
      <c r="C127" s="0" t="n">
        <v>600</v>
      </c>
      <c r="D127" s="0" t="s">
        <v>44</v>
      </c>
      <c r="E127" s="0" t="s">
        <v>44</v>
      </c>
      <c r="F127" s="3" t="n">
        <v>1</v>
      </c>
      <c r="G127" s="0" t="n">
        <v>105</v>
      </c>
      <c r="H127" s="0" t="s">
        <v>44</v>
      </c>
      <c r="I127" s="0" t="s">
        <v>44</v>
      </c>
      <c r="J127" s="3" t="n">
        <v>1</v>
      </c>
      <c r="K127" s="0" t="n">
        <v>120</v>
      </c>
      <c r="L127" s="0" t="s">
        <v>44</v>
      </c>
      <c r="M127" s="0" t="s">
        <v>44</v>
      </c>
      <c r="N127" s="3" t="n">
        <v>1</v>
      </c>
      <c r="O127" s="0" t="n">
        <v>85</v>
      </c>
      <c r="P127" s="0" t="s">
        <v>44</v>
      </c>
      <c r="Q127" s="0" t="s">
        <v>44</v>
      </c>
      <c r="R127" s="3" t="n">
        <v>1</v>
      </c>
      <c r="S127" s="0" t="n">
        <v>480</v>
      </c>
      <c r="T127" s="0" t="s">
        <v>44</v>
      </c>
      <c r="U127" s="0" t="s">
        <v>44</v>
      </c>
      <c r="V127" s="3" t="n">
        <v>1</v>
      </c>
      <c r="W127" s="0" t="n">
        <v>110</v>
      </c>
      <c r="X127" s="0" t="s">
        <v>44</v>
      </c>
      <c r="Y127" s="0" t="s">
        <v>44</v>
      </c>
      <c r="Z127" s="3" t="n">
        <v>1</v>
      </c>
      <c r="AA127" s="0" t="n">
        <v>77</v>
      </c>
      <c r="AB127" s="0" t="s">
        <v>44</v>
      </c>
      <c r="AC127" s="0" t="s">
        <v>44</v>
      </c>
      <c r="AD127" s="3" t="n">
        <v>1</v>
      </c>
      <c r="AE127" s="0" t="n">
        <v>77</v>
      </c>
      <c r="AF127" s="4" t="s">
        <v>44</v>
      </c>
      <c r="AG127" s="4" t="s">
        <v>44</v>
      </c>
      <c r="AH127" s="3" t="n">
        <v>1</v>
      </c>
      <c r="AI127" s="0" t="n">
        <v>14</v>
      </c>
      <c r="AJ127" s="0" t="s">
        <v>44</v>
      </c>
      <c r="AK127" s="0" t="s">
        <v>44</v>
      </c>
      <c r="AL127" s="3" t="n">
        <v>1</v>
      </c>
      <c r="AM127" s="0" t="n">
        <v>95</v>
      </c>
      <c r="AN127" s="0" t="s">
        <v>44</v>
      </c>
      <c r="AO127" s="0" t="s">
        <v>44</v>
      </c>
      <c r="AP127" s="3" t="n">
        <v>1</v>
      </c>
      <c r="AQ127" s="0" t="n">
        <v>20</v>
      </c>
      <c r="AR127" s="0" t="s">
        <v>44</v>
      </c>
      <c r="AS127" s="0" t="s">
        <v>44</v>
      </c>
      <c r="AT127" s="3" t="n">
        <v>1</v>
      </c>
      <c r="AU127" s="0" t="n">
        <v>6</v>
      </c>
      <c r="AV127" s="0" t="s">
        <v>44</v>
      </c>
      <c r="AW127" s="0" t="s">
        <v>44</v>
      </c>
      <c r="AX127" s="3" t="n">
        <v>1</v>
      </c>
      <c r="AY127" s="0" t="n">
        <v>1</v>
      </c>
      <c r="AZ127" s="0" t="s">
        <v>44</v>
      </c>
      <c r="BA127" s="0" t="s">
        <v>44</v>
      </c>
      <c r="BB127" s="3" t="n">
        <v>1</v>
      </c>
      <c r="BC127" s="0" t="n">
        <v>4</v>
      </c>
      <c r="BD127" s="0" t="s">
        <v>44</v>
      </c>
      <c r="BE127" s="0" t="s">
        <v>44</v>
      </c>
      <c r="BF127" s="3" t="n">
        <v>1</v>
      </c>
      <c r="BG127" s="0" t="n">
        <v>804</v>
      </c>
      <c r="BH127" s="0" t="s">
        <v>44</v>
      </c>
      <c r="BI127" s="0" t="s">
        <v>44</v>
      </c>
      <c r="BJ127" s="3" t="n">
        <v>1</v>
      </c>
      <c r="BK127" s="0" t="n">
        <v>8</v>
      </c>
      <c r="BL127" s="0" t="s">
        <v>44</v>
      </c>
      <c r="BM127" s="0" t="s">
        <v>44</v>
      </c>
      <c r="BN127" s="3" t="n">
        <v>1</v>
      </c>
      <c r="BO127" s="0" t="n">
        <v>0</v>
      </c>
      <c r="BP127" s="0" t="s">
        <v>44</v>
      </c>
      <c r="BQ127" s="0" t="s">
        <v>44</v>
      </c>
      <c r="BR127" s="3" t="n">
        <v>1</v>
      </c>
      <c r="CA127" s="3"/>
      <c r="CE127" s="3"/>
      <c r="CI127" s="3"/>
      <c r="CM127" s="3"/>
      <c r="CQ127" s="3"/>
      <c r="CU127" s="3"/>
      <c r="CY127" s="3"/>
      <c r="DC127" s="3"/>
      <c r="DG127" s="3"/>
      <c r="DK127" s="3"/>
      <c r="DO127" s="3"/>
      <c r="DS127" s="3"/>
      <c r="DW127" s="3"/>
      <c r="EA127" s="3"/>
      <c r="EE127" s="3"/>
      <c r="EI127" s="3"/>
      <c r="EM127" s="3"/>
    </row>
    <row r="128" customFormat="false" ht="12.75" hidden="false" customHeight="false" outlineLevel="0" collapsed="false">
      <c r="A128" s="0" t="n">
        <v>46</v>
      </c>
      <c r="B128" s="0" t="n">
        <v>1</v>
      </c>
      <c r="C128" s="0" t="n">
        <v>1320</v>
      </c>
      <c r="D128" s="0" t="s">
        <v>44</v>
      </c>
      <c r="E128" s="0" t="s">
        <v>44</v>
      </c>
      <c r="F128" s="3" t="n">
        <v>1</v>
      </c>
      <c r="G128" s="0" t="n">
        <v>20</v>
      </c>
      <c r="H128" s="0" t="s">
        <v>44</v>
      </c>
      <c r="I128" s="0" t="s">
        <v>44</v>
      </c>
      <c r="J128" s="3" t="n">
        <v>1</v>
      </c>
      <c r="K128" s="0" t="n">
        <v>60</v>
      </c>
      <c r="L128" s="0" t="s">
        <v>44</v>
      </c>
      <c r="M128" s="0" t="s">
        <v>44</v>
      </c>
      <c r="N128" s="3" t="n">
        <v>1</v>
      </c>
      <c r="O128" s="0" t="n">
        <v>20</v>
      </c>
      <c r="P128" s="0" t="s">
        <v>44</v>
      </c>
      <c r="Q128" s="0" t="s">
        <v>44</v>
      </c>
      <c r="R128" s="3" t="n">
        <v>1</v>
      </c>
      <c r="S128" s="0" t="n">
        <v>1260</v>
      </c>
      <c r="T128" s="0" t="s">
        <v>44</v>
      </c>
      <c r="U128" s="0" t="s">
        <v>44</v>
      </c>
      <c r="V128" s="3" t="n">
        <v>1</v>
      </c>
      <c r="W128" s="0" t="n">
        <v>20</v>
      </c>
      <c r="X128" s="0" t="s">
        <v>44</v>
      </c>
      <c r="Y128" s="0" t="s">
        <v>44</v>
      </c>
      <c r="Z128" s="3" t="n">
        <v>1</v>
      </c>
      <c r="AA128" s="0" t="n">
        <v>92</v>
      </c>
      <c r="AB128" s="0" t="s">
        <v>44</v>
      </c>
      <c r="AC128" s="0" t="s">
        <v>44</v>
      </c>
      <c r="AD128" s="3" t="n">
        <v>1</v>
      </c>
      <c r="AE128" s="0" t="n">
        <v>92</v>
      </c>
      <c r="AF128" s="4" t="s">
        <v>44</v>
      </c>
      <c r="AG128" s="4" t="s">
        <v>44</v>
      </c>
      <c r="AH128" s="3" t="n">
        <v>1</v>
      </c>
      <c r="AI128" s="0" t="n">
        <v>2</v>
      </c>
      <c r="AJ128" s="0" t="s">
        <v>44</v>
      </c>
      <c r="AK128" s="0" t="s">
        <v>44</v>
      </c>
      <c r="AL128" s="3" t="n">
        <v>1</v>
      </c>
      <c r="AM128" s="0" t="n">
        <v>21</v>
      </c>
      <c r="AN128" s="0" t="s">
        <v>44</v>
      </c>
      <c r="AO128" s="0" t="s">
        <v>44</v>
      </c>
      <c r="AP128" s="3" t="n">
        <v>1</v>
      </c>
      <c r="AQ128" s="0" t="n">
        <v>5</v>
      </c>
      <c r="AR128" s="0" t="s">
        <v>44</v>
      </c>
      <c r="AS128" s="0" t="s">
        <v>44</v>
      </c>
      <c r="AT128" s="3" t="n">
        <v>1</v>
      </c>
      <c r="AU128" s="0" t="n">
        <v>66</v>
      </c>
      <c r="AV128" s="0" t="s">
        <v>44</v>
      </c>
      <c r="AW128" s="0" t="s">
        <v>44</v>
      </c>
      <c r="AX128" s="3" t="n">
        <v>1</v>
      </c>
      <c r="AY128" s="0" t="n">
        <v>3</v>
      </c>
      <c r="AZ128" s="0" t="s">
        <v>44</v>
      </c>
      <c r="BA128" s="0" t="s">
        <v>44</v>
      </c>
      <c r="BB128" s="3" t="n">
        <v>1</v>
      </c>
      <c r="BC128" s="0" t="n">
        <v>63</v>
      </c>
      <c r="BD128" s="0" t="s">
        <v>44</v>
      </c>
      <c r="BE128" s="0" t="s">
        <v>44</v>
      </c>
      <c r="BF128" s="3" t="n">
        <v>1</v>
      </c>
      <c r="BG128" s="0" t="n">
        <v>1392</v>
      </c>
      <c r="BH128" s="0" t="s">
        <v>44</v>
      </c>
      <c r="BI128" s="0" t="s">
        <v>44</v>
      </c>
      <c r="BJ128" s="3" t="n">
        <v>1</v>
      </c>
      <c r="BK128" s="0" t="n">
        <v>70</v>
      </c>
      <c r="BL128" s="0" t="s">
        <v>44</v>
      </c>
      <c r="BM128" s="0" t="s">
        <v>44</v>
      </c>
      <c r="BN128" s="3" t="n">
        <v>1</v>
      </c>
      <c r="BO128" s="0" t="n">
        <v>9</v>
      </c>
      <c r="BP128" s="0" t="s">
        <v>44</v>
      </c>
      <c r="BQ128" s="0" t="s">
        <v>44</v>
      </c>
      <c r="BR128" s="3" t="n">
        <v>1</v>
      </c>
      <c r="BU128" s="0" t="n">
        <f aca="false">IF(CJ128&lt;=0,$D$7,IF(CR128&lt;=CJ128,$D$7,$D$7+$F$7*(CR128-CJ128)))</f>
        <v>2.2</v>
      </c>
      <c r="BW128" s="0" t="n">
        <v>1</v>
      </c>
      <c r="BX128" s="0" t="n">
        <f aca="false">IF(AND(C128&gt;=0,C129&gt;=0,C130&gt;=0),ROUND(0.9*C128+0.7*C129-0.3*C130,0),-1)</f>
        <v>1512</v>
      </c>
      <c r="BY128" s="0" t="s">
        <v>44</v>
      </c>
      <c r="BZ128" s="0" t="str">
        <f aca="false">IF(AND(E128="Nein",E129="Nein",E130="Nein"),"Nein","Ja")</f>
        <v>Nein</v>
      </c>
      <c r="CA128" s="3" t="n">
        <f aca="false">ROUND((F128+F129+F130)/3,2)</f>
        <v>1</v>
      </c>
      <c r="CB128" s="0" t="n">
        <f aca="false">G129</f>
        <v>97</v>
      </c>
      <c r="CC128" s="0" t="str">
        <f aca="false">H129</f>
        <v>Nein</v>
      </c>
      <c r="CD128" s="0" t="str">
        <f aca="false">I129</f>
        <v>Nein</v>
      </c>
      <c r="CE128" s="3" t="n">
        <f aca="false">J129</f>
        <v>1</v>
      </c>
      <c r="CF128" s="0" t="n">
        <f aca="false">IF(AND(K128&gt;=0,K129&gt;=0,K130&gt;=0),ROUND(0.9*K128+0.7*K129-0.3*K130,0),-1)</f>
        <v>36</v>
      </c>
      <c r="CG128" s="0" t="s">
        <v>44</v>
      </c>
      <c r="CH128" s="0" t="str">
        <f aca="false">IF(AND(M128="Nein",M129="Nein",M130="Nein"),"Nein","Ja")</f>
        <v>Nein</v>
      </c>
      <c r="CI128" s="3" t="n">
        <f aca="false">ROUND((N128+N129+N130)/3,2)</f>
        <v>1</v>
      </c>
      <c r="CJ128" s="0" t="n">
        <f aca="false">O129</f>
        <v>-1</v>
      </c>
      <c r="CK128" s="0" t="str">
        <f aca="false">P129</f>
        <v>Nein</v>
      </c>
      <c r="CL128" s="0" t="str">
        <f aca="false">Q129</f>
        <v>Nein</v>
      </c>
      <c r="CM128" s="3" t="n">
        <f aca="false">R129</f>
        <v>1</v>
      </c>
      <c r="CN128" s="0" t="n">
        <f aca="false">IF(AND(S128&gt;=0,S129&gt;=0,S130&gt;=0),ROUND(0.9*S128+0.7*S129-0.3*S130,0),-1)</f>
        <v>1476</v>
      </c>
      <c r="CO128" s="0" t="s">
        <v>44</v>
      </c>
      <c r="CP128" s="0" t="str">
        <f aca="false">IF(AND(U128="Nein",U129="Nein",U130="Nein"),"Nein","Ja")</f>
        <v>Nein</v>
      </c>
      <c r="CQ128" s="3" t="n">
        <f aca="false">ROUND((V128+V129+V130)/3,2)</f>
        <v>1</v>
      </c>
      <c r="CR128" s="0" t="n">
        <f aca="false">W129</f>
        <v>97</v>
      </c>
      <c r="CS128" s="0" t="str">
        <f aca="false">X129</f>
        <v>Nein</v>
      </c>
      <c r="CT128" s="0" t="str">
        <f aca="false">Y129</f>
        <v>Nein</v>
      </c>
      <c r="CU128" s="3" t="n">
        <f aca="false">Z129</f>
        <v>1</v>
      </c>
      <c r="CV128" s="0" t="n">
        <f aca="false">AA129</f>
        <v>82</v>
      </c>
      <c r="CW128" s="0" t="str">
        <f aca="false">AB129</f>
        <v>Nein</v>
      </c>
      <c r="CX128" s="0" t="str">
        <f aca="false">AC129</f>
        <v>Nein</v>
      </c>
      <c r="CY128" s="3" t="n">
        <f aca="false">AD129</f>
        <v>1</v>
      </c>
      <c r="CZ128" s="0" t="n">
        <f aca="false">AE129</f>
        <v>82</v>
      </c>
      <c r="DA128" s="0" t="str">
        <f aca="false">AF129</f>
        <v>Nein</v>
      </c>
      <c r="DB128" s="0" t="str">
        <f aca="false">AG129</f>
        <v>Nein</v>
      </c>
      <c r="DC128" s="3" t="n">
        <f aca="false">AH129</f>
        <v>1</v>
      </c>
      <c r="DD128" s="0" t="n">
        <f aca="false">AI129</f>
        <v>11</v>
      </c>
      <c r="DE128" s="0" t="str">
        <f aca="false">AJ129</f>
        <v>Nein</v>
      </c>
      <c r="DF128" s="0" t="str">
        <f aca="false">AK129</f>
        <v>Nein</v>
      </c>
      <c r="DG128" s="3" t="n">
        <f aca="false">AL129</f>
        <v>1</v>
      </c>
      <c r="DH128" s="0" t="n">
        <f aca="false">AM129</f>
        <v>98</v>
      </c>
      <c r="DI128" s="0" t="str">
        <f aca="false">AN129</f>
        <v>Nein</v>
      </c>
      <c r="DJ128" s="0" t="str">
        <f aca="false">AO129</f>
        <v>Nein</v>
      </c>
      <c r="DK128" s="3" t="n">
        <f aca="false">AP129</f>
        <v>1</v>
      </c>
      <c r="DL128" s="0" t="n">
        <f aca="false">IF(CF128=0,0,IF(OR(BX128&gt;=0,CF128&gt;=0),ROUND(CF128/BX128*100,0),-1))</f>
        <v>2</v>
      </c>
      <c r="DM128" s="0" t="s">
        <v>44</v>
      </c>
      <c r="DN128" s="0" t="str">
        <f aca="false">IF(AND(CH128="Nein",BZ128="Nein"),"Nein","Ja")</f>
        <v>Nein</v>
      </c>
      <c r="DO128" s="3" t="n">
        <f aca="false">ROUND(CI128*CA128,2)</f>
        <v>1</v>
      </c>
      <c r="DP128" s="0" t="n">
        <f aca="false">IF(OR(BX128&lt;0,CB128&lt;=0),-1,ROUND(BX128/CB128,0))</f>
        <v>16</v>
      </c>
      <c r="DQ128" s="0" t="s">
        <v>44</v>
      </c>
      <c r="DR128" s="0" t="str">
        <f aca="false">IF(AND(BZ128="Nein",CD128="Nein"),"Nein","Ja")</f>
        <v>Nein</v>
      </c>
      <c r="DS128" s="3" t="n">
        <f aca="false">ROUND(CA128*CE128,2)</f>
        <v>1</v>
      </c>
      <c r="DT128" s="0" t="n">
        <f aca="false">IF(OR(CF128&lt;0,CJ128&lt;=0),-1,ROUND(CF128/CJ128,0))</f>
        <v>-1</v>
      </c>
      <c r="DU128" s="0" t="s">
        <v>44</v>
      </c>
      <c r="DV128" s="0" t="str">
        <f aca="false">IF(AND(CH128="Nein",CL128="Nein"),"Nein","Ja")</f>
        <v>Nein</v>
      </c>
      <c r="DW128" s="3" t="n">
        <f aca="false">ROUND(CI128*CM128,2)</f>
        <v>1</v>
      </c>
      <c r="DX128" s="0" t="n">
        <f aca="false">IF(OR(CN128&lt;0,CR128&lt;=0),-1,ROUND(CN128/CR128,0))</f>
        <v>15</v>
      </c>
      <c r="DY128" s="0" t="s">
        <v>44</v>
      </c>
      <c r="DZ128" s="0" t="str">
        <f aca="false">IF(AND(CP128="Nein",CT128="Nein"),"Nein","Ja")</f>
        <v>Nein</v>
      </c>
      <c r="EA128" s="3" t="n">
        <f aca="false">ROUND(CQ128*CU128,2)</f>
        <v>1</v>
      </c>
      <c r="EB128" s="0" t="n">
        <f aca="false">IF(OR(CN128&lt;0,CF128&lt;0),-1,CN128+ROUND(BU128*CF128,0))</f>
        <v>1555</v>
      </c>
      <c r="EC128" s="0" t="s">
        <v>44</v>
      </c>
      <c r="ED128" s="0" t="str">
        <f aca="false">IF(AND(CP128="Nein",CH128="Nein"),"Nein","Ja")</f>
        <v>Nein</v>
      </c>
      <c r="EE128" s="3" t="n">
        <f aca="false">ROUND((CQ128+CI128)/2,2)</f>
        <v>1</v>
      </c>
      <c r="EF128" s="0" t="n">
        <f aca="false">IF(OR(EB128&lt;0,CB128&lt;=0),-1,ROUND(EB128/CB128,0))</f>
        <v>16</v>
      </c>
      <c r="EG128" s="0" t="s">
        <v>44</v>
      </c>
      <c r="EH128" s="0" t="str">
        <f aca="false">IF(AND(ED128="Nein",CD128="Nein"),"Nein","Ja")</f>
        <v>Nein</v>
      </c>
      <c r="EI128" s="3" t="n">
        <f aca="false">ROUND(EE128*CE128,2)</f>
        <v>1</v>
      </c>
      <c r="EJ128" s="0" t="n">
        <f aca="false">BO129</f>
        <v>7</v>
      </c>
      <c r="EK128" s="0" t="str">
        <f aca="false">BP128</f>
        <v>Nein</v>
      </c>
      <c r="EL128" s="0" t="str">
        <f aca="false">BQ128</f>
        <v>Nein</v>
      </c>
      <c r="EM128" s="3" t="n">
        <f aca="false">BR128</f>
        <v>1</v>
      </c>
    </row>
    <row r="129" customFormat="false" ht="12.75" hidden="false" customHeight="false" outlineLevel="0" collapsed="false">
      <c r="B129" s="0" t="n">
        <v>1</v>
      </c>
      <c r="C129" s="0" t="n">
        <v>720</v>
      </c>
      <c r="D129" s="0" t="s">
        <v>44</v>
      </c>
      <c r="E129" s="0" t="s">
        <v>44</v>
      </c>
      <c r="F129" s="3" t="n">
        <v>1</v>
      </c>
      <c r="G129" s="0" t="n">
        <v>97</v>
      </c>
      <c r="H129" s="0" t="s">
        <v>44</v>
      </c>
      <c r="I129" s="0" t="s">
        <v>44</v>
      </c>
      <c r="J129" s="3" t="n">
        <v>1</v>
      </c>
      <c r="K129" s="0" t="n">
        <v>0</v>
      </c>
      <c r="L129" s="0" t="s">
        <v>44</v>
      </c>
      <c r="M129" s="0" t="s">
        <v>44</v>
      </c>
      <c r="N129" s="3" t="n">
        <v>1</v>
      </c>
      <c r="O129" s="0" t="n">
        <v>-1</v>
      </c>
      <c r="P129" s="0" t="s">
        <v>44</v>
      </c>
      <c r="Q129" s="0" t="s">
        <v>44</v>
      </c>
      <c r="R129" s="3" t="n">
        <v>1</v>
      </c>
      <c r="S129" s="0" t="n">
        <v>720</v>
      </c>
      <c r="T129" s="0" t="s">
        <v>44</v>
      </c>
      <c r="U129" s="0" t="s">
        <v>44</v>
      </c>
      <c r="V129" s="3" t="n">
        <v>1</v>
      </c>
      <c r="W129" s="0" t="n">
        <v>97</v>
      </c>
      <c r="X129" s="0" t="s">
        <v>44</v>
      </c>
      <c r="Y129" s="0" t="s">
        <v>44</v>
      </c>
      <c r="Z129" s="3" t="n">
        <v>1</v>
      </c>
      <c r="AA129" s="0" t="n">
        <v>82</v>
      </c>
      <c r="AB129" s="0" t="s">
        <v>44</v>
      </c>
      <c r="AC129" s="0" t="s">
        <v>44</v>
      </c>
      <c r="AD129" s="3" t="n">
        <v>1</v>
      </c>
      <c r="AE129" s="0" t="n">
        <v>82</v>
      </c>
      <c r="AF129" s="4" t="s">
        <v>44</v>
      </c>
      <c r="AG129" s="4" t="s">
        <v>44</v>
      </c>
      <c r="AH129" s="3" t="n">
        <v>1</v>
      </c>
      <c r="AI129" s="0" t="n">
        <v>11</v>
      </c>
      <c r="AJ129" s="0" t="s">
        <v>44</v>
      </c>
      <c r="AK129" s="0" t="s">
        <v>44</v>
      </c>
      <c r="AL129" s="3" t="n">
        <v>1</v>
      </c>
      <c r="AM129" s="0" t="n">
        <v>98</v>
      </c>
      <c r="AN129" s="0" t="s">
        <v>44</v>
      </c>
      <c r="AO129" s="0" t="s">
        <v>44</v>
      </c>
      <c r="AP129" s="3" t="n">
        <v>1</v>
      </c>
      <c r="AQ129" s="0" t="n">
        <v>0</v>
      </c>
      <c r="AR129" s="0" t="s">
        <v>44</v>
      </c>
      <c r="AS129" s="0" t="s">
        <v>44</v>
      </c>
      <c r="AT129" s="3" t="n">
        <v>1</v>
      </c>
      <c r="AU129" s="0" t="n">
        <v>7</v>
      </c>
      <c r="AV129" s="0" t="s">
        <v>44</v>
      </c>
      <c r="AW129" s="0" t="s">
        <v>44</v>
      </c>
      <c r="AX129" s="3" t="n">
        <v>1</v>
      </c>
      <c r="AY129" s="0" t="n">
        <v>-1</v>
      </c>
      <c r="AZ129" s="0" t="s">
        <v>44</v>
      </c>
      <c r="BA129" s="0" t="s">
        <v>44</v>
      </c>
      <c r="BB129" s="3" t="n">
        <v>1</v>
      </c>
      <c r="BC129" s="0" t="n">
        <v>7</v>
      </c>
      <c r="BD129" s="0" t="s">
        <v>44</v>
      </c>
      <c r="BE129" s="0" t="s">
        <v>44</v>
      </c>
      <c r="BF129" s="3" t="n">
        <v>1</v>
      </c>
      <c r="BG129" s="0" t="n">
        <v>1008</v>
      </c>
      <c r="BH129" s="0" t="s">
        <v>44</v>
      </c>
      <c r="BI129" s="0" t="s">
        <v>44</v>
      </c>
      <c r="BJ129" s="3" t="n">
        <v>1</v>
      </c>
      <c r="BK129" s="0" t="n">
        <v>10</v>
      </c>
      <c r="BL129" s="0" t="s">
        <v>44</v>
      </c>
      <c r="BM129" s="0" t="s">
        <v>44</v>
      </c>
      <c r="BN129" s="3" t="n">
        <v>1</v>
      </c>
      <c r="BO129" s="0" t="n">
        <v>7</v>
      </c>
      <c r="BP129" s="0" t="s">
        <v>44</v>
      </c>
      <c r="BQ129" s="0" t="s">
        <v>44</v>
      </c>
      <c r="BR129" s="3" t="n">
        <v>1</v>
      </c>
      <c r="CA129" s="3"/>
      <c r="CE129" s="3"/>
      <c r="CI129" s="3"/>
      <c r="CM129" s="3"/>
      <c r="CQ129" s="3"/>
      <c r="CU129" s="3"/>
      <c r="CY129" s="3"/>
      <c r="DC129" s="3"/>
      <c r="DG129" s="3"/>
      <c r="DK129" s="3"/>
      <c r="DO129" s="3"/>
      <c r="DS129" s="3"/>
      <c r="DW129" s="3"/>
      <c r="EA129" s="3"/>
      <c r="EE129" s="3"/>
      <c r="EI129" s="3"/>
      <c r="EM129" s="3"/>
    </row>
    <row r="130" customFormat="false" ht="12.75" hidden="false" customHeight="false" outlineLevel="0" collapsed="false">
      <c r="B130" s="0" t="n">
        <v>1</v>
      </c>
      <c r="C130" s="0" t="n">
        <v>600</v>
      </c>
      <c r="D130" s="0" t="s">
        <v>44</v>
      </c>
      <c r="E130" s="0" t="s">
        <v>44</v>
      </c>
      <c r="F130" s="3" t="n">
        <v>1</v>
      </c>
      <c r="G130" s="0" t="n">
        <v>105</v>
      </c>
      <c r="H130" s="0" t="s">
        <v>44</v>
      </c>
      <c r="I130" s="0" t="s">
        <v>44</v>
      </c>
      <c r="J130" s="3" t="n">
        <v>1</v>
      </c>
      <c r="K130" s="0" t="n">
        <v>60</v>
      </c>
      <c r="L130" s="0" t="s">
        <v>44</v>
      </c>
      <c r="M130" s="0" t="s">
        <v>44</v>
      </c>
      <c r="N130" s="3" t="n">
        <v>1</v>
      </c>
      <c r="O130" s="0" t="n">
        <v>85</v>
      </c>
      <c r="P130" s="0" t="s">
        <v>44</v>
      </c>
      <c r="Q130" s="0" t="s">
        <v>44</v>
      </c>
      <c r="R130" s="3" t="n">
        <v>1</v>
      </c>
      <c r="S130" s="0" t="n">
        <v>540</v>
      </c>
      <c r="T130" s="0" t="s">
        <v>44</v>
      </c>
      <c r="U130" s="0" t="s">
        <v>44</v>
      </c>
      <c r="V130" s="3" t="n">
        <v>1</v>
      </c>
      <c r="W130" s="0" t="n">
        <v>110</v>
      </c>
      <c r="X130" s="0" t="s">
        <v>44</v>
      </c>
      <c r="Y130" s="0" t="s">
        <v>44</v>
      </c>
      <c r="Z130" s="3" t="n">
        <v>1</v>
      </c>
      <c r="AA130" s="0" t="n">
        <v>77</v>
      </c>
      <c r="AB130" s="0" t="s">
        <v>44</v>
      </c>
      <c r="AC130" s="0" t="s">
        <v>44</v>
      </c>
      <c r="AD130" s="3" t="n">
        <v>1</v>
      </c>
      <c r="AE130" s="0" t="n">
        <v>77</v>
      </c>
      <c r="AF130" s="4" t="s">
        <v>44</v>
      </c>
      <c r="AG130" s="4" t="s">
        <v>44</v>
      </c>
      <c r="AH130" s="3" t="n">
        <v>1</v>
      </c>
      <c r="AI130" s="0" t="n">
        <v>14</v>
      </c>
      <c r="AJ130" s="0" t="s">
        <v>44</v>
      </c>
      <c r="AK130" s="0" t="s">
        <v>44</v>
      </c>
      <c r="AL130" s="3" t="n">
        <v>1</v>
      </c>
      <c r="AM130" s="0" t="n">
        <v>95</v>
      </c>
      <c r="AN130" s="0" t="s">
        <v>44</v>
      </c>
      <c r="AO130" s="0" t="s">
        <v>44</v>
      </c>
      <c r="AP130" s="3" t="n">
        <v>1</v>
      </c>
      <c r="AQ130" s="0" t="n">
        <v>10</v>
      </c>
      <c r="AR130" s="0" t="s">
        <v>44</v>
      </c>
      <c r="AS130" s="0" t="s">
        <v>44</v>
      </c>
      <c r="AT130" s="3" t="n">
        <v>1</v>
      </c>
      <c r="AU130" s="0" t="n">
        <v>6</v>
      </c>
      <c r="AV130" s="0" t="s">
        <v>44</v>
      </c>
      <c r="AW130" s="0" t="s">
        <v>44</v>
      </c>
      <c r="AX130" s="3" t="n">
        <v>1</v>
      </c>
      <c r="AY130" s="0" t="n">
        <v>1</v>
      </c>
      <c r="AZ130" s="0" t="s">
        <v>44</v>
      </c>
      <c r="BA130" s="0" t="s">
        <v>44</v>
      </c>
      <c r="BB130" s="3" t="n">
        <v>1</v>
      </c>
      <c r="BC130" s="0" t="n">
        <v>5</v>
      </c>
      <c r="BD130" s="0" t="s">
        <v>44</v>
      </c>
      <c r="BE130" s="0" t="s">
        <v>44</v>
      </c>
      <c r="BF130" s="3" t="n">
        <v>1</v>
      </c>
      <c r="BG130" s="0" t="n">
        <v>804</v>
      </c>
      <c r="BH130" s="0" t="s">
        <v>44</v>
      </c>
      <c r="BI130" s="0" t="s">
        <v>44</v>
      </c>
      <c r="BJ130" s="3" t="n">
        <v>1</v>
      </c>
      <c r="BK130" s="0" t="n">
        <v>8</v>
      </c>
      <c r="BL130" s="0" t="s">
        <v>44</v>
      </c>
      <c r="BM130" s="0" t="s">
        <v>44</v>
      </c>
      <c r="BN130" s="3" t="n">
        <v>1</v>
      </c>
      <c r="BO130" s="0" t="n">
        <v>0</v>
      </c>
      <c r="BP130" s="0" t="s">
        <v>44</v>
      </c>
      <c r="BQ130" s="0" t="s">
        <v>44</v>
      </c>
      <c r="BR130" s="3" t="n">
        <v>1</v>
      </c>
      <c r="CA130" s="3"/>
      <c r="CE130" s="3"/>
      <c r="CI130" s="3"/>
      <c r="CM130" s="3"/>
      <c r="CQ130" s="3"/>
      <c r="CU130" s="3"/>
      <c r="CY130" s="3"/>
      <c r="DC130" s="3"/>
      <c r="DG130" s="3"/>
      <c r="DK130" s="3"/>
      <c r="DO130" s="3"/>
      <c r="DS130" s="3"/>
      <c r="DW130" s="3"/>
      <c r="EA130" s="3"/>
      <c r="EE130" s="3"/>
      <c r="EI130" s="3"/>
      <c r="EM130" s="3"/>
    </row>
    <row r="131" customFormat="false" ht="12.75" hidden="false" customHeight="false" outlineLevel="0" collapsed="false">
      <c r="A131" s="0" t="n">
        <v>47</v>
      </c>
      <c r="B131" s="0" t="n">
        <v>1</v>
      </c>
      <c r="C131" s="0" t="n">
        <v>1320</v>
      </c>
      <c r="D131" s="0" t="s">
        <v>44</v>
      </c>
      <c r="E131" s="0" t="s">
        <v>44</v>
      </c>
      <c r="F131" s="3" t="n">
        <v>1</v>
      </c>
      <c r="G131" s="0" t="n">
        <v>20</v>
      </c>
      <c r="H131" s="0" t="s">
        <v>44</v>
      </c>
      <c r="I131" s="0" t="s">
        <v>44</v>
      </c>
      <c r="J131" s="3" t="n">
        <v>1</v>
      </c>
      <c r="K131" s="0" t="n">
        <v>60</v>
      </c>
      <c r="L131" s="0" t="s">
        <v>44</v>
      </c>
      <c r="M131" s="0" t="s">
        <v>44</v>
      </c>
      <c r="N131" s="3" t="n">
        <v>1</v>
      </c>
      <c r="O131" s="0" t="n">
        <v>20</v>
      </c>
      <c r="P131" s="0" t="s">
        <v>44</v>
      </c>
      <c r="Q131" s="0" t="s">
        <v>44</v>
      </c>
      <c r="R131" s="3" t="n">
        <v>1</v>
      </c>
      <c r="S131" s="0" t="n">
        <v>1260</v>
      </c>
      <c r="T131" s="0" t="s">
        <v>44</v>
      </c>
      <c r="U131" s="0" t="s">
        <v>44</v>
      </c>
      <c r="V131" s="3" t="n">
        <v>1</v>
      </c>
      <c r="W131" s="0" t="n">
        <v>20</v>
      </c>
      <c r="X131" s="0" t="s">
        <v>44</v>
      </c>
      <c r="Y131" s="0" t="s">
        <v>44</v>
      </c>
      <c r="Z131" s="3" t="n">
        <v>1</v>
      </c>
      <c r="AA131" s="0" t="n">
        <v>92</v>
      </c>
      <c r="AB131" s="0" t="s">
        <v>44</v>
      </c>
      <c r="AC131" s="0" t="s">
        <v>44</v>
      </c>
      <c r="AD131" s="3" t="n">
        <v>1</v>
      </c>
      <c r="AE131" s="0" t="n">
        <v>92</v>
      </c>
      <c r="AF131" s="4" t="s">
        <v>44</v>
      </c>
      <c r="AG131" s="4" t="s">
        <v>44</v>
      </c>
      <c r="AH131" s="3" t="n">
        <v>1</v>
      </c>
      <c r="AI131" s="0" t="n">
        <v>2</v>
      </c>
      <c r="AJ131" s="0" t="s">
        <v>44</v>
      </c>
      <c r="AK131" s="0" t="s">
        <v>44</v>
      </c>
      <c r="AL131" s="3" t="n">
        <v>1</v>
      </c>
      <c r="AM131" s="0" t="n">
        <v>21</v>
      </c>
      <c r="AN131" s="0" t="s">
        <v>44</v>
      </c>
      <c r="AO131" s="0" t="s">
        <v>44</v>
      </c>
      <c r="AP131" s="3" t="n">
        <v>1</v>
      </c>
      <c r="AQ131" s="0" t="n">
        <v>5</v>
      </c>
      <c r="AR131" s="0" t="s">
        <v>44</v>
      </c>
      <c r="AS131" s="0" t="s">
        <v>44</v>
      </c>
      <c r="AT131" s="3" t="n">
        <v>1</v>
      </c>
      <c r="AU131" s="0" t="n">
        <v>66</v>
      </c>
      <c r="AV131" s="0" t="s">
        <v>44</v>
      </c>
      <c r="AW131" s="0" t="s">
        <v>44</v>
      </c>
      <c r="AX131" s="3" t="n">
        <v>1</v>
      </c>
      <c r="AY131" s="0" t="n">
        <v>3</v>
      </c>
      <c r="AZ131" s="0" t="s">
        <v>44</v>
      </c>
      <c r="BA131" s="0" t="s">
        <v>44</v>
      </c>
      <c r="BB131" s="3" t="n">
        <v>1</v>
      </c>
      <c r="BC131" s="0" t="n">
        <v>63</v>
      </c>
      <c r="BD131" s="0" t="s">
        <v>44</v>
      </c>
      <c r="BE131" s="0" t="s">
        <v>44</v>
      </c>
      <c r="BF131" s="3" t="n">
        <v>1</v>
      </c>
      <c r="BG131" s="0" t="n">
        <v>1392</v>
      </c>
      <c r="BH131" s="0" t="s">
        <v>44</v>
      </c>
      <c r="BI131" s="0" t="s">
        <v>44</v>
      </c>
      <c r="BJ131" s="3" t="n">
        <v>1</v>
      </c>
      <c r="BK131" s="0" t="n">
        <v>70</v>
      </c>
      <c r="BL131" s="0" t="s">
        <v>44</v>
      </c>
      <c r="BM131" s="0" t="s">
        <v>44</v>
      </c>
      <c r="BN131" s="3" t="n">
        <v>1</v>
      </c>
      <c r="BO131" s="0" t="n">
        <v>9</v>
      </c>
      <c r="BP131" s="0" t="s">
        <v>44</v>
      </c>
      <c r="BQ131" s="0" t="s">
        <v>44</v>
      </c>
      <c r="BR131" s="3" t="n">
        <v>1</v>
      </c>
      <c r="BU131" s="0" t="n">
        <f aca="false">IF(CJ131&lt;=0,$D$7,IF(CR131&lt;=CJ131,$D$7,$D$7+$F$7*(CR131-CJ131)))</f>
        <v>2.6</v>
      </c>
      <c r="BW131" s="0" t="n">
        <v>1</v>
      </c>
      <c r="BX131" s="0" t="n">
        <f aca="false">IF(AND(C131&gt;=0,C132&gt;=0,C133&gt;=0),ROUND(0.9*C131+0.7*C132-0.3*C133,0),-1)</f>
        <v>1512</v>
      </c>
      <c r="BY131" s="0" t="s">
        <v>44</v>
      </c>
      <c r="BZ131" s="0" t="str">
        <f aca="false">IF(AND(E131="Nein",E132="Nein",E133="Nein"),"Nein","Ja")</f>
        <v>Nein</v>
      </c>
      <c r="CA131" s="3" t="n">
        <f aca="false">ROUND((F131+F132+F133)/3,2)</f>
        <v>1</v>
      </c>
      <c r="CB131" s="0" t="n">
        <f aca="false">G132</f>
        <v>97</v>
      </c>
      <c r="CC131" s="0" t="str">
        <f aca="false">H132</f>
        <v>Nein</v>
      </c>
      <c r="CD131" s="0" t="str">
        <f aca="false">I132</f>
        <v>Ja</v>
      </c>
      <c r="CE131" s="3" t="n">
        <f aca="false">J132</f>
        <v>0.88</v>
      </c>
      <c r="CF131" s="0" t="n">
        <f aca="false">IF(AND(K131&gt;=0,K132&gt;=0,K133&gt;=0),ROUND(0.9*K131+0.7*K132-0.3*K133,0),-1)</f>
        <v>180</v>
      </c>
      <c r="CG131" s="0" t="s">
        <v>44</v>
      </c>
      <c r="CH131" s="0" t="str">
        <f aca="false">IF(AND(M131="Nein",M132="Nein",M133="Nein"),"Nein","Ja")</f>
        <v>Nein</v>
      </c>
      <c r="CI131" s="3" t="n">
        <f aca="false">ROUND((N131+N132+N133)/3,2)</f>
        <v>1</v>
      </c>
      <c r="CJ131" s="0" t="n">
        <f aca="false">O132</f>
        <v>82</v>
      </c>
      <c r="CK131" s="0" t="str">
        <f aca="false">P132</f>
        <v>Nein</v>
      </c>
      <c r="CL131" s="0" t="str">
        <f aca="false">Q132</f>
        <v>Ja</v>
      </c>
      <c r="CM131" s="3" t="n">
        <f aca="false">R132</f>
        <v>0.88</v>
      </c>
      <c r="CN131" s="0" t="n">
        <f aca="false">IF(AND(S131&gt;=0,S132&gt;=0,S133&gt;=0),ROUND(0.9*S131+0.7*S132-0.3*S133,0),-1)</f>
        <v>1332</v>
      </c>
      <c r="CO131" s="0" t="s">
        <v>44</v>
      </c>
      <c r="CP131" s="0" t="str">
        <f aca="false">IF(AND(U131="Nein",U132="Nein",U133="Nein"),"Nein","Ja")</f>
        <v>Nein</v>
      </c>
      <c r="CQ131" s="3" t="n">
        <f aca="false">ROUND((V131+V132+V133)/3,2)</f>
        <v>1</v>
      </c>
      <c r="CR131" s="0" t="n">
        <f aca="false">W132</f>
        <v>102</v>
      </c>
      <c r="CS131" s="0" t="str">
        <f aca="false">X132</f>
        <v>Nein</v>
      </c>
      <c r="CT131" s="0" t="str">
        <f aca="false">Y132</f>
        <v>Ja</v>
      </c>
      <c r="CU131" s="3" t="n">
        <f aca="false">Z132</f>
        <v>0.88</v>
      </c>
      <c r="CV131" s="0" t="n">
        <f aca="false">AA132</f>
        <v>82</v>
      </c>
      <c r="CW131" s="0" t="str">
        <f aca="false">AB132</f>
        <v>Nein</v>
      </c>
      <c r="CX131" s="0" t="str">
        <f aca="false">AC132</f>
        <v>Nein</v>
      </c>
      <c r="CY131" s="3" t="n">
        <f aca="false">AD132</f>
        <v>1</v>
      </c>
      <c r="CZ131" s="0" t="n">
        <f aca="false">AE132</f>
        <v>82</v>
      </c>
      <c r="DA131" s="0" t="str">
        <f aca="false">AF132</f>
        <v>Nein</v>
      </c>
      <c r="DB131" s="0" t="str">
        <f aca="false">AG132</f>
        <v>Nein</v>
      </c>
      <c r="DC131" s="3" t="n">
        <f aca="false">AH132</f>
        <v>1</v>
      </c>
      <c r="DD131" s="0" t="n">
        <f aca="false">AI132</f>
        <v>11</v>
      </c>
      <c r="DE131" s="0" t="str">
        <f aca="false">AJ132</f>
        <v>Nein</v>
      </c>
      <c r="DF131" s="0" t="str">
        <f aca="false">AK132</f>
        <v>Nein</v>
      </c>
      <c r="DG131" s="3" t="n">
        <f aca="false">AL132</f>
        <v>1</v>
      </c>
      <c r="DH131" s="0" t="n">
        <f aca="false">AM132</f>
        <v>98</v>
      </c>
      <c r="DI131" s="0" t="str">
        <f aca="false">AN132</f>
        <v>Nein</v>
      </c>
      <c r="DJ131" s="0" t="str">
        <f aca="false">AO132</f>
        <v>Nein</v>
      </c>
      <c r="DK131" s="3" t="n">
        <f aca="false">AP132</f>
        <v>1</v>
      </c>
      <c r="DL131" s="0" t="n">
        <f aca="false">IF(CF131=0,0,IF(OR(BX131&gt;=0,CF131&gt;=0),ROUND(CF131/BX131*100,0),-1))</f>
        <v>12</v>
      </c>
      <c r="DM131" s="0" t="s">
        <v>44</v>
      </c>
      <c r="DN131" s="0" t="str">
        <f aca="false">IF(AND(CH131="Nein",BZ131="Nein"),"Nein","Ja")</f>
        <v>Nein</v>
      </c>
      <c r="DO131" s="3" t="n">
        <f aca="false">ROUND(CI131*CA131,2)</f>
        <v>1</v>
      </c>
      <c r="DP131" s="0" t="n">
        <f aca="false">IF(OR(BX131&lt;0,CB131&lt;=0),-1,ROUND(BX131/CB131,0))</f>
        <v>16</v>
      </c>
      <c r="DQ131" s="0" t="s">
        <v>44</v>
      </c>
      <c r="DR131" s="0" t="str">
        <f aca="false">IF(AND(BZ131="Nein",CD131="Nein"),"Nein","Ja")</f>
        <v>Ja</v>
      </c>
      <c r="DS131" s="3" t="n">
        <f aca="false">ROUND(CA131*CE131,2)</f>
        <v>0.88</v>
      </c>
      <c r="DT131" s="0" t="n">
        <f aca="false">IF(OR(CF131&lt;0,CJ131&lt;=0),-1,ROUND(CF131/CJ131,0))</f>
        <v>2</v>
      </c>
      <c r="DU131" s="0" t="s">
        <v>44</v>
      </c>
      <c r="DV131" s="0" t="str">
        <f aca="false">IF(AND(CH131="Nein",CL131="Nein"),"Nein","Ja")</f>
        <v>Ja</v>
      </c>
      <c r="DW131" s="3" t="n">
        <f aca="false">ROUND(CI131*CM131,2)</f>
        <v>0.88</v>
      </c>
      <c r="DX131" s="0" t="n">
        <f aca="false">IF(OR(CN131&lt;0,CR131&lt;=0),-1,ROUND(CN131/CR131,0))</f>
        <v>13</v>
      </c>
      <c r="DY131" s="0" t="s">
        <v>44</v>
      </c>
      <c r="DZ131" s="0" t="str">
        <f aca="false">IF(AND(CP131="Nein",CT131="Nein"),"Nein","Ja")</f>
        <v>Ja</v>
      </c>
      <c r="EA131" s="3" t="n">
        <f aca="false">ROUND(CQ131*CU131,2)</f>
        <v>0.88</v>
      </c>
      <c r="EB131" s="0" t="n">
        <f aca="false">IF(OR(CN131&lt;0,CF131&lt;0),-1,CN131+ROUND(BU131*CF131,0))</f>
        <v>1800</v>
      </c>
      <c r="EC131" s="0" t="s">
        <v>44</v>
      </c>
      <c r="ED131" s="0" t="str">
        <f aca="false">IF(AND(CP131="Nein",CH131="Nein"),"Nein","Ja")</f>
        <v>Nein</v>
      </c>
      <c r="EE131" s="3" t="n">
        <f aca="false">ROUND((CQ131+CI131)/2,2)</f>
        <v>1</v>
      </c>
      <c r="EF131" s="0" t="n">
        <f aca="false">IF(OR(EB131&lt;0,CB131&lt;=0),-1,ROUND(EB131/CB131,0))</f>
        <v>19</v>
      </c>
      <c r="EG131" s="0" t="s">
        <v>44</v>
      </c>
      <c r="EH131" s="0" t="str">
        <f aca="false">IF(AND(ED131="Nein",CD131="Nein"),"Nein","Ja")</f>
        <v>Ja</v>
      </c>
      <c r="EI131" s="3" t="n">
        <f aca="false">ROUND(EE131*CE131,2)</f>
        <v>0.88</v>
      </c>
      <c r="EJ131" s="0" t="n">
        <f aca="false">BO132</f>
        <v>7</v>
      </c>
      <c r="EK131" s="0" t="str">
        <f aca="false">BP131</f>
        <v>Nein</v>
      </c>
      <c r="EL131" s="0" t="str">
        <f aca="false">BQ131</f>
        <v>Nein</v>
      </c>
      <c r="EM131" s="3" t="n">
        <f aca="false">BR131</f>
        <v>1</v>
      </c>
    </row>
    <row r="132" customFormat="false" ht="12.75" hidden="false" customHeight="false" outlineLevel="0" collapsed="false">
      <c r="B132" s="0" t="n">
        <v>1</v>
      </c>
      <c r="C132" s="0" t="n">
        <v>720</v>
      </c>
      <c r="D132" s="0" t="s">
        <v>44</v>
      </c>
      <c r="E132" s="0" t="s">
        <v>44</v>
      </c>
      <c r="F132" s="3" t="n">
        <v>1</v>
      </c>
      <c r="G132" s="0" t="n">
        <v>97</v>
      </c>
      <c r="H132" s="0" t="s">
        <v>44</v>
      </c>
      <c r="I132" s="0" t="s">
        <v>45</v>
      </c>
      <c r="J132" s="3" t="n">
        <v>0.88</v>
      </c>
      <c r="K132" s="0" t="n">
        <v>180</v>
      </c>
      <c r="L132" s="0" t="s">
        <v>44</v>
      </c>
      <c r="M132" s="0" t="s">
        <v>44</v>
      </c>
      <c r="N132" s="3" t="n">
        <v>1</v>
      </c>
      <c r="O132" s="0" t="n">
        <v>82</v>
      </c>
      <c r="P132" s="0" t="s">
        <v>44</v>
      </c>
      <c r="Q132" s="0" t="s">
        <v>45</v>
      </c>
      <c r="R132" s="3" t="n">
        <v>0.88</v>
      </c>
      <c r="S132" s="0" t="n">
        <v>540</v>
      </c>
      <c r="T132" s="0" t="s">
        <v>44</v>
      </c>
      <c r="U132" s="0" t="s">
        <v>44</v>
      </c>
      <c r="V132" s="3" t="n">
        <v>1</v>
      </c>
      <c r="W132" s="0" t="n">
        <v>102</v>
      </c>
      <c r="X132" s="0" t="s">
        <v>44</v>
      </c>
      <c r="Y132" s="0" t="s">
        <v>45</v>
      </c>
      <c r="Z132" s="3" t="n">
        <v>0.88</v>
      </c>
      <c r="AA132" s="0" t="n">
        <v>82</v>
      </c>
      <c r="AB132" s="0" t="s">
        <v>44</v>
      </c>
      <c r="AC132" s="0" t="s">
        <v>44</v>
      </c>
      <c r="AD132" s="3" t="n">
        <v>1</v>
      </c>
      <c r="AE132" s="0" t="n">
        <v>82</v>
      </c>
      <c r="AF132" s="4" t="s">
        <v>44</v>
      </c>
      <c r="AG132" s="4" t="s">
        <v>44</v>
      </c>
      <c r="AH132" s="3" t="n">
        <v>1</v>
      </c>
      <c r="AI132" s="0" t="n">
        <v>11</v>
      </c>
      <c r="AJ132" s="0" t="s">
        <v>44</v>
      </c>
      <c r="AK132" s="0" t="s">
        <v>44</v>
      </c>
      <c r="AL132" s="3" t="n">
        <v>1</v>
      </c>
      <c r="AM132" s="0" t="n">
        <v>98</v>
      </c>
      <c r="AN132" s="0" t="s">
        <v>44</v>
      </c>
      <c r="AO132" s="0" t="s">
        <v>44</v>
      </c>
      <c r="AP132" s="3" t="n">
        <v>1</v>
      </c>
      <c r="AQ132" s="0" t="n">
        <v>25</v>
      </c>
      <c r="AR132" s="0" t="s">
        <v>44</v>
      </c>
      <c r="AS132" s="0" t="s">
        <v>44</v>
      </c>
      <c r="AT132" s="3" t="n">
        <v>1</v>
      </c>
      <c r="AU132" s="0" t="n">
        <v>7</v>
      </c>
      <c r="AV132" s="0" t="s">
        <v>44</v>
      </c>
      <c r="AW132" s="0" t="s">
        <v>44</v>
      </c>
      <c r="AX132" s="3" t="n">
        <v>1</v>
      </c>
      <c r="AY132" s="0" t="n">
        <v>2</v>
      </c>
      <c r="AZ132" s="0" t="s">
        <v>44</v>
      </c>
      <c r="BA132" s="0" t="s">
        <v>44</v>
      </c>
      <c r="BB132" s="3" t="n">
        <v>1</v>
      </c>
      <c r="BC132" s="0" t="n">
        <v>5</v>
      </c>
      <c r="BD132" s="0" t="s">
        <v>44</v>
      </c>
      <c r="BE132" s="0" t="s">
        <v>44</v>
      </c>
      <c r="BF132" s="3" t="n">
        <v>1</v>
      </c>
      <c r="BG132" s="0" t="n">
        <v>1008</v>
      </c>
      <c r="BH132" s="0" t="s">
        <v>44</v>
      </c>
      <c r="BI132" s="0" t="s">
        <v>44</v>
      </c>
      <c r="BJ132" s="3" t="n">
        <v>1</v>
      </c>
      <c r="BK132" s="0" t="n">
        <v>10</v>
      </c>
      <c r="BL132" s="0" t="s">
        <v>44</v>
      </c>
      <c r="BM132" s="0" t="s">
        <v>44</v>
      </c>
      <c r="BN132" s="3" t="n">
        <v>1</v>
      </c>
      <c r="BO132" s="0" t="n">
        <v>7</v>
      </c>
      <c r="BP132" s="0" t="s">
        <v>44</v>
      </c>
      <c r="BQ132" s="0" t="s">
        <v>44</v>
      </c>
      <c r="BR132" s="3" t="n">
        <v>1</v>
      </c>
      <c r="CA132" s="3"/>
      <c r="CE132" s="3"/>
      <c r="CI132" s="3"/>
      <c r="CM132" s="3"/>
      <c r="CQ132" s="3"/>
      <c r="CU132" s="3"/>
      <c r="CY132" s="3"/>
      <c r="DC132" s="3"/>
      <c r="DG132" s="3"/>
      <c r="DK132" s="3"/>
      <c r="DO132" s="3"/>
      <c r="DS132" s="3"/>
      <c r="DW132" s="3"/>
      <c r="EA132" s="3"/>
      <c r="EE132" s="3"/>
      <c r="EI132" s="3"/>
      <c r="EM132" s="3"/>
    </row>
    <row r="133" customFormat="false" ht="12.75" hidden="false" customHeight="false" outlineLevel="0" collapsed="false">
      <c r="B133" s="0" t="n">
        <v>1</v>
      </c>
      <c r="C133" s="0" t="n">
        <v>600</v>
      </c>
      <c r="D133" s="0" t="s">
        <v>44</v>
      </c>
      <c r="E133" s="0" t="s">
        <v>44</v>
      </c>
      <c r="F133" s="3" t="n">
        <v>1</v>
      </c>
      <c r="G133" s="0" t="n">
        <v>105</v>
      </c>
      <c r="H133" s="0" t="s">
        <v>44</v>
      </c>
      <c r="I133" s="0" t="s">
        <v>44</v>
      </c>
      <c r="J133" s="3" t="n">
        <v>1</v>
      </c>
      <c r="K133" s="0" t="n">
        <v>0</v>
      </c>
      <c r="L133" s="0" t="s">
        <v>44</v>
      </c>
      <c r="M133" s="0" t="s">
        <v>44</v>
      </c>
      <c r="N133" s="3" t="n">
        <v>1</v>
      </c>
      <c r="O133" s="0" t="n">
        <v>-1</v>
      </c>
      <c r="P133" s="0" t="s">
        <v>44</v>
      </c>
      <c r="Q133" s="0" t="s">
        <v>44</v>
      </c>
      <c r="R133" s="3" t="n">
        <v>1</v>
      </c>
      <c r="S133" s="0" t="n">
        <v>600</v>
      </c>
      <c r="T133" s="0" t="s">
        <v>44</v>
      </c>
      <c r="U133" s="0" t="s">
        <v>44</v>
      </c>
      <c r="V133" s="3" t="n">
        <v>1</v>
      </c>
      <c r="W133" s="0" t="n">
        <v>105</v>
      </c>
      <c r="X133" s="0" t="s">
        <v>44</v>
      </c>
      <c r="Y133" s="0" t="s">
        <v>44</v>
      </c>
      <c r="Z133" s="3" t="n">
        <v>1</v>
      </c>
      <c r="AA133" s="0" t="n">
        <v>77</v>
      </c>
      <c r="AB133" s="0" t="s">
        <v>44</v>
      </c>
      <c r="AC133" s="0" t="s">
        <v>44</v>
      </c>
      <c r="AD133" s="3" t="n">
        <v>1</v>
      </c>
      <c r="AE133" s="0" t="n">
        <v>77</v>
      </c>
      <c r="AF133" s="4" t="s">
        <v>44</v>
      </c>
      <c r="AG133" s="4" t="s">
        <v>44</v>
      </c>
      <c r="AH133" s="3" t="n">
        <v>1</v>
      </c>
      <c r="AI133" s="0" t="n">
        <v>14</v>
      </c>
      <c r="AJ133" s="0" t="s">
        <v>44</v>
      </c>
      <c r="AK133" s="0" t="s">
        <v>44</v>
      </c>
      <c r="AL133" s="3" t="n">
        <v>1</v>
      </c>
      <c r="AM133" s="0" t="n">
        <v>95</v>
      </c>
      <c r="AN133" s="0" t="s">
        <v>44</v>
      </c>
      <c r="AO133" s="0" t="s">
        <v>44</v>
      </c>
      <c r="AP133" s="3" t="n">
        <v>1</v>
      </c>
      <c r="AQ133" s="0" t="n">
        <v>0</v>
      </c>
      <c r="AR133" s="0" t="s">
        <v>44</v>
      </c>
      <c r="AS133" s="0" t="s">
        <v>44</v>
      </c>
      <c r="AT133" s="3" t="n">
        <v>1</v>
      </c>
      <c r="AU133" s="0" t="n">
        <v>6</v>
      </c>
      <c r="AV133" s="0" t="s">
        <v>44</v>
      </c>
      <c r="AW133" s="0" t="s">
        <v>44</v>
      </c>
      <c r="AX133" s="3" t="n">
        <v>1</v>
      </c>
      <c r="AY133" s="0" t="n">
        <v>-1</v>
      </c>
      <c r="AZ133" s="0" t="s">
        <v>44</v>
      </c>
      <c r="BA133" s="0" t="s">
        <v>44</v>
      </c>
      <c r="BB133" s="3" t="n">
        <v>1</v>
      </c>
      <c r="BC133" s="0" t="n">
        <v>6</v>
      </c>
      <c r="BD133" s="0" t="s">
        <v>44</v>
      </c>
      <c r="BE133" s="0" t="s">
        <v>44</v>
      </c>
      <c r="BF133" s="3" t="n">
        <v>1</v>
      </c>
      <c r="BG133" s="0" t="n">
        <v>804</v>
      </c>
      <c r="BH133" s="0" t="s">
        <v>44</v>
      </c>
      <c r="BI133" s="0" t="s">
        <v>44</v>
      </c>
      <c r="BJ133" s="3" t="n">
        <v>1</v>
      </c>
      <c r="BK133" s="0" t="n">
        <v>8</v>
      </c>
      <c r="BL133" s="0" t="s">
        <v>44</v>
      </c>
      <c r="BM133" s="0" t="s">
        <v>44</v>
      </c>
      <c r="BN133" s="3" t="n">
        <v>1</v>
      </c>
      <c r="BO133" s="0" t="n">
        <v>0</v>
      </c>
      <c r="BP133" s="0" t="s">
        <v>44</v>
      </c>
      <c r="BQ133" s="0" t="s">
        <v>44</v>
      </c>
      <c r="BR133" s="3" t="n">
        <v>1</v>
      </c>
      <c r="CA133" s="3"/>
      <c r="CE133" s="3"/>
      <c r="CI133" s="3"/>
      <c r="CM133" s="3"/>
      <c r="CQ133" s="3"/>
      <c r="CU133" s="3"/>
      <c r="CY133" s="3"/>
      <c r="DC133" s="3"/>
      <c r="DG133" s="3"/>
      <c r="DK133" s="3"/>
      <c r="DO133" s="3"/>
      <c r="DS133" s="3"/>
      <c r="DW133" s="3"/>
      <c r="EA133" s="3"/>
      <c r="EE133" s="3"/>
      <c r="EI133" s="3"/>
      <c r="EM133" s="3"/>
    </row>
    <row r="134" customFormat="false" ht="12.75" hidden="false" customHeight="false" outlineLevel="0" collapsed="false">
      <c r="A134" s="0" t="n">
        <v>48</v>
      </c>
      <c r="B134" s="0" t="n">
        <v>1</v>
      </c>
      <c r="C134" s="0" t="n">
        <v>0</v>
      </c>
      <c r="D134" s="0" t="s">
        <v>44</v>
      </c>
      <c r="E134" s="0" t="s">
        <v>44</v>
      </c>
      <c r="F134" s="3" t="n">
        <v>1</v>
      </c>
      <c r="G134" s="0" t="n">
        <v>-1</v>
      </c>
      <c r="H134" s="0" t="s">
        <v>44</v>
      </c>
      <c r="I134" s="0" t="s">
        <v>44</v>
      </c>
      <c r="J134" s="3" t="n">
        <v>1</v>
      </c>
      <c r="K134" s="0" t="n">
        <v>0</v>
      </c>
      <c r="L134" s="0" t="s">
        <v>44</v>
      </c>
      <c r="M134" s="0" t="s">
        <v>44</v>
      </c>
      <c r="N134" s="3" t="n">
        <v>1</v>
      </c>
      <c r="O134" s="0" t="n">
        <v>-1</v>
      </c>
      <c r="P134" s="0" t="s">
        <v>44</v>
      </c>
      <c r="Q134" s="0" t="s">
        <v>44</v>
      </c>
      <c r="R134" s="3" t="n">
        <v>1</v>
      </c>
      <c r="S134" s="0" t="n">
        <v>0</v>
      </c>
      <c r="T134" s="0" t="s">
        <v>44</v>
      </c>
      <c r="U134" s="0" t="s">
        <v>44</v>
      </c>
      <c r="V134" s="3" t="n">
        <v>1</v>
      </c>
      <c r="W134" s="0" t="n">
        <v>-1</v>
      </c>
      <c r="X134" s="0" t="s">
        <v>44</v>
      </c>
      <c r="Y134" s="0" t="s">
        <v>44</v>
      </c>
      <c r="Z134" s="3" t="n">
        <v>1</v>
      </c>
      <c r="AA134" s="0" t="n">
        <v>83</v>
      </c>
      <c r="AB134" s="0" t="s">
        <v>44</v>
      </c>
      <c r="AC134" s="0" t="s">
        <v>44</v>
      </c>
      <c r="AD134" s="3" t="n">
        <v>1</v>
      </c>
      <c r="AE134" s="0" t="n">
        <v>85</v>
      </c>
      <c r="AF134" s="4" t="s">
        <v>44</v>
      </c>
      <c r="AG134" s="4" t="s">
        <v>44</v>
      </c>
      <c r="AH134" s="3" t="n">
        <v>1</v>
      </c>
      <c r="AI134" s="0" t="n">
        <v>0</v>
      </c>
      <c r="AJ134" s="0" t="s">
        <v>44</v>
      </c>
      <c r="AK134" s="0" t="s">
        <v>44</v>
      </c>
      <c r="AL134" s="3" t="n">
        <v>1</v>
      </c>
      <c r="AM134" s="0" t="n">
        <v>-1</v>
      </c>
      <c r="AN134" s="0" t="s">
        <v>44</v>
      </c>
      <c r="AO134" s="0" t="s">
        <v>44</v>
      </c>
      <c r="AP134" s="3" t="n">
        <v>1</v>
      </c>
      <c r="AQ134" s="0" t="n">
        <v>0</v>
      </c>
      <c r="AR134" s="0" t="s">
        <v>44</v>
      </c>
      <c r="AS134" s="0" t="s">
        <v>44</v>
      </c>
      <c r="AT134" s="3" t="n">
        <v>1</v>
      </c>
      <c r="AU134" s="0" t="n">
        <v>-1</v>
      </c>
      <c r="AV134" s="0" t="s">
        <v>44</v>
      </c>
      <c r="AW134" s="0" t="s">
        <v>44</v>
      </c>
      <c r="AX134" s="3" t="n">
        <v>1</v>
      </c>
      <c r="AY134" s="0" t="n">
        <v>-1</v>
      </c>
      <c r="AZ134" s="0" t="s">
        <v>44</v>
      </c>
      <c r="BA134" s="0" t="s">
        <v>44</v>
      </c>
      <c r="BB134" s="3" t="n">
        <v>1</v>
      </c>
      <c r="BC134" s="0" t="n">
        <v>-1</v>
      </c>
      <c r="BD134" s="0" t="s">
        <v>44</v>
      </c>
      <c r="BE134" s="0" t="s">
        <v>44</v>
      </c>
      <c r="BF134" s="3" t="n">
        <v>1</v>
      </c>
      <c r="BG134" s="0" t="n">
        <v>0</v>
      </c>
      <c r="BH134" s="0" t="s">
        <v>44</v>
      </c>
      <c r="BI134" s="0" t="s">
        <v>44</v>
      </c>
      <c r="BJ134" s="3" t="n">
        <v>1</v>
      </c>
      <c r="BK134" s="0" t="n">
        <v>-1</v>
      </c>
      <c r="BL134" s="0" t="s">
        <v>44</v>
      </c>
      <c r="BM134" s="0" t="s">
        <v>44</v>
      </c>
      <c r="BN134" s="3" t="n">
        <v>1</v>
      </c>
      <c r="BO134" s="0" t="n">
        <v>-1</v>
      </c>
      <c r="BP134" s="0" t="s">
        <v>44</v>
      </c>
      <c r="BQ134" s="0" t="s">
        <v>44</v>
      </c>
      <c r="BR134" s="3" t="n">
        <v>1</v>
      </c>
      <c r="BU134" s="0" t="n">
        <f aca="false">IF(CJ134&lt;=0,$D$7,IF(CR134&lt;=CJ134,$D$7,$D$7+$F$7*(CR134-CJ134)))</f>
        <v>2.6</v>
      </c>
      <c r="BW134" s="0" t="n">
        <v>1</v>
      </c>
      <c r="BX134" s="0" t="n">
        <f aca="false">IF(AND(C134&gt;=0,C135&gt;=0,C136&gt;=0),ROUND(0.9*C134+0.7*C135-0.3*C136,0),-1)</f>
        <v>324</v>
      </c>
      <c r="BY134" s="0" t="s">
        <v>44</v>
      </c>
      <c r="BZ134" s="0" t="str">
        <f aca="false">IF(AND(E134="Nein",E135="Nein",E136="Nein"),"Nein","Ja")</f>
        <v>Nein</v>
      </c>
      <c r="CA134" s="3" t="n">
        <f aca="false">ROUND((F134+F135+F136)/3,2)</f>
        <v>1</v>
      </c>
      <c r="CB134" s="0" t="n">
        <f aca="false">G135</f>
        <v>97</v>
      </c>
      <c r="CC134" s="0" t="str">
        <f aca="false">H135</f>
        <v>Nein</v>
      </c>
      <c r="CD134" s="0" t="str">
        <f aca="false">I135</f>
        <v>Nein</v>
      </c>
      <c r="CE134" s="3" t="n">
        <f aca="false">J135</f>
        <v>1</v>
      </c>
      <c r="CF134" s="0" t="n">
        <f aca="false">IF(AND(K134&gt;=0,K135&gt;=0,K136&gt;=0),ROUND(0.9*K134+0.7*K135-0.3*K136,0),-1)</f>
        <v>90</v>
      </c>
      <c r="CG134" s="0" t="s">
        <v>44</v>
      </c>
      <c r="CH134" s="0" t="str">
        <f aca="false">IF(AND(M134="Nein",M135="Nein",M136="Nein"),"Nein","Ja")</f>
        <v>Nein</v>
      </c>
      <c r="CI134" s="3" t="n">
        <f aca="false">ROUND((N134+N135+N136)/3,2)</f>
        <v>1</v>
      </c>
      <c r="CJ134" s="0" t="n">
        <f aca="false">O135</f>
        <v>82</v>
      </c>
      <c r="CK134" s="0" t="str">
        <f aca="false">P135</f>
        <v>Nein</v>
      </c>
      <c r="CL134" s="0" t="str">
        <f aca="false">Q135</f>
        <v>Nein</v>
      </c>
      <c r="CM134" s="3" t="n">
        <f aca="false">R135</f>
        <v>1</v>
      </c>
      <c r="CN134" s="0" t="n">
        <f aca="false">IF(AND(S134&gt;=0,S135&gt;=0,S136&gt;=0),ROUND(0.9*S134+0.7*S135-0.3*S136,0),-1)</f>
        <v>234</v>
      </c>
      <c r="CO134" s="0" t="s">
        <v>44</v>
      </c>
      <c r="CP134" s="0" t="str">
        <f aca="false">IF(AND(U134="Nein",U135="Nein",U136="Nein"),"Nein","Ja")</f>
        <v>Nein</v>
      </c>
      <c r="CQ134" s="3" t="n">
        <f aca="false">ROUND((V134+V135+V136)/3,2)</f>
        <v>1</v>
      </c>
      <c r="CR134" s="0" t="n">
        <f aca="false">W135</f>
        <v>102</v>
      </c>
      <c r="CS134" s="0" t="str">
        <f aca="false">X135</f>
        <v>Nein</v>
      </c>
      <c r="CT134" s="0" t="str">
        <f aca="false">Y135</f>
        <v>Nein</v>
      </c>
      <c r="CU134" s="3" t="n">
        <f aca="false">Z135</f>
        <v>1</v>
      </c>
      <c r="CV134" s="0" t="n">
        <f aca="false">AA135</f>
        <v>82</v>
      </c>
      <c r="CW134" s="0" t="str">
        <f aca="false">AB135</f>
        <v>Nein</v>
      </c>
      <c r="CX134" s="0" t="str">
        <f aca="false">AC135</f>
        <v>Nein</v>
      </c>
      <c r="CY134" s="3" t="n">
        <f aca="false">AD135</f>
        <v>1</v>
      </c>
      <c r="CZ134" s="0" t="n">
        <f aca="false">AE135</f>
        <v>82</v>
      </c>
      <c r="DA134" s="0" t="str">
        <f aca="false">AF135</f>
        <v>Nein</v>
      </c>
      <c r="DB134" s="0" t="str">
        <f aca="false">AG135</f>
        <v>Nein</v>
      </c>
      <c r="DC134" s="3" t="n">
        <f aca="false">AH135</f>
        <v>1</v>
      </c>
      <c r="DD134" s="0" t="n">
        <f aca="false">AI135</f>
        <v>11</v>
      </c>
      <c r="DE134" s="0" t="str">
        <f aca="false">AJ135</f>
        <v>Nein</v>
      </c>
      <c r="DF134" s="0" t="str">
        <f aca="false">AK135</f>
        <v>Nein</v>
      </c>
      <c r="DG134" s="3" t="n">
        <f aca="false">AL135</f>
        <v>1</v>
      </c>
      <c r="DH134" s="0" t="n">
        <f aca="false">AM135</f>
        <v>98</v>
      </c>
      <c r="DI134" s="0" t="str">
        <f aca="false">AN135</f>
        <v>Nein</v>
      </c>
      <c r="DJ134" s="0" t="str">
        <f aca="false">AO135</f>
        <v>Nein</v>
      </c>
      <c r="DK134" s="3" t="n">
        <f aca="false">AP135</f>
        <v>1</v>
      </c>
      <c r="DL134" s="0" t="n">
        <f aca="false">IF(CF134=0,0,IF(OR(BX134&gt;=0,CF134&gt;=0),ROUND(CF134/BX134*100,0),-1))</f>
        <v>28</v>
      </c>
      <c r="DM134" s="0" t="s">
        <v>44</v>
      </c>
      <c r="DN134" s="0" t="str">
        <f aca="false">IF(AND(CH134="Nein",BZ134="Nein"),"Nein","Ja")</f>
        <v>Nein</v>
      </c>
      <c r="DO134" s="3" t="n">
        <f aca="false">ROUND(CI134*CA134,2)</f>
        <v>1</v>
      </c>
      <c r="DP134" s="0" t="n">
        <f aca="false">IF(OR(BX134&lt;0,CB134&lt;=0),-1,ROUND(BX134/CB134,0))</f>
        <v>3</v>
      </c>
      <c r="DQ134" s="0" t="s">
        <v>44</v>
      </c>
      <c r="DR134" s="0" t="str">
        <f aca="false">IF(AND(BZ134="Nein",CD134="Nein"),"Nein","Ja")</f>
        <v>Nein</v>
      </c>
      <c r="DS134" s="3" t="n">
        <f aca="false">ROUND(CA134*CE134,2)</f>
        <v>1</v>
      </c>
      <c r="DT134" s="0" t="n">
        <f aca="false">IF(OR(CF134&lt;0,CJ134&lt;=0),-1,ROUND(CF134/CJ134,0))</f>
        <v>1</v>
      </c>
      <c r="DU134" s="0" t="s">
        <v>44</v>
      </c>
      <c r="DV134" s="0" t="str">
        <f aca="false">IF(AND(CH134="Nein",CL134="Nein"),"Nein","Ja")</f>
        <v>Nein</v>
      </c>
      <c r="DW134" s="3" t="n">
        <f aca="false">ROUND(CI134*CM134,2)</f>
        <v>1</v>
      </c>
      <c r="DX134" s="0" t="n">
        <f aca="false">IF(OR(CN134&lt;0,CR134&lt;=0),-1,ROUND(CN134/CR134,0))</f>
        <v>2</v>
      </c>
      <c r="DY134" s="0" t="s">
        <v>44</v>
      </c>
      <c r="DZ134" s="0" t="str">
        <f aca="false">IF(AND(CP134="Nein",CT134="Nein"),"Nein","Ja")</f>
        <v>Nein</v>
      </c>
      <c r="EA134" s="3" t="n">
        <f aca="false">ROUND(CQ134*CU134,2)</f>
        <v>1</v>
      </c>
      <c r="EB134" s="0" t="n">
        <f aca="false">IF(OR(CN134&lt;0,CF134&lt;0),-1,CN134+ROUND(BU134*CF134,0))</f>
        <v>468</v>
      </c>
      <c r="EC134" s="0" t="s">
        <v>44</v>
      </c>
      <c r="ED134" s="0" t="str">
        <f aca="false">IF(AND(CP134="Nein",CH134="Nein"),"Nein","Ja")</f>
        <v>Nein</v>
      </c>
      <c r="EE134" s="3" t="n">
        <f aca="false">ROUND((CQ134+CI134)/2,2)</f>
        <v>1</v>
      </c>
      <c r="EF134" s="0" t="n">
        <f aca="false">IF(OR(EB134&lt;0,CB134&lt;=0),-1,ROUND(EB134/CB134,0))</f>
        <v>5</v>
      </c>
      <c r="EG134" s="0" t="s">
        <v>44</v>
      </c>
      <c r="EH134" s="0" t="str">
        <f aca="false">IF(AND(ED134="Nein",CD134="Nein"),"Nein","Ja")</f>
        <v>Nein</v>
      </c>
      <c r="EI134" s="3" t="n">
        <f aca="false">ROUND(EE134*CE134,2)</f>
        <v>1</v>
      </c>
      <c r="EJ134" s="0" t="n">
        <f aca="false">BO135</f>
        <v>7</v>
      </c>
      <c r="EK134" s="0" t="str">
        <f aca="false">BP134</f>
        <v>Nein</v>
      </c>
      <c r="EL134" s="0" t="str">
        <f aca="false">BQ134</f>
        <v>Nein</v>
      </c>
      <c r="EM134" s="3" t="n">
        <f aca="false">BR134</f>
        <v>1</v>
      </c>
    </row>
    <row r="135" customFormat="false" ht="12.75" hidden="false" customHeight="false" outlineLevel="0" collapsed="false">
      <c r="B135" s="0" t="n">
        <v>1</v>
      </c>
      <c r="C135" s="0" t="n">
        <v>720</v>
      </c>
      <c r="D135" s="0" t="s">
        <v>44</v>
      </c>
      <c r="E135" s="0" t="s">
        <v>44</v>
      </c>
      <c r="F135" s="3" t="n">
        <v>1</v>
      </c>
      <c r="G135" s="0" t="n">
        <v>97</v>
      </c>
      <c r="H135" s="0" t="s">
        <v>44</v>
      </c>
      <c r="I135" s="0" t="s">
        <v>44</v>
      </c>
      <c r="J135" s="3" t="n">
        <v>1</v>
      </c>
      <c r="K135" s="0" t="n">
        <v>180</v>
      </c>
      <c r="L135" s="0" t="s">
        <v>44</v>
      </c>
      <c r="M135" s="0" t="s">
        <v>44</v>
      </c>
      <c r="N135" s="3" t="n">
        <v>1</v>
      </c>
      <c r="O135" s="0" t="n">
        <v>82</v>
      </c>
      <c r="P135" s="0" t="s">
        <v>44</v>
      </c>
      <c r="Q135" s="0" t="s">
        <v>44</v>
      </c>
      <c r="R135" s="3" t="n">
        <v>1</v>
      </c>
      <c r="S135" s="0" t="n">
        <v>540</v>
      </c>
      <c r="T135" s="0" t="s">
        <v>44</v>
      </c>
      <c r="U135" s="0" t="s">
        <v>44</v>
      </c>
      <c r="V135" s="3" t="n">
        <v>1</v>
      </c>
      <c r="W135" s="0" t="n">
        <v>102</v>
      </c>
      <c r="X135" s="0" t="s">
        <v>44</v>
      </c>
      <c r="Y135" s="0" t="s">
        <v>44</v>
      </c>
      <c r="Z135" s="3" t="n">
        <v>1</v>
      </c>
      <c r="AA135" s="0" t="n">
        <v>82</v>
      </c>
      <c r="AB135" s="0" t="s">
        <v>44</v>
      </c>
      <c r="AC135" s="0" t="s">
        <v>44</v>
      </c>
      <c r="AD135" s="3" t="n">
        <v>1</v>
      </c>
      <c r="AE135" s="0" t="n">
        <v>82</v>
      </c>
      <c r="AF135" s="4" t="s">
        <v>44</v>
      </c>
      <c r="AG135" s="4" t="s">
        <v>44</v>
      </c>
      <c r="AH135" s="3" t="n">
        <v>1</v>
      </c>
      <c r="AI135" s="0" t="n">
        <v>11</v>
      </c>
      <c r="AJ135" s="0" t="s">
        <v>44</v>
      </c>
      <c r="AK135" s="0" t="s">
        <v>44</v>
      </c>
      <c r="AL135" s="3" t="n">
        <v>1</v>
      </c>
      <c r="AM135" s="0" t="n">
        <v>98</v>
      </c>
      <c r="AN135" s="0" t="s">
        <v>44</v>
      </c>
      <c r="AO135" s="0" t="s">
        <v>44</v>
      </c>
      <c r="AP135" s="3" t="n">
        <v>1</v>
      </c>
      <c r="AQ135" s="0" t="n">
        <v>25</v>
      </c>
      <c r="AR135" s="0" t="s">
        <v>44</v>
      </c>
      <c r="AS135" s="0" t="s">
        <v>44</v>
      </c>
      <c r="AT135" s="3" t="n">
        <v>1</v>
      </c>
      <c r="AU135" s="0" t="n">
        <v>7</v>
      </c>
      <c r="AV135" s="0" t="s">
        <v>44</v>
      </c>
      <c r="AW135" s="0" t="s">
        <v>44</v>
      </c>
      <c r="AX135" s="3" t="n">
        <v>1</v>
      </c>
      <c r="AY135" s="0" t="n">
        <v>2</v>
      </c>
      <c r="AZ135" s="0" t="s">
        <v>44</v>
      </c>
      <c r="BA135" s="0" t="s">
        <v>44</v>
      </c>
      <c r="BB135" s="3" t="n">
        <v>1</v>
      </c>
      <c r="BC135" s="0" t="n">
        <v>5</v>
      </c>
      <c r="BD135" s="0" t="s">
        <v>44</v>
      </c>
      <c r="BE135" s="0" t="s">
        <v>44</v>
      </c>
      <c r="BF135" s="3" t="n">
        <v>1</v>
      </c>
      <c r="BG135" s="0" t="n">
        <v>1008</v>
      </c>
      <c r="BH135" s="0" t="s">
        <v>44</v>
      </c>
      <c r="BI135" s="0" t="s">
        <v>44</v>
      </c>
      <c r="BJ135" s="3" t="n">
        <v>1</v>
      </c>
      <c r="BK135" s="0" t="n">
        <v>10</v>
      </c>
      <c r="BL135" s="0" t="s">
        <v>44</v>
      </c>
      <c r="BM135" s="0" t="s">
        <v>44</v>
      </c>
      <c r="BN135" s="3" t="n">
        <v>1</v>
      </c>
      <c r="BO135" s="0" t="n">
        <v>7</v>
      </c>
      <c r="BP135" s="0" t="s">
        <v>44</v>
      </c>
      <c r="BQ135" s="0" t="s">
        <v>44</v>
      </c>
      <c r="BR135" s="3" t="n">
        <v>1</v>
      </c>
      <c r="CA135" s="3"/>
      <c r="CE135" s="3"/>
      <c r="CI135" s="3"/>
      <c r="CM135" s="3"/>
      <c r="CQ135" s="3"/>
      <c r="CU135" s="3"/>
      <c r="CY135" s="3"/>
      <c r="DC135" s="3"/>
      <c r="DG135" s="3"/>
      <c r="DK135" s="3"/>
      <c r="DO135" s="3"/>
      <c r="DS135" s="3"/>
      <c r="DW135" s="3"/>
      <c r="EA135" s="3"/>
      <c r="EE135" s="3"/>
      <c r="EI135" s="3"/>
      <c r="EM135" s="3"/>
    </row>
    <row r="136" customFormat="false" ht="12.75" hidden="false" customHeight="false" outlineLevel="0" collapsed="false">
      <c r="B136" s="0" t="n">
        <v>1</v>
      </c>
      <c r="C136" s="0" t="n">
        <v>600</v>
      </c>
      <c r="D136" s="0" t="s">
        <v>44</v>
      </c>
      <c r="E136" s="0" t="s">
        <v>44</v>
      </c>
      <c r="F136" s="3" t="n">
        <v>1</v>
      </c>
      <c r="G136" s="0" t="n">
        <v>105</v>
      </c>
      <c r="H136" s="0" t="s">
        <v>44</v>
      </c>
      <c r="I136" s="0" t="s">
        <v>44</v>
      </c>
      <c r="J136" s="3" t="n">
        <v>1</v>
      </c>
      <c r="K136" s="0" t="n">
        <v>120</v>
      </c>
      <c r="L136" s="0" t="s">
        <v>44</v>
      </c>
      <c r="M136" s="0" t="s">
        <v>44</v>
      </c>
      <c r="N136" s="3" t="n">
        <v>1</v>
      </c>
      <c r="O136" s="0" t="n">
        <v>85</v>
      </c>
      <c r="P136" s="0" t="s">
        <v>44</v>
      </c>
      <c r="Q136" s="0" t="s">
        <v>44</v>
      </c>
      <c r="R136" s="3" t="n">
        <v>1</v>
      </c>
      <c r="S136" s="0" t="n">
        <v>480</v>
      </c>
      <c r="T136" s="0" t="s">
        <v>44</v>
      </c>
      <c r="U136" s="0" t="s">
        <v>44</v>
      </c>
      <c r="V136" s="3" t="n">
        <v>1</v>
      </c>
      <c r="W136" s="0" t="n">
        <v>110</v>
      </c>
      <c r="X136" s="0" t="s">
        <v>44</v>
      </c>
      <c r="Y136" s="0" t="s">
        <v>44</v>
      </c>
      <c r="Z136" s="3" t="n">
        <v>1</v>
      </c>
      <c r="AA136" s="0" t="n">
        <v>77</v>
      </c>
      <c r="AB136" s="0" t="s">
        <v>44</v>
      </c>
      <c r="AC136" s="0" t="s">
        <v>44</v>
      </c>
      <c r="AD136" s="3" t="n">
        <v>1</v>
      </c>
      <c r="AE136" s="0" t="n">
        <v>77</v>
      </c>
      <c r="AF136" s="4" t="s">
        <v>44</v>
      </c>
      <c r="AG136" s="4" t="s">
        <v>44</v>
      </c>
      <c r="AH136" s="3" t="n">
        <v>1</v>
      </c>
      <c r="AI136" s="0" t="n">
        <v>14</v>
      </c>
      <c r="AJ136" s="0" t="s">
        <v>44</v>
      </c>
      <c r="AK136" s="0" t="s">
        <v>44</v>
      </c>
      <c r="AL136" s="3" t="n">
        <v>1</v>
      </c>
      <c r="AM136" s="0" t="n">
        <v>95</v>
      </c>
      <c r="AN136" s="0" t="s">
        <v>44</v>
      </c>
      <c r="AO136" s="0" t="s">
        <v>44</v>
      </c>
      <c r="AP136" s="3" t="n">
        <v>1</v>
      </c>
      <c r="AQ136" s="0" t="n">
        <v>20</v>
      </c>
      <c r="AR136" s="0" t="s">
        <v>44</v>
      </c>
      <c r="AS136" s="0" t="s">
        <v>44</v>
      </c>
      <c r="AT136" s="3" t="n">
        <v>1</v>
      </c>
      <c r="AU136" s="0" t="n">
        <v>6</v>
      </c>
      <c r="AV136" s="0" t="s">
        <v>44</v>
      </c>
      <c r="AW136" s="0" t="s">
        <v>44</v>
      </c>
      <c r="AX136" s="3" t="n">
        <v>1</v>
      </c>
      <c r="AY136" s="0" t="n">
        <v>1</v>
      </c>
      <c r="AZ136" s="0" t="s">
        <v>44</v>
      </c>
      <c r="BA136" s="0" t="s">
        <v>44</v>
      </c>
      <c r="BB136" s="3" t="n">
        <v>1</v>
      </c>
      <c r="BC136" s="0" t="n">
        <v>4</v>
      </c>
      <c r="BD136" s="0" t="s">
        <v>44</v>
      </c>
      <c r="BE136" s="0" t="s">
        <v>44</v>
      </c>
      <c r="BF136" s="3" t="n">
        <v>1</v>
      </c>
      <c r="BG136" s="0" t="n">
        <v>804</v>
      </c>
      <c r="BH136" s="0" t="s">
        <v>44</v>
      </c>
      <c r="BI136" s="0" t="s">
        <v>44</v>
      </c>
      <c r="BJ136" s="3" t="n">
        <v>1</v>
      </c>
      <c r="BK136" s="0" t="n">
        <v>8</v>
      </c>
      <c r="BL136" s="0" t="s">
        <v>44</v>
      </c>
      <c r="BM136" s="0" t="s">
        <v>44</v>
      </c>
      <c r="BN136" s="3" t="n">
        <v>1</v>
      </c>
      <c r="BO136" s="0" t="n">
        <v>0</v>
      </c>
      <c r="BP136" s="0" t="s">
        <v>44</v>
      </c>
      <c r="BQ136" s="0" t="s">
        <v>44</v>
      </c>
      <c r="BR136" s="3" t="n">
        <v>1</v>
      </c>
      <c r="CA136" s="3"/>
      <c r="CE136" s="3"/>
      <c r="CI136" s="3"/>
      <c r="CM136" s="3"/>
      <c r="CQ136" s="3"/>
      <c r="CU136" s="3"/>
      <c r="CY136" s="3"/>
      <c r="DC136" s="3"/>
      <c r="DG136" s="3"/>
      <c r="DK136" s="3"/>
      <c r="DO136" s="3"/>
      <c r="DS136" s="3"/>
      <c r="DW136" s="3"/>
      <c r="EA136" s="3"/>
      <c r="EE136" s="3"/>
      <c r="EI136" s="3"/>
      <c r="EM136" s="3"/>
    </row>
    <row r="137" customFormat="false" ht="12.75" hidden="false" customHeight="false" outlineLevel="0" collapsed="false">
      <c r="A137" s="0" t="n">
        <v>49</v>
      </c>
      <c r="B137" s="0" t="n">
        <v>1</v>
      </c>
      <c r="C137" s="0" t="n">
        <v>1320</v>
      </c>
      <c r="D137" s="0" t="s">
        <v>44</v>
      </c>
      <c r="E137" s="0" t="s">
        <v>44</v>
      </c>
      <c r="F137" s="3" t="n">
        <v>1</v>
      </c>
      <c r="G137" s="0" t="n">
        <v>20</v>
      </c>
      <c r="H137" s="0" t="s">
        <v>44</v>
      </c>
      <c r="I137" s="0" t="s">
        <v>44</v>
      </c>
      <c r="J137" s="3" t="n">
        <v>1</v>
      </c>
      <c r="K137" s="0" t="n">
        <v>60</v>
      </c>
      <c r="L137" s="0" t="s">
        <v>44</v>
      </c>
      <c r="M137" s="0" t="s">
        <v>44</v>
      </c>
      <c r="N137" s="3" t="n">
        <v>1</v>
      </c>
      <c r="O137" s="0" t="n">
        <v>20</v>
      </c>
      <c r="P137" s="0" t="s">
        <v>44</v>
      </c>
      <c r="Q137" s="0" t="s">
        <v>44</v>
      </c>
      <c r="R137" s="3" t="n">
        <v>1</v>
      </c>
      <c r="S137" s="0" t="n">
        <v>1260</v>
      </c>
      <c r="T137" s="0" t="s">
        <v>44</v>
      </c>
      <c r="U137" s="0" t="s">
        <v>44</v>
      </c>
      <c r="V137" s="3" t="n">
        <v>1</v>
      </c>
      <c r="W137" s="0" t="n">
        <v>20</v>
      </c>
      <c r="X137" s="0" t="s">
        <v>44</v>
      </c>
      <c r="Y137" s="0" t="s">
        <v>44</v>
      </c>
      <c r="Z137" s="3" t="n">
        <v>1</v>
      </c>
      <c r="AA137" s="0" t="n">
        <v>92</v>
      </c>
      <c r="AB137" s="0" t="s">
        <v>44</v>
      </c>
      <c r="AC137" s="0" t="s">
        <v>44</v>
      </c>
      <c r="AD137" s="3" t="n">
        <v>1</v>
      </c>
      <c r="AE137" s="0" t="n">
        <v>92</v>
      </c>
      <c r="AF137" s="4" t="s">
        <v>44</v>
      </c>
      <c r="AG137" s="4" t="s">
        <v>44</v>
      </c>
      <c r="AH137" s="3" t="n">
        <v>1</v>
      </c>
      <c r="AI137" s="0" t="n">
        <v>2</v>
      </c>
      <c r="AJ137" s="0" t="s">
        <v>44</v>
      </c>
      <c r="AK137" s="0" t="s">
        <v>44</v>
      </c>
      <c r="AL137" s="3" t="n">
        <v>1</v>
      </c>
      <c r="AM137" s="0" t="n">
        <v>21</v>
      </c>
      <c r="AN137" s="0" t="s">
        <v>44</v>
      </c>
      <c r="AO137" s="0" t="s">
        <v>44</v>
      </c>
      <c r="AP137" s="3" t="n">
        <v>1</v>
      </c>
      <c r="AQ137" s="0" t="n">
        <v>5</v>
      </c>
      <c r="AR137" s="0" t="s">
        <v>44</v>
      </c>
      <c r="AS137" s="0" t="s">
        <v>44</v>
      </c>
      <c r="AT137" s="3" t="n">
        <v>1</v>
      </c>
      <c r="AU137" s="0" t="n">
        <v>66</v>
      </c>
      <c r="AV137" s="0" t="s">
        <v>44</v>
      </c>
      <c r="AW137" s="0" t="s">
        <v>44</v>
      </c>
      <c r="AX137" s="3" t="n">
        <v>1</v>
      </c>
      <c r="AY137" s="0" t="n">
        <v>3</v>
      </c>
      <c r="AZ137" s="0" t="s">
        <v>44</v>
      </c>
      <c r="BA137" s="0" t="s">
        <v>44</v>
      </c>
      <c r="BB137" s="3" t="n">
        <v>1</v>
      </c>
      <c r="BC137" s="0" t="n">
        <v>63</v>
      </c>
      <c r="BD137" s="0" t="s">
        <v>44</v>
      </c>
      <c r="BE137" s="0" t="s">
        <v>44</v>
      </c>
      <c r="BF137" s="3" t="n">
        <v>1</v>
      </c>
      <c r="BG137" s="0" t="n">
        <v>1392</v>
      </c>
      <c r="BH137" s="0" t="s">
        <v>44</v>
      </c>
      <c r="BI137" s="0" t="s">
        <v>44</v>
      </c>
      <c r="BJ137" s="3" t="n">
        <v>1</v>
      </c>
      <c r="BK137" s="0" t="n">
        <v>70</v>
      </c>
      <c r="BL137" s="0" t="s">
        <v>44</v>
      </c>
      <c r="BM137" s="0" t="s">
        <v>44</v>
      </c>
      <c r="BN137" s="3" t="n">
        <v>1</v>
      </c>
      <c r="BO137" s="0" t="n">
        <v>9</v>
      </c>
      <c r="BP137" s="0" t="s">
        <v>44</v>
      </c>
      <c r="BQ137" s="0" t="s">
        <v>44</v>
      </c>
      <c r="BR137" s="3" t="n">
        <v>1</v>
      </c>
      <c r="BU137" s="0" t="n">
        <f aca="false">IF(CJ137&lt;=0,$D$7,IF(CR137&lt;=CJ137,$D$7,$D$7+$F$7*(CR137-CJ137)))</f>
        <v>2.2</v>
      </c>
      <c r="BW137" s="0" t="n">
        <v>1</v>
      </c>
      <c r="BX137" s="0" t="n">
        <f aca="false">IF(AND(C137&gt;=0,C138&gt;=0,C139&gt;=0),ROUND(0.9*C137+0.7*C138-0.3*C139,0),-1)</f>
        <v>1008</v>
      </c>
      <c r="BY137" s="0" t="s">
        <v>44</v>
      </c>
      <c r="BZ137" s="0" t="str">
        <f aca="false">IF(AND(E137="Nein",E138="Nein",E139="Nein"),"Nein","Ja")</f>
        <v>Nein</v>
      </c>
      <c r="CA137" s="3" t="n">
        <f aca="false">ROUND((F137+F138+F139)/3,2)</f>
        <v>1</v>
      </c>
      <c r="CB137" s="0" t="n">
        <f aca="false">G138</f>
        <v>-1</v>
      </c>
      <c r="CC137" s="0" t="str">
        <f aca="false">H138</f>
        <v>Nein</v>
      </c>
      <c r="CD137" s="0" t="str">
        <f aca="false">I138</f>
        <v>Nein</v>
      </c>
      <c r="CE137" s="3" t="n">
        <f aca="false">J138</f>
        <v>1</v>
      </c>
      <c r="CF137" s="0" t="n">
        <f aca="false">IF(AND(K137&gt;=0,K138&gt;=0,K139&gt;=0),ROUND(0.9*K137+0.7*K138-0.3*K139,0),-1)</f>
        <v>36</v>
      </c>
      <c r="CG137" s="0" t="s">
        <v>44</v>
      </c>
      <c r="CH137" s="0" t="str">
        <f aca="false">IF(AND(M137="Nein",M138="Nein",M139="Nein"),"Nein","Ja")</f>
        <v>Nein</v>
      </c>
      <c r="CI137" s="3" t="n">
        <f aca="false">ROUND((N137+N138+N139)/3,2)</f>
        <v>1</v>
      </c>
      <c r="CJ137" s="0" t="n">
        <f aca="false">O138</f>
        <v>-1</v>
      </c>
      <c r="CK137" s="0" t="str">
        <f aca="false">P138</f>
        <v>Nein</v>
      </c>
      <c r="CL137" s="0" t="str">
        <f aca="false">Q138</f>
        <v>Nein</v>
      </c>
      <c r="CM137" s="3" t="n">
        <f aca="false">R138</f>
        <v>1</v>
      </c>
      <c r="CN137" s="0" t="n">
        <f aca="false">IF(AND(S137&gt;=0,S138&gt;=0,S139&gt;=0),ROUND(0.9*S137+0.7*S138-0.3*S139,0),-1)</f>
        <v>972</v>
      </c>
      <c r="CO137" s="0" t="s">
        <v>44</v>
      </c>
      <c r="CP137" s="0" t="str">
        <f aca="false">IF(AND(U137="Nein",U138="Nein",U139="Nein"),"Nein","Ja")</f>
        <v>Nein</v>
      </c>
      <c r="CQ137" s="3" t="n">
        <f aca="false">ROUND((V137+V138+V139)/3,2)</f>
        <v>1</v>
      </c>
      <c r="CR137" s="0" t="n">
        <f aca="false">W138</f>
        <v>-1</v>
      </c>
      <c r="CS137" s="0" t="str">
        <f aca="false">X138</f>
        <v>Nein</v>
      </c>
      <c r="CT137" s="0" t="str">
        <f aca="false">Y138</f>
        <v>Nein</v>
      </c>
      <c r="CU137" s="3" t="n">
        <f aca="false">Z138</f>
        <v>1</v>
      </c>
      <c r="CV137" s="0" t="n">
        <f aca="false">AA138</f>
        <v>83</v>
      </c>
      <c r="CW137" s="0" t="str">
        <f aca="false">AB138</f>
        <v>Nein</v>
      </c>
      <c r="CX137" s="0" t="str">
        <f aca="false">AC138</f>
        <v>Nein</v>
      </c>
      <c r="CY137" s="3" t="n">
        <f aca="false">AD138</f>
        <v>1</v>
      </c>
      <c r="CZ137" s="0" t="n">
        <f aca="false">AE138</f>
        <v>85</v>
      </c>
      <c r="DA137" s="0" t="str">
        <f aca="false">AF138</f>
        <v>Nein</v>
      </c>
      <c r="DB137" s="0" t="str">
        <f aca="false">AG138</f>
        <v>Nein</v>
      </c>
      <c r="DC137" s="3" t="n">
        <f aca="false">AH138</f>
        <v>1</v>
      </c>
      <c r="DD137" s="0" t="n">
        <f aca="false">AI138</f>
        <v>0</v>
      </c>
      <c r="DE137" s="0" t="str">
        <f aca="false">AJ138</f>
        <v>Nein</v>
      </c>
      <c r="DF137" s="0" t="str">
        <f aca="false">AK138</f>
        <v>Nein</v>
      </c>
      <c r="DG137" s="3" t="n">
        <f aca="false">AL138</f>
        <v>1</v>
      </c>
      <c r="DH137" s="0" t="n">
        <f aca="false">AM138</f>
        <v>-1</v>
      </c>
      <c r="DI137" s="0" t="str">
        <f aca="false">AN138</f>
        <v>Nein</v>
      </c>
      <c r="DJ137" s="0" t="str">
        <f aca="false">AO138</f>
        <v>Nein</v>
      </c>
      <c r="DK137" s="3" t="n">
        <f aca="false">AP138</f>
        <v>1</v>
      </c>
      <c r="DL137" s="0" t="n">
        <f aca="false">IF(CF137=0,0,IF(OR(BX137&gt;=0,CF137&gt;=0),ROUND(CF137/BX137*100,0),-1))</f>
        <v>4</v>
      </c>
      <c r="DM137" s="0" t="s">
        <v>44</v>
      </c>
      <c r="DN137" s="0" t="str">
        <f aca="false">IF(AND(CH137="Nein",BZ137="Nein"),"Nein","Ja")</f>
        <v>Nein</v>
      </c>
      <c r="DO137" s="3" t="n">
        <f aca="false">ROUND(CI137*CA137,2)</f>
        <v>1</v>
      </c>
      <c r="DP137" s="0" t="n">
        <f aca="false">IF(OR(BX137&lt;0,CB137&lt;=0),-1,ROUND(BX137/CB137,0))</f>
        <v>-1</v>
      </c>
      <c r="DQ137" s="0" t="s">
        <v>44</v>
      </c>
      <c r="DR137" s="0" t="str">
        <f aca="false">IF(AND(BZ137="Nein",CD137="Nein"),"Nein","Ja")</f>
        <v>Nein</v>
      </c>
      <c r="DS137" s="3" t="n">
        <f aca="false">ROUND(CA137*CE137,2)</f>
        <v>1</v>
      </c>
      <c r="DT137" s="0" t="n">
        <f aca="false">IF(OR(CF137&lt;0,CJ137&lt;=0),-1,ROUND(CF137/CJ137,0))</f>
        <v>-1</v>
      </c>
      <c r="DU137" s="0" t="s">
        <v>44</v>
      </c>
      <c r="DV137" s="0" t="str">
        <f aca="false">IF(AND(CH137="Nein",CL137="Nein"),"Nein","Ja")</f>
        <v>Nein</v>
      </c>
      <c r="DW137" s="3" t="n">
        <f aca="false">ROUND(CI137*CM137,2)</f>
        <v>1</v>
      </c>
      <c r="DX137" s="0" t="n">
        <f aca="false">IF(OR(CN137&lt;0,CR137&lt;=0),-1,ROUND(CN137/CR137,0))</f>
        <v>-1</v>
      </c>
      <c r="DY137" s="0" t="s">
        <v>44</v>
      </c>
      <c r="DZ137" s="0" t="str">
        <f aca="false">IF(AND(CP137="Nein",CT137="Nein"),"Nein","Ja")</f>
        <v>Nein</v>
      </c>
      <c r="EA137" s="3" t="n">
        <f aca="false">ROUND(CQ137*CU137,2)</f>
        <v>1</v>
      </c>
      <c r="EB137" s="0" t="n">
        <f aca="false">IF(OR(CN137&lt;0,CF137&lt;0),-1,CN137+ROUND(BU137*CF137,0))</f>
        <v>1051</v>
      </c>
      <c r="EC137" s="0" t="s">
        <v>44</v>
      </c>
      <c r="ED137" s="0" t="str">
        <f aca="false">IF(AND(CP137="Nein",CH137="Nein"),"Nein","Ja")</f>
        <v>Nein</v>
      </c>
      <c r="EE137" s="3" t="n">
        <f aca="false">ROUND((CQ137+CI137)/2,2)</f>
        <v>1</v>
      </c>
      <c r="EF137" s="0" t="n">
        <f aca="false">IF(OR(EB137&lt;0,CB137&lt;=0),-1,ROUND(EB137/CB137,0))</f>
        <v>-1</v>
      </c>
      <c r="EG137" s="0" t="s">
        <v>44</v>
      </c>
      <c r="EH137" s="0" t="str">
        <f aca="false">IF(AND(ED137="Nein",CD137="Nein"),"Nein","Ja")</f>
        <v>Nein</v>
      </c>
      <c r="EI137" s="3" t="n">
        <f aca="false">ROUND(EE137*CE137,2)</f>
        <v>1</v>
      </c>
      <c r="EJ137" s="0" t="n">
        <f aca="false">BO138</f>
        <v>-1</v>
      </c>
      <c r="EK137" s="0" t="str">
        <f aca="false">BP137</f>
        <v>Nein</v>
      </c>
      <c r="EL137" s="0" t="str">
        <f aca="false">BQ137</f>
        <v>Nein</v>
      </c>
      <c r="EM137" s="3" t="n">
        <f aca="false">BR137</f>
        <v>1</v>
      </c>
    </row>
    <row r="138" customFormat="false" ht="12.75" hidden="false" customHeight="false" outlineLevel="0" collapsed="false">
      <c r="B138" s="0" t="n">
        <v>1</v>
      </c>
      <c r="C138" s="0" t="n">
        <v>0</v>
      </c>
      <c r="D138" s="0" t="s">
        <v>44</v>
      </c>
      <c r="E138" s="0" t="s">
        <v>44</v>
      </c>
      <c r="F138" s="3" t="n">
        <v>1</v>
      </c>
      <c r="G138" s="0" t="n">
        <v>-1</v>
      </c>
      <c r="H138" s="0" t="s">
        <v>44</v>
      </c>
      <c r="I138" s="0" t="s">
        <v>44</v>
      </c>
      <c r="J138" s="3" t="n">
        <v>1</v>
      </c>
      <c r="K138" s="0" t="n">
        <v>0</v>
      </c>
      <c r="L138" s="0" t="s">
        <v>44</v>
      </c>
      <c r="M138" s="0" t="s">
        <v>44</v>
      </c>
      <c r="N138" s="3" t="n">
        <v>1</v>
      </c>
      <c r="O138" s="0" t="n">
        <v>-1</v>
      </c>
      <c r="P138" s="0" t="s">
        <v>44</v>
      </c>
      <c r="Q138" s="0" t="s">
        <v>44</v>
      </c>
      <c r="R138" s="3" t="n">
        <v>1</v>
      </c>
      <c r="S138" s="0" t="n">
        <v>0</v>
      </c>
      <c r="T138" s="0" t="s">
        <v>44</v>
      </c>
      <c r="U138" s="0" t="s">
        <v>44</v>
      </c>
      <c r="V138" s="3" t="n">
        <v>1</v>
      </c>
      <c r="W138" s="0" t="n">
        <v>-1</v>
      </c>
      <c r="X138" s="0" t="s">
        <v>44</v>
      </c>
      <c r="Y138" s="0" t="s">
        <v>44</v>
      </c>
      <c r="Z138" s="3" t="n">
        <v>1</v>
      </c>
      <c r="AA138" s="0" t="n">
        <v>83</v>
      </c>
      <c r="AB138" s="0" t="s">
        <v>44</v>
      </c>
      <c r="AC138" s="0" t="s">
        <v>44</v>
      </c>
      <c r="AD138" s="3" t="n">
        <v>1</v>
      </c>
      <c r="AE138" s="0" t="n">
        <v>85</v>
      </c>
      <c r="AF138" s="4" t="s">
        <v>44</v>
      </c>
      <c r="AG138" s="4" t="s">
        <v>44</v>
      </c>
      <c r="AH138" s="3" t="n">
        <v>1</v>
      </c>
      <c r="AI138" s="0" t="n">
        <v>0</v>
      </c>
      <c r="AJ138" s="0" t="s">
        <v>44</v>
      </c>
      <c r="AK138" s="0" t="s">
        <v>44</v>
      </c>
      <c r="AL138" s="3" t="n">
        <v>1</v>
      </c>
      <c r="AM138" s="0" t="n">
        <v>-1</v>
      </c>
      <c r="AN138" s="0" t="s">
        <v>44</v>
      </c>
      <c r="AO138" s="0" t="s">
        <v>44</v>
      </c>
      <c r="AP138" s="3" t="n">
        <v>1</v>
      </c>
      <c r="AQ138" s="0" t="n">
        <v>0</v>
      </c>
      <c r="AR138" s="0" t="s">
        <v>44</v>
      </c>
      <c r="AS138" s="0" t="s">
        <v>44</v>
      </c>
      <c r="AT138" s="3" t="n">
        <v>1</v>
      </c>
      <c r="AU138" s="0" t="n">
        <v>-1</v>
      </c>
      <c r="AV138" s="0" t="s">
        <v>44</v>
      </c>
      <c r="AW138" s="0" t="s">
        <v>44</v>
      </c>
      <c r="AX138" s="3" t="n">
        <v>1</v>
      </c>
      <c r="AY138" s="0" t="n">
        <v>-1</v>
      </c>
      <c r="AZ138" s="0" t="s">
        <v>44</v>
      </c>
      <c r="BA138" s="0" t="s">
        <v>44</v>
      </c>
      <c r="BB138" s="3" t="n">
        <v>1</v>
      </c>
      <c r="BC138" s="0" t="n">
        <v>-1</v>
      </c>
      <c r="BD138" s="0" t="s">
        <v>44</v>
      </c>
      <c r="BE138" s="0" t="s">
        <v>44</v>
      </c>
      <c r="BF138" s="3" t="n">
        <v>1</v>
      </c>
      <c r="BG138" s="0" t="n">
        <v>0</v>
      </c>
      <c r="BH138" s="0" t="s">
        <v>44</v>
      </c>
      <c r="BI138" s="0" t="s">
        <v>44</v>
      </c>
      <c r="BJ138" s="3" t="n">
        <v>1</v>
      </c>
      <c r="BK138" s="0" t="n">
        <v>-1</v>
      </c>
      <c r="BL138" s="0" t="s">
        <v>44</v>
      </c>
      <c r="BM138" s="0" t="s">
        <v>44</v>
      </c>
      <c r="BN138" s="3" t="n">
        <v>1</v>
      </c>
      <c r="BO138" s="0" t="n">
        <v>-1</v>
      </c>
      <c r="BP138" s="0" t="s">
        <v>44</v>
      </c>
      <c r="BQ138" s="0" t="s">
        <v>44</v>
      </c>
      <c r="BR138" s="3" t="n">
        <v>1</v>
      </c>
      <c r="CA138" s="3"/>
      <c r="CE138" s="3"/>
      <c r="CI138" s="3"/>
      <c r="CM138" s="3"/>
      <c r="CQ138" s="3"/>
      <c r="CU138" s="3"/>
      <c r="CY138" s="3"/>
      <c r="DC138" s="3"/>
      <c r="DG138" s="3"/>
      <c r="DK138" s="3"/>
      <c r="DO138" s="3"/>
      <c r="DS138" s="3"/>
      <c r="DW138" s="3"/>
      <c r="EA138" s="3"/>
      <c r="EE138" s="3"/>
      <c r="EI138" s="3"/>
      <c r="EM138" s="3"/>
    </row>
    <row r="139" customFormat="false" ht="12.75" hidden="false" customHeight="false" outlineLevel="0" collapsed="false">
      <c r="B139" s="0" t="n">
        <v>1</v>
      </c>
      <c r="C139" s="0" t="n">
        <v>600</v>
      </c>
      <c r="D139" s="0" t="s">
        <v>44</v>
      </c>
      <c r="E139" s="0" t="s">
        <v>44</v>
      </c>
      <c r="F139" s="3" t="n">
        <v>1</v>
      </c>
      <c r="G139" s="0" t="n">
        <v>105</v>
      </c>
      <c r="H139" s="0" t="s">
        <v>44</v>
      </c>
      <c r="I139" s="0" t="s">
        <v>44</v>
      </c>
      <c r="J139" s="3" t="n">
        <v>1</v>
      </c>
      <c r="K139" s="0" t="n">
        <v>60</v>
      </c>
      <c r="L139" s="0" t="s">
        <v>44</v>
      </c>
      <c r="M139" s="0" t="s">
        <v>44</v>
      </c>
      <c r="N139" s="3" t="n">
        <v>1</v>
      </c>
      <c r="O139" s="0" t="n">
        <v>85</v>
      </c>
      <c r="P139" s="0" t="s">
        <v>44</v>
      </c>
      <c r="Q139" s="0" t="s">
        <v>44</v>
      </c>
      <c r="R139" s="3" t="n">
        <v>1</v>
      </c>
      <c r="S139" s="0" t="n">
        <v>540</v>
      </c>
      <c r="T139" s="0" t="s">
        <v>44</v>
      </c>
      <c r="U139" s="0" t="s">
        <v>44</v>
      </c>
      <c r="V139" s="3" t="n">
        <v>1</v>
      </c>
      <c r="W139" s="0" t="n">
        <v>110</v>
      </c>
      <c r="X139" s="0" t="s">
        <v>44</v>
      </c>
      <c r="Y139" s="0" t="s">
        <v>44</v>
      </c>
      <c r="Z139" s="3" t="n">
        <v>1</v>
      </c>
      <c r="AA139" s="0" t="n">
        <v>77</v>
      </c>
      <c r="AB139" s="0" t="s">
        <v>44</v>
      </c>
      <c r="AC139" s="0" t="s">
        <v>44</v>
      </c>
      <c r="AD139" s="3" t="n">
        <v>1</v>
      </c>
      <c r="AE139" s="0" t="n">
        <v>77</v>
      </c>
      <c r="AF139" s="4" t="s">
        <v>44</v>
      </c>
      <c r="AG139" s="4" t="s">
        <v>44</v>
      </c>
      <c r="AH139" s="3" t="n">
        <v>1</v>
      </c>
      <c r="AI139" s="0" t="n">
        <v>14</v>
      </c>
      <c r="AJ139" s="0" t="s">
        <v>44</v>
      </c>
      <c r="AK139" s="0" t="s">
        <v>44</v>
      </c>
      <c r="AL139" s="3" t="n">
        <v>1</v>
      </c>
      <c r="AM139" s="0" t="n">
        <v>95</v>
      </c>
      <c r="AN139" s="0" t="s">
        <v>44</v>
      </c>
      <c r="AO139" s="0" t="s">
        <v>44</v>
      </c>
      <c r="AP139" s="3" t="n">
        <v>1</v>
      </c>
      <c r="AQ139" s="0" t="n">
        <v>10</v>
      </c>
      <c r="AR139" s="0" t="s">
        <v>44</v>
      </c>
      <c r="AS139" s="0" t="s">
        <v>44</v>
      </c>
      <c r="AT139" s="3" t="n">
        <v>1</v>
      </c>
      <c r="AU139" s="0" t="n">
        <v>6</v>
      </c>
      <c r="AV139" s="0" t="s">
        <v>44</v>
      </c>
      <c r="AW139" s="0" t="s">
        <v>44</v>
      </c>
      <c r="AX139" s="3" t="n">
        <v>1</v>
      </c>
      <c r="AY139" s="0" t="n">
        <v>1</v>
      </c>
      <c r="AZ139" s="0" t="s">
        <v>44</v>
      </c>
      <c r="BA139" s="0" t="s">
        <v>44</v>
      </c>
      <c r="BB139" s="3" t="n">
        <v>1</v>
      </c>
      <c r="BC139" s="0" t="n">
        <v>5</v>
      </c>
      <c r="BD139" s="0" t="s">
        <v>44</v>
      </c>
      <c r="BE139" s="0" t="s">
        <v>44</v>
      </c>
      <c r="BF139" s="3" t="n">
        <v>1</v>
      </c>
      <c r="BG139" s="0" t="n">
        <v>804</v>
      </c>
      <c r="BH139" s="0" t="s">
        <v>44</v>
      </c>
      <c r="BI139" s="0" t="s">
        <v>44</v>
      </c>
      <c r="BJ139" s="3" t="n">
        <v>1</v>
      </c>
      <c r="BK139" s="0" t="n">
        <v>8</v>
      </c>
      <c r="BL139" s="0" t="s">
        <v>44</v>
      </c>
      <c r="BM139" s="0" t="s">
        <v>44</v>
      </c>
      <c r="BN139" s="3" t="n">
        <v>1</v>
      </c>
      <c r="BO139" s="0" t="n">
        <v>0</v>
      </c>
      <c r="BP139" s="0" t="s">
        <v>44</v>
      </c>
      <c r="BQ139" s="0" t="s">
        <v>44</v>
      </c>
      <c r="BR139" s="3" t="n">
        <v>1</v>
      </c>
      <c r="CE139" s="3"/>
      <c r="CM139" s="3"/>
      <c r="CU139" s="3"/>
      <c r="CY139" s="3"/>
      <c r="DC139" s="3"/>
      <c r="DG139" s="3"/>
      <c r="DK139" s="3"/>
      <c r="DS139" s="3"/>
      <c r="DW139" s="3"/>
      <c r="EA139" s="3"/>
      <c r="EE139" s="3"/>
      <c r="EI139" s="3"/>
      <c r="EM139" s="3"/>
    </row>
    <row r="140" customFormat="false" ht="12.75" hidden="false" customHeight="false" outlineLevel="0" collapsed="false">
      <c r="A140" s="0" t="n">
        <v>50</v>
      </c>
      <c r="B140" s="0" t="n">
        <v>1</v>
      </c>
      <c r="C140" s="0" t="n">
        <v>1320</v>
      </c>
      <c r="D140" s="0" t="s">
        <v>44</v>
      </c>
      <c r="E140" s="0" t="s">
        <v>44</v>
      </c>
      <c r="F140" s="3" t="n">
        <v>1</v>
      </c>
      <c r="G140" s="0" t="n">
        <v>20</v>
      </c>
      <c r="H140" s="0" t="s">
        <v>44</v>
      </c>
      <c r="I140" s="0" t="s">
        <v>44</v>
      </c>
      <c r="J140" s="3" t="n">
        <v>1</v>
      </c>
      <c r="K140" s="0" t="n">
        <v>60</v>
      </c>
      <c r="L140" s="0" t="s">
        <v>44</v>
      </c>
      <c r="M140" s="0" t="s">
        <v>44</v>
      </c>
      <c r="N140" s="3" t="n">
        <v>1</v>
      </c>
      <c r="O140" s="0" t="n">
        <v>20</v>
      </c>
      <c r="P140" s="0" t="s">
        <v>44</v>
      </c>
      <c r="Q140" s="0" t="s">
        <v>44</v>
      </c>
      <c r="R140" s="3" t="n">
        <v>1</v>
      </c>
      <c r="S140" s="0" t="n">
        <v>1260</v>
      </c>
      <c r="T140" s="0" t="s">
        <v>44</v>
      </c>
      <c r="U140" s="0" t="s">
        <v>44</v>
      </c>
      <c r="V140" s="3" t="n">
        <v>1</v>
      </c>
      <c r="W140" s="0" t="n">
        <v>20</v>
      </c>
      <c r="X140" s="0" t="s">
        <v>44</v>
      </c>
      <c r="Y140" s="0" t="s">
        <v>44</v>
      </c>
      <c r="Z140" s="3" t="n">
        <v>1</v>
      </c>
      <c r="AA140" s="0" t="n">
        <v>92</v>
      </c>
      <c r="AB140" s="0" t="s">
        <v>44</v>
      </c>
      <c r="AC140" s="0" t="s">
        <v>44</v>
      </c>
      <c r="AD140" s="3" t="n">
        <v>1</v>
      </c>
      <c r="AE140" s="0" t="n">
        <v>92</v>
      </c>
      <c r="AF140" s="4" t="s">
        <v>44</v>
      </c>
      <c r="AG140" s="4" t="s">
        <v>44</v>
      </c>
      <c r="AH140" s="3" t="n">
        <v>1</v>
      </c>
      <c r="AI140" s="0" t="n">
        <v>2</v>
      </c>
      <c r="AJ140" s="0" t="s">
        <v>44</v>
      </c>
      <c r="AK140" s="0" t="s">
        <v>44</v>
      </c>
      <c r="AL140" s="3" t="n">
        <v>1</v>
      </c>
      <c r="AM140" s="0" t="n">
        <v>21</v>
      </c>
      <c r="AN140" s="0" t="s">
        <v>44</v>
      </c>
      <c r="AO140" s="0" t="s">
        <v>44</v>
      </c>
      <c r="AP140" s="3" t="n">
        <v>1</v>
      </c>
      <c r="AQ140" s="0" t="n">
        <v>5</v>
      </c>
      <c r="AR140" s="0" t="s">
        <v>44</v>
      </c>
      <c r="AS140" s="0" t="s">
        <v>44</v>
      </c>
      <c r="AT140" s="3" t="n">
        <v>1</v>
      </c>
      <c r="AU140" s="0" t="n">
        <v>66</v>
      </c>
      <c r="AV140" s="0" t="s">
        <v>44</v>
      </c>
      <c r="AW140" s="0" t="s">
        <v>44</v>
      </c>
      <c r="AX140" s="3" t="n">
        <v>1</v>
      </c>
      <c r="AY140" s="0" t="n">
        <v>3</v>
      </c>
      <c r="AZ140" s="0" t="s">
        <v>44</v>
      </c>
      <c r="BA140" s="0" t="s">
        <v>44</v>
      </c>
      <c r="BB140" s="3" t="n">
        <v>1</v>
      </c>
      <c r="BC140" s="0" t="n">
        <v>63</v>
      </c>
      <c r="BD140" s="0" t="s">
        <v>44</v>
      </c>
      <c r="BE140" s="0" t="s">
        <v>44</v>
      </c>
      <c r="BF140" s="3" t="n">
        <v>1</v>
      </c>
      <c r="BG140" s="0" t="n">
        <v>1392</v>
      </c>
      <c r="BH140" s="0" t="s">
        <v>44</v>
      </c>
      <c r="BI140" s="0" t="s">
        <v>44</v>
      </c>
      <c r="BJ140" s="3" t="n">
        <v>1</v>
      </c>
      <c r="BK140" s="0" t="n">
        <v>70</v>
      </c>
      <c r="BL140" s="0" t="s">
        <v>44</v>
      </c>
      <c r="BM140" s="0" t="s">
        <v>44</v>
      </c>
      <c r="BN140" s="3" t="n">
        <v>1</v>
      </c>
      <c r="BO140" s="0" t="n">
        <v>9</v>
      </c>
      <c r="BP140" s="0" t="s">
        <v>44</v>
      </c>
      <c r="BQ140" s="0" t="s">
        <v>44</v>
      </c>
      <c r="BR140" s="3" t="n">
        <v>1</v>
      </c>
      <c r="BU140" s="0" t="n">
        <f aca="false">IF(CJ140&lt;=0,$D$7,IF(CR140&lt;=CJ140,$D$7,$D$7+$F$7*(CR140-CJ140)))</f>
        <v>2.6</v>
      </c>
      <c r="BW140" s="0" t="n">
        <v>1</v>
      </c>
      <c r="BX140" s="0" t="n">
        <f aca="false">IF(AND(C140&gt;=0,C141&gt;=0,C142&gt;=0),ROUND(0.9*C140+0.7*C141-0.3*C142,0),-1)</f>
        <v>1692</v>
      </c>
      <c r="BY140" s="0" t="s">
        <v>44</v>
      </c>
      <c r="BZ140" s="0" t="str">
        <f aca="false">IF(AND(E140="Nein",E141="Nein",E142="Nein"),"Nein","Ja")</f>
        <v>Nein</v>
      </c>
      <c r="CA140" s="3" t="n">
        <f aca="false">ROUND((F140+F141+F142)/3,2)</f>
        <v>1</v>
      </c>
      <c r="CB140" s="0" t="n">
        <f aca="false">G141</f>
        <v>97</v>
      </c>
      <c r="CC140" s="0" t="str">
        <f aca="false">H141</f>
        <v>Nein</v>
      </c>
      <c r="CD140" s="0" t="str">
        <f aca="false">I141</f>
        <v>Nein</v>
      </c>
      <c r="CE140" s="3" t="n">
        <f aca="false">J141</f>
        <v>1</v>
      </c>
      <c r="CF140" s="0" t="n">
        <f aca="false">IF(AND(K140&gt;=0,K141&gt;=0,K142&gt;=0),ROUND(0.9*K140+0.7*K141-0.3*K142,0),-1)</f>
        <v>180</v>
      </c>
      <c r="CG140" s="0" t="s">
        <v>44</v>
      </c>
      <c r="CH140" s="0" t="str">
        <f aca="false">IF(AND(M140="Nein",M141="Nein",M142="Nein"),"Nein","Ja")</f>
        <v>Nein</v>
      </c>
      <c r="CI140" s="3" t="n">
        <f aca="false">ROUND((N140+N141+N142)/3,2)</f>
        <v>1</v>
      </c>
      <c r="CJ140" s="0" t="n">
        <f aca="false">O141</f>
        <v>82</v>
      </c>
      <c r="CK140" s="0" t="str">
        <f aca="false">P141</f>
        <v>Nein</v>
      </c>
      <c r="CL140" s="0" t="str">
        <f aca="false">Q141</f>
        <v>Nein</v>
      </c>
      <c r="CM140" s="3" t="n">
        <f aca="false">R141</f>
        <v>1</v>
      </c>
      <c r="CN140" s="0" t="n">
        <f aca="false">IF(AND(S140&gt;=0,S141&gt;=0,S142&gt;=0),ROUND(0.9*S140+0.7*S141-0.3*S142,0),-1)</f>
        <v>1512</v>
      </c>
      <c r="CO140" s="0" t="s">
        <v>44</v>
      </c>
      <c r="CP140" s="0" t="str">
        <f aca="false">IF(AND(U140="Nein",U141="Nein",U142="Nein"),"Nein","Ja")</f>
        <v>Nein</v>
      </c>
      <c r="CQ140" s="3" t="n">
        <f aca="false">ROUND((V140+V141+V142)/3,2)</f>
        <v>1</v>
      </c>
      <c r="CR140" s="0" t="n">
        <f aca="false">W141</f>
        <v>102</v>
      </c>
      <c r="CS140" s="0" t="str">
        <f aca="false">X141</f>
        <v>Nein</v>
      </c>
      <c r="CT140" s="0" t="str">
        <f aca="false">Y141</f>
        <v>Nein</v>
      </c>
      <c r="CU140" s="3" t="n">
        <f aca="false">Z141</f>
        <v>1</v>
      </c>
      <c r="CV140" s="0" t="n">
        <f aca="false">AA141</f>
        <v>82</v>
      </c>
      <c r="CW140" s="0" t="str">
        <f aca="false">AB141</f>
        <v>Nein</v>
      </c>
      <c r="CX140" s="0" t="str">
        <f aca="false">AC141</f>
        <v>Nein</v>
      </c>
      <c r="CY140" s="3" t="n">
        <f aca="false">AD141</f>
        <v>1</v>
      </c>
      <c r="CZ140" s="0" t="n">
        <f aca="false">AE141</f>
        <v>82</v>
      </c>
      <c r="DA140" s="0" t="str">
        <f aca="false">AF141</f>
        <v>Nein</v>
      </c>
      <c r="DB140" s="0" t="str">
        <f aca="false">AG141</f>
        <v>Nein</v>
      </c>
      <c r="DC140" s="3" t="n">
        <f aca="false">AH141</f>
        <v>1</v>
      </c>
      <c r="DD140" s="0" t="n">
        <f aca="false">AI141</f>
        <v>11</v>
      </c>
      <c r="DE140" s="0" t="str">
        <f aca="false">AJ141</f>
        <v>Nein</v>
      </c>
      <c r="DF140" s="0" t="str">
        <f aca="false">AK141</f>
        <v>Nein</v>
      </c>
      <c r="DG140" s="3" t="n">
        <f aca="false">AL141</f>
        <v>1</v>
      </c>
      <c r="DH140" s="0" t="n">
        <f aca="false">AM141</f>
        <v>98</v>
      </c>
      <c r="DI140" s="0" t="str">
        <f aca="false">AN141</f>
        <v>Nein</v>
      </c>
      <c r="DJ140" s="0" t="str">
        <f aca="false">AO141</f>
        <v>Nein</v>
      </c>
      <c r="DK140" s="3" t="n">
        <f aca="false">AP141</f>
        <v>1</v>
      </c>
      <c r="DL140" s="0" t="n">
        <f aca="false">IF(CF140=0,0,IF(OR(BX140&gt;=0,CF140&gt;=0),ROUND(CF140/BX140*100,0),-1))</f>
        <v>11</v>
      </c>
      <c r="DM140" s="0" t="s">
        <v>44</v>
      </c>
      <c r="DN140" s="0" t="str">
        <f aca="false">IF(AND(CH140="Nein",BZ140="Nein"),"Nein","Ja")</f>
        <v>Nein</v>
      </c>
      <c r="DO140" s="3" t="n">
        <f aca="false">ROUND(CI140*CA140,2)</f>
        <v>1</v>
      </c>
      <c r="DP140" s="0" t="n">
        <f aca="false">IF(OR(BX140&lt;0,CB140&lt;=0),-1,ROUND(BX140/CB140,0))</f>
        <v>17</v>
      </c>
      <c r="DQ140" s="0" t="s">
        <v>44</v>
      </c>
      <c r="DR140" s="0" t="str">
        <f aca="false">IF(AND(BZ140="Nein",CD140="Nein"),"Nein","Ja")</f>
        <v>Nein</v>
      </c>
      <c r="DS140" s="3" t="n">
        <f aca="false">ROUND(CA140*CE140,2)</f>
        <v>1</v>
      </c>
      <c r="DT140" s="0" t="n">
        <f aca="false">IF(OR(CF140&lt;0,CJ140&lt;=0),-1,ROUND(CF140/CJ140,0))</f>
        <v>2</v>
      </c>
      <c r="DU140" s="0" t="s">
        <v>44</v>
      </c>
      <c r="DV140" s="0" t="str">
        <f aca="false">IF(AND(CH140="Nein",CL140="Nein"),"Nein","Ja")</f>
        <v>Nein</v>
      </c>
      <c r="DW140" s="3" t="n">
        <f aca="false">ROUND(CI140*CM140,2)</f>
        <v>1</v>
      </c>
      <c r="DX140" s="0" t="n">
        <f aca="false">IF(OR(CN140&lt;0,CR140&lt;=0),-1,ROUND(CN140/CR140,0))</f>
        <v>15</v>
      </c>
      <c r="DY140" s="0" t="s">
        <v>44</v>
      </c>
      <c r="DZ140" s="0" t="str">
        <f aca="false">IF(AND(CP140="Nein",CT140="Nein"),"Nein","Ja")</f>
        <v>Nein</v>
      </c>
      <c r="EA140" s="3" t="n">
        <f aca="false">ROUND(CQ140*CU140,2)</f>
        <v>1</v>
      </c>
      <c r="EB140" s="0" t="n">
        <f aca="false">IF(OR(CN140&lt;0,CF140&lt;0),-1,CN140+ROUND(BU140*CF140,0))</f>
        <v>1980</v>
      </c>
      <c r="EC140" s="0" t="s">
        <v>44</v>
      </c>
      <c r="ED140" s="0" t="str">
        <f aca="false">IF(AND(CP140="Nein",CH140="Nein"),"Nein","Ja")</f>
        <v>Nein</v>
      </c>
      <c r="EE140" s="3" t="n">
        <f aca="false">ROUND((CQ140+CI140)/2,2)</f>
        <v>1</v>
      </c>
      <c r="EF140" s="0" t="n">
        <f aca="false">IF(OR(EB140&lt;0,CB140&lt;=0),-1,ROUND(EB140/CB140,0))</f>
        <v>20</v>
      </c>
      <c r="EG140" s="0" t="s">
        <v>44</v>
      </c>
      <c r="EH140" s="0" t="str">
        <f aca="false">IF(AND(ED140="Nein",CD140="Nein"),"Nein","Ja")</f>
        <v>Nein</v>
      </c>
      <c r="EI140" s="3" t="n">
        <f aca="false">ROUND(EE140*CE140,2)</f>
        <v>1</v>
      </c>
      <c r="EJ140" s="0" t="n">
        <f aca="false">BO141</f>
        <v>7</v>
      </c>
      <c r="EK140" s="0" t="str">
        <f aca="false">BP140</f>
        <v>Nein</v>
      </c>
      <c r="EL140" s="0" t="str">
        <f aca="false">BQ140</f>
        <v>Nein</v>
      </c>
      <c r="EM140" s="3" t="n">
        <f aca="false">BR140</f>
        <v>1</v>
      </c>
    </row>
    <row r="141" customFormat="false" ht="12.75" hidden="false" customHeight="false" outlineLevel="0" collapsed="false">
      <c r="B141" s="0" t="n">
        <v>1</v>
      </c>
      <c r="C141" s="0" t="n">
        <v>720</v>
      </c>
      <c r="D141" s="0" t="s">
        <v>44</v>
      </c>
      <c r="E141" s="0" t="s">
        <v>44</v>
      </c>
      <c r="F141" s="3" t="n">
        <v>1</v>
      </c>
      <c r="G141" s="0" t="n">
        <v>97</v>
      </c>
      <c r="H141" s="0" t="s">
        <v>44</v>
      </c>
      <c r="I141" s="0" t="s">
        <v>44</v>
      </c>
      <c r="J141" s="3" t="n">
        <v>1</v>
      </c>
      <c r="K141" s="0" t="n">
        <v>180</v>
      </c>
      <c r="L141" s="0" t="s">
        <v>44</v>
      </c>
      <c r="M141" s="0" t="s">
        <v>44</v>
      </c>
      <c r="N141" s="3" t="n">
        <v>1</v>
      </c>
      <c r="O141" s="0" t="n">
        <v>82</v>
      </c>
      <c r="P141" s="0" t="s">
        <v>44</v>
      </c>
      <c r="Q141" s="0" t="s">
        <v>44</v>
      </c>
      <c r="R141" s="3" t="n">
        <v>1</v>
      </c>
      <c r="S141" s="0" t="n">
        <v>540</v>
      </c>
      <c r="T141" s="0" t="s">
        <v>44</v>
      </c>
      <c r="U141" s="0" t="s">
        <v>44</v>
      </c>
      <c r="V141" s="3" t="n">
        <v>1</v>
      </c>
      <c r="W141" s="0" t="n">
        <v>102</v>
      </c>
      <c r="X141" s="0" t="s">
        <v>44</v>
      </c>
      <c r="Y141" s="0" t="s">
        <v>44</v>
      </c>
      <c r="Z141" s="3" t="n">
        <v>1</v>
      </c>
      <c r="AA141" s="0" t="n">
        <v>82</v>
      </c>
      <c r="AB141" s="0" t="s">
        <v>44</v>
      </c>
      <c r="AC141" s="0" t="s">
        <v>44</v>
      </c>
      <c r="AD141" s="3" t="n">
        <v>1</v>
      </c>
      <c r="AE141" s="0" t="n">
        <v>82</v>
      </c>
      <c r="AF141" s="4" t="s">
        <v>44</v>
      </c>
      <c r="AG141" s="4" t="s">
        <v>44</v>
      </c>
      <c r="AH141" s="3" t="n">
        <v>1</v>
      </c>
      <c r="AI141" s="0" t="n">
        <v>11</v>
      </c>
      <c r="AJ141" s="0" t="s">
        <v>44</v>
      </c>
      <c r="AK141" s="0" t="s">
        <v>44</v>
      </c>
      <c r="AL141" s="3" t="n">
        <v>1</v>
      </c>
      <c r="AM141" s="0" t="n">
        <v>98</v>
      </c>
      <c r="AN141" s="0" t="s">
        <v>44</v>
      </c>
      <c r="AO141" s="0" t="s">
        <v>44</v>
      </c>
      <c r="AP141" s="3" t="n">
        <v>1</v>
      </c>
      <c r="AQ141" s="0" t="n">
        <v>25</v>
      </c>
      <c r="AR141" s="0" t="s">
        <v>44</v>
      </c>
      <c r="AS141" s="0" t="s">
        <v>44</v>
      </c>
      <c r="AT141" s="3" t="n">
        <v>1</v>
      </c>
      <c r="AU141" s="0" t="n">
        <v>7</v>
      </c>
      <c r="AV141" s="0" t="s">
        <v>44</v>
      </c>
      <c r="AW141" s="0" t="s">
        <v>44</v>
      </c>
      <c r="AX141" s="3" t="n">
        <v>1</v>
      </c>
      <c r="AY141" s="0" t="n">
        <v>2</v>
      </c>
      <c r="AZ141" s="0" t="s">
        <v>44</v>
      </c>
      <c r="BA141" s="0" t="s">
        <v>44</v>
      </c>
      <c r="BB141" s="3" t="n">
        <v>1</v>
      </c>
      <c r="BC141" s="0" t="n">
        <v>5</v>
      </c>
      <c r="BD141" s="0" t="s">
        <v>44</v>
      </c>
      <c r="BE141" s="0" t="s">
        <v>44</v>
      </c>
      <c r="BF141" s="3" t="n">
        <v>1</v>
      </c>
      <c r="BG141" s="0" t="n">
        <v>1008</v>
      </c>
      <c r="BH141" s="0" t="s">
        <v>44</v>
      </c>
      <c r="BI141" s="0" t="s">
        <v>44</v>
      </c>
      <c r="BJ141" s="3" t="n">
        <v>1</v>
      </c>
      <c r="BK141" s="0" t="n">
        <v>10</v>
      </c>
      <c r="BL141" s="0" t="s">
        <v>44</v>
      </c>
      <c r="BM141" s="0" t="s">
        <v>44</v>
      </c>
      <c r="BN141" s="3" t="n">
        <v>1</v>
      </c>
      <c r="BO141" s="0" t="n">
        <v>7</v>
      </c>
      <c r="BP141" s="0" t="s">
        <v>44</v>
      </c>
      <c r="BQ141" s="0" t="s">
        <v>44</v>
      </c>
      <c r="BR141" s="3" t="n">
        <v>1</v>
      </c>
    </row>
    <row r="142" customFormat="false" ht="12.75" hidden="false" customHeight="false" outlineLevel="0" collapsed="false">
      <c r="B142" s="0" t="n">
        <v>1</v>
      </c>
      <c r="C142" s="0" t="n">
        <v>0</v>
      </c>
      <c r="D142" s="0" t="s">
        <v>44</v>
      </c>
      <c r="E142" s="0" t="s">
        <v>44</v>
      </c>
      <c r="F142" s="3" t="n">
        <v>1</v>
      </c>
      <c r="G142" s="0" t="n">
        <v>-1</v>
      </c>
      <c r="H142" s="0" t="s">
        <v>44</v>
      </c>
      <c r="I142" s="0" t="s">
        <v>44</v>
      </c>
      <c r="J142" s="3" t="n">
        <v>1</v>
      </c>
      <c r="K142" s="0" t="n">
        <v>0</v>
      </c>
      <c r="L142" s="0" t="s">
        <v>44</v>
      </c>
      <c r="M142" s="0" t="s">
        <v>44</v>
      </c>
      <c r="N142" s="3" t="n">
        <v>1</v>
      </c>
      <c r="O142" s="0" t="n">
        <v>-1</v>
      </c>
      <c r="P142" s="0" t="s">
        <v>44</v>
      </c>
      <c r="Q142" s="0" t="s">
        <v>44</v>
      </c>
      <c r="R142" s="3" t="n">
        <v>1</v>
      </c>
      <c r="S142" s="0" t="n">
        <v>0</v>
      </c>
      <c r="T142" s="0" t="s">
        <v>44</v>
      </c>
      <c r="U142" s="0" t="s">
        <v>44</v>
      </c>
      <c r="V142" s="3" t="n">
        <v>1</v>
      </c>
      <c r="W142" s="0" t="n">
        <v>-1</v>
      </c>
      <c r="X142" s="0" t="s">
        <v>44</v>
      </c>
      <c r="Y142" s="0" t="s">
        <v>44</v>
      </c>
      <c r="Z142" s="3" t="n">
        <v>1</v>
      </c>
      <c r="AA142" s="0" t="n">
        <v>83</v>
      </c>
      <c r="AB142" s="0" t="s">
        <v>44</v>
      </c>
      <c r="AC142" s="0" t="s">
        <v>44</v>
      </c>
      <c r="AD142" s="3" t="n">
        <v>1</v>
      </c>
      <c r="AE142" s="0" t="n">
        <v>85</v>
      </c>
      <c r="AF142" s="4" t="s">
        <v>44</v>
      </c>
      <c r="AG142" s="4" t="s">
        <v>44</v>
      </c>
      <c r="AH142" s="3" t="n">
        <v>1</v>
      </c>
      <c r="AI142" s="0" t="n">
        <v>0</v>
      </c>
      <c r="AJ142" s="0" t="s">
        <v>44</v>
      </c>
      <c r="AK142" s="0" t="s">
        <v>44</v>
      </c>
      <c r="AL142" s="3" t="n">
        <v>1</v>
      </c>
      <c r="AM142" s="0" t="n">
        <v>-1</v>
      </c>
      <c r="AN142" s="0" t="s">
        <v>44</v>
      </c>
      <c r="AO142" s="0" t="s">
        <v>44</v>
      </c>
      <c r="AP142" s="3" t="n">
        <v>1</v>
      </c>
      <c r="AQ142" s="0" t="n">
        <v>0</v>
      </c>
      <c r="AR142" s="0" t="s">
        <v>44</v>
      </c>
      <c r="AS142" s="0" t="s">
        <v>44</v>
      </c>
      <c r="AT142" s="3" t="n">
        <v>1</v>
      </c>
      <c r="AU142" s="0" t="n">
        <v>-1</v>
      </c>
      <c r="AV142" s="0" t="s">
        <v>44</v>
      </c>
      <c r="AW142" s="0" t="s">
        <v>44</v>
      </c>
      <c r="AX142" s="3" t="n">
        <v>1</v>
      </c>
      <c r="AY142" s="0" t="n">
        <v>-1</v>
      </c>
      <c r="AZ142" s="0" t="s">
        <v>44</v>
      </c>
      <c r="BA142" s="0" t="s">
        <v>44</v>
      </c>
      <c r="BB142" s="3" t="n">
        <v>1</v>
      </c>
      <c r="BC142" s="0" t="n">
        <v>-1</v>
      </c>
      <c r="BD142" s="0" t="s">
        <v>44</v>
      </c>
      <c r="BE142" s="0" t="s">
        <v>44</v>
      </c>
      <c r="BF142" s="3" t="n">
        <v>1</v>
      </c>
      <c r="BG142" s="0" t="n">
        <v>0</v>
      </c>
      <c r="BH142" s="0" t="s">
        <v>44</v>
      </c>
      <c r="BI142" s="0" t="s">
        <v>44</v>
      </c>
      <c r="BJ142" s="3" t="n">
        <v>1</v>
      </c>
      <c r="BK142" s="0" t="n">
        <v>-1</v>
      </c>
      <c r="BL142" s="0" t="s">
        <v>44</v>
      </c>
      <c r="BM142" s="0" t="s">
        <v>44</v>
      </c>
      <c r="BN142" s="3" t="n">
        <v>1</v>
      </c>
      <c r="BO142" s="0" t="n">
        <v>-1</v>
      </c>
      <c r="BP142" s="0" t="s">
        <v>44</v>
      </c>
      <c r="BQ142" s="0" t="s">
        <v>44</v>
      </c>
      <c r="BR142" s="3" t="n">
        <v>1</v>
      </c>
    </row>
  </sheetData>
  <conditionalFormatting sqref="D:E;H:I;L:M;P:Q;T:U;X:Y;AB:AC;AF:AG;AJ:AK;AN:AO;AR:AS;AV:AW;AZ:BA;BD:BE;BH:BI;BL:BM;BP:BQ;BY:BZ;CC:CD;CG:CH;CK:CL;CO:CP;CS:CT;CW:CX;DA:DB;DE:DF;DI:DJ;DM:DN;DQ:DR;DU:DV;DY:DZ;EC:ED;EG:EH;EK:EL">
    <cfRule type="cellIs" priority="2" operator="equal" aboveAverage="0" equalAverage="0" bottom="0" percent="0" rank="0" text="" dxfId="0">
      <formula>"Ja"</formula>
    </cfRule>
  </conditionalFormatting>
  <conditionalFormatting sqref="C:C;G:G;K:K;O:O;S:S;W:W;AA:AA;AE:AE;AI:AI;AM:AM;AQ:AQ;AU:AU;AY:AY;BC:BC;BG:BG;BK:BK;BO:BO;BX:BX;CB:CB;CF:CF;CJ1:CN61;CR:CR;CV:CV;CZ:CZ;DD:DD;DH:DH;DL:DL;DP:DP;DT:DT;DX:DX;EB:EB;EF:EF;EJ:EJ;CJ63:CN1048576;CJ62:CL62;CN62">
    <cfRule type="cellIs" priority="3" operator="equal" aboveAverage="0" equalAverage="0" bottom="0" percent="0" rank="0" text="" dxfId="1">
      <formula>-3</formula>
    </cfRule>
    <cfRule type="cellIs" priority="4" operator="equal" aboveAverage="0" equalAverage="0" bottom="0" percent="0" rank="0" text="" dxfId="2">
      <formula>-2</formula>
    </cfRule>
    <cfRule type="cellIs" priority="5" operator="equal" aboveAverage="0" equalAverage="0" bottom="0" percent="0" rank="0" text="" dxfId="3">
      <formula>-1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A1" activeCellId="1" sqref="EL229 A1"/>
    </sheetView>
  </sheetViews>
  <sheetFormatPr defaultRowHeight="12.75"/>
  <cols>
    <col collapsed="false" hidden="false" max="1" min="1" style="0" width="8.17857142857143"/>
    <col collapsed="false" hidden="false" max="21" min="2" style="0" width="5.96428571428571"/>
    <col collapsed="false" hidden="false" max="1025" min="22" style="0" width="11.6020408163265"/>
  </cols>
  <sheetData>
    <row r="1" customFormat="false" ht="12.75" hidden="false" customHeight="false" outlineLevel="0" collapsed="false">
      <c r="B1" s="0" t="s">
        <v>127</v>
      </c>
    </row>
    <row r="2" customFormat="false" ht="12.75" hidden="false" customHeight="false" outlineLevel="0" collapsed="false">
      <c r="B2" s="0" t="s">
        <v>1</v>
      </c>
    </row>
    <row r="3" customFormat="false" ht="12.75" hidden="false" customHeight="false" outlineLevel="0" collapsed="false">
      <c r="B3" s="0" t="s">
        <v>128</v>
      </c>
    </row>
    <row r="4" customFormat="false" ht="12.75" hidden="false" customHeight="false" outlineLevel="0" collapsed="false">
      <c r="B4" s="0" t="s">
        <v>129</v>
      </c>
      <c r="D4" s="0" t="n">
        <v>490</v>
      </c>
      <c r="E4" s="0" t="s">
        <v>41</v>
      </c>
      <c r="G4" s="9"/>
      <c r="H4" s="9"/>
      <c r="I4" s="9"/>
    </row>
    <row r="5" customFormat="false" ht="12.75" hidden="false" customHeight="false" outlineLevel="0" collapsed="false">
      <c r="B5" s="0" t="s">
        <v>130</v>
      </c>
      <c r="D5" s="0" t="n">
        <v>95</v>
      </c>
      <c r="E5" s="0" t="s">
        <v>37</v>
      </c>
    </row>
    <row r="6" customFormat="false" ht="12.75" hidden="false" customHeight="false" outlineLevel="0" collapsed="false">
      <c r="B6" s="0" t="s">
        <v>131</v>
      </c>
      <c r="C6" s="0" t="n">
        <v>1</v>
      </c>
      <c r="D6" s="0" t="n">
        <v>0.21</v>
      </c>
      <c r="E6" s="0" t="n">
        <v>2</v>
      </c>
      <c r="F6" s="0" t="n">
        <v>0.25</v>
      </c>
    </row>
    <row r="7" customFormat="false" ht="12.75" hidden="false" customHeight="false" outlineLevel="0" collapsed="false">
      <c r="B7" s="0" t="s">
        <v>132</v>
      </c>
      <c r="C7" s="0" t="n">
        <v>1</v>
      </c>
      <c r="D7" s="0" t="n">
        <v>0.22</v>
      </c>
      <c r="E7" s="0" t="n">
        <v>2</v>
      </c>
      <c r="F7" s="0" t="n">
        <v>0.24</v>
      </c>
    </row>
    <row r="8" customFormat="false" ht="12.75" hidden="false" customHeight="false" outlineLevel="0" collapsed="false">
      <c r="A8" s="0" t="s">
        <v>13</v>
      </c>
      <c r="B8" s="1" t="s">
        <v>14</v>
      </c>
      <c r="K8" s="1" t="s">
        <v>15</v>
      </c>
    </row>
    <row r="9" customFormat="false" ht="12.75" hidden="false" customHeight="false" outlineLevel="0" collapsed="false">
      <c r="B9" s="15" t="s">
        <v>16</v>
      </c>
      <c r="C9" s="15" t="s">
        <v>17</v>
      </c>
      <c r="D9" s="15" t="s">
        <v>20</v>
      </c>
      <c r="E9" s="15"/>
      <c r="F9" s="8" t="s">
        <v>133</v>
      </c>
      <c r="G9" s="8" t="s">
        <v>134</v>
      </c>
      <c r="H9" s="0" t="s">
        <v>135</v>
      </c>
      <c r="I9" s="0" t="s">
        <v>136</v>
      </c>
      <c r="J9" s="15"/>
      <c r="K9" s="15" t="s">
        <v>16</v>
      </c>
      <c r="L9" s="15" t="s">
        <v>137</v>
      </c>
      <c r="M9" s="15" t="s">
        <v>138</v>
      </c>
      <c r="N9" s="15" t="s">
        <v>139</v>
      </c>
      <c r="O9" s="15" t="s">
        <v>140</v>
      </c>
    </row>
    <row r="10" customFormat="false" ht="12.75" hidden="false" customHeight="false" outlineLevel="0" collapsed="false">
      <c r="B10" s="15" t="s">
        <v>33</v>
      </c>
      <c r="C10" s="15" t="s">
        <v>41</v>
      </c>
      <c r="D10" s="15" t="s">
        <v>37</v>
      </c>
      <c r="E10" s="15"/>
      <c r="F10" s="15"/>
      <c r="G10" s="15"/>
      <c r="H10" s="15"/>
      <c r="I10" s="15"/>
      <c r="J10" s="15"/>
      <c r="K10" s="15" t="s">
        <v>40</v>
      </c>
      <c r="L10" s="15" t="s">
        <v>41</v>
      </c>
      <c r="M10" s="15" t="s">
        <v>37</v>
      </c>
      <c r="N10" s="15" t="s">
        <v>41</v>
      </c>
      <c r="O10" s="15" t="s">
        <v>37</v>
      </c>
    </row>
    <row r="11" customFormat="false" ht="12.75" hidden="false" customHeight="false" outlineLevel="0" collapsed="false">
      <c r="A11" s="0" t="n">
        <v>1</v>
      </c>
      <c r="B11" s="0" t="n">
        <v>60</v>
      </c>
      <c r="C11" s="0" t="n">
        <v>720</v>
      </c>
      <c r="D11" s="0" t="n">
        <v>97</v>
      </c>
      <c r="F11" s="0" t="n">
        <f aca="false">ROUND(F6*C11+(1-F6)*D4,0)</f>
        <v>548</v>
      </c>
      <c r="G11" s="0" t="n">
        <f aca="false">ROUND(F6*D11+(1-F6)*D5,0)</f>
        <v>96</v>
      </c>
      <c r="H11" s="0" t="n">
        <f aca="false">ROUND(F7*(C11-D4)+(1-F7)*0,0)</f>
        <v>55</v>
      </c>
      <c r="I11" s="0" t="n">
        <f aca="false">ROUND(F7*(D11-D5)+(1-F7)*0,0)</f>
        <v>0</v>
      </c>
      <c r="K11" s="0" t="n">
        <v>1</v>
      </c>
      <c r="L11" s="0" t="n">
        <f aca="false">F11</f>
        <v>548</v>
      </c>
      <c r="M11" s="0" t="n">
        <f aca="false">G11</f>
        <v>96</v>
      </c>
      <c r="N11" s="0" t="n">
        <f aca="false">IF(F11+H11&gt;=0,F11+H11,0)</f>
        <v>603</v>
      </c>
      <c r="O11" s="0" t="n">
        <f aca="false">IF(G11+I11&gt;=0,G11+I11,0)</f>
        <v>96</v>
      </c>
    </row>
    <row r="12" customFormat="false" ht="12.75" hidden="false" customHeight="false" outlineLevel="0" collapsed="false">
      <c r="A12" s="0" t="n">
        <v>2</v>
      </c>
      <c r="B12" s="0" t="n">
        <v>60</v>
      </c>
      <c r="C12" s="0" t="n">
        <v>780</v>
      </c>
      <c r="D12" s="0" t="n">
        <v>99</v>
      </c>
      <c r="F12" s="0" t="n">
        <f aca="false">ROUND(IF(C12&gt;F11,$F$6,$D$6)*C12+(1-IF(C12&gt;F11,$F$6,$D$6))*F11,0)</f>
        <v>606</v>
      </c>
      <c r="G12" s="0" t="n">
        <f aca="false">IF(AND(D12=-1,C12=0),G11,ROUND(IF(D12&gt;G11,$F$6,$D$6)*IF(D12&lt;0,0,D12)+(1-IF(D12&gt;G11,$F$6,$D$6))*G11,0))</f>
        <v>97</v>
      </c>
      <c r="H12" s="0" t="n">
        <f aca="false">IF(N11=0,0,ROUND(IF(C12&gt;F11,$F$7,$D$7)*(C12-F11)+(1-IF(C12&gt;F11,$F$7,$D$7))*H11,0))</f>
        <v>97</v>
      </c>
      <c r="I12" s="0" t="n">
        <f aca="false">IF(AND(D12=-1,C12=0),0,ROUND(IF(D12&gt;G11,$F$7,$D$7)*(IF(D12&lt;0,0,D12)-G11)+(1-IF(D12&gt;G11,$F$7,$D$7))*I11,0))</f>
        <v>1</v>
      </c>
      <c r="K12" s="0" t="n">
        <v>1</v>
      </c>
      <c r="L12" s="0" t="n">
        <f aca="false">F12</f>
        <v>606</v>
      </c>
      <c r="M12" s="0" t="n">
        <f aca="false">G12</f>
        <v>97</v>
      </c>
      <c r="N12" s="0" t="n">
        <f aca="false">IF(N11=0,C12,IF(F12+H12&gt;=0,F12+H12,0))</f>
        <v>703</v>
      </c>
      <c r="O12" s="0" t="n">
        <f aca="false">IF(G12+I12&gt;=0,G12+I12,0)</f>
        <v>98</v>
      </c>
    </row>
    <row r="13" customFormat="false" ht="12.75" hidden="false" customHeight="false" outlineLevel="0" collapsed="false">
      <c r="A13" s="0" t="n">
        <v>3</v>
      </c>
      <c r="B13" s="0" t="n">
        <v>60</v>
      </c>
      <c r="C13" s="0" t="n">
        <v>960</v>
      </c>
      <c r="D13" s="0" t="n">
        <v>100</v>
      </c>
      <c r="F13" s="0" t="n">
        <f aca="false">ROUND(IF(C13&gt;F12,$F$6,$D$6)*C13+(1-IF(C13&gt;F12,$F$6,$D$6))*F12,0)</f>
        <v>695</v>
      </c>
      <c r="G13" s="0" t="n">
        <f aca="false">IF(AND(D13=-1,C13=0),G12,ROUND(IF(D13&gt;G12,$F$6,$D$6)*IF(D13&lt;0,0,D13)+(1-IF(D13&gt;G12,$F$6,$D$6))*G12,0))</f>
        <v>98</v>
      </c>
      <c r="H13" s="0" t="n">
        <f aca="false">IF(N12=0,0,ROUND(IF(C13&gt;F12,$F$7,$D$7)*(C13-F12)+(1-IF(C13&gt;F12,$F$7,$D$7))*H12,0))</f>
        <v>159</v>
      </c>
      <c r="I13" s="0" t="n">
        <f aca="false">IF(AND(D13=-1,C13=0),0,ROUND(IF(D13&gt;G12,$F$7,$D$7)*(IF(D13&lt;0,0,D13)-G12)+(1-IF(D13&gt;G12,$F$7,$D$7))*I12,0))</f>
        <v>1</v>
      </c>
      <c r="K13" s="0" t="n">
        <v>1</v>
      </c>
      <c r="L13" s="0" t="n">
        <f aca="false">F13</f>
        <v>695</v>
      </c>
      <c r="M13" s="0" t="n">
        <f aca="false">G13</f>
        <v>98</v>
      </c>
      <c r="N13" s="0" t="n">
        <f aca="false">IF(N12=0,C13,IF(F13+H13&gt;=0,F13+H13,0))</f>
        <v>854</v>
      </c>
      <c r="O13" s="0" t="n">
        <f aca="false">IF(G13+I13&gt;=0,G13+I13,0)</f>
        <v>99</v>
      </c>
    </row>
    <row r="14" customFormat="false" ht="12.75" hidden="false" customHeight="false" outlineLevel="0" collapsed="false">
      <c r="A14" s="0" t="n">
        <v>4</v>
      </c>
      <c r="B14" s="0" t="n">
        <v>60</v>
      </c>
      <c r="C14" s="0" t="n">
        <v>720</v>
      </c>
      <c r="D14" s="0" t="n">
        <v>105</v>
      </c>
      <c r="F14" s="0" t="n">
        <f aca="false">ROUND(IF(C14&gt;F13,$F$6,$D$6)*C14+(1-IF(C14&gt;F13,$F$6,$D$6))*F13,0)</f>
        <v>701</v>
      </c>
      <c r="G14" s="0" t="n">
        <f aca="false">IF(AND(D14=-1,C14=0),G13,ROUND(IF(D14&gt;G13,$F$6,$D$6)*IF(D14&lt;0,0,D14)+(1-IF(D14&gt;G13,$F$6,$D$6))*G13,0))</f>
        <v>100</v>
      </c>
      <c r="H14" s="0" t="n">
        <f aca="false">IF(N13=0,0,ROUND(IF(C14&gt;F13,$F$7,$D$7)*(C14-F13)+(1-IF(C14&gt;F13,$F$7,$D$7))*H13,0))</f>
        <v>127</v>
      </c>
      <c r="I14" s="0" t="n">
        <f aca="false">IF(AND(D14=-1,C14=0),0,ROUND(IF(D14&gt;G13,$F$7,$D$7)*(IF(D14&lt;0,0,D14)-G13)+(1-IF(D14&gt;G13,$F$7,$D$7))*I13,0))</f>
        <v>2</v>
      </c>
      <c r="K14" s="0" t="n">
        <v>1</v>
      </c>
      <c r="L14" s="0" t="n">
        <f aca="false">F14</f>
        <v>701</v>
      </c>
      <c r="M14" s="0" t="n">
        <f aca="false">G14</f>
        <v>100</v>
      </c>
      <c r="N14" s="0" t="n">
        <f aca="false">IF(N13=0,C14,IF(F14+H14&gt;=0,F14+H14,0))</f>
        <v>828</v>
      </c>
      <c r="O14" s="0" t="n">
        <f aca="false">IF(G14+I14&gt;=0,G14+I14,0)</f>
        <v>102</v>
      </c>
    </row>
    <row r="15" customFormat="false" ht="12.75" hidden="false" customHeight="false" outlineLevel="0" collapsed="false">
      <c r="A15" s="0" t="n">
        <v>5</v>
      </c>
      <c r="B15" s="0" t="n">
        <v>60</v>
      </c>
      <c r="C15" s="8" t="n">
        <v>720</v>
      </c>
      <c r="D15" s="0" t="n">
        <v>100</v>
      </c>
      <c r="F15" s="0" t="n">
        <f aca="false">ROUND(IF(C15&gt;F14,$F$6,$D$6)*C15+(1-IF(C15&gt;F14,$F$6,$D$6))*F14,0)</f>
        <v>706</v>
      </c>
      <c r="G15" s="0" t="n">
        <f aca="false">IF(AND(D15=-1,C15=0),G14,ROUND(IF(D15&gt;G14,$F$6,$D$6)*IF(D15&lt;0,0,D15)+(1-IF(D15&gt;G14,$F$6,$D$6))*G14,0))</f>
        <v>100</v>
      </c>
      <c r="H15" s="0" t="n">
        <f aca="false">IF(N14=0,0,ROUND(IF(C15&gt;F14,$F$7,$D$7)*(C15-F14)+(1-IF(C15&gt;F14,$F$7,$D$7))*H14,0))</f>
        <v>101</v>
      </c>
      <c r="I15" s="0" t="n">
        <f aca="false">IF(AND(D15=-1,C15=0),0,ROUND(IF(D15&gt;G14,$F$7,$D$7)*(IF(D15&lt;0,0,D15)-G14)+(1-IF(D15&gt;G14,$F$7,$D$7))*I14,0))</f>
        <v>2</v>
      </c>
      <c r="K15" s="0" t="n">
        <v>1</v>
      </c>
      <c r="L15" s="0" t="n">
        <f aca="false">F15</f>
        <v>706</v>
      </c>
      <c r="M15" s="0" t="n">
        <f aca="false">G15</f>
        <v>100</v>
      </c>
      <c r="N15" s="0" t="n">
        <f aca="false">IF(N14=0,C15,IF(F15+H15&gt;=0,F15+H15,0))</f>
        <v>807</v>
      </c>
      <c r="O15" s="0" t="n">
        <f aca="false">IF(G15+I15&gt;=0,G15+I15,0)</f>
        <v>102</v>
      </c>
    </row>
    <row r="16" customFormat="false" ht="12.75" hidden="false" customHeight="false" outlineLevel="0" collapsed="false">
      <c r="A16" s="0" t="n">
        <v>6</v>
      </c>
      <c r="B16" s="0" t="n">
        <v>60</v>
      </c>
      <c r="C16" s="8" t="n">
        <v>540</v>
      </c>
      <c r="D16" s="0" t="n">
        <v>100</v>
      </c>
      <c r="F16" s="0" t="n">
        <f aca="false">ROUND(IF(C16&gt;F15,$F$6,$D$6)*C16+(1-IF(C16&gt;F15,$F$6,$D$6))*F15,0)</f>
        <v>671</v>
      </c>
      <c r="G16" s="0" t="n">
        <f aca="false">IF(AND(D16=-1,C16=0),G15,ROUND(IF(D16&gt;G15,$F$6,$D$6)*IF(D16&lt;0,0,D16)+(1-IF(D16&gt;G15,$F$6,$D$6))*G15,0))</f>
        <v>100</v>
      </c>
      <c r="H16" s="0" t="n">
        <f aca="false">IF(N15=0,0,ROUND(IF(C16&gt;F15,$F$7,$D$7)*(C16-F15)+(1-IF(C16&gt;F15,$F$7,$D$7))*H15,0))</f>
        <v>42</v>
      </c>
      <c r="I16" s="0" t="n">
        <f aca="false">IF(AND(D16=-1,C16=0),0,ROUND(IF(D16&gt;G15,$F$7,$D$7)*(IF(D16&lt;0,0,D16)-G15)+(1-IF(D16&gt;G15,$F$7,$D$7))*I15,0))</f>
        <v>2</v>
      </c>
      <c r="K16" s="0" t="n">
        <v>1</v>
      </c>
      <c r="L16" s="0" t="n">
        <f aca="false">F16</f>
        <v>671</v>
      </c>
      <c r="M16" s="0" t="n">
        <f aca="false">G16</f>
        <v>100</v>
      </c>
      <c r="N16" s="0" t="n">
        <f aca="false">IF(N15=0,C16,IF(F16+H16&gt;=0,F16+H16,0))</f>
        <v>713</v>
      </c>
      <c r="O16" s="0" t="n">
        <f aca="false">IF(G16+I16&gt;=0,G16+I16,0)</f>
        <v>102</v>
      </c>
    </row>
    <row r="17" customFormat="false" ht="12.75" hidden="false" customHeight="false" outlineLevel="0" collapsed="false">
      <c r="A17" s="0" t="n">
        <v>7</v>
      </c>
      <c r="B17" s="0" t="n">
        <v>60</v>
      </c>
      <c r="C17" s="8" t="n">
        <v>0</v>
      </c>
      <c r="D17" s="0" t="n">
        <v>-1</v>
      </c>
      <c r="F17" s="0" t="n">
        <f aca="false">ROUND(IF(C17&gt;F16,$F$6,$D$6)*C17+(1-IF(C17&gt;F16,$F$6,$D$6))*F16,0)</f>
        <v>530</v>
      </c>
      <c r="G17" s="0" t="n">
        <f aca="false">IF(AND(D17=-1,C17=0),G16,ROUND(IF(D17&gt;G16,$F$6,$D$6)*IF(D17&lt;0,0,D17)+(1-IF(D17&gt;G16,$F$6,$D$6))*G16,0))</f>
        <v>100</v>
      </c>
      <c r="H17" s="0" t="n">
        <f aca="false">IF(N16=0,0,ROUND(IF(C17&gt;F16,$F$7,$D$7)*(C17-F16)+(1-IF(C17&gt;F16,$F$7,$D$7))*H16,0))</f>
        <v>-115</v>
      </c>
      <c r="I17" s="0" t="n">
        <f aca="false">IF(AND(D17=-1,C17=0),0,ROUND(IF(D17&gt;G16,$F$7,$D$7)*(IF(D17&lt;0,0,D17)-G16)+(1-IF(D17&gt;G16,$F$7,$D$7))*I16,0))</f>
        <v>0</v>
      </c>
      <c r="K17" s="0" t="n">
        <v>1</v>
      </c>
      <c r="L17" s="0" t="n">
        <f aca="false">F17</f>
        <v>530</v>
      </c>
      <c r="M17" s="0" t="n">
        <f aca="false">G17</f>
        <v>100</v>
      </c>
      <c r="N17" s="0" t="n">
        <f aca="false">IF(N16=0,C17,IF(F17+H17&gt;=0,F17+H17,0))</f>
        <v>415</v>
      </c>
      <c r="O17" s="0" t="n">
        <f aca="false">IF(G17+I17&gt;=0,G17+I17,0)</f>
        <v>100</v>
      </c>
    </row>
    <row r="18" customFormat="false" ht="12.75" hidden="false" customHeight="false" outlineLevel="0" collapsed="false">
      <c r="A18" s="0" t="n">
        <v>8</v>
      </c>
      <c r="B18" s="0" t="n">
        <v>60</v>
      </c>
      <c r="C18" s="0" t="n">
        <v>120</v>
      </c>
      <c r="D18" s="0" t="n">
        <v>87</v>
      </c>
      <c r="F18" s="0" t="n">
        <f aca="false">ROUND(IF(C18&gt;F17,$F$6,$D$6)*C18+(1-IF(C18&gt;F17,$F$6,$D$6))*F17,0)</f>
        <v>444</v>
      </c>
      <c r="G18" s="0" t="n">
        <f aca="false">IF(AND(D18=-1,C18=0),G17,ROUND(IF(D18&gt;G17,$F$6,$D$6)*IF(D18&lt;0,0,D18)+(1-IF(D18&gt;G17,$F$6,$D$6))*G17,0))</f>
        <v>97</v>
      </c>
      <c r="H18" s="0" t="n">
        <f aca="false">IF(N17=0,0,ROUND(IF(C18&gt;F17,$F$7,$D$7)*(C18-F17)+(1-IF(C18&gt;F17,$F$7,$D$7))*H17,0))</f>
        <v>-180</v>
      </c>
      <c r="I18" s="0" t="n">
        <f aca="false">IF(AND(D18=-1,C18=0),0,ROUND(IF(D18&gt;G17,$F$7,$D$7)*(IF(D18&lt;0,0,D18)-G17)+(1-IF(D18&gt;G17,$F$7,$D$7))*I17,0))</f>
        <v>-3</v>
      </c>
      <c r="K18" s="0" t="n">
        <v>1</v>
      </c>
      <c r="L18" s="0" t="n">
        <f aca="false">F18</f>
        <v>444</v>
      </c>
      <c r="M18" s="0" t="n">
        <f aca="false">G18</f>
        <v>97</v>
      </c>
      <c r="N18" s="0" t="n">
        <f aca="false">IF(N17=0,C18,IF(F18+H18&gt;=0,F18+H18,0))</f>
        <v>264</v>
      </c>
      <c r="O18" s="0" t="n">
        <f aca="false">IF(G18+I18&gt;=0,G18+I18,0)</f>
        <v>94</v>
      </c>
    </row>
    <row r="19" customFormat="false" ht="12.75" hidden="false" customHeight="false" outlineLevel="0" collapsed="false">
      <c r="A19" s="0" t="n">
        <v>9</v>
      </c>
      <c r="B19" s="0" t="n">
        <v>60</v>
      </c>
      <c r="C19" s="8" t="n">
        <v>840</v>
      </c>
      <c r="D19" s="0" t="n">
        <v>93</v>
      </c>
      <c r="F19" s="0" t="n">
        <f aca="false">ROUND(IF(C19&gt;F18,$F$6,$D$6)*C19+(1-IF(C19&gt;F18,$F$6,$D$6))*F18,0)</f>
        <v>543</v>
      </c>
      <c r="G19" s="0" t="n">
        <f aca="false">IF(AND(D19=-1,C19=0),G18,ROUND(IF(D19&gt;G18,$F$6,$D$6)*IF(D19&lt;0,0,D19)+(1-IF(D19&gt;G18,$F$6,$D$6))*G18,0))</f>
        <v>96</v>
      </c>
      <c r="H19" s="0" t="n">
        <f aca="false">IF(N18=0,0,ROUND(IF(C19&gt;F18,$F$7,$D$7)*(C19-F18)+(1-IF(C19&gt;F18,$F$7,$D$7))*H18,0))</f>
        <v>-42</v>
      </c>
      <c r="I19" s="0" t="n">
        <f aca="false">IF(AND(D19=-1,C19=0),0,ROUND(IF(D19&gt;G18,$F$7,$D$7)*(IF(D19&lt;0,0,D19)-G18)+(1-IF(D19&gt;G18,$F$7,$D$7))*I18,0))</f>
        <v>-3</v>
      </c>
      <c r="K19" s="0" t="n">
        <v>1</v>
      </c>
      <c r="L19" s="0" t="n">
        <f aca="false">F19</f>
        <v>543</v>
      </c>
      <c r="M19" s="0" t="n">
        <f aca="false">G19</f>
        <v>96</v>
      </c>
      <c r="N19" s="0" t="n">
        <f aca="false">IF(N18=0,C19,IF(F19+H19&gt;=0,F19+H19,0))</f>
        <v>501</v>
      </c>
      <c r="O19" s="0" t="n">
        <f aca="false">IF(G19+I19&gt;=0,G19+I19,0)</f>
        <v>93</v>
      </c>
    </row>
    <row r="20" customFormat="false" ht="12.75" hidden="false" customHeight="false" outlineLevel="0" collapsed="false">
      <c r="A20" s="0" t="n">
        <v>10</v>
      </c>
      <c r="B20" s="0" t="n">
        <v>60</v>
      </c>
      <c r="C20" s="8" t="n">
        <v>960</v>
      </c>
      <c r="D20" s="0" t="n">
        <v>99</v>
      </c>
      <c r="F20" s="0" t="n">
        <f aca="false">ROUND(IF(C20&gt;F19,$F$6,$D$6)*C20+(1-IF(C20&gt;F19,$F$6,$D$6))*F19,0)</f>
        <v>647</v>
      </c>
      <c r="G20" s="0" t="n">
        <f aca="false">IF(AND(D20=-1,C20=0),G19,ROUND(IF(D20&gt;G19,$F$6,$D$6)*IF(D20&lt;0,0,D20)+(1-IF(D20&gt;G19,$F$6,$D$6))*G19,0))</f>
        <v>97</v>
      </c>
      <c r="H20" s="0" t="n">
        <f aca="false">IF(N19=0,0,ROUND(IF(C20&gt;F19,$F$7,$D$7)*(C20-F19)+(1-IF(C20&gt;F19,$F$7,$D$7))*H19,0))</f>
        <v>68</v>
      </c>
      <c r="I20" s="0" t="n">
        <f aca="false">IF(AND(D20=-1,C20=0),0,ROUND(IF(D20&gt;G19,$F$7,$D$7)*(IF(D20&lt;0,0,D20)-G19)+(1-IF(D20&gt;G19,$F$7,$D$7))*I19,0))</f>
        <v>-2</v>
      </c>
      <c r="K20" s="0" t="n">
        <v>1</v>
      </c>
      <c r="L20" s="0" t="n">
        <f aca="false">F20</f>
        <v>647</v>
      </c>
      <c r="M20" s="0" t="n">
        <f aca="false">G20</f>
        <v>97</v>
      </c>
      <c r="N20" s="0" t="n">
        <f aca="false">IF(N19=0,C20,IF(F20+H20&gt;=0,F20+H20,0))</f>
        <v>715</v>
      </c>
      <c r="O20" s="0" t="n">
        <f aca="false">IF(G20+I20&gt;=0,G20+I20,0)</f>
        <v>95</v>
      </c>
    </row>
    <row r="21" customFormat="false" ht="12.75" hidden="false" customHeight="false" outlineLevel="0" collapsed="false">
      <c r="A21" s="0" t="n">
        <v>11</v>
      </c>
      <c r="B21" s="0" t="n">
        <v>60</v>
      </c>
      <c r="C21" s="8" t="n">
        <v>480</v>
      </c>
      <c r="D21" s="0" t="n">
        <v>103</v>
      </c>
      <c r="F21" s="0" t="n">
        <f aca="false">ROUND(IF(C21&gt;F20,$F$6,$D$6)*C21+(1-IF(C21&gt;F20,$F$6,$D$6))*F20,0)</f>
        <v>612</v>
      </c>
      <c r="G21" s="0" t="n">
        <f aca="false">IF(AND(D21=-1,C21=0),G20,ROUND(IF(D21&gt;G20,$F$6,$D$6)*IF(D21&lt;0,0,D21)+(1-IF(D21&gt;G20,$F$6,$D$6))*G20,0))</f>
        <v>99</v>
      </c>
      <c r="H21" s="0" t="n">
        <f aca="false">IF(N20=0,0,ROUND(IF(C21&gt;F20,$F$7,$D$7)*(C21-F20)+(1-IF(C21&gt;F20,$F$7,$D$7))*H20,0))</f>
        <v>16</v>
      </c>
      <c r="I21" s="0" t="n">
        <f aca="false">IF(AND(D21=-1,C21=0),0,ROUND(IF(D21&gt;G20,$F$7,$D$7)*(IF(D21&lt;0,0,D21)-G20)+(1-IF(D21&gt;G20,$F$7,$D$7))*I20,0))</f>
        <v>-0</v>
      </c>
      <c r="K21" s="0" t="n">
        <v>1</v>
      </c>
      <c r="L21" s="0" t="n">
        <f aca="false">F21</f>
        <v>612</v>
      </c>
      <c r="M21" s="0" t="n">
        <f aca="false">G21</f>
        <v>99</v>
      </c>
      <c r="N21" s="0" t="n">
        <f aca="false">IF(N20=0,C21,IF(F21+H21&gt;=0,F21+H21,0))</f>
        <v>628</v>
      </c>
      <c r="O21" s="0" t="n">
        <f aca="false">IF(G21+I21&gt;=0,G21+I21,0)</f>
        <v>99</v>
      </c>
    </row>
    <row r="22" customFormat="false" ht="12.75" hidden="false" customHeight="false" outlineLevel="0" collapsed="false">
      <c r="A22" s="0" t="n">
        <v>12</v>
      </c>
      <c r="B22" s="0" t="n">
        <v>60</v>
      </c>
      <c r="C22" s="8" t="n">
        <v>0</v>
      </c>
      <c r="D22" s="0" t="n">
        <v>-1</v>
      </c>
      <c r="F22" s="0" t="n">
        <f aca="false">ROUND(IF(C22&gt;F21,$F$6,$D$6)*C22+(1-IF(C22&gt;F21,$F$6,$D$6))*F21,0)</f>
        <v>483</v>
      </c>
      <c r="G22" s="0" t="n">
        <f aca="false">IF(AND(D22=-1,C22=0),G21,ROUND(IF(D22&gt;G21,$F$6,$D$6)*IF(D22&lt;0,0,D22)+(1-IF(D22&gt;G21,$F$6,$D$6))*G21,0))</f>
        <v>99</v>
      </c>
      <c r="H22" s="0" t="n">
        <f aca="false">IF(N21=0,0,ROUND(IF(C22&gt;F21,$F$7,$D$7)*(C22-F21)+(1-IF(C22&gt;F21,$F$7,$D$7))*H21,0))</f>
        <v>-122</v>
      </c>
      <c r="I22" s="0" t="n">
        <f aca="false">IF(AND(D22=-1,C22=0),0,ROUND(IF(D22&gt;G21,$F$7,$D$7)*(IF(D22&lt;0,0,D22)-G21)+(1-IF(D22&gt;G21,$F$7,$D$7))*I21,0))</f>
        <v>0</v>
      </c>
      <c r="K22" s="0" t="n">
        <v>1</v>
      </c>
      <c r="L22" s="0" t="n">
        <f aca="false">F22</f>
        <v>483</v>
      </c>
      <c r="M22" s="0" t="n">
        <f aca="false">G22</f>
        <v>99</v>
      </c>
      <c r="N22" s="0" t="n">
        <f aca="false">IF(N21=0,C22,IF(F22+H22&gt;=0,F22+H22,0))</f>
        <v>361</v>
      </c>
      <c r="O22" s="0" t="n">
        <f aca="false">IF(G22+I22&gt;=0,G22+I22,0)</f>
        <v>99</v>
      </c>
    </row>
    <row r="23" customFormat="false" ht="12.75" hidden="false" customHeight="false" outlineLevel="0" collapsed="false">
      <c r="A23" s="0" t="n">
        <v>13</v>
      </c>
      <c r="B23" s="0" t="n">
        <v>60</v>
      </c>
      <c r="C23" s="0" t="n">
        <v>0</v>
      </c>
      <c r="D23" s="0" t="n">
        <v>-1</v>
      </c>
      <c r="F23" s="0" t="n">
        <f aca="false">ROUND(IF(C23&gt;F22,$F$6,$D$6)*C23+(1-IF(C23&gt;F22,$F$6,$D$6))*F22,0)</f>
        <v>382</v>
      </c>
      <c r="G23" s="0" t="n">
        <f aca="false">IF(AND(D23=-1,C23=0),G22,ROUND(IF(D23&gt;G22,$F$6,$D$6)*IF(D23&lt;0,0,D23)+(1-IF(D23&gt;G22,$F$6,$D$6))*G22,0))</f>
        <v>99</v>
      </c>
      <c r="H23" s="0" t="n">
        <f aca="false">IF(N22=0,0,ROUND(IF(C23&gt;F22,$F$7,$D$7)*(C23-F22)+(1-IF(C23&gt;F22,$F$7,$D$7))*H22,0))</f>
        <v>-201</v>
      </c>
      <c r="I23" s="0" t="n">
        <f aca="false">IF(AND(D23=-1,C23=0),0,ROUND(IF(D23&gt;G22,$F$7,$D$7)*(IF(D23&lt;0,0,D23)-G22)+(1-IF(D23&gt;G22,$F$7,$D$7))*I22,0))</f>
        <v>0</v>
      </c>
      <c r="K23" s="0" t="n">
        <v>1</v>
      </c>
      <c r="L23" s="0" t="n">
        <f aca="false">F23</f>
        <v>382</v>
      </c>
      <c r="M23" s="0" t="n">
        <f aca="false">G23</f>
        <v>99</v>
      </c>
      <c r="N23" s="0" t="n">
        <f aca="false">IF(N22=0,C23,IF(F23+H23&gt;=0,F23+H23,0))</f>
        <v>181</v>
      </c>
      <c r="O23" s="0" t="n">
        <f aca="false">IF(G23+I23&gt;=0,G23+I23,0)</f>
        <v>99</v>
      </c>
    </row>
    <row r="24" customFormat="false" ht="12.75" hidden="false" customHeight="false" outlineLevel="0" collapsed="false">
      <c r="A24" s="0" t="n">
        <v>14</v>
      </c>
      <c r="B24" s="0" t="n">
        <v>60</v>
      </c>
      <c r="C24" s="0" t="n">
        <v>0</v>
      </c>
      <c r="D24" s="0" t="n">
        <v>-1</v>
      </c>
      <c r="F24" s="0" t="n">
        <f aca="false">ROUND(IF(C24&gt;F23,$F$6,$D$6)*C24+(1-IF(C24&gt;F23,$F$6,$D$6))*F23,0)</f>
        <v>302</v>
      </c>
      <c r="G24" s="0" t="n">
        <f aca="false">IF(AND(D24=-1,C24=0),G23,ROUND(IF(D24&gt;G23,$F$6,$D$6)*IF(D24&lt;0,0,D24)+(1-IF(D24&gt;G23,$F$6,$D$6))*G23,0))</f>
        <v>99</v>
      </c>
      <c r="H24" s="0" t="n">
        <f aca="false">IF(N23=0,0,ROUND(IF(C24&gt;F23,$F$7,$D$7)*(C24-F23)+(1-IF(C24&gt;F23,$F$7,$D$7))*H23,0))</f>
        <v>-241</v>
      </c>
      <c r="I24" s="0" t="n">
        <f aca="false">IF(AND(D24=-1,C24=0),0,ROUND(IF(D24&gt;G23,$F$7,$D$7)*(IF(D24&lt;0,0,D24)-G23)+(1-IF(D24&gt;G23,$F$7,$D$7))*I23,0))</f>
        <v>0</v>
      </c>
      <c r="K24" s="0" t="n">
        <v>1</v>
      </c>
      <c r="L24" s="0" t="n">
        <f aca="false">F24</f>
        <v>302</v>
      </c>
      <c r="M24" s="0" t="n">
        <f aca="false">G24</f>
        <v>99</v>
      </c>
      <c r="N24" s="0" t="n">
        <f aca="false">IF(N23=0,C24,IF(F24+H24&gt;=0,F24+H24,0))</f>
        <v>61</v>
      </c>
      <c r="O24" s="0" t="n">
        <f aca="false">IF(G24+I24&gt;=0,G24+I24,0)</f>
        <v>99</v>
      </c>
    </row>
    <row r="25" customFormat="false" ht="12.75" hidden="false" customHeight="false" outlineLevel="0" collapsed="false">
      <c r="A25" s="0" t="n">
        <v>15</v>
      </c>
      <c r="B25" s="0" t="n">
        <v>60</v>
      </c>
      <c r="C25" s="0" t="n">
        <v>0</v>
      </c>
      <c r="D25" s="0" t="n">
        <v>-1</v>
      </c>
      <c r="F25" s="0" t="n">
        <f aca="false">ROUND(IF(C25&gt;F24,$F$6,$D$6)*C25+(1-IF(C25&gt;F24,$F$6,$D$6))*F24,0)</f>
        <v>239</v>
      </c>
      <c r="G25" s="0" t="n">
        <f aca="false">IF(AND(D25=-1,C25=0),G24,ROUND(IF(D25&gt;G24,$F$6,$D$6)*IF(D25&lt;0,0,D25)+(1-IF(D25&gt;G24,$F$6,$D$6))*G24,0))</f>
        <v>99</v>
      </c>
      <c r="H25" s="0" t="n">
        <f aca="false">IF(N24=0,0,ROUND(IF(C25&gt;F24,$F$7,$D$7)*(C25-F24)+(1-IF(C25&gt;F24,$F$7,$D$7))*H24,0))</f>
        <v>-254</v>
      </c>
      <c r="I25" s="0" t="n">
        <f aca="false">IF(AND(D25=-1,C25=0),0,ROUND(IF(D25&gt;G24,$F$7,$D$7)*(IF(D25&lt;0,0,D25)-G24)+(1-IF(D25&gt;G24,$F$7,$D$7))*I24,0))</f>
        <v>0</v>
      </c>
      <c r="K25" s="0" t="n">
        <v>1</v>
      </c>
      <c r="L25" s="0" t="n">
        <f aca="false">F25</f>
        <v>239</v>
      </c>
      <c r="M25" s="0" t="n">
        <f aca="false">G25</f>
        <v>99</v>
      </c>
      <c r="N25" s="0" t="n">
        <f aca="false">IF(N24=0,C25,IF(F25+H25&gt;=0,F25+H25,0))</f>
        <v>0</v>
      </c>
      <c r="O25" s="0" t="n">
        <f aca="false">IF(G25+I25&gt;=0,G25+I25,0)</f>
        <v>99</v>
      </c>
    </row>
    <row r="26" customFormat="false" ht="12.75" hidden="false" customHeight="false" outlineLevel="0" collapsed="false">
      <c r="A26" s="0" t="n">
        <v>16</v>
      </c>
      <c r="B26" s="0" t="n">
        <v>60</v>
      </c>
      <c r="C26" s="0" t="n">
        <v>600</v>
      </c>
      <c r="D26" s="0" t="n">
        <v>105</v>
      </c>
      <c r="F26" s="0" t="n">
        <f aca="false">ROUND(IF(C26&gt;F25,$F$6,$D$6)*C26+(1-IF(C26&gt;F25,$F$6,$D$6))*F25,0)</f>
        <v>329</v>
      </c>
      <c r="G26" s="0" t="n">
        <f aca="false">IF(AND(D26=-1,C26=0),G25,ROUND(IF(D26&gt;G25,$F$6,$D$6)*IF(D26&lt;0,0,D26)+(1-IF(D26&gt;G25,$F$6,$D$6))*G25,0))</f>
        <v>101</v>
      </c>
      <c r="H26" s="0" t="n">
        <f aca="false">IF(N25=0,0,ROUND(IF(C26&gt;F25,$F$7,$D$7)*(C26-F25)+(1-IF(C26&gt;F25,$F$7,$D$7))*H25,0))</f>
        <v>0</v>
      </c>
      <c r="I26" s="0" t="n">
        <f aca="false">IF(AND(D26=-1,C26=0),0,ROUND(IF(D26&gt;G25,$F$7,$D$7)*(IF(D26&lt;0,0,D26)-G25)+(1-IF(D26&gt;G25,$F$7,$D$7))*I25,0))</f>
        <v>1</v>
      </c>
      <c r="K26" s="0" t="n">
        <v>1</v>
      </c>
      <c r="L26" s="0" t="n">
        <f aca="false">F26</f>
        <v>329</v>
      </c>
      <c r="M26" s="0" t="n">
        <f aca="false">G26</f>
        <v>101</v>
      </c>
      <c r="N26" s="0" t="n">
        <f aca="false">IF(N25=0,C26,IF(F26+H26&gt;=0,F26+H26,0))</f>
        <v>600</v>
      </c>
      <c r="O26" s="0" t="n">
        <f aca="false">IF(G26+I26&gt;=0,G26+I26,0)</f>
        <v>102</v>
      </c>
    </row>
    <row r="27" customFormat="false" ht="12.75" hidden="false" customHeight="false" outlineLevel="0" collapsed="false">
      <c r="A27" s="0" t="n">
        <v>17</v>
      </c>
      <c r="B27" s="0" t="n">
        <v>60</v>
      </c>
      <c r="C27" s="0" t="n">
        <v>420</v>
      </c>
      <c r="D27" s="0" t="n">
        <v>86</v>
      </c>
      <c r="F27" s="0" t="n">
        <f aca="false">ROUND(IF(C27&gt;F26,$F$6,$D$6)*C27+(1-IF(C27&gt;F26,$F$6,$D$6))*F26,0)</f>
        <v>352</v>
      </c>
      <c r="G27" s="0" t="n">
        <f aca="false">IF(AND(D27=-1,C27=0),G26,ROUND(IF(D27&gt;G26,$F$6,$D$6)*IF(D27&lt;0,0,D27)+(1-IF(D27&gt;G26,$F$6,$D$6))*G26,0))</f>
        <v>98</v>
      </c>
      <c r="H27" s="0" t="n">
        <f aca="false">IF(N26=0,0,ROUND(IF(C27&gt;F26,$F$7,$D$7)*(C27-F26)+(1-IF(C27&gt;F26,$F$7,$D$7))*H26,0))</f>
        <v>22</v>
      </c>
      <c r="I27" s="0" t="n">
        <f aca="false">IF(AND(D27=-1,C27=0),0,ROUND(IF(D27&gt;G26,$F$7,$D$7)*(IF(D27&lt;0,0,D27)-G26)+(1-IF(D27&gt;G26,$F$7,$D$7))*I26,0))</f>
        <v>-3</v>
      </c>
      <c r="K27" s="0" t="n">
        <v>1</v>
      </c>
      <c r="L27" s="0" t="n">
        <f aca="false">F27</f>
        <v>352</v>
      </c>
      <c r="M27" s="0" t="n">
        <f aca="false">G27</f>
        <v>98</v>
      </c>
      <c r="N27" s="0" t="n">
        <f aca="false">IF(N26=0,C27,IF(F27+H27&gt;=0,F27+H27,0))</f>
        <v>374</v>
      </c>
      <c r="O27" s="0" t="n">
        <f aca="false">G27+I27</f>
        <v>95</v>
      </c>
    </row>
    <row r="28" customFormat="false" ht="12.75" hidden="false" customHeight="false" outlineLevel="0" collapsed="false">
      <c r="A28" s="0" t="n">
        <v>18</v>
      </c>
      <c r="B28" s="0" t="n">
        <v>60</v>
      </c>
      <c r="C28" s="0" t="n">
        <v>420</v>
      </c>
      <c r="D28" s="0" t="n">
        <v>73</v>
      </c>
      <c r="F28" s="0" t="n">
        <f aca="false">ROUND(IF(C28&gt;F27,$F$6,$D$6)*C28+(1-IF(C28&gt;F27,$F$6,$D$6))*F27,0)</f>
        <v>369</v>
      </c>
      <c r="G28" s="0" t="n">
        <f aca="false">IF(AND(D28=-1,C28=0),G27,ROUND(IF(D28&gt;G27,$F$6,$D$6)*IF(D28&lt;0,0,D28)+(1-IF(D28&gt;G27,$F$6,$D$6))*G27,0))</f>
        <v>93</v>
      </c>
      <c r="H28" s="0" t="n">
        <f aca="false">IF(N27=0,0,ROUND(IF(C28&gt;F27,$F$7,$D$7)*(C28-F27)+(1-IF(C28&gt;F27,$F$7,$D$7))*H27,0))</f>
        <v>33</v>
      </c>
      <c r="I28" s="0" t="n">
        <f aca="false">IF(AND(D28=-1,C28=0),0,ROUND(IF(D28&gt;G27,$F$7,$D$7)*(IF(D28&lt;0,0,D28)-G27)+(1-IF(D28&gt;G27,$F$7,$D$7))*I27,0))</f>
        <v>-8</v>
      </c>
      <c r="K28" s="0" t="n">
        <v>1</v>
      </c>
      <c r="L28" s="0" t="n">
        <f aca="false">F28</f>
        <v>369</v>
      </c>
      <c r="M28" s="0" t="n">
        <f aca="false">G28</f>
        <v>93</v>
      </c>
      <c r="N28" s="0" t="n">
        <f aca="false">IF(N27=0,C28,IF(F28+H28&gt;=0,F28+H28,0))</f>
        <v>402</v>
      </c>
      <c r="O28" s="0" t="n">
        <f aca="false">G28+I28</f>
        <v>85</v>
      </c>
    </row>
    <row r="29" customFormat="false" ht="12.75" hidden="false" customHeight="false" outlineLevel="0" collapsed="false">
      <c r="A29" s="0" t="n">
        <v>19</v>
      </c>
      <c r="B29" s="0" t="n">
        <v>60</v>
      </c>
      <c r="C29" s="0" t="n">
        <v>120</v>
      </c>
      <c r="D29" s="0" t="n">
        <v>48</v>
      </c>
      <c r="F29" s="0" t="n">
        <f aca="false">ROUND(IF(C29&gt;F28,$F$6,$D$6)*C29+(1-IF(C29&gt;F28,$F$6,$D$6))*F28,0)</f>
        <v>317</v>
      </c>
      <c r="G29" s="0" t="n">
        <f aca="false">IF(AND(D29=-1,C29=0),G28,ROUND(IF(D29&gt;G28,$F$6,$D$6)*IF(D29&lt;0,0,D29)+(1-IF(D29&gt;G28,$F$6,$D$6))*G28,0))</f>
        <v>84</v>
      </c>
      <c r="H29" s="0" t="n">
        <f aca="false">IF(N28=0,0,ROUND(IF(C29&gt;F28,$F$7,$D$7)*(C29-F28)+(1-IF(C29&gt;F28,$F$7,$D$7))*H28,0))</f>
        <v>-29</v>
      </c>
      <c r="I29" s="0" t="n">
        <f aca="false">IF(AND(D29=-1,C29=0),0,ROUND(IF(D29&gt;G28,$F$7,$D$7)*(IF(D29&lt;0,0,D29)-G28)+(1-IF(D29&gt;G28,$F$7,$D$7))*I28,0))</f>
        <v>-16</v>
      </c>
      <c r="K29" s="0" t="n">
        <v>1</v>
      </c>
      <c r="L29" s="0" t="n">
        <f aca="false">F29</f>
        <v>317</v>
      </c>
      <c r="M29" s="0" t="n">
        <f aca="false">G29</f>
        <v>84</v>
      </c>
      <c r="N29" s="0" t="n">
        <f aca="false">IF(N28=0,C29,IF(F29+H29&gt;=0,F29+H29,0))</f>
        <v>288</v>
      </c>
      <c r="O29" s="0" t="n">
        <f aca="false">G29+I29</f>
        <v>68</v>
      </c>
    </row>
    <row r="30" customFormat="false" ht="12.75" hidden="false" customHeight="false" outlineLevel="0" collapsed="false">
      <c r="A30" s="0" t="n">
        <v>20</v>
      </c>
      <c r="B30" s="0" t="n">
        <v>60</v>
      </c>
      <c r="C30" s="0" t="n">
        <v>60</v>
      </c>
      <c r="D30" s="0" t="n">
        <v>0</v>
      </c>
      <c r="F30" s="0" t="n">
        <f aca="false">ROUND(IF(C30&gt;F29,$F$6,$D$6)*C30+(1-IF(C30&gt;F29,$F$6,$D$6))*F29,0)</f>
        <v>263</v>
      </c>
      <c r="G30" s="0" t="n">
        <f aca="false">IF(AND(D30=-1,C30=0),G29,ROUND(IF(D30&gt;G29,$F$6,$D$6)*IF(D30&lt;0,0,D30)+(1-IF(D30&gt;G29,$F$6,$D$6))*G29,0))</f>
        <v>66</v>
      </c>
      <c r="H30" s="0" t="n">
        <f aca="false">IF(N29=0,0,ROUND(IF(C30&gt;F29,$F$7,$D$7)*(C30-F29)+(1-IF(C30&gt;F29,$F$7,$D$7))*H29,0))</f>
        <v>-79</v>
      </c>
      <c r="I30" s="0" t="n">
        <f aca="false">IF(AND(D30=-1,C30=0),0,ROUND(IF(D30&gt;G29,$F$7,$D$7)*(IF(D30&lt;0,0,D30)-G29)+(1-IF(D30&gt;G29,$F$7,$D$7))*I29,0))</f>
        <v>-31</v>
      </c>
      <c r="K30" s="0" t="n">
        <v>1</v>
      </c>
      <c r="L30" s="0" t="n">
        <f aca="false">F30</f>
        <v>263</v>
      </c>
      <c r="M30" s="0" t="n">
        <f aca="false">G30</f>
        <v>66</v>
      </c>
      <c r="N30" s="0" t="n">
        <f aca="false">IF(N29=0,C30,IF(F30+H30&gt;=0,F30+H30,0))</f>
        <v>184</v>
      </c>
      <c r="O30" s="0" t="n">
        <f aca="false">G30+I30</f>
        <v>35</v>
      </c>
    </row>
    <row r="31" customFormat="false" ht="12.75" hidden="false" customHeight="false" outlineLevel="0" collapsed="false">
      <c r="A31" s="0" t="n">
        <v>21</v>
      </c>
      <c r="B31" s="0" t="n">
        <v>60</v>
      </c>
      <c r="C31" s="0" t="n">
        <v>0</v>
      </c>
      <c r="D31" s="0" t="n">
        <v>-1</v>
      </c>
      <c r="F31" s="0" t="n">
        <f aca="false">ROUND(IF(C31&gt;F30,$F$6,$D$6)*C31+(1-IF(C31&gt;F30,$F$6,$D$6))*F30,0)</f>
        <v>208</v>
      </c>
      <c r="G31" s="0" t="n">
        <f aca="false">IF(AND(D31=-1,C31=0),G30,ROUND(IF(D31&gt;G30,$F$6,$D$6)*IF(D31&lt;0,0,D31)+(1-IF(D31&gt;G30,$F$6,$D$6))*G30,0))</f>
        <v>66</v>
      </c>
      <c r="H31" s="0" t="n">
        <f aca="false">IF(N30=0,0,ROUND(IF(C31&gt;F30,$F$7,$D$7)*(C31-F30)+(1-IF(C31&gt;F30,$F$7,$D$7))*H30,0))</f>
        <v>-119</v>
      </c>
      <c r="I31" s="0" t="n">
        <f aca="false">IF(AND(D31=-1,C31=0),0,ROUND(IF(D31&gt;G30,$F$7,$D$7)*(IF(D31&lt;0,0,D31)-G30)+(1-IF(D31&gt;G30,$F$7,$D$7))*I30,0))</f>
        <v>0</v>
      </c>
      <c r="K31" s="0" t="n">
        <v>1</v>
      </c>
      <c r="L31" s="0" t="n">
        <f aca="false">F31</f>
        <v>208</v>
      </c>
      <c r="M31" s="0" t="n">
        <f aca="false">G31</f>
        <v>66</v>
      </c>
      <c r="N31" s="0" t="n">
        <f aca="false">IF(N30=0,C31,IF(F31+H31&gt;=0,F31+H31,0))</f>
        <v>89</v>
      </c>
      <c r="O31" s="0" t="n">
        <f aca="false">G31+I31</f>
        <v>66</v>
      </c>
    </row>
    <row r="32" customFormat="false" ht="12.75" hidden="false" customHeight="false" outlineLevel="0" collapsed="false">
      <c r="A32" s="0" t="n">
        <v>22</v>
      </c>
      <c r="B32" s="0" t="n">
        <v>60</v>
      </c>
      <c r="C32" s="0" t="n">
        <v>0</v>
      </c>
      <c r="D32" s="0" t="n">
        <v>-1</v>
      </c>
      <c r="F32" s="0" t="n">
        <f aca="false">ROUND(IF(C32&gt;F31,$F$6,$D$6)*C32+(1-IF(C32&gt;F31,$F$6,$D$6))*F31,0)</f>
        <v>164</v>
      </c>
      <c r="G32" s="0" t="n">
        <f aca="false">IF(AND(D32=-1,C32=0),G31,ROUND(IF(D32&gt;G31,$F$6,$D$6)*IF(D32&lt;0,0,D32)+(1-IF(D32&gt;G31,$F$6,$D$6))*G31,0))</f>
        <v>66</v>
      </c>
      <c r="H32" s="0" t="n">
        <f aca="false">IF(N31=0,0,ROUND(IF(C32&gt;F31,$F$7,$D$7)*(C32-F31)+(1-IF(C32&gt;F31,$F$7,$D$7))*H31,0))</f>
        <v>-139</v>
      </c>
      <c r="I32" s="0" t="n">
        <f aca="false">IF(AND(D32=-1,C32=0),0,ROUND(IF(D32&gt;G31,$F$7,$D$7)*(IF(D32&lt;0,0,D32)-G31)+(1-IF(D32&gt;G31,$F$7,$D$7))*I31,0))</f>
        <v>0</v>
      </c>
      <c r="K32" s="0" t="n">
        <v>1</v>
      </c>
      <c r="L32" s="0" t="n">
        <f aca="false">F32</f>
        <v>164</v>
      </c>
      <c r="M32" s="0" t="n">
        <f aca="false">G32</f>
        <v>66</v>
      </c>
      <c r="N32" s="0" t="n">
        <f aca="false">IF(N31=0,C32,IF(F32+H32&gt;=0,F32+H32,0))</f>
        <v>25</v>
      </c>
      <c r="O32" s="0" t="n">
        <f aca="false">G32+I32</f>
        <v>66</v>
      </c>
    </row>
    <row r="33" customFormat="false" ht="12.75" hidden="false" customHeight="false" outlineLevel="0" collapsed="false">
      <c r="A33" s="0" t="n">
        <v>23</v>
      </c>
      <c r="B33" s="0" t="n">
        <v>60</v>
      </c>
      <c r="C33" s="0" t="n">
        <v>120</v>
      </c>
      <c r="D33" s="0" t="n">
        <v>20</v>
      </c>
      <c r="F33" s="0" t="n">
        <f aca="false">ROUND(IF(C33&gt;F32,$F$6,$D$6)*C33+(1-IF(C33&gt;F32,$F$6,$D$6))*F32,0)</f>
        <v>155</v>
      </c>
      <c r="G33" s="0" t="n">
        <f aca="false">IF(AND(D33=-1,C33=0),G32,ROUND(IF(D33&gt;G32,$F$6,$D$6)*IF(D33&lt;0,0,D33)+(1-IF(D33&gt;G32,$F$6,$D$6))*G32,0))</f>
        <v>56</v>
      </c>
      <c r="H33" s="0" t="n">
        <f aca="false">IF(N32=0,0,ROUND(IF(C33&gt;F32,$F$7,$D$7)*(C33-F32)+(1-IF(C33&gt;F32,$F$7,$D$7))*H32,0))</f>
        <v>-118</v>
      </c>
      <c r="I33" s="0" t="n">
        <f aca="false">IF(AND(D33=-1,C33=0),0,ROUND(IF(D33&gt;G32,$F$7,$D$7)*(IF(D33&lt;0,0,D33)-G32)+(1-IF(D33&gt;G32,$F$7,$D$7))*I32,0))</f>
        <v>-10</v>
      </c>
      <c r="K33" s="0" t="n">
        <v>1</v>
      </c>
      <c r="L33" s="0" t="n">
        <f aca="false">F33</f>
        <v>155</v>
      </c>
      <c r="M33" s="0" t="n">
        <f aca="false">G33</f>
        <v>56</v>
      </c>
      <c r="N33" s="0" t="n">
        <f aca="false">IF(N32=0,C33,IF(F33+H33&gt;=0,F33+H33,0))</f>
        <v>37</v>
      </c>
      <c r="O33" s="0" t="n">
        <f aca="false">G33+I33</f>
        <v>46</v>
      </c>
    </row>
    <row r="34" customFormat="false" ht="12.75" hidden="false" customHeight="false" outlineLevel="0" collapsed="false">
      <c r="A34" s="0" t="n">
        <v>24</v>
      </c>
      <c r="B34" s="0" t="n">
        <v>60</v>
      </c>
      <c r="C34" s="0" t="n">
        <v>180</v>
      </c>
      <c r="D34" s="0" t="n">
        <v>35</v>
      </c>
      <c r="F34" s="0" t="n">
        <f aca="false">ROUND(IF(C34&gt;F33,$F$6,$D$6)*C34+(1-IF(C34&gt;F33,$F$6,$D$6))*F33,0)</f>
        <v>161</v>
      </c>
      <c r="G34" s="0" t="n">
        <f aca="false">IF(AND(D34=-1,C34=0),G33,ROUND(IF(D34&gt;G33,$F$6,$D$6)*IF(D34&lt;0,0,D34)+(1-IF(D34&gt;G33,$F$6,$D$6))*G33,0))</f>
        <v>52</v>
      </c>
      <c r="H34" s="0" t="n">
        <f aca="false">IF(N33=0,0,ROUND(IF(C34&gt;F33,$F$7,$D$7)*(C34-F33)+(1-IF(C34&gt;F33,$F$7,$D$7))*H33,0))</f>
        <v>-84</v>
      </c>
      <c r="I34" s="0" t="n">
        <f aca="false">IF(AND(D34=-1,C34=0),0,ROUND(IF(D34&gt;G33,$F$7,$D$7)*(IF(D34&lt;0,0,D34)-G33)+(1-IF(D34&gt;G33,$F$7,$D$7))*I33,0))</f>
        <v>-12</v>
      </c>
      <c r="K34" s="0" t="n">
        <v>1</v>
      </c>
      <c r="L34" s="0" t="n">
        <f aca="false">F34</f>
        <v>161</v>
      </c>
      <c r="M34" s="0" t="n">
        <f aca="false">G34</f>
        <v>52</v>
      </c>
      <c r="N34" s="0" t="n">
        <f aca="false">IF(N33=0,C34,IF(F34+H34&gt;=0,F34+H34,0))</f>
        <v>77</v>
      </c>
      <c r="O34" s="0" t="n">
        <f aca="false">G34+I34</f>
        <v>40</v>
      </c>
    </row>
    <row r="35" customFormat="false" ht="12.75" hidden="false" customHeight="false" outlineLevel="0" collapsed="false">
      <c r="A35" s="0" t="n">
        <v>25</v>
      </c>
      <c r="B35" s="0" t="n">
        <v>60</v>
      </c>
      <c r="C35" s="0" t="n">
        <v>240</v>
      </c>
      <c r="D35" s="0" t="n">
        <v>44</v>
      </c>
      <c r="F35" s="0" t="n">
        <f aca="false">ROUND(IF(C35&gt;F34,$F$6,$D$6)*C35+(1-IF(C35&gt;F34,$F$6,$D$6))*F34,0)</f>
        <v>181</v>
      </c>
      <c r="G35" s="0" t="n">
        <f aca="false">IF(AND(D35=-1,C35=0),G34,ROUND(IF(D35&gt;G34,$F$6,$D$6)*IF(D35&lt;0,0,D35)+(1-IF(D35&gt;G34,$F$6,$D$6))*G34,0))</f>
        <v>50</v>
      </c>
      <c r="H35" s="0" t="n">
        <f aca="false">IF(N34=0,0,ROUND(IF(C35&gt;F34,$F$7,$D$7)*(C35-F34)+(1-IF(C35&gt;F34,$F$7,$D$7))*H34,0))</f>
        <v>-45</v>
      </c>
      <c r="I35" s="0" t="n">
        <f aca="false">IF(AND(D35=-1,C35=0),0,ROUND(IF(D35&gt;G34,$F$7,$D$7)*(IF(D35&lt;0,0,D35)-G34)+(1-IF(D35&gt;G34,$F$7,$D$7))*I34,0))</f>
        <v>-11</v>
      </c>
      <c r="K35" s="0" t="n">
        <v>1</v>
      </c>
      <c r="L35" s="0" t="n">
        <f aca="false">F35</f>
        <v>181</v>
      </c>
      <c r="M35" s="0" t="n">
        <f aca="false">G35</f>
        <v>50</v>
      </c>
      <c r="N35" s="0" t="n">
        <f aca="false">IF(N34=0,C35,IF(F35+H35&gt;=0,F35+H35,0))</f>
        <v>136</v>
      </c>
      <c r="O35" s="0" t="n">
        <f aca="false">G35+I35</f>
        <v>39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L229 A1"/>
    </sheetView>
  </sheetViews>
  <sheetFormatPr defaultRowHeight="12.75"/>
  <cols>
    <col collapsed="false" hidden="false" max="1025" min="1" style="0" width="11.6020408163265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LibreOffice/5.1.0.3$Linux_X86_64 LibreOffice_project/5e3e00a007d9b3b6efb6797a8b8e57b51ab1f737</Application>
  <Company>Innenverwaltung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2015-03-09T14:12:34Z</dcterms:created>
  <dc:creator>Bräuner, Thomas (RPT)</dc:creator>
  <dc:description/>
  <dc:language>de-DE</dc:language>
  <cp:lastModifiedBy>Jonathan Haas</cp:lastModifiedBy>
  <cp:lastPrinted>2015-11-17T12:57:38Z</cp:lastPrinted>
  <dcterms:modified xsi:type="dcterms:W3CDTF">2016-04-19T13:39:35Z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Innenverwaltung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