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3065" tabRatio="630" firstSheet="1" activeTab="1"/>
  </bookViews>
  <sheets>
    <sheet name="Prüfdaten KEx-15" sheetId="1" r:id="rId1"/>
    <sheet name="Prüfdaten DUA-13" sheetId="2" r:id="rId2"/>
    <sheet name="Prüfdaten DUA-14" sheetId="10" r:id="rId3"/>
    <sheet name="Prüfdaten DUA-51" sheetId="3" r:id="rId4"/>
    <sheet name="Prüfdaten DUA-15,-16" sheetId="4" r:id="rId5"/>
    <sheet name="Prüfdaten DUA-52" sheetId="7" r:id="rId6"/>
    <sheet name="Prüfdaten DUA-53" sheetId="8" r:id="rId7"/>
    <sheet name="Berechnung vKfz" sheetId="5" r:id="rId8"/>
  </sheets>
  <calcPr calcId="145621"/>
</workbook>
</file>

<file path=xl/calcChain.xml><?xml version="1.0" encoding="utf-8"?>
<calcChain xmlns="http://schemas.openxmlformats.org/spreadsheetml/2006/main">
  <c r="Q180" i="8" l="1"/>
  <c r="Q170" i="8"/>
  <c r="Q160" i="8"/>
  <c r="Q150" i="8"/>
  <c r="Q140" i="8"/>
  <c r="Q10" i="8"/>
  <c r="Q20" i="8"/>
  <c r="Q30" i="8"/>
  <c r="Q40" i="8"/>
  <c r="Q50" i="8"/>
  <c r="Q60" i="8"/>
  <c r="Q70" i="8"/>
  <c r="Q80" i="8"/>
  <c r="Q90" i="8"/>
  <c r="Q100" i="8"/>
  <c r="Q110" i="8"/>
  <c r="AN10" i="8" l="1"/>
  <c r="AN11" i="8"/>
  <c r="AN12" i="8"/>
  <c r="AN13" i="8"/>
  <c r="AN14" i="8"/>
  <c r="AN15" i="8"/>
  <c r="AN16" i="8"/>
  <c r="AN17" i="8"/>
  <c r="AN18" i="8"/>
  <c r="AN19" i="8"/>
  <c r="P180" i="8" l="1"/>
  <c r="P170" i="8"/>
  <c r="P160" i="8"/>
  <c r="P150" i="8"/>
  <c r="P140" i="8"/>
  <c r="P130" i="8"/>
  <c r="P120" i="8"/>
  <c r="P110" i="8"/>
  <c r="P100" i="8"/>
  <c r="P90" i="8"/>
  <c r="P80" i="8"/>
  <c r="P70" i="8"/>
  <c r="P60" i="8"/>
  <c r="P50" i="8"/>
  <c r="P40" i="8"/>
  <c r="P30" i="8"/>
  <c r="P20" i="8"/>
  <c r="P10" i="8"/>
  <c r="P1998" i="7"/>
  <c r="P1988" i="7"/>
  <c r="P1978" i="7"/>
  <c r="P1968" i="7"/>
  <c r="P1958" i="7"/>
  <c r="P1948" i="7"/>
  <c r="P1938" i="7"/>
  <c r="P1928" i="7"/>
  <c r="P1918" i="7"/>
  <c r="P1908" i="7"/>
  <c r="P1898" i="7"/>
  <c r="P1888" i="7"/>
  <c r="P1878" i="7"/>
  <c r="P1868" i="7"/>
  <c r="P1858" i="7"/>
  <c r="P1848" i="7"/>
  <c r="P1838" i="7"/>
  <c r="P1828" i="7"/>
  <c r="P1818" i="7"/>
  <c r="P1808" i="7"/>
  <c r="P1798" i="7"/>
  <c r="P1788" i="7"/>
  <c r="P1778" i="7"/>
  <c r="P1768" i="7"/>
  <c r="P1758" i="7"/>
  <c r="P1748" i="7"/>
  <c r="P1738" i="7"/>
  <c r="P1728" i="7"/>
  <c r="P1718" i="7"/>
  <c r="P1708" i="7"/>
  <c r="P1698" i="7"/>
  <c r="P1688" i="7"/>
  <c r="P1678" i="7"/>
  <c r="P1668" i="7"/>
  <c r="P1658" i="7"/>
  <c r="P1648" i="7"/>
  <c r="P1638" i="7"/>
  <c r="P1628" i="7"/>
  <c r="P1618" i="7"/>
  <c r="P1608" i="7"/>
  <c r="P1598" i="7"/>
  <c r="P1588" i="7"/>
  <c r="P1578" i="7"/>
  <c r="P1568" i="7"/>
  <c r="P1558" i="7"/>
  <c r="P1548" i="7"/>
  <c r="P1538" i="7"/>
  <c r="P1528" i="7"/>
  <c r="P1518" i="7"/>
  <c r="P1508" i="7"/>
  <c r="P1498" i="7"/>
  <c r="P1488" i="7"/>
  <c r="P1478" i="7"/>
  <c r="P1468" i="7"/>
  <c r="P1458" i="7"/>
  <c r="P1448" i="7"/>
  <c r="P1438" i="7"/>
  <c r="P1428" i="7"/>
  <c r="P1418" i="7"/>
  <c r="P1408" i="7"/>
  <c r="P1398" i="7"/>
  <c r="P1388" i="7"/>
  <c r="P1378" i="7"/>
  <c r="P1368" i="7"/>
  <c r="P1358" i="7"/>
  <c r="P1348" i="7"/>
  <c r="P1338" i="7"/>
  <c r="P1328" i="7"/>
  <c r="P1318" i="7"/>
  <c r="P1308" i="7"/>
  <c r="P1298" i="7"/>
  <c r="P1288" i="7"/>
  <c r="P1278" i="7"/>
  <c r="P1268" i="7"/>
  <c r="P1258" i="7"/>
  <c r="P1248" i="7"/>
  <c r="P1238" i="7"/>
  <c r="P1228" i="7"/>
  <c r="P1218" i="7"/>
  <c r="P1208" i="7"/>
  <c r="P1198" i="7"/>
  <c r="P1188" i="7"/>
  <c r="P1178" i="7"/>
  <c r="P1168" i="7"/>
  <c r="P1158" i="7"/>
  <c r="P1148" i="7"/>
  <c r="P1138" i="7"/>
  <c r="P1128" i="7"/>
  <c r="P1118" i="7"/>
  <c r="P1108" i="7"/>
  <c r="P1098" i="7"/>
  <c r="P1088" i="7"/>
  <c r="P1078" i="7"/>
  <c r="P1068" i="7"/>
  <c r="P1058" i="7"/>
  <c r="P1048" i="7"/>
  <c r="P1038" i="7"/>
  <c r="P1028" i="7"/>
  <c r="P1018" i="7"/>
  <c r="P1008" i="7"/>
  <c r="P998" i="7"/>
  <c r="P988" i="7"/>
  <c r="P978" i="7"/>
  <c r="P968" i="7"/>
  <c r="P958" i="7"/>
  <c r="P948" i="7"/>
  <c r="P938" i="7"/>
  <c r="P928" i="7"/>
  <c r="P918" i="7"/>
  <c r="P908" i="7"/>
  <c r="P898" i="7"/>
  <c r="P888" i="7"/>
  <c r="P878" i="7"/>
  <c r="P868" i="7"/>
  <c r="P858" i="7"/>
  <c r="P848" i="7"/>
  <c r="P838" i="7"/>
  <c r="P828" i="7"/>
  <c r="P818" i="7"/>
  <c r="P808" i="7"/>
  <c r="P798" i="7"/>
  <c r="P788" i="7"/>
  <c r="P778" i="7"/>
  <c r="P768" i="7"/>
  <c r="P758" i="7"/>
  <c r="P748" i="7"/>
  <c r="P738" i="7"/>
  <c r="P728" i="7"/>
  <c r="P718" i="7"/>
  <c r="P708" i="7"/>
  <c r="P698" i="7"/>
  <c r="P688" i="7"/>
  <c r="P678" i="7"/>
  <c r="P668" i="7"/>
  <c r="P658" i="7"/>
  <c r="P648" i="7"/>
  <c r="P638" i="7"/>
  <c r="P628" i="7"/>
  <c r="P618" i="7"/>
  <c r="P608" i="7"/>
  <c r="P598" i="7"/>
  <c r="P588" i="7"/>
  <c r="P578" i="7"/>
  <c r="P568" i="7"/>
  <c r="P558" i="7"/>
  <c r="P548" i="7"/>
  <c r="P538" i="7"/>
  <c r="P528" i="7"/>
  <c r="P518" i="7"/>
  <c r="P508" i="7"/>
  <c r="P498" i="7"/>
  <c r="P488" i="7"/>
  <c r="P478" i="7"/>
  <c r="P468" i="7"/>
  <c r="P458" i="7"/>
  <c r="P448" i="7"/>
  <c r="P438" i="7"/>
  <c r="P428" i="7"/>
  <c r="P418" i="7"/>
  <c r="P408" i="7"/>
  <c r="P398" i="7"/>
  <c r="P388" i="7"/>
  <c r="P378" i="7"/>
  <c r="P368" i="7"/>
  <c r="P358" i="7"/>
  <c r="P348" i="7"/>
  <c r="P338" i="7"/>
  <c r="P328" i="7"/>
  <c r="P318" i="7"/>
  <c r="P308" i="7"/>
  <c r="P298" i="7"/>
  <c r="P288" i="7"/>
  <c r="P278" i="7"/>
  <c r="P268" i="7"/>
  <c r="P258" i="7"/>
  <c r="P248" i="7"/>
  <c r="P238" i="7"/>
  <c r="P228" i="7"/>
  <c r="P218" i="7"/>
  <c r="P208" i="7"/>
  <c r="P198" i="7"/>
  <c r="P188" i="7"/>
  <c r="P178" i="7"/>
  <c r="P168" i="7"/>
  <c r="P158" i="7"/>
  <c r="P148" i="7"/>
  <c r="P138" i="7"/>
  <c r="P128" i="7"/>
  <c r="P118" i="7"/>
  <c r="P108" i="7"/>
  <c r="P98" i="7"/>
  <c r="P88" i="7"/>
  <c r="P78" i="7"/>
  <c r="P68" i="7"/>
  <c r="P58" i="7"/>
  <c r="P48" i="7"/>
  <c r="P38" i="7"/>
  <c r="P28" i="7"/>
  <c r="P18" i="7"/>
  <c r="P8" i="7"/>
  <c r="Q115" i="4" l="1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R91" i="4"/>
  <c r="Q91" i="4"/>
  <c r="Q85" i="4"/>
  <c r="R85" i="4"/>
  <c r="Q86" i="4"/>
  <c r="R86" i="4"/>
  <c r="Q87" i="4"/>
  <c r="R87" i="4"/>
  <c r="Q88" i="4"/>
  <c r="R88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75" i="4"/>
  <c r="R75" i="4"/>
  <c r="Q76" i="4"/>
  <c r="R76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R53" i="4"/>
  <c r="Q53" i="4"/>
  <c r="R39" i="4" l="1"/>
  <c r="R40" i="4"/>
  <c r="R41" i="4"/>
  <c r="R42" i="4"/>
  <c r="R43" i="4"/>
  <c r="R44" i="4"/>
  <c r="R45" i="4"/>
  <c r="R46" i="4"/>
  <c r="R47" i="4"/>
  <c r="R48" i="4"/>
  <c r="R49" i="4"/>
  <c r="R50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15" i="4"/>
  <c r="P16" i="4"/>
  <c r="AL16" i="4" s="1"/>
  <c r="Q16" i="4"/>
  <c r="AN16" i="4" s="1"/>
  <c r="P17" i="4"/>
  <c r="AL17" i="4" s="1"/>
  <c r="Q17" i="4"/>
  <c r="AN17" i="4" s="1"/>
  <c r="P18" i="4"/>
  <c r="AL18" i="4" s="1"/>
  <c r="Q18" i="4"/>
  <c r="AN18" i="4" s="1"/>
  <c r="P19" i="4"/>
  <c r="AL19" i="4" s="1"/>
  <c r="Q19" i="4"/>
  <c r="AN19" i="4" s="1"/>
  <c r="P20" i="4"/>
  <c r="AL20" i="4" s="1"/>
  <c r="Q20" i="4"/>
  <c r="AN20" i="4" s="1"/>
  <c r="P21" i="4"/>
  <c r="AL21" i="4" s="1"/>
  <c r="Q21" i="4"/>
  <c r="AN21" i="4" s="1"/>
  <c r="P22" i="4"/>
  <c r="AL22" i="4" s="1"/>
  <c r="Q22" i="4"/>
  <c r="AN22" i="4" s="1"/>
  <c r="P23" i="4"/>
  <c r="AL23" i="4" s="1"/>
  <c r="Q23" i="4"/>
  <c r="AN23" i="4" s="1"/>
  <c r="P24" i="4"/>
  <c r="AL24" i="4" s="1"/>
  <c r="Q24" i="4"/>
  <c r="AN24" i="4" s="1"/>
  <c r="P25" i="4"/>
  <c r="AL25" i="4" s="1"/>
  <c r="Q25" i="4"/>
  <c r="P26" i="4"/>
  <c r="AL26" i="4" s="1"/>
  <c r="Q26" i="4"/>
  <c r="P27" i="4"/>
  <c r="AL27" i="4" s="1"/>
  <c r="Q27" i="4"/>
  <c r="P28" i="4"/>
  <c r="AL28" i="4" s="1"/>
  <c r="Q28" i="4"/>
  <c r="P29" i="4"/>
  <c r="AL29" i="4" s="1"/>
  <c r="Q29" i="4"/>
  <c r="P30" i="4"/>
  <c r="AL30" i="4" s="1"/>
  <c r="Q30" i="4"/>
  <c r="P31" i="4"/>
  <c r="AL31" i="4" s="1"/>
  <c r="Q31" i="4"/>
  <c r="P32" i="4"/>
  <c r="AL32" i="4" s="1"/>
  <c r="Q32" i="4"/>
  <c r="P33" i="4"/>
  <c r="AL33" i="4" s="1"/>
  <c r="Q33" i="4"/>
  <c r="P34" i="4"/>
  <c r="AL34" i="4" s="1"/>
  <c r="Q34" i="4"/>
  <c r="P35" i="4"/>
  <c r="AL35" i="4" s="1"/>
  <c r="Q35" i="4"/>
  <c r="P36" i="4"/>
  <c r="AL36" i="4" s="1"/>
  <c r="Q36" i="4"/>
  <c r="P37" i="4"/>
  <c r="AL37" i="4" s="1"/>
  <c r="Q37" i="4"/>
  <c r="P38" i="4"/>
  <c r="AL38" i="4" s="1"/>
  <c r="Q38" i="4"/>
  <c r="P39" i="4"/>
  <c r="AL39" i="4" s="1"/>
  <c r="Q39" i="4"/>
  <c r="P40" i="4"/>
  <c r="AL40" i="4" s="1"/>
  <c r="Q40" i="4"/>
  <c r="P41" i="4"/>
  <c r="AL41" i="4" s="1"/>
  <c r="Q41" i="4"/>
  <c r="P42" i="4"/>
  <c r="AL42" i="4" s="1"/>
  <c r="Q42" i="4"/>
  <c r="P43" i="4"/>
  <c r="AL43" i="4" s="1"/>
  <c r="Q43" i="4"/>
  <c r="P44" i="4"/>
  <c r="AL44" i="4" s="1"/>
  <c r="Q44" i="4"/>
  <c r="P45" i="4"/>
  <c r="AL45" i="4" s="1"/>
  <c r="Q45" i="4"/>
  <c r="P46" i="4"/>
  <c r="AL46" i="4" s="1"/>
  <c r="Q46" i="4"/>
  <c r="P47" i="4"/>
  <c r="AL47" i="4" s="1"/>
  <c r="Q47" i="4"/>
  <c r="P48" i="4"/>
  <c r="AL48" i="4" s="1"/>
  <c r="Q48" i="4"/>
  <c r="P49" i="4"/>
  <c r="AL49" i="4" s="1"/>
  <c r="Q49" i="4"/>
  <c r="P50" i="4"/>
  <c r="AL50" i="4" s="1"/>
  <c r="Q50" i="4"/>
  <c r="Q15" i="4"/>
  <c r="AN15" i="4" s="1"/>
  <c r="AA50" i="4" l="1"/>
  <c r="AN50" i="4"/>
  <c r="AN49" i="4"/>
  <c r="AA49" i="4"/>
  <c r="AA48" i="4"/>
  <c r="AN48" i="4"/>
  <c r="AN47" i="4"/>
  <c r="AA47" i="4"/>
  <c r="AN46" i="4"/>
  <c r="AA46" i="4"/>
  <c r="AA45" i="4"/>
  <c r="AN45" i="4"/>
  <c r="AN44" i="4"/>
  <c r="AA44" i="4"/>
  <c r="AA43" i="4"/>
  <c r="AN43" i="4"/>
  <c r="AN42" i="4"/>
  <c r="AA42" i="4"/>
  <c r="AA41" i="4"/>
  <c r="AN41" i="4"/>
  <c r="AN40" i="4"/>
  <c r="AA40" i="4"/>
  <c r="AA39" i="4"/>
  <c r="AN39" i="4"/>
  <c r="AN38" i="4"/>
  <c r="AA38" i="4"/>
  <c r="AA37" i="4"/>
  <c r="AN37" i="4"/>
  <c r="AN36" i="4"/>
  <c r="AA36" i="4"/>
  <c r="AN35" i="4"/>
  <c r="AA35" i="4"/>
  <c r="AA34" i="4"/>
  <c r="AN34" i="4"/>
  <c r="AN33" i="4"/>
  <c r="AA33" i="4"/>
  <c r="AN32" i="4"/>
  <c r="AA32" i="4"/>
  <c r="AN31" i="4"/>
  <c r="AA31" i="4"/>
  <c r="AN30" i="4"/>
  <c r="AA30" i="4"/>
  <c r="AN29" i="4"/>
  <c r="AA29" i="4"/>
  <c r="AN28" i="4"/>
  <c r="AA28" i="4"/>
  <c r="AN27" i="4"/>
  <c r="AA27" i="4"/>
  <c r="AN26" i="4"/>
  <c r="AA26" i="4"/>
  <c r="AN25" i="4"/>
  <c r="AA25" i="4"/>
  <c r="AC15" i="4"/>
  <c r="AP15" i="4"/>
  <c r="AP37" i="4"/>
  <c r="AC37" i="4"/>
  <c r="AP35" i="4"/>
  <c r="AC35" i="4"/>
  <c r="AP33" i="4"/>
  <c r="AC33" i="4"/>
  <c r="AP31" i="4"/>
  <c r="AC31" i="4"/>
  <c r="AP29" i="4"/>
  <c r="AC29" i="4"/>
  <c r="AP27" i="4"/>
  <c r="AC27" i="4"/>
  <c r="AP25" i="4"/>
  <c r="AC25" i="4"/>
  <c r="AP23" i="4"/>
  <c r="AC23" i="4"/>
  <c r="AP21" i="4"/>
  <c r="AC21" i="4"/>
  <c r="AP19" i="4"/>
  <c r="AC19" i="4"/>
  <c r="AP17" i="4"/>
  <c r="AC17" i="4"/>
  <c r="AP50" i="4"/>
  <c r="AC50" i="4"/>
  <c r="AP48" i="4"/>
  <c r="AC48" i="4"/>
  <c r="AP46" i="4"/>
  <c r="AC46" i="4"/>
  <c r="AP44" i="4"/>
  <c r="AC44" i="4"/>
  <c r="AP42" i="4"/>
  <c r="AC42" i="4"/>
  <c r="AP40" i="4"/>
  <c r="AC40" i="4"/>
  <c r="Y17" i="4"/>
  <c r="Y36" i="4"/>
  <c r="Y34" i="4"/>
  <c r="Y32" i="4"/>
  <c r="Y30" i="4"/>
  <c r="Y28" i="4"/>
  <c r="Y26" i="4"/>
  <c r="Y24" i="4"/>
  <c r="Y22" i="4"/>
  <c r="Y20" i="4"/>
  <c r="Y37" i="4"/>
  <c r="Y39" i="4"/>
  <c r="Y43" i="4"/>
  <c r="Y41" i="4"/>
  <c r="Y47" i="4"/>
  <c r="Y45" i="4"/>
  <c r="Y49" i="4"/>
  <c r="AA15" i="4"/>
  <c r="AA17" i="4"/>
  <c r="AA21" i="4"/>
  <c r="AA19" i="4"/>
  <c r="AA23" i="4"/>
  <c r="AP38" i="4"/>
  <c r="AC38" i="4"/>
  <c r="AP36" i="4"/>
  <c r="AC36" i="4"/>
  <c r="AP34" i="4"/>
  <c r="AC34" i="4"/>
  <c r="AP32" i="4"/>
  <c r="AC32" i="4"/>
  <c r="AP30" i="4"/>
  <c r="AC30" i="4"/>
  <c r="AP28" i="4"/>
  <c r="AC28" i="4"/>
  <c r="AP26" i="4"/>
  <c r="AC26" i="4"/>
  <c r="AP24" i="4"/>
  <c r="AC24" i="4"/>
  <c r="AP22" i="4"/>
  <c r="AC22" i="4"/>
  <c r="AP20" i="4"/>
  <c r="AC20" i="4"/>
  <c r="AP18" i="4"/>
  <c r="AC18" i="4"/>
  <c r="AP16" i="4"/>
  <c r="AC16" i="4"/>
  <c r="AC49" i="4"/>
  <c r="AP49" i="4"/>
  <c r="AC47" i="4"/>
  <c r="AP47" i="4"/>
  <c r="AP45" i="4"/>
  <c r="AC45" i="4"/>
  <c r="AP43" i="4"/>
  <c r="AC43" i="4"/>
  <c r="AP41" i="4"/>
  <c r="AC41" i="4"/>
  <c r="AP39" i="4"/>
  <c r="AC39" i="4"/>
  <c r="Y18" i="4"/>
  <c r="Y16" i="4"/>
  <c r="Y35" i="4"/>
  <c r="Y33" i="4"/>
  <c r="Y31" i="4"/>
  <c r="Y29" i="4"/>
  <c r="Y27" i="4"/>
  <c r="Y25" i="4"/>
  <c r="Y23" i="4"/>
  <c r="Y21" i="4"/>
  <c r="Y19" i="4"/>
  <c r="Y38" i="4"/>
  <c r="Y44" i="4"/>
  <c r="Y42" i="4"/>
  <c r="Y40" i="4"/>
  <c r="Y46" i="4"/>
  <c r="Y50" i="4"/>
  <c r="Y48" i="4"/>
  <c r="AA18" i="4"/>
  <c r="AA16" i="4"/>
  <c r="AA20" i="4"/>
  <c r="AA24" i="4"/>
  <c r="AA22" i="4"/>
  <c r="Q130" i="8" l="1"/>
  <c r="Q120" i="8"/>
  <c r="AF43" i="4" l="1"/>
  <c r="AG43" i="4"/>
  <c r="AF44" i="4"/>
  <c r="AG44" i="4"/>
  <c r="AF45" i="4"/>
  <c r="AG45" i="4"/>
  <c r="AF46" i="4"/>
  <c r="AG46" i="4"/>
  <c r="AF47" i="4"/>
  <c r="AG47" i="4"/>
  <c r="AF48" i="4"/>
  <c r="AG48" i="4"/>
  <c r="AF49" i="4"/>
  <c r="AG49" i="4"/>
  <c r="AF50" i="4"/>
  <c r="AG50" i="4"/>
  <c r="AF53" i="4"/>
  <c r="AG53" i="4"/>
  <c r="AF54" i="4"/>
  <c r="AG54" i="4"/>
  <c r="AF55" i="4"/>
  <c r="AG55" i="4"/>
  <c r="AF56" i="4"/>
  <c r="AG56" i="4"/>
  <c r="AF57" i="4"/>
  <c r="AG57" i="4"/>
  <c r="AF58" i="4"/>
  <c r="AG58" i="4"/>
  <c r="AF59" i="4"/>
  <c r="AG59" i="4"/>
  <c r="AF60" i="4"/>
  <c r="AG60" i="4"/>
  <c r="AF61" i="4"/>
  <c r="AG61" i="4"/>
  <c r="AF62" i="4"/>
  <c r="AG62" i="4"/>
  <c r="AF63" i="4"/>
  <c r="AG63" i="4"/>
  <c r="AF64" i="4"/>
  <c r="AG64" i="4"/>
  <c r="AF65" i="4"/>
  <c r="AG65" i="4"/>
  <c r="AF66" i="4"/>
  <c r="AG66" i="4"/>
  <c r="AF67" i="4"/>
  <c r="AG67" i="4"/>
  <c r="AF68" i="4"/>
  <c r="AG68" i="4"/>
  <c r="AF69" i="4"/>
  <c r="AG69" i="4"/>
  <c r="AF70" i="4"/>
  <c r="AG70" i="4"/>
  <c r="AF71" i="4"/>
  <c r="AG71" i="4"/>
  <c r="AF72" i="4"/>
  <c r="AG72" i="4"/>
  <c r="AF73" i="4"/>
  <c r="AG73" i="4"/>
  <c r="AF74" i="4"/>
  <c r="AG74" i="4"/>
  <c r="AF75" i="4"/>
  <c r="AG75" i="4"/>
  <c r="AF76" i="4"/>
  <c r="AG76" i="4"/>
  <c r="AF77" i="4"/>
  <c r="AG77" i="4"/>
  <c r="AF78" i="4"/>
  <c r="AG78" i="4"/>
  <c r="AF79" i="4"/>
  <c r="AG79" i="4"/>
  <c r="AF80" i="4"/>
  <c r="AG80" i="4"/>
  <c r="AF81" i="4"/>
  <c r="AG81" i="4"/>
  <c r="AF82" i="4"/>
  <c r="AG82" i="4"/>
  <c r="AF83" i="4"/>
  <c r="AG83" i="4"/>
  <c r="AF84" i="4"/>
  <c r="AG84" i="4"/>
  <c r="AF85" i="4"/>
  <c r="AG85" i="4"/>
  <c r="AF86" i="4"/>
  <c r="AG86" i="4"/>
  <c r="AF87" i="4"/>
  <c r="AG87" i="4"/>
  <c r="AF88" i="4"/>
  <c r="AG88" i="4"/>
  <c r="AF91" i="4"/>
  <c r="AG91" i="4"/>
  <c r="AF92" i="4"/>
  <c r="AG92" i="4"/>
  <c r="AF93" i="4"/>
  <c r="AG93" i="4"/>
  <c r="AF94" i="4"/>
  <c r="AG94" i="4"/>
  <c r="AF95" i="4"/>
  <c r="AG95" i="4"/>
  <c r="AF96" i="4"/>
  <c r="AG96" i="4"/>
  <c r="AF97" i="4"/>
  <c r="AG97" i="4"/>
  <c r="AF98" i="4"/>
  <c r="AG98" i="4"/>
  <c r="AF99" i="4"/>
  <c r="AG99" i="4"/>
  <c r="AF100" i="4"/>
  <c r="AG100" i="4"/>
  <c r="AF101" i="4"/>
  <c r="AG101" i="4"/>
  <c r="AF102" i="4"/>
  <c r="AG102" i="4"/>
  <c r="AF103" i="4"/>
  <c r="AG103" i="4"/>
  <c r="AF104" i="4"/>
  <c r="AG104" i="4"/>
  <c r="AF105" i="4"/>
  <c r="AG105" i="4"/>
  <c r="AF106" i="4"/>
  <c r="AG106" i="4"/>
  <c r="AF107" i="4"/>
  <c r="AG107" i="4"/>
  <c r="AF108" i="4"/>
  <c r="AG108" i="4"/>
  <c r="AF109" i="4"/>
  <c r="AG109" i="4"/>
  <c r="AF110" i="4"/>
  <c r="AG110" i="4"/>
  <c r="AF111" i="4"/>
  <c r="AG111" i="4"/>
  <c r="AF112" i="4"/>
  <c r="AG112" i="4"/>
  <c r="AF113" i="4"/>
  <c r="AG113" i="4"/>
  <c r="AF114" i="4"/>
  <c r="AG114" i="4"/>
  <c r="AF115" i="4"/>
  <c r="AG115" i="4"/>
  <c r="AF116" i="4"/>
  <c r="AG116" i="4"/>
  <c r="AF117" i="4"/>
  <c r="AG117" i="4"/>
  <c r="AF118" i="4"/>
  <c r="AG118" i="4"/>
  <c r="AF119" i="4"/>
  <c r="AG119" i="4"/>
  <c r="AF120" i="4"/>
  <c r="AG120" i="4"/>
  <c r="AF121" i="4"/>
  <c r="AG121" i="4"/>
  <c r="AF122" i="4"/>
  <c r="AG122" i="4"/>
  <c r="AF123" i="4"/>
  <c r="AG123" i="4"/>
  <c r="AF124" i="4"/>
  <c r="AG124" i="4"/>
  <c r="AF125" i="4"/>
  <c r="AG125" i="4"/>
  <c r="AF126" i="4"/>
  <c r="AG126" i="4"/>
  <c r="AF16" i="4"/>
  <c r="AG16" i="4"/>
  <c r="AF17" i="4"/>
  <c r="AG17" i="4"/>
  <c r="AF18" i="4"/>
  <c r="AG18" i="4"/>
  <c r="AF19" i="4"/>
  <c r="AG19" i="4"/>
  <c r="AF20" i="4"/>
  <c r="AG20" i="4"/>
  <c r="AF21" i="4"/>
  <c r="AG21" i="4"/>
  <c r="AF22" i="4"/>
  <c r="AG22" i="4"/>
  <c r="AF23" i="4"/>
  <c r="AG23" i="4"/>
  <c r="AF24" i="4"/>
  <c r="AG24" i="4"/>
  <c r="AF25" i="4"/>
  <c r="AG25" i="4"/>
  <c r="AF26" i="4"/>
  <c r="AG26" i="4"/>
  <c r="AF27" i="4"/>
  <c r="AG27" i="4"/>
  <c r="AF28" i="4"/>
  <c r="AG28" i="4"/>
  <c r="AF29" i="4"/>
  <c r="AG29" i="4"/>
  <c r="AF30" i="4"/>
  <c r="AG30" i="4"/>
  <c r="AF31" i="4"/>
  <c r="AG31" i="4"/>
  <c r="AF32" i="4"/>
  <c r="AG32" i="4"/>
  <c r="AF33" i="4"/>
  <c r="AG33" i="4"/>
  <c r="AF34" i="4"/>
  <c r="AG34" i="4"/>
  <c r="AF35" i="4"/>
  <c r="AG35" i="4"/>
  <c r="AF36" i="4"/>
  <c r="AG36" i="4"/>
  <c r="AF37" i="4"/>
  <c r="AG37" i="4"/>
  <c r="AF38" i="4"/>
  <c r="AG38" i="4"/>
  <c r="AF39" i="4"/>
  <c r="AG39" i="4"/>
  <c r="AF40" i="4"/>
  <c r="AG40" i="4"/>
  <c r="AF41" i="4"/>
  <c r="AG41" i="4"/>
  <c r="AF42" i="4"/>
  <c r="AG42" i="4"/>
  <c r="AG15" i="4"/>
  <c r="AF15" i="4"/>
  <c r="G298" i="3" l="1"/>
  <c r="G299" i="3"/>
  <c r="G300" i="3"/>
  <c r="G301" i="3"/>
  <c r="G302" i="3"/>
  <c r="G303" i="3"/>
  <c r="G304" i="3"/>
  <c r="G305" i="3"/>
  <c r="G306" i="3"/>
  <c r="G288" i="3"/>
  <c r="G289" i="3"/>
  <c r="G290" i="3"/>
  <c r="G291" i="3"/>
  <c r="G292" i="3"/>
  <c r="G293" i="3"/>
  <c r="G294" i="3"/>
  <c r="G295" i="3"/>
  <c r="G296" i="3"/>
  <c r="G297" i="3"/>
  <c r="G279" i="3"/>
  <c r="G280" i="3"/>
  <c r="G281" i="3"/>
  <c r="G282" i="3"/>
  <c r="G283" i="3"/>
  <c r="G284" i="3"/>
  <c r="G285" i="3"/>
  <c r="G286" i="3"/>
  <c r="G287" i="3"/>
  <c r="G270" i="3"/>
  <c r="G271" i="3"/>
  <c r="G272" i="3"/>
  <c r="G273" i="3"/>
  <c r="G274" i="3"/>
  <c r="G275" i="3"/>
  <c r="G276" i="3"/>
  <c r="G277" i="3"/>
  <c r="G278" i="3"/>
  <c r="G269" i="3"/>
  <c r="G268" i="3"/>
  <c r="G260" i="3"/>
  <c r="G259" i="3"/>
  <c r="G243" i="3"/>
  <c r="G244" i="3"/>
  <c r="G245" i="3"/>
  <c r="G246" i="3"/>
  <c r="G247" i="3"/>
  <c r="G248" i="3"/>
  <c r="G249" i="3"/>
  <c r="G250" i="3"/>
  <c r="G251" i="3"/>
  <c r="G234" i="3"/>
  <c r="G235" i="3"/>
  <c r="G236" i="3"/>
  <c r="G237" i="3"/>
  <c r="G238" i="3"/>
  <c r="G239" i="3"/>
  <c r="G240" i="3"/>
  <c r="G241" i="3"/>
  <c r="G242" i="3"/>
  <c r="G227" i="3"/>
  <c r="G228" i="3"/>
  <c r="G229" i="3"/>
  <c r="G230" i="3"/>
  <c r="G231" i="3"/>
  <c r="G232" i="3"/>
  <c r="G233" i="3"/>
  <c r="G225" i="3"/>
  <c r="G226" i="3"/>
  <c r="G224" i="3"/>
  <c r="G208" i="3"/>
  <c r="G209" i="3"/>
  <c r="G210" i="3"/>
  <c r="G211" i="3"/>
  <c r="G212" i="3"/>
  <c r="G213" i="3"/>
  <c r="G214" i="3"/>
  <c r="G215" i="3"/>
  <c r="G207" i="3"/>
  <c r="G206" i="3"/>
  <c r="G198" i="3"/>
  <c r="G199" i="3"/>
  <c r="G200" i="3"/>
  <c r="G201" i="3"/>
  <c r="G202" i="3"/>
  <c r="G203" i="3"/>
  <c r="G204" i="3"/>
  <c r="G205" i="3"/>
  <c r="G193" i="3"/>
  <c r="G194" i="3"/>
  <c r="G195" i="3"/>
  <c r="G196" i="3"/>
  <c r="G197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78" i="3"/>
  <c r="G170" i="3"/>
  <c r="G171" i="3"/>
  <c r="G172" i="3"/>
  <c r="G173" i="3"/>
  <c r="G174" i="3"/>
  <c r="G175" i="3"/>
  <c r="G176" i="3"/>
  <c r="G177" i="3"/>
  <c r="G164" i="3"/>
  <c r="G165" i="3"/>
  <c r="G166" i="3"/>
  <c r="G167" i="3"/>
  <c r="G168" i="3"/>
  <c r="G169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59" i="3"/>
  <c r="G60" i="3"/>
  <c r="G61" i="3"/>
  <c r="G62" i="3"/>
  <c r="G63" i="3"/>
  <c r="G64" i="3"/>
  <c r="G50" i="3"/>
  <c r="G51" i="3"/>
  <c r="G52" i="3"/>
  <c r="G53" i="3"/>
  <c r="G54" i="3"/>
  <c r="G55" i="3"/>
  <c r="G56" i="3"/>
  <c r="G57" i="3"/>
  <c r="G58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22" i="3"/>
  <c r="G23" i="3"/>
  <c r="G24" i="3"/>
  <c r="G25" i="3"/>
  <c r="G26" i="3"/>
  <c r="G27" i="3"/>
  <c r="G28" i="3"/>
  <c r="G29" i="3"/>
  <c r="G30" i="3"/>
  <c r="G31" i="3"/>
  <c r="G32" i="3"/>
  <c r="G33" i="3"/>
  <c r="G11" i="3"/>
  <c r="G12" i="3"/>
  <c r="G13" i="3"/>
  <c r="G14" i="3"/>
  <c r="G15" i="3"/>
  <c r="G16" i="3"/>
  <c r="G17" i="3"/>
  <c r="G18" i="3"/>
  <c r="G19" i="3"/>
  <c r="G20" i="3"/>
  <c r="G21" i="3"/>
  <c r="G10" i="3"/>
  <c r="N190" i="8" l="1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O88" i="8" s="1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O73" i="8" s="1"/>
  <c r="N10" i="8"/>
  <c r="O190" i="8" l="1"/>
  <c r="O71" i="8"/>
  <c r="O67" i="8"/>
  <c r="O65" i="8"/>
  <c r="O36" i="8"/>
  <c r="O72" i="8"/>
  <c r="O70" i="8"/>
  <c r="O68" i="8"/>
  <c r="O66" i="8"/>
  <c r="O64" i="8"/>
  <c r="O62" i="8"/>
  <c r="O60" i="8"/>
  <c r="O85" i="8"/>
  <c r="O83" i="8"/>
  <c r="O81" i="8"/>
  <c r="O79" i="8"/>
  <c r="O77" i="8"/>
  <c r="O75" i="8"/>
  <c r="O69" i="8"/>
  <c r="O63" i="8"/>
  <c r="O61" i="8"/>
  <c r="O86" i="8"/>
  <c r="O84" i="8"/>
  <c r="O82" i="8"/>
  <c r="O80" i="8"/>
  <c r="O78" i="8"/>
  <c r="O76" i="8"/>
  <c r="O74" i="8"/>
  <c r="S70" i="8"/>
  <c r="O189" i="8"/>
  <c r="O10" i="8"/>
  <c r="O35" i="8"/>
  <c r="O33" i="8"/>
  <c r="O31" i="8"/>
  <c r="O29" i="8"/>
  <c r="O27" i="8"/>
  <c r="O25" i="8"/>
  <c r="O23" i="8"/>
  <c r="O21" i="8"/>
  <c r="O19" i="8"/>
  <c r="O17" i="8"/>
  <c r="O15" i="8"/>
  <c r="O13" i="8"/>
  <c r="O59" i="8"/>
  <c r="O57" i="8"/>
  <c r="O55" i="8"/>
  <c r="O53" i="8"/>
  <c r="O51" i="8"/>
  <c r="O49" i="8"/>
  <c r="O47" i="8"/>
  <c r="O45" i="8"/>
  <c r="O43" i="8"/>
  <c r="O41" i="8"/>
  <c r="O39" i="8"/>
  <c r="O37" i="8"/>
  <c r="O171" i="8"/>
  <c r="O11" i="8"/>
  <c r="O34" i="8"/>
  <c r="O32" i="8"/>
  <c r="O30" i="8"/>
  <c r="O28" i="8"/>
  <c r="O26" i="8"/>
  <c r="O24" i="8"/>
  <c r="O22" i="8"/>
  <c r="O20" i="8"/>
  <c r="O18" i="8"/>
  <c r="O16" i="8"/>
  <c r="O14" i="8"/>
  <c r="O12" i="8"/>
  <c r="O58" i="8"/>
  <c r="O56" i="8"/>
  <c r="O54" i="8"/>
  <c r="O52" i="8"/>
  <c r="O50" i="8"/>
  <c r="O48" i="8"/>
  <c r="O46" i="8"/>
  <c r="O44" i="8"/>
  <c r="O42" i="8"/>
  <c r="O40" i="8"/>
  <c r="O38" i="8"/>
  <c r="O169" i="8"/>
  <c r="O167" i="8"/>
  <c r="O161" i="8"/>
  <c r="O188" i="8"/>
  <c r="O186" i="8"/>
  <c r="O184" i="8"/>
  <c r="O182" i="8"/>
  <c r="O180" i="8"/>
  <c r="O178" i="8"/>
  <c r="O176" i="8"/>
  <c r="O174" i="8"/>
  <c r="O172" i="8"/>
  <c r="O170" i="8"/>
  <c r="O168" i="8"/>
  <c r="O166" i="8"/>
  <c r="O187" i="8"/>
  <c r="O185" i="8"/>
  <c r="O183" i="8"/>
  <c r="O181" i="8"/>
  <c r="O179" i="8"/>
  <c r="O177" i="8"/>
  <c r="O175" i="8"/>
  <c r="O173" i="8"/>
  <c r="O159" i="8"/>
  <c r="O157" i="8"/>
  <c r="O142" i="8"/>
  <c r="O164" i="8"/>
  <c r="O162" i="8"/>
  <c r="O160" i="8"/>
  <c r="O158" i="8"/>
  <c r="O156" i="8"/>
  <c r="O165" i="8"/>
  <c r="O163" i="8"/>
  <c r="O140" i="8"/>
  <c r="O138" i="8"/>
  <c r="O155" i="8"/>
  <c r="O153" i="8"/>
  <c r="O151" i="8"/>
  <c r="O149" i="8"/>
  <c r="O147" i="8"/>
  <c r="O145" i="8"/>
  <c r="O143" i="8"/>
  <c r="O141" i="8"/>
  <c r="O139" i="8"/>
  <c r="O137" i="8"/>
  <c r="O154" i="8"/>
  <c r="O152" i="8"/>
  <c r="O150" i="8"/>
  <c r="O148" i="8"/>
  <c r="O146" i="8"/>
  <c r="O144" i="8"/>
  <c r="O135" i="8"/>
  <c r="O133" i="8"/>
  <c r="O131" i="8"/>
  <c r="O129" i="8"/>
  <c r="O127" i="8"/>
  <c r="O125" i="8"/>
  <c r="O123" i="8"/>
  <c r="O121" i="8"/>
  <c r="O119" i="8"/>
  <c r="O117" i="8"/>
  <c r="O115" i="8"/>
  <c r="O113" i="8"/>
  <c r="O111" i="8"/>
  <c r="O109" i="8"/>
  <c r="O107" i="8"/>
  <c r="O105" i="8"/>
  <c r="O103" i="8"/>
  <c r="O101" i="8"/>
  <c r="O99" i="8"/>
  <c r="O97" i="8"/>
  <c r="O95" i="8"/>
  <c r="O93" i="8"/>
  <c r="O91" i="8"/>
  <c r="O89" i="8"/>
  <c r="O87" i="8"/>
  <c r="O136" i="8"/>
  <c r="O134" i="8"/>
  <c r="O132" i="8"/>
  <c r="O130" i="8"/>
  <c r="O128" i="8"/>
  <c r="O126" i="8"/>
  <c r="O124" i="8"/>
  <c r="O122" i="8"/>
  <c r="O120" i="8"/>
  <c r="O118" i="8"/>
  <c r="O116" i="8"/>
  <c r="O114" i="8"/>
  <c r="O112" i="8"/>
  <c r="O110" i="8"/>
  <c r="O108" i="8"/>
  <c r="O106" i="8"/>
  <c r="O104" i="8"/>
  <c r="O102" i="8"/>
  <c r="O100" i="8"/>
  <c r="O98" i="8"/>
  <c r="O96" i="8"/>
  <c r="O94" i="8"/>
  <c r="O92" i="8"/>
  <c r="O90" i="8"/>
  <c r="R9" i="7"/>
  <c r="R10" i="7"/>
  <c r="R11" i="7"/>
  <c r="R12" i="7"/>
  <c r="R13" i="7"/>
  <c r="R14" i="7"/>
  <c r="R15" i="7"/>
  <c r="R16" i="7"/>
  <c r="R17" i="7"/>
  <c r="R19" i="7"/>
  <c r="R20" i="7"/>
  <c r="R21" i="7"/>
  <c r="R22" i="7"/>
  <c r="R24" i="7"/>
  <c r="R25" i="7"/>
  <c r="R26" i="7"/>
  <c r="R27" i="7"/>
  <c r="R29" i="7"/>
  <c r="R30" i="7"/>
  <c r="R31" i="7"/>
  <c r="R32" i="7"/>
  <c r="R33" i="7"/>
  <c r="R34" i="7"/>
  <c r="R35" i="7"/>
  <c r="R36" i="7"/>
  <c r="R37" i="7"/>
  <c r="R39" i="7"/>
  <c r="R40" i="7"/>
  <c r="R41" i="7"/>
  <c r="R42" i="7"/>
  <c r="R43" i="7"/>
  <c r="R44" i="7"/>
  <c r="R45" i="7"/>
  <c r="R46" i="7"/>
  <c r="R47" i="7"/>
  <c r="R49" i="7"/>
  <c r="R50" i="7"/>
  <c r="R51" i="7"/>
  <c r="R52" i="7"/>
  <c r="R54" i="7"/>
  <c r="R55" i="7"/>
  <c r="R56" i="7"/>
  <c r="R57" i="7"/>
  <c r="R59" i="7"/>
  <c r="R60" i="7"/>
  <c r="R61" i="7"/>
  <c r="R62" i="7"/>
  <c r="R63" i="7"/>
  <c r="R64" i="7"/>
  <c r="R65" i="7"/>
  <c r="R66" i="7"/>
  <c r="R67" i="7"/>
  <c r="R69" i="7"/>
  <c r="R70" i="7"/>
  <c r="R71" i="7"/>
  <c r="R72" i="7"/>
  <c r="R73" i="7"/>
  <c r="R74" i="7"/>
  <c r="R75" i="7"/>
  <c r="R76" i="7"/>
  <c r="R77" i="7"/>
  <c r="R79" i="7"/>
  <c r="R80" i="7"/>
  <c r="R81" i="7"/>
  <c r="R82" i="7"/>
  <c r="R84" i="7"/>
  <c r="R85" i="7"/>
  <c r="R86" i="7"/>
  <c r="R87" i="7"/>
  <c r="R89" i="7"/>
  <c r="R90" i="7"/>
  <c r="R91" i="7"/>
  <c r="R92" i="7"/>
  <c r="R93" i="7"/>
  <c r="R94" i="7"/>
  <c r="R95" i="7"/>
  <c r="R96" i="7"/>
  <c r="R97" i="7"/>
  <c r="R99" i="7"/>
  <c r="R100" i="7"/>
  <c r="R101" i="7"/>
  <c r="R102" i="7"/>
  <c r="R103" i="7"/>
  <c r="R104" i="7"/>
  <c r="R105" i="7"/>
  <c r="R106" i="7"/>
  <c r="R107" i="7"/>
  <c r="R109" i="7"/>
  <c r="R110" i="7"/>
  <c r="R111" i="7"/>
  <c r="R112" i="7"/>
  <c r="R114" i="7"/>
  <c r="R115" i="7"/>
  <c r="R116" i="7"/>
  <c r="R117" i="7"/>
  <c r="R119" i="7"/>
  <c r="R120" i="7"/>
  <c r="R121" i="7"/>
  <c r="R122" i="7"/>
  <c r="R123" i="7"/>
  <c r="R124" i="7"/>
  <c r="R125" i="7"/>
  <c r="R126" i="7"/>
  <c r="R127" i="7"/>
  <c r="R129" i="7"/>
  <c r="R130" i="7"/>
  <c r="R131" i="7"/>
  <c r="R132" i="7"/>
  <c r="R133" i="7"/>
  <c r="R134" i="7"/>
  <c r="R135" i="7"/>
  <c r="R136" i="7"/>
  <c r="R137" i="7"/>
  <c r="R139" i="7"/>
  <c r="R140" i="7"/>
  <c r="R141" i="7"/>
  <c r="R142" i="7"/>
  <c r="R144" i="7"/>
  <c r="R145" i="7"/>
  <c r="R146" i="7"/>
  <c r="R147" i="7"/>
  <c r="R149" i="7"/>
  <c r="R150" i="7"/>
  <c r="R151" i="7"/>
  <c r="R152" i="7"/>
  <c r="R153" i="7"/>
  <c r="R154" i="7"/>
  <c r="R155" i="7"/>
  <c r="R156" i="7"/>
  <c r="R157" i="7"/>
  <c r="R159" i="7"/>
  <c r="R160" i="7"/>
  <c r="R161" i="7"/>
  <c r="R162" i="7"/>
  <c r="R163" i="7"/>
  <c r="R164" i="7"/>
  <c r="R165" i="7"/>
  <c r="R166" i="7"/>
  <c r="R167" i="7"/>
  <c r="R169" i="7"/>
  <c r="R170" i="7"/>
  <c r="R171" i="7"/>
  <c r="R172" i="7"/>
  <c r="R174" i="7"/>
  <c r="R175" i="7"/>
  <c r="R176" i="7"/>
  <c r="R177" i="7"/>
  <c r="R179" i="7"/>
  <c r="R180" i="7"/>
  <c r="R181" i="7"/>
  <c r="R182" i="7"/>
  <c r="R183" i="7"/>
  <c r="R184" i="7"/>
  <c r="R185" i="7"/>
  <c r="R186" i="7"/>
  <c r="R187" i="7"/>
  <c r="R189" i="7"/>
  <c r="R190" i="7"/>
  <c r="R191" i="7"/>
  <c r="R192" i="7"/>
  <c r="R193" i="7"/>
  <c r="R194" i="7"/>
  <c r="R195" i="7"/>
  <c r="R196" i="7"/>
  <c r="R197" i="7"/>
  <c r="R199" i="7"/>
  <c r="R200" i="7"/>
  <c r="R201" i="7"/>
  <c r="R202" i="7"/>
  <c r="R204" i="7"/>
  <c r="R205" i="7"/>
  <c r="R206" i="7"/>
  <c r="R207" i="7"/>
  <c r="R209" i="7"/>
  <c r="R210" i="7"/>
  <c r="R211" i="7"/>
  <c r="R212" i="7"/>
  <c r="R213" i="7"/>
  <c r="R214" i="7"/>
  <c r="R215" i="7"/>
  <c r="R216" i="7"/>
  <c r="R217" i="7"/>
  <c r="R219" i="7"/>
  <c r="R220" i="7"/>
  <c r="R221" i="7"/>
  <c r="R222" i="7"/>
  <c r="R223" i="7"/>
  <c r="R224" i="7"/>
  <c r="R225" i="7"/>
  <c r="R226" i="7"/>
  <c r="R227" i="7"/>
  <c r="R229" i="7"/>
  <c r="R230" i="7"/>
  <c r="R231" i="7"/>
  <c r="R232" i="7"/>
  <c r="R234" i="7"/>
  <c r="R235" i="7"/>
  <c r="R236" i="7"/>
  <c r="R237" i="7"/>
  <c r="R239" i="7"/>
  <c r="R240" i="7"/>
  <c r="R241" i="7"/>
  <c r="R242" i="7"/>
  <c r="R243" i="7"/>
  <c r="R244" i="7"/>
  <c r="R245" i="7"/>
  <c r="R246" i="7"/>
  <c r="R247" i="7"/>
  <c r="R249" i="7"/>
  <c r="R250" i="7"/>
  <c r="R251" i="7"/>
  <c r="R252" i="7"/>
  <c r="R253" i="7"/>
  <c r="R254" i="7"/>
  <c r="R255" i="7"/>
  <c r="R256" i="7"/>
  <c r="R257" i="7"/>
  <c r="R259" i="7"/>
  <c r="R260" i="7"/>
  <c r="R261" i="7"/>
  <c r="R262" i="7"/>
  <c r="R264" i="7"/>
  <c r="R265" i="7"/>
  <c r="R266" i="7"/>
  <c r="R267" i="7"/>
  <c r="R269" i="7"/>
  <c r="R270" i="7"/>
  <c r="R271" i="7"/>
  <c r="R272" i="7"/>
  <c r="R273" i="7"/>
  <c r="R274" i="7"/>
  <c r="R275" i="7"/>
  <c r="R276" i="7"/>
  <c r="R277" i="7"/>
  <c r="R279" i="7"/>
  <c r="R280" i="7"/>
  <c r="R281" i="7"/>
  <c r="R282" i="7"/>
  <c r="R283" i="7"/>
  <c r="R284" i="7"/>
  <c r="R285" i="7"/>
  <c r="R286" i="7"/>
  <c r="R287" i="7"/>
  <c r="R289" i="7"/>
  <c r="R290" i="7"/>
  <c r="R291" i="7"/>
  <c r="R292" i="7"/>
  <c r="R294" i="7"/>
  <c r="R295" i="7"/>
  <c r="R296" i="7"/>
  <c r="R297" i="7"/>
  <c r="R299" i="7"/>
  <c r="R300" i="7"/>
  <c r="R301" i="7"/>
  <c r="R302" i="7"/>
  <c r="R303" i="7"/>
  <c r="R304" i="7"/>
  <c r="R305" i="7"/>
  <c r="R306" i="7"/>
  <c r="R307" i="7"/>
  <c r="R309" i="7"/>
  <c r="R310" i="7"/>
  <c r="R311" i="7"/>
  <c r="R312" i="7"/>
  <c r="R313" i="7"/>
  <c r="R314" i="7"/>
  <c r="R315" i="7"/>
  <c r="R316" i="7"/>
  <c r="R317" i="7"/>
  <c r="R319" i="7"/>
  <c r="R320" i="7"/>
  <c r="R321" i="7"/>
  <c r="R322" i="7"/>
  <c r="R324" i="7"/>
  <c r="R325" i="7"/>
  <c r="R326" i="7"/>
  <c r="R327" i="7"/>
  <c r="R329" i="7"/>
  <c r="R330" i="7"/>
  <c r="R331" i="7"/>
  <c r="R332" i="7"/>
  <c r="R333" i="7"/>
  <c r="R334" i="7"/>
  <c r="R335" i="7"/>
  <c r="R336" i="7"/>
  <c r="R337" i="7"/>
  <c r="R339" i="7"/>
  <c r="R340" i="7"/>
  <c r="R341" i="7"/>
  <c r="R342" i="7"/>
  <c r="R343" i="7"/>
  <c r="R344" i="7"/>
  <c r="R345" i="7"/>
  <c r="R346" i="7"/>
  <c r="R347" i="7"/>
  <c r="R349" i="7"/>
  <c r="R350" i="7"/>
  <c r="R351" i="7"/>
  <c r="R352" i="7"/>
  <c r="R354" i="7"/>
  <c r="R355" i="7"/>
  <c r="R356" i="7"/>
  <c r="R357" i="7"/>
  <c r="R359" i="7"/>
  <c r="R360" i="7"/>
  <c r="R361" i="7"/>
  <c r="R362" i="7"/>
  <c r="R363" i="7"/>
  <c r="R364" i="7"/>
  <c r="R365" i="7"/>
  <c r="R366" i="7"/>
  <c r="R367" i="7"/>
  <c r="R369" i="7"/>
  <c r="R370" i="7"/>
  <c r="R371" i="7"/>
  <c r="R372" i="7"/>
  <c r="R373" i="7"/>
  <c r="R374" i="7"/>
  <c r="R375" i="7"/>
  <c r="R376" i="7"/>
  <c r="R377" i="7"/>
  <c r="R379" i="7"/>
  <c r="R380" i="7"/>
  <c r="R381" i="7"/>
  <c r="R382" i="7"/>
  <c r="R384" i="7"/>
  <c r="R385" i="7"/>
  <c r="R386" i="7"/>
  <c r="R387" i="7"/>
  <c r="R389" i="7"/>
  <c r="R390" i="7"/>
  <c r="R391" i="7"/>
  <c r="R392" i="7"/>
  <c r="R393" i="7"/>
  <c r="R394" i="7"/>
  <c r="R395" i="7"/>
  <c r="R396" i="7"/>
  <c r="R397" i="7"/>
  <c r="R399" i="7"/>
  <c r="R400" i="7"/>
  <c r="R401" i="7"/>
  <c r="R402" i="7"/>
  <c r="R403" i="7"/>
  <c r="R404" i="7"/>
  <c r="R405" i="7"/>
  <c r="R406" i="7"/>
  <c r="R407" i="7"/>
  <c r="R409" i="7"/>
  <c r="R410" i="7"/>
  <c r="R411" i="7"/>
  <c r="R412" i="7"/>
  <c r="R414" i="7"/>
  <c r="R415" i="7"/>
  <c r="R416" i="7"/>
  <c r="R417" i="7"/>
  <c r="R419" i="7"/>
  <c r="R420" i="7"/>
  <c r="R421" i="7"/>
  <c r="R422" i="7"/>
  <c r="R423" i="7"/>
  <c r="R424" i="7"/>
  <c r="R425" i="7"/>
  <c r="R426" i="7"/>
  <c r="R427" i="7"/>
  <c r="R429" i="7"/>
  <c r="R430" i="7"/>
  <c r="R431" i="7"/>
  <c r="R432" i="7"/>
  <c r="R433" i="7"/>
  <c r="R434" i="7"/>
  <c r="R435" i="7"/>
  <c r="R436" i="7"/>
  <c r="R437" i="7"/>
  <c r="R439" i="7"/>
  <c r="R440" i="7"/>
  <c r="R441" i="7"/>
  <c r="R442" i="7"/>
  <c r="R444" i="7"/>
  <c r="R445" i="7"/>
  <c r="R446" i="7"/>
  <c r="R447" i="7"/>
  <c r="R449" i="7"/>
  <c r="R450" i="7"/>
  <c r="R451" i="7"/>
  <c r="R452" i="7"/>
  <c r="R453" i="7"/>
  <c r="R454" i="7"/>
  <c r="R455" i="7"/>
  <c r="R456" i="7"/>
  <c r="R457" i="7"/>
  <c r="R459" i="7"/>
  <c r="R460" i="7"/>
  <c r="R461" i="7"/>
  <c r="R462" i="7"/>
  <c r="R463" i="7"/>
  <c r="R464" i="7"/>
  <c r="R465" i="7"/>
  <c r="R466" i="7"/>
  <c r="R467" i="7"/>
  <c r="R469" i="7"/>
  <c r="R470" i="7"/>
  <c r="R471" i="7"/>
  <c r="R472" i="7"/>
  <c r="R474" i="7"/>
  <c r="R475" i="7"/>
  <c r="R476" i="7"/>
  <c r="R477" i="7"/>
  <c r="R479" i="7"/>
  <c r="R480" i="7"/>
  <c r="R481" i="7"/>
  <c r="R482" i="7"/>
  <c r="R483" i="7"/>
  <c r="R484" i="7"/>
  <c r="R485" i="7"/>
  <c r="R486" i="7"/>
  <c r="R487" i="7"/>
  <c r="R489" i="7"/>
  <c r="R490" i="7"/>
  <c r="R491" i="7"/>
  <c r="R492" i="7"/>
  <c r="R493" i="7"/>
  <c r="R494" i="7"/>
  <c r="R495" i="7"/>
  <c r="R496" i="7"/>
  <c r="R497" i="7"/>
  <c r="R499" i="7"/>
  <c r="R500" i="7"/>
  <c r="R501" i="7"/>
  <c r="R502" i="7"/>
  <c r="R504" i="7"/>
  <c r="R505" i="7"/>
  <c r="R506" i="7"/>
  <c r="R507" i="7"/>
  <c r="R509" i="7"/>
  <c r="R510" i="7"/>
  <c r="R511" i="7"/>
  <c r="R512" i="7"/>
  <c r="R513" i="7"/>
  <c r="R514" i="7"/>
  <c r="R515" i="7"/>
  <c r="R516" i="7"/>
  <c r="R517" i="7"/>
  <c r="R519" i="7"/>
  <c r="R520" i="7"/>
  <c r="R521" i="7"/>
  <c r="R522" i="7"/>
  <c r="R523" i="7"/>
  <c r="R524" i="7"/>
  <c r="R525" i="7"/>
  <c r="R526" i="7"/>
  <c r="R527" i="7"/>
  <c r="R529" i="7"/>
  <c r="R530" i="7"/>
  <c r="R531" i="7"/>
  <c r="R532" i="7"/>
  <c r="R534" i="7"/>
  <c r="R535" i="7"/>
  <c r="R536" i="7"/>
  <c r="R537" i="7"/>
  <c r="R539" i="7"/>
  <c r="R540" i="7"/>
  <c r="R541" i="7"/>
  <c r="R542" i="7"/>
  <c r="R543" i="7"/>
  <c r="R544" i="7"/>
  <c r="R545" i="7"/>
  <c r="R546" i="7"/>
  <c r="R547" i="7"/>
  <c r="R549" i="7"/>
  <c r="R550" i="7"/>
  <c r="R551" i="7"/>
  <c r="R552" i="7"/>
  <c r="R553" i="7"/>
  <c r="R554" i="7"/>
  <c r="R555" i="7"/>
  <c r="R556" i="7"/>
  <c r="R557" i="7"/>
  <c r="R559" i="7"/>
  <c r="R560" i="7"/>
  <c r="R561" i="7"/>
  <c r="R562" i="7"/>
  <c r="R564" i="7"/>
  <c r="R565" i="7"/>
  <c r="R566" i="7"/>
  <c r="R567" i="7"/>
  <c r="R569" i="7"/>
  <c r="R570" i="7"/>
  <c r="R571" i="7"/>
  <c r="R572" i="7"/>
  <c r="R573" i="7"/>
  <c r="R574" i="7"/>
  <c r="R575" i="7"/>
  <c r="R576" i="7"/>
  <c r="R577" i="7"/>
  <c r="R579" i="7"/>
  <c r="R580" i="7"/>
  <c r="R581" i="7"/>
  <c r="R582" i="7"/>
  <c r="R583" i="7"/>
  <c r="R584" i="7"/>
  <c r="R585" i="7"/>
  <c r="R586" i="7"/>
  <c r="R587" i="7"/>
  <c r="R589" i="7"/>
  <c r="R590" i="7"/>
  <c r="R591" i="7"/>
  <c r="R592" i="7"/>
  <c r="R594" i="7"/>
  <c r="R595" i="7"/>
  <c r="R596" i="7"/>
  <c r="R597" i="7"/>
  <c r="R599" i="7"/>
  <c r="R600" i="7"/>
  <c r="R601" i="7"/>
  <c r="R602" i="7"/>
  <c r="R603" i="7"/>
  <c r="R604" i="7"/>
  <c r="R605" i="7"/>
  <c r="R606" i="7"/>
  <c r="R607" i="7"/>
  <c r="R609" i="7"/>
  <c r="R610" i="7"/>
  <c r="R611" i="7"/>
  <c r="R612" i="7"/>
  <c r="R613" i="7"/>
  <c r="R614" i="7"/>
  <c r="R615" i="7"/>
  <c r="R616" i="7"/>
  <c r="R617" i="7"/>
  <c r="R619" i="7"/>
  <c r="R620" i="7"/>
  <c r="R621" i="7"/>
  <c r="R622" i="7"/>
  <c r="R624" i="7"/>
  <c r="R625" i="7"/>
  <c r="R626" i="7"/>
  <c r="R627" i="7"/>
  <c r="R629" i="7"/>
  <c r="R630" i="7"/>
  <c r="R631" i="7"/>
  <c r="R632" i="7"/>
  <c r="R633" i="7"/>
  <c r="R634" i="7"/>
  <c r="R635" i="7"/>
  <c r="R636" i="7"/>
  <c r="R637" i="7"/>
  <c r="R639" i="7"/>
  <c r="R640" i="7"/>
  <c r="R641" i="7"/>
  <c r="R642" i="7"/>
  <c r="R643" i="7"/>
  <c r="R644" i="7"/>
  <c r="R645" i="7"/>
  <c r="R646" i="7"/>
  <c r="R647" i="7"/>
  <c r="R649" i="7"/>
  <c r="R650" i="7"/>
  <c r="R651" i="7"/>
  <c r="R652" i="7"/>
  <c r="R654" i="7"/>
  <c r="R655" i="7"/>
  <c r="R656" i="7"/>
  <c r="R657" i="7"/>
  <c r="R659" i="7"/>
  <c r="R660" i="7"/>
  <c r="R661" i="7"/>
  <c r="R662" i="7"/>
  <c r="R663" i="7"/>
  <c r="R664" i="7"/>
  <c r="R665" i="7"/>
  <c r="R666" i="7"/>
  <c r="R667" i="7"/>
  <c r="R669" i="7"/>
  <c r="R670" i="7"/>
  <c r="R671" i="7"/>
  <c r="R672" i="7"/>
  <c r="R673" i="7"/>
  <c r="R674" i="7"/>
  <c r="R675" i="7"/>
  <c r="R676" i="7"/>
  <c r="R677" i="7"/>
  <c r="R679" i="7"/>
  <c r="R680" i="7"/>
  <c r="R681" i="7"/>
  <c r="R682" i="7"/>
  <c r="R684" i="7"/>
  <c r="R685" i="7"/>
  <c r="R686" i="7"/>
  <c r="R687" i="7"/>
  <c r="R689" i="7"/>
  <c r="R690" i="7"/>
  <c r="R691" i="7"/>
  <c r="R692" i="7"/>
  <c r="R693" i="7"/>
  <c r="R694" i="7"/>
  <c r="R695" i="7"/>
  <c r="R696" i="7"/>
  <c r="R697" i="7"/>
  <c r="R699" i="7"/>
  <c r="R700" i="7"/>
  <c r="R701" i="7"/>
  <c r="R702" i="7"/>
  <c r="R703" i="7"/>
  <c r="R704" i="7"/>
  <c r="R705" i="7"/>
  <c r="R706" i="7"/>
  <c r="R707" i="7"/>
  <c r="R709" i="7"/>
  <c r="R710" i="7"/>
  <c r="R711" i="7"/>
  <c r="R712" i="7"/>
  <c r="R714" i="7"/>
  <c r="R715" i="7"/>
  <c r="R716" i="7"/>
  <c r="R717" i="7"/>
  <c r="R719" i="7"/>
  <c r="R720" i="7"/>
  <c r="R721" i="7"/>
  <c r="R722" i="7"/>
  <c r="R723" i="7"/>
  <c r="R724" i="7"/>
  <c r="R725" i="7"/>
  <c r="R726" i="7"/>
  <c r="R727" i="7"/>
  <c r="R729" i="7"/>
  <c r="R730" i="7"/>
  <c r="R731" i="7"/>
  <c r="R732" i="7"/>
  <c r="R733" i="7"/>
  <c r="R734" i="7"/>
  <c r="R735" i="7"/>
  <c r="R736" i="7"/>
  <c r="R737" i="7"/>
  <c r="R739" i="7"/>
  <c r="R740" i="7"/>
  <c r="R741" i="7"/>
  <c r="R742" i="7"/>
  <c r="R744" i="7"/>
  <c r="R745" i="7"/>
  <c r="R746" i="7"/>
  <c r="R747" i="7"/>
  <c r="R749" i="7"/>
  <c r="R750" i="7"/>
  <c r="R751" i="7"/>
  <c r="R752" i="7"/>
  <c r="R753" i="7"/>
  <c r="R754" i="7"/>
  <c r="R755" i="7"/>
  <c r="R756" i="7"/>
  <c r="R757" i="7"/>
  <c r="R759" i="7"/>
  <c r="R760" i="7"/>
  <c r="R761" i="7"/>
  <c r="R762" i="7"/>
  <c r="R763" i="7"/>
  <c r="R764" i="7"/>
  <c r="R765" i="7"/>
  <c r="R766" i="7"/>
  <c r="R767" i="7"/>
  <c r="R769" i="7"/>
  <c r="R770" i="7"/>
  <c r="R771" i="7"/>
  <c r="R772" i="7"/>
  <c r="R774" i="7"/>
  <c r="R775" i="7"/>
  <c r="R776" i="7"/>
  <c r="R777" i="7"/>
  <c r="R779" i="7"/>
  <c r="R780" i="7"/>
  <c r="R781" i="7"/>
  <c r="R782" i="7"/>
  <c r="R783" i="7"/>
  <c r="R784" i="7"/>
  <c r="R785" i="7"/>
  <c r="R786" i="7"/>
  <c r="R787" i="7"/>
  <c r="R789" i="7"/>
  <c r="R790" i="7"/>
  <c r="R791" i="7"/>
  <c r="R792" i="7"/>
  <c r="R793" i="7"/>
  <c r="R794" i="7"/>
  <c r="R795" i="7"/>
  <c r="R796" i="7"/>
  <c r="R797" i="7"/>
  <c r="R799" i="7"/>
  <c r="R800" i="7"/>
  <c r="R801" i="7"/>
  <c r="R802" i="7"/>
  <c r="R804" i="7"/>
  <c r="R805" i="7"/>
  <c r="R806" i="7"/>
  <c r="R807" i="7"/>
  <c r="R809" i="7"/>
  <c r="R810" i="7"/>
  <c r="R811" i="7"/>
  <c r="R812" i="7"/>
  <c r="R813" i="7"/>
  <c r="R814" i="7"/>
  <c r="R815" i="7"/>
  <c r="R816" i="7"/>
  <c r="R817" i="7"/>
  <c r="R819" i="7"/>
  <c r="R820" i="7"/>
  <c r="R821" i="7"/>
  <c r="R822" i="7"/>
  <c r="R823" i="7"/>
  <c r="R824" i="7"/>
  <c r="R825" i="7"/>
  <c r="R826" i="7"/>
  <c r="R827" i="7"/>
  <c r="R829" i="7"/>
  <c r="R830" i="7"/>
  <c r="R831" i="7"/>
  <c r="R832" i="7"/>
  <c r="R834" i="7"/>
  <c r="R835" i="7"/>
  <c r="R836" i="7"/>
  <c r="R837" i="7"/>
  <c r="R839" i="7"/>
  <c r="R840" i="7"/>
  <c r="R841" i="7"/>
  <c r="R842" i="7"/>
  <c r="R843" i="7"/>
  <c r="R844" i="7"/>
  <c r="R845" i="7"/>
  <c r="R846" i="7"/>
  <c r="R847" i="7"/>
  <c r="R849" i="7"/>
  <c r="R850" i="7"/>
  <c r="R851" i="7"/>
  <c r="R852" i="7"/>
  <c r="R853" i="7"/>
  <c r="R854" i="7"/>
  <c r="R855" i="7"/>
  <c r="R856" i="7"/>
  <c r="R857" i="7"/>
  <c r="R859" i="7"/>
  <c r="R860" i="7"/>
  <c r="R861" i="7"/>
  <c r="R862" i="7"/>
  <c r="R864" i="7"/>
  <c r="R865" i="7"/>
  <c r="R866" i="7"/>
  <c r="R867" i="7"/>
  <c r="R869" i="7"/>
  <c r="R870" i="7"/>
  <c r="R871" i="7"/>
  <c r="R872" i="7"/>
  <c r="R873" i="7"/>
  <c r="R874" i="7"/>
  <c r="R875" i="7"/>
  <c r="R876" i="7"/>
  <c r="R877" i="7"/>
  <c r="R879" i="7"/>
  <c r="R880" i="7"/>
  <c r="R881" i="7"/>
  <c r="R882" i="7"/>
  <c r="R883" i="7"/>
  <c r="R884" i="7"/>
  <c r="R885" i="7"/>
  <c r="R886" i="7"/>
  <c r="R887" i="7"/>
  <c r="R889" i="7"/>
  <c r="R890" i="7"/>
  <c r="R891" i="7"/>
  <c r="R892" i="7"/>
  <c r="R894" i="7"/>
  <c r="R895" i="7"/>
  <c r="R896" i="7"/>
  <c r="R897" i="7"/>
  <c r="R899" i="7"/>
  <c r="R900" i="7"/>
  <c r="R901" i="7"/>
  <c r="R902" i="7"/>
  <c r="R903" i="7"/>
  <c r="R904" i="7"/>
  <c r="R905" i="7"/>
  <c r="R906" i="7"/>
  <c r="R907" i="7"/>
  <c r="R909" i="7"/>
  <c r="R910" i="7"/>
  <c r="R911" i="7"/>
  <c r="R912" i="7"/>
  <c r="R913" i="7"/>
  <c r="R914" i="7"/>
  <c r="R915" i="7"/>
  <c r="R916" i="7"/>
  <c r="R917" i="7"/>
  <c r="R919" i="7"/>
  <c r="R920" i="7"/>
  <c r="R921" i="7"/>
  <c r="R922" i="7"/>
  <c r="R924" i="7"/>
  <c r="R925" i="7"/>
  <c r="R926" i="7"/>
  <c r="R927" i="7"/>
  <c r="R929" i="7"/>
  <c r="R930" i="7"/>
  <c r="R931" i="7"/>
  <c r="R932" i="7"/>
  <c r="R933" i="7"/>
  <c r="R934" i="7"/>
  <c r="R935" i="7"/>
  <c r="R936" i="7"/>
  <c r="R937" i="7"/>
  <c r="R939" i="7"/>
  <c r="R940" i="7"/>
  <c r="R941" i="7"/>
  <c r="R942" i="7"/>
  <c r="R943" i="7"/>
  <c r="R944" i="7"/>
  <c r="R945" i="7"/>
  <c r="R946" i="7"/>
  <c r="R947" i="7"/>
  <c r="R949" i="7"/>
  <c r="R950" i="7"/>
  <c r="R951" i="7"/>
  <c r="R952" i="7"/>
  <c r="R954" i="7"/>
  <c r="R955" i="7"/>
  <c r="R956" i="7"/>
  <c r="R957" i="7"/>
  <c r="R959" i="7"/>
  <c r="R960" i="7"/>
  <c r="R961" i="7"/>
  <c r="R962" i="7"/>
  <c r="R963" i="7"/>
  <c r="R964" i="7"/>
  <c r="R965" i="7"/>
  <c r="R966" i="7"/>
  <c r="R967" i="7"/>
  <c r="R969" i="7"/>
  <c r="R970" i="7"/>
  <c r="R971" i="7"/>
  <c r="R972" i="7"/>
  <c r="R973" i="7"/>
  <c r="R974" i="7"/>
  <c r="R975" i="7"/>
  <c r="R976" i="7"/>
  <c r="R977" i="7"/>
  <c r="R979" i="7"/>
  <c r="R980" i="7"/>
  <c r="R981" i="7"/>
  <c r="R982" i="7"/>
  <c r="R984" i="7"/>
  <c r="R985" i="7"/>
  <c r="R986" i="7"/>
  <c r="R987" i="7"/>
  <c r="R989" i="7"/>
  <c r="R990" i="7"/>
  <c r="R991" i="7"/>
  <c r="R992" i="7"/>
  <c r="R993" i="7"/>
  <c r="R994" i="7"/>
  <c r="R995" i="7"/>
  <c r="R996" i="7"/>
  <c r="R997" i="7"/>
  <c r="R999" i="7"/>
  <c r="R1000" i="7"/>
  <c r="R1001" i="7"/>
  <c r="R1002" i="7"/>
  <c r="R1003" i="7"/>
  <c r="R1004" i="7"/>
  <c r="R1005" i="7"/>
  <c r="R1006" i="7"/>
  <c r="R1007" i="7"/>
  <c r="R1009" i="7"/>
  <c r="R1010" i="7"/>
  <c r="R1011" i="7"/>
  <c r="R1012" i="7"/>
  <c r="R1014" i="7"/>
  <c r="R1015" i="7"/>
  <c r="R1016" i="7"/>
  <c r="R1017" i="7"/>
  <c r="R1019" i="7"/>
  <c r="R1020" i="7"/>
  <c r="R1021" i="7"/>
  <c r="R1022" i="7"/>
  <c r="R1023" i="7"/>
  <c r="R1024" i="7"/>
  <c r="R1025" i="7"/>
  <c r="R1026" i="7"/>
  <c r="R1027" i="7"/>
  <c r="R1029" i="7"/>
  <c r="R1030" i="7"/>
  <c r="R1031" i="7"/>
  <c r="R1032" i="7"/>
  <c r="R1033" i="7"/>
  <c r="R1034" i="7"/>
  <c r="R1035" i="7"/>
  <c r="R1036" i="7"/>
  <c r="R1037" i="7"/>
  <c r="R1039" i="7"/>
  <c r="R1040" i="7"/>
  <c r="R1041" i="7"/>
  <c r="R1042" i="7"/>
  <c r="R1044" i="7"/>
  <c r="R1045" i="7"/>
  <c r="R1046" i="7"/>
  <c r="R1047" i="7"/>
  <c r="R1049" i="7"/>
  <c r="R1050" i="7"/>
  <c r="R1051" i="7"/>
  <c r="R1052" i="7"/>
  <c r="R1053" i="7"/>
  <c r="R1054" i="7"/>
  <c r="R1055" i="7"/>
  <c r="R1056" i="7"/>
  <c r="R1057" i="7"/>
  <c r="R1059" i="7"/>
  <c r="R1060" i="7"/>
  <c r="R1061" i="7"/>
  <c r="R1062" i="7"/>
  <c r="R1063" i="7"/>
  <c r="R1064" i="7"/>
  <c r="R1065" i="7"/>
  <c r="R1066" i="7"/>
  <c r="R1067" i="7"/>
  <c r="R1069" i="7"/>
  <c r="R1070" i="7"/>
  <c r="R1071" i="7"/>
  <c r="R1072" i="7"/>
  <c r="R1074" i="7"/>
  <c r="R1075" i="7"/>
  <c r="R1076" i="7"/>
  <c r="R1077" i="7"/>
  <c r="R1079" i="7"/>
  <c r="R1080" i="7"/>
  <c r="R1081" i="7"/>
  <c r="R1082" i="7"/>
  <c r="R1083" i="7"/>
  <c r="R1084" i="7"/>
  <c r="R1085" i="7"/>
  <c r="R1086" i="7"/>
  <c r="R1087" i="7"/>
  <c r="R1089" i="7"/>
  <c r="R1090" i="7"/>
  <c r="R1091" i="7"/>
  <c r="R1092" i="7"/>
  <c r="R1093" i="7"/>
  <c r="R1094" i="7"/>
  <c r="R1095" i="7"/>
  <c r="R1096" i="7"/>
  <c r="R1097" i="7"/>
  <c r="R1099" i="7"/>
  <c r="R1100" i="7"/>
  <c r="R1101" i="7"/>
  <c r="R1102" i="7"/>
  <c r="R1104" i="7"/>
  <c r="R1105" i="7"/>
  <c r="R1106" i="7"/>
  <c r="R1107" i="7"/>
  <c r="R1109" i="7"/>
  <c r="R1110" i="7"/>
  <c r="R1111" i="7"/>
  <c r="R1112" i="7"/>
  <c r="R1113" i="7"/>
  <c r="R1114" i="7"/>
  <c r="R1115" i="7"/>
  <c r="R1116" i="7"/>
  <c r="R1117" i="7"/>
  <c r="R1119" i="7"/>
  <c r="R1120" i="7"/>
  <c r="R1121" i="7"/>
  <c r="R1122" i="7"/>
  <c r="R1123" i="7"/>
  <c r="R1124" i="7"/>
  <c r="R1125" i="7"/>
  <c r="R1126" i="7"/>
  <c r="R1127" i="7"/>
  <c r="R1129" i="7"/>
  <c r="R1130" i="7"/>
  <c r="R1131" i="7"/>
  <c r="R1132" i="7"/>
  <c r="R1134" i="7"/>
  <c r="R1135" i="7"/>
  <c r="R1136" i="7"/>
  <c r="R1137" i="7"/>
  <c r="R1139" i="7"/>
  <c r="R1140" i="7"/>
  <c r="R1141" i="7"/>
  <c r="R1142" i="7"/>
  <c r="R1143" i="7"/>
  <c r="R1144" i="7"/>
  <c r="R1145" i="7"/>
  <c r="R1146" i="7"/>
  <c r="R1147" i="7"/>
  <c r="R1149" i="7"/>
  <c r="R1150" i="7"/>
  <c r="R1151" i="7"/>
  <c r="R1152" i="7"/>
  <c r="R1153" i="7"/>
  <c r="R1154" i="7"/>
  <c r="R1155" i="7"/>
  <c r="R1156" i="7"/>
  <c r="R1157" i="7"/>
  <c r="R1159" i="7"/>
  <c r="R1160" i="7"/>
  <c r="R1161" i="7"/>
  <c r="R1162" i="7"/>
  <c r="R1164" i="7"/>
  <c r="R1165" i="7"/>
  <c r="R1166" i="7"/>
  <c r="R1167" i="7"/>
  <c r="R1169" i="7"/>
  <c r="R1170" i="7"/>
  <c r="R1171" i="7"/>
  <c r="R1172" i="7"/>
  <c r="R1173" i="7"/>
  <c r="R1174" i="7"/>
  <c r="R1175" i="7"/>
  <c r="R1176" i="7"/>
  <c r="R1177" i="7"/>
  <c r="R1179" i="7"/>
  <c r="R1180" i="7"/>
  <c r="R1181" i="7"/>
  <c r="R1182" i="7"/>
  <c r="R1183" i="7"/>
  <c r="R1184" i="7"/>
  <c r="R1185" i="7"/>
  <c r="R1186" i="7"/>
  <c r="R1187" i="7"/>
  <c r="R1189" i="7"/>
  <c r="R1190" i="7"/>
  <c r="R1191" i="7"/>
  <c r="R1192" i="7"/>
  <c r="R1194" i="7"/>
  <c r="R1195" i="7"/>
  <c r="R1196" i="7"/>
  <c r="R1197" i="7"/>
  <c r="R1199" i="7"/>
  <c r="R1200" i="7"/>
  <c r="R1201" i="7"/>
  <c r="R1202" i="7"/>
  <c r="R1203" i="7"/>
  <c r="R1204" i="7"/>
  <c r="R1205" i="7"/>
  <c r="R1206" i="7"/>
  <c r="R1207" i="7"/>
  <c r="R1209" i="7"/>
  <c r="R1210" i="7"/>
  <c r="R1211" i="7"/>
  <c r="R1212" i="7"/>
  <c r="R1213" i="7"/>
  <c r="R1214" i="7"/>
  <c r="R1215" i="7"/>
  <c r="R1216" i="7"/>
  <c r="R1217" i="7"/>
  <c r="R1219" i="7"/>
  <c r="R1220" i="7"/>
  <c r="R1221" i="7"/>
  <c r="R1222" i="7"/>
  <c r="R1224" i="7"/>
  <c r="R1225" i="7"/>
  <c r="R1226" i="7"/>
  <c r="R1227" i="7"/>
  <c r="R1229" i="7"/>
  <c r="R1230" i="7"/>
  <c r="R1231" i="7"/>
  <c r="R1232" i="7"/>
  <c r="R1233" i="7"/>
  <c r="R1234" i="7"/>
  <c r="R1235" i="7"/>
  <c r="R1236" i="7"/>
  <c r="R1237" i="7"/>
  <c r="R1239" i="7"/>
  <c r="R1240" i="7"/>
  <c r="R1241" i="7"/>
  <c r="R1242" i="7"/>
  <c r="R1243" i="7"/>
  <c r="R1244" i="7"/>
  <c r="R1245" i="7"/>
  <c r="R1246" i="7"/>
  <c r="R1247" i="7"/>
  <c r="R1249" i="7"/>
  <c r="R1250" i="7"/>
  <c r="R1251" i="7"/>
  <c r="R1252" i="7"/>
  <c r="R1254" i="7"/>
  <c r="R1255" i="7"/>
  <c r="R1256" i="7"/>
  <c r="R1257" i="7"/>
  <c r="R1259" i="7"/>
  <c r="R1260" i="7"/>
  <c r="R1261" i="7"/>
  <c r="R1262" i="7"/>
  <c r="R1263" i="7"/>
  <c r="R1264" i="7"/>
  <c r="R1265" i="7"/>
  <c r="R1266" i="7"/>
  <c r="R1267" i="7"/>
  <c r="R1269" i="7"/>
  <c r="R1270" i="7"/>
  <c r="R1271" i="7"/>
  <c r="R1272" i="7"/>
  <c r="R1273" i="7"/>
  <c r="R1274" i="7"/>
  <c r="R1275" i="7"/>
  <c r="R1276" i="7"/>
  <c r="R1277" i="7"/>
  <c r="R1279" i="7"/>
  <c r="R1280" i="7"/>
  <c r="R1281" i="7"/>
  <c r="R1282" i="7"/>
  <c r="R1284" i="7"/>
  <c r="R1285" i="7"/>
  <c r="R1286" i="7"/>
  <c r="R1287" i="7"/>
  <c r="R1289" i="7"/>
  <c r="R1290" i="7"/>
  <c r="R1291" i="7"/>
  <c r="R1292" i="7"/>
  <c r="R1293" i="7"/>
  <c r="R1294" i="7"/>
  <c r="R1295" i="7"/>
  <c r="R1296" i="7"/>
  <c r="R1297" i="7"/>
  <c r="R1299" i="7"/>
  <c r="R1300" i="7"/>
  <c r="R1301" i="7"/>
  <c r="R1302" i="7"/>
  <c r="R1303" i="7"/>
  <c r="R1304" i="7"/>
  <c r="R1305" i="7"/>
  <c r="R1306" i="7"/>
  <c r="R1307" i="7"/>
  <c r="R1309" i="7"/>
  <c r="R1310" i="7"/>
  <c r="R1311" i="7"/>
  <c r="R1312" i="7"/>
  <c r="R1314" i="7"/>
  <c r="R1315" i="7"/>
  <c r="R1316" i="7"/>
  <c r="R1317" i="7"/>
  <c r="R1319" i="7"/>
  <c r="R1320" i="7"/>
  <c r="R1321" i="7"/>
  <c r="R1322" i="7"/>
  <c r="R1323" i="7"/>
  <c r="R1324" i="7"/>
  <c r="R1325" i="7"/>
  <c r="R1326" i="7"/>
  <c r="R1327" i="7"/>
  <c r="R1329" i="7"/>
  <c r="R1330" i="7"/>
  <c r="R1331" i="7"/>
  <c r="R1332" i="7"/>
  <c r="R1333" i="7"/>
  <c r="R1334" i="7"/>
  <c r="R1335" i="7"/>
  <c r="R1336" i="7"/>
  <c r="R1337" i="7"/>
  <c r="R1339" i="7"/>
  <c r="R1340" i="7"/>
  <c r="R1341" i="7"/>
  <c r="R1342" i="7"/>
  <c r="R1344" i="7"/>
  <c r="R1345" i="7"/>
  <c r="R1346" i="7"/>
  <c r="R1347" i="7"/>
  <c r="R1349" i="7"/>
  <c r="R1350" i="7"/>
  <c r="R1351" i="7"/>
  <c r="R1352" i="7"/>
  <c r="R1353" i="7"/>
  <c r="R1354" i="7"/>
  <c r="R1355" i="7"/>
  <c r="R1356" i="7"/>
  <c r="R1357" i="7"/>
  <c r="R1359" i="7"/>
  <c r="R1360" i="7"/>
  <c r="R1361" i="7"/>
  <c r="R1362" i="7"/>
  <c r="R1363" i="7"/>
  <c r="R1364" i="7"/>
  <c r="R1365" i="7"/>
  <c r="R1366" i="7"/>
  <c r="R1367" i="7"/>
  <c r="R1369" i="7"/>
  <c r="R1370" i="7"/>
  <c r="R1371" i="7"/>
  <c r="R1372" i="7"/>
  <c r="R1374" i="7"/>
  <c r="R1375" i="7"/>
  <c r="R1376" i="7"/>
  <c r="R1377" i="7"/>
  <c r="R1379" i="7"/>
  <c r="R1380" i="7"/>
  <c r="R1381" i="7"/>
  <c r="R1382" i="7"/>
  <c r="R1383" i="7"/>
  <c r="R1384" i="7"/>
  <c r="R1385" i="7"/>
  <c r="R1386" i="7"/>
  <c r="R1387" i="7"/>
  <c r="R1389" i="7"/>
  <c r="R1390" i="7"/>
  <c r="R1391" i="7"/>
  <c r="R1392" i="7"/>
  <c r="R1393" i="7"/>
  <c r="R1394" i="7"/>
  <c r="R1395" i="7"/>
  <c r="R1396" i="7"/>
  <c r="R1397" i="7"/>
  <c r="R1399" i="7"/>
  <c r="R1400" i="7"/>
  <c r="R1401" i="7"/>
  <c r="R1402" i="7"/>
  <c r="R1404" i="7"/>
  <c r="R1405" i="7"/>
  <c r="R1406" i="7"/>
  <c r="R1407" i="7"/>
  <c r="R1409" i="7"/>
  <c r="R1410" i="7"/>
  <c r="R1411" i="7"/>
  <c r="R1412" i="7"/>
  <c r="R1413" i="7"/>
  <c r="R1414" i="7"/>
  <c r="R1415" i="7"/>
  <c r="R1416" i="7"/>
  <c r="R1417" i="7"/>
  <c r="R1419" i="7"/>
  <c r="R1420" i="7"/>
  <c r="R1421" i="7"/>
  <c r="R1422" i="7"/>
  <c r="R1423" i="7"/>
  <c r="R1424" i="7"/>
  <c r="R1425" i="7"/>
  <c r="R1426" i="7"/>
  <c r="R1427" i="7"/>
  <c r="R1429" i="7"/>
  <c r="R1430" i="7"/>
  <c r="R1431" i="7"/>
  <c r="R1432" i="7"/>
  <c r="R1434" i="7"/>
  <c r="R1435" i="7"/>
  <c r="R1436" i="7"/>
  <c r="R1437" i="7"/>
  <c r="R1439" i="7"/>
  <c r="R1440" i="7"/>
  <c r="R1441" i="7"/>
  <c r="R1442" i="7"/>
  <c r="R1443" i="7"/>
  <c r="R1444" i="7"/>
  <c r="R1445" i="7"/>
  <c r="R1446" i="7"/>
  <c r="R1447" i="7"/>
  <c r="R1449" i="7"/>
  <c r="R1450" i="7"/>
  <c r="R1451" i="7"/>
  <c r="R1452" i="7"/>
  <c r="R1453" i="7"/>
  <c r="R1454" i="7"/>
  <c r="R1455" i="7"/>
  <c r="R1456" i="7"/>
  <c r="R1457" i="7"/>
  <c r="R1459" i="7"/>
  <c r="R1460" i="7"/>
  <c r="R1461" i="7"/>
  <c r="R1462" i="7"/>
  <c r="R1464" i="7"/>
  <c r="R1465" i="7"/>
  <c r="R1466" i="7"/>
  <c r="R1467" i="7"/>
  <c r="R1469" i="7"/>
  <c r="R1470" i="7"/>
  <c r="R1471" i="7"/>
  <c r="R1472" i="7"/>
  <c r="R1473" i="7"/>
  <c r="R1474" i="7"/>
  <c r="R1475" i="7"/>
  <c r="R1476" i="7"/>
  <c r="R1477" i="7"/>
  <c r="R1479" i="7"/>
  <c r="R1480" i="7"/>
  <c r="R1481" i="7"/>
  <c r="R1482" i="7"/>
  <c r="R1483" i="7"/>
  <c r="R1484" i="7"/>
  <c r="R1485" i="7"/>
  <c r="R1486" i="7"/>
  <c r="R1487" i="7"/>
  <c r="R1489" i="7"/>
  <c r="R1490" i="7"/>
  <c r="R1491" i="7"/>
  <c r="R1492" i="7"/>
  <c r="R1494" i="7"/>
  <c r="R1495" i="7"/>
  <c r="R1496" i="7"/>
  <c r="R1497" i="7"/>
  <c r="R1499" i="7"/>
  <c r="R1500" i="7"/>
  <c r="R1501" i="7"/>
  <c r="R1502" i="7"/>
  <c r="R1503" i="7"/>
  <c r="R1504" i="7"/>
  <c r="R1505" i="7"/>
  <c r="R1506" i="7"/>
  <c r="R1507" i="7"/>
  <c r="R1509" i="7"/>
  <c r="R1510" i="7"/>
  <c r="R1511" i="7"/>
  <c r="R1512" i="7"/>
  <c r="R1513" i="7"/>
  <c r="R1514" i="7"/>
  <c r="R1515" i="7"/>
  <c r="R1516" i="7"/>
  <c r="R1517" i="7"/>
  <c r="R1519" i="7"/>
  <c r="R1520" i="7"/>
  <c r="R1521" i="7"/>
  <c r="R1522" i="7"/>
  <c r="R1524" i="7"/>
  <c r="R1525" i="7"/>
  <c r="R1526" i="7"/>
  <c r="R1527" i="7"/>
  <c r="R1529" i="7"/>
  <c r="R1530" i="7"/>
  <c r="R1531" i="7"/>
  <c r="R1532" i="7"/>
  <c r="R1533" i="7"/>
  <c r="R1534" i="7"/>
  <c r="R1535" i="7"/>
  <c r="R1536" i="7"/>
  <c r="R1537" i="7"/>
  <c r="R1539" i="7"/>
  <c r="R1540" i="7"/>
  <c r="R1541" i="7"/>
  <c r="R1542" i="7"/>
  <c r="R1543" i="7"/>
  <c r="R1544" i="7"/>
  <c r="R1545" i="7"/>
  <c r="R1546" i="7"/>
  <c r="R1547" i="7"/>
  <c r="R1549" i="7"/>
  <c r="R1550" i="7"/>
  <c r="R1551" i="7"/>
  <c r="R1552" i="7"/>
  <c r="R1554" i="7"/>
  <c r="R1555" i="7"/>
  <c r="R1556" i="7"/>
  <c r="R1557" i="7"/>
  <c r="R1559" i="7"/>
  <c r="R1560" i="7"/>
  <c r="R1561" i="7"/>
  <c r="R1562" i="7"/>
  <c r="R1563" i="7"/>
  <c r="R1564" i="7"/>
  <c r="R1565" i="7"/>
  <c r="R1566" i="7"/>
  <c r="R1567" i="7"/>
  <c r="R1569" i="7"/>
  <c r="R1570" i="7"/>
  <c r="R1571" i="7"/>
  <c r="R1572" i="7"/>
  <c r="R1573" i="7"/>
  <c r="R1574" i="7"/>
  <c r="R1575" i="7"/>
  <c r="R1576" i="7"/>
  <c r="R1577" i="7"/>
  <c r="R1579" i="7"/>
  <c r="R1580" i="7"/>
  <c r="R1581" i="7"/>
  <c r="R1582" i="7"/>
  <c r="R1584" i="7"/>
  <c r="R1585" i="7"/>
  <c r="R1586" i="7"/>
  <c r="R1587" i="7"/>
  <c r="R1589" i="7"/>
  <c r="R1590" i="7"/>
  <c r="R1591" i="7"/>
  <c r="R1592" i="7"/>
  <c r="R1593" i="7"/>
  <c r="R1594" i="7"/>
  <c r="R1595" i="7"/>
  <c r="R1596" i="7"/>
  <c r="R1597" i="7"/>
  <c r="R1599" i="7"/>
  <c r="R1600" i="7"/>
  <c r="R1601" i="7"/>
  <c r="R1602" i="7"/>
  <c r="R1603" i="7"/>
  <c r="R1604" i="7"/>
  <c r="R1605" i="7"/>
  <c r="R1606" i="7"/>
  <c r="R1607" i="7"/>
  <c r="R1609" i="7"/>
  <c r="R1610" i="7"/>
  <c r="R1611" i="7"/>
  <c r="R1612" i="7"/>
  <c r="R1614" i="7"/>
  <c r="R1615" i="7"/>
  <c r="R1616" i="7"/>
  <c r="R1617" i="7"/>
  <c r="R1619" i="7"/>
  <c r="R1620" i="7"/>
  <c r="R1621" i="7"/>
  <c r="R1622" i="7"/>
  <c r="R1623" i="7"/>
  <c r="R1624" i="7"/>
  <c r="R1625" i="7"/>
  <c r="R1626" i="7"/>
  <c r="R1627" i="7"/>
  <c r="R1629" i="7"/>
  <c r="R1630" i="7"/>
  <c r="R1631" i="7"/>
  <c r="R1632" i="7"/>
  <c r="R1633" i="7"/>
  <c r="R1634" i="7"/>
  <c r="R1635" i="7"/>
  <c r="R1636" i="7"/>
  <c r="R1637" i="7"/>
  <c r="R1639" i="7"/>
  <c r="R1640" i="7"/>
  <c r="R1641" i="7"/>
  <c r="R1642" i="7"/>
  <c r="R1644" i="7"/>
  <c r="R1645" i="7"/>
  <c r="R1646" i="7"/>
  <c r="R1647" i="7"/>
  <c r="R1649" i="7"/>
  <c r="R1650" i="7"/>
  <c r="R1651" i="7"/>
  <c r="R1652" i="7"/>
  <c r="R1653" i="7"/>
  <c r="R1654" i="7"/>
  <c r="R1655" i="7"/>
  <c r="R1656" i="7"/>
  <c r="R1657" i="7"/>
  <c r="R1659" i="7"/>
  <c r="R1660" i="7"/>
  <c r="R1661" i="7"/>
  <c r="R1662" i="7"/>
  <c r="R1663" i="7"/>
  <c r="R1664" i="7"/>
  <c r="R1665" i="7"/>
  <c r="R1666" i="7"/>
  <c r="R1667" i="7"/>
  <c r="R1669" i="7"/>
  <c r="R1670" i="7"/>
  <c r="R1671" i="7"/>
  <c r="R1672" i="7"/>
  <c r="R1674" i="7"/>
  <c r="R1675" i="7"/>
  <c r="R1676" i="7"/>
  <c r="R1677" i="7"/>
  <c r="R1679" i="7"/>
  <c r="R1680" i="7"/>
  <c r="R1681" i="7"/>
  <c r="R1682" i="7"/>
  <c r="R1683" i="7"/>
  <c r="R1684" i="7"/>
  <c r="R1685" i="7"/>
  <c r="R1686" i="7"/>
  <c r="R1687" i="7"/>
  <c r="R1689" i="7"/>
  <c r="R1690" i="7"/>
  <c r="R1691" i="7"/>
  <c r="R1692" i="7"/>
  <c r="R1693" i="7"/>
  <c r="R1694" i="7"/>
  <c r="R1695" i="7"/>
  <c r="R1696" i="7"/>
  <c r="R1697" i="7"/>
  <c r="R1699" i="7"/>
  <c r="R1700" i="7"/>
  <c r="R1701" i="7"/>
  <c r="R1702" i="7"/>
  <c r="R1704" i="7"/>
  <c r="R1705" i="7"/>
  <c r="R1706" i="7"/>
  <c r="R1707" i="7"/>
  <c r="R1709" i="7"/>
  <c r="R1710" i="7"/>
  <c r="R1711" i="7"/>
  <c r="R1712" i="7"/>
  <c r="R1713" i="7"/>
  <c r="R1714" i="7"/>
  <c r="R1715" i="7"/>
  <c r="R1716" i="7"/>
  <c r="R1717" i="7"/>
  <c r="R1719" i="7"/>
  <c r="R1720" i="7"/>
  <c r="R1721" i="7"/>
  <c r="R1722" i="7"/>
  <c r="R1723" i="7"/>
  <c r="R1724" i="7"/>
  <c r="R1725" i="7"/>
  <c r="R1726" i="7"/>
  <c r="R1727" i="7"/>
  <c r="R1729" i="7"/>
  <c r="R1730" i="7"/>
  <c r="R1731" i="7"/>
  <c r="R1732" i="7"/>
  <c r="R1734" i="7"/>
  <c r="R1735" i="7"/>
  <c r="R1736" i="7"/>
  <c r="R1737" i="7"/>
  <c r="R1739" i="7"/>
  <c r="R1740" i="7"/>
  <c r="R1741" i="7"/>
  <c r="R1742" i="7"/>
  <c r="R1743" i="7"/>
  <c r="R1744" i="7"/>
  <c r="R1745" i="7"/>
  <c r="R1746" i="7"/>
  <c r="R1747" i="7"/>
  <c r="R1749" i="7"/>
  <c r="R1750" i="7"/>
  <c r="R1751" i="7"/>
  <c r="R1752" i="7"/>
  <c r="R1753" i="7"/>
  <c r="R1754" i="7"/>
  <c r="R1755" i="7"/>
  <c r="R1756" i="7"/>
  <c r="R1757" i="7"/>
  <c r="R1759" i="7"/>
  <c r="R1760" i="7"/>
  <c r="R1761" i="7"/>
  <c r="R1762" i="7"/>
  <c r="R1764" i="7"/>
  <c r="R1765" i="7"/>
  <c r="R1766" i="7"/>
  <c r="R1767" i="7"/>
  <c r="R1769" i="7"/>
  <c r="R1770" i="7"/>
  <c r="R1771" i="7"/>
  <c r="R1772" i="7"/>
  <c r="R1773" i="7"/>
  <c r="R1774" i="7"/>
  <c r="R1775" i="7"/>
  <c r="R1776" i="7"/>
  <c r="R1777" i="7"/>
  <c r="R1779" i="7"/>
  <c r="R1780" i="7"/>
  <c r="R1781" i="7"/>
  <c r="R1782" i="7"/>
  <c r="R1783" i="7"/>
  <c r="R1784" i="7"/>
  <c r="R1785" i="7"/>
  <c r="R1786" i="7"/>
  <c r="R1787" i="7"/>
  <c r="R1789" i="7"/>
  <c r="R1790" i="7"/>
  <c r="R1791" i="7"/>
  <c r="R1792" i="7"/>
  <c r="R1794" i="7"/>
  <c r="R1795" i="7"/>
  <c r="R1796" i="7"/>
  <c r="R1797" i="7"/>
  <c r="R1799" i="7"/>
  <c r="R1800" i="7"/>
  <c r="R1801" i="7"/>
  <c r="R1802" i="7"/>
  <c r="R1803" i="7"/>
  <c r="R1804" i="7"/>
  <c r="R1805" i="7"/>
  <c r="R1806" i="7"/>
  <c r="R1807" i="7"/>
  <c r="R1809" i="7"/>
  <c r="R1810" i="7"/>
  <c r="R1811" i="7"/>
  <c r="R1812" i="7"/>
  <c r="R1813" i="7"/>
  <c r="R1814" i="7"/>
  <c r="R1815" i="7"/>
  <c r="R1816" i="7"/>
  <c r="R1817" i="7"/>
  <c r="R1819" i="7"/>
  <c r="R1820" i="7"/>
  <c r="R1821" i="7"/>
  <c r="R1822" i="7"/>
  <c r="R1824" i="7"/>
  <c r="R1825" i="7"/>
  <c r="R1826" i="7"/>
  <c r="R1827" i="7"/>
  <c r="R1829" i="7"/>
  <c r="R1830" i="7"/>
  <c r="R1831" i="7"/>
  <c r="R1832" i="7"/>
  <c r="R1833" i="7"/>
  <c r="R1834" i="7"/>
  <c r="R1835" i="7"/>
  <c r="R1836" i="7"/>
  <c r="R1837" i="7"/>
  <c r="R1839" i="7"/>
  <c r="R1840" i="7"/>
  <c r="R1841" i="7"/>
  <c r="R1842" i="7"/>
  <c r="R1843" i="7"/>
  <c r="R1844" i="7"/>
  <c r="R1845" i="7"/>
  <c r="R1846" i="7"/>
  <c r="R1847" i="7"/>
  <c r="R1849" i="7"/>
  <c r="R1850" i="7"/>
  <c r="R1851" i="7"/>
  <c r="R1852" i="7"/>
  <c r="R1854" i="7"/>
  <c r="R1855" i="7"/>
  <c r="R1856" i="7"/>
  <c r="R1857" i="7"/>
  <c r="R1859" i="7"/>
  <c r="R1860" i="7"/>
  <c r="R1861" i="7"/>
  <c r="R1862" i="7"/>
  <c r="R1863" i="7"/>
  <c r="R1864" i="7"/>
  <c r="R1865" i="7"/>
  <c r="R1866" i="7"/>
  <c r="R1867" i="7"/>
  <c r="R1869" i="7"/>
  <c r="R1870" i="7"/>
  <c r="R1871" i="7"/>
  <c r="R1872" i="7"/>
  <c r="R1873" i="7"/>
  <c r="R1874" i="7"/>
  <c r="R1875" i="7"/>
  <c r="R1876" i="7"/>
  <c r="R1877" i="7"/>
  <c r="R1879" i="7"/>
  <c r="R1880" i="7"/>
  <c r="R1881" i="7"/>
  <c r="R1882" i="7"/>
  <c r="R1884" i="7"/>
  <c r="R1885" i="7"/>
  <c r="R1886" i="7"/>
  <c r="R1887" i="7"/>
  <c r="R1889" i="7"/>
  <c r="R1890" i="7"/>
  <c r="R1891" i="7"/>
  <c r="R1892" i="7"/>
  <c r="R1893" i="7"/>
  <c r="R1894" i="7"/>
  <c r="R1895" i="7"/>
  <c r="R1896" i="7"/>
  <c r="R1897" i="7"/>
  <c r="R1899" i="7"/>
  <c r="R1900" i="7"/>
  <c r="R1901" i="7"/>
  <c r="R1902" i="7"/>
  <c r="R1903" i="7"/>
  <c r="R1904" i="7"/>
  <c r="R1905" i="7"/>
  <c r="R1906" i="7"/>
  <c r="R1907" i="7"/>
  <c r="R1909" i="7"/>
  <c r="R1910" i="7"/>
  <c r="R1911" i="7"/>
  <c r="R1912" i="7"/>
  <c r="R1914" i="7"/>
  <c r="R1915" i="7"/>
  <c r="R1916" i="7"/>
  <c r="R1917" i="7"/>
  <c r="R1919" i="7"/>
  <c r="R1920" i="7"/>
  <c r="R1921" i="7"/>
  <c r="R1922" i="7"/>
  <c r="R1923" i="7"/>
  <c r="R1924" i="7"/>
  <c r="R1925" i="7"/>
  <c r="R1926" i="7"/>
  <c r="R1927" i="7"/>
  <c r="R1929" i="7"/>
  <c r="R1930" i="7"/>
  <c r="R1931" i="7"/>
  <c r="R1932" i="7"/>
  <c r="R1933" i="7"/>
  <c r="R1934" i="7"/>
  <c r="R1935" i="7"/>
  <c r="R1936" i="7"/>
  <c r="R1937" i="7"/>
  <c r="R1939" i="7"/>
  <c r="R1940" i="7"/>
  <c r="R1941" i="7"/>
  <c r="R1942" i="7"/>
  <c r="R1944" i="7"/>
  <c r="R1945" i="7"/>
  <c r="R1946" i="7"/>
  <c r="R1947" i="7"/>
  <c r="R1949" i="7"/>
  <c r="R1950" i="7"/>
  <c r="R1951" i="7"/>
  <c r="R1952" i="7"/>
  <c r="R1953" i="7"/>
  <c r="R1954" i="7"/>
  <c r="R1955" i="7"/>
  <c r="R1956" i="7"/>
  <c r="R1957" i="7"/>
  <c r="R1959" i="7"/>
  <c r="R1960" i="7"/>
  <c r="R1961" i="7"/>
  <c r="R1962" i="7"/>
  <c r="R1963" i="7"/>
  <c r="R1964" i="7"/>
  <c r="R1965" i="7"/>
  <c r="R1966" i="7"/>
  <c r="R1967" i="7"/>
  <c r="R1969" i="7"/>
  <c r="R1970" i="7"/>
  <c r="R1971" i="7"/>
  <c r="R1972" i="7"/>
  <c r="R1974" i="7"/>
  <c r="R1975" i="7"/>
  <c r="R1976" i="7"/>
  <c r="R1977" i="7"/>
  <c r="R1979" i="7"/>
  <c r="R1980" i="7"/>
  <c r="R1981" i="7"/>
  <c r="R1982" i="7"/>
  <c r="R1983" i="7"/>
  <c r="R1984" i="7"/>
  <c r="R1985" i="7"/>
  <c r="R1986" i="7"/>
  <c r="R1987" i="7"/>
  <c r="R1989" i="7"/>
  <c r="R1990" i="7"/>
  <c r="R1991" i="7"/>
  <c r="R1992" i="7"/>
  <c r="R1993" i="7"/>
  <c r="R1994" i="7"/>
  <c r="R1995" i="7"/>
  <c r="R1996" i="7"/>
  <c r="R1997" i="7"/>
  <c r="R1999" i="7"/>
  <c r="R2000" i="7"/>
  <c r="R2001" i="7"/>
  <c r="R2002" i="7"/>
  <c r="R2004" i="7"/>
  <c r="R2005" i="7"/>
  <c r="R2006" i="7"/>
  <c r="R2007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  <c r="N2007" i="7"/>
  <c r="N8" i="7"/>
  <c r="S80" i="8" l="1"/>
  <c r="T82" i="8" s="1"/>
  <c r="AN82" i="8" s="1"/>
  <c r="T72" i="8"/>
  <c r="AN72" i="8" s="1"/>
  <c r="T74" i="8"/>
  <c r="AN74" i="8" s="1"/>
  <c r="T76" i="8"/>
  <c r="AN76" i="8" s="1"/>
  <c r="T78" i="8"/>
  <c r="AN78" i="8" s="1"/>
  <c r="T70" i="8"/>
  <c r="AN70" i="8" s="1"/>
  <c r="T71" i="8"/>
  <c r="AN71" i="8" s="1"/>
  <c r="T73" i="8"/>
  <c r="AN73" i="8" s="1"/>
  <c r="T75" i="8"/>
  <c r="AN75" i="8" s="1"/>
  <c r="T77" i="8"/>
  <c r="AN77" i="8" s="1"/>
  <c r="T79" i="8"/>
  <c r="AN79" i="8" s="1"/>
  <c r="S10" i="8"/>
  <c r="S160" i="8"/>
  <c r="S100" i="8"/>
  <c r="S90" i="8"/>
  <c r="O1602" i="7"/>
  <c r="O1600" i="7"/>
  <c r="O1598" i="7"/>
  <c r="O1596" i="7"/>
  <c r="O1594" i="7"/>
  <c r="O1592" i="7"/>
  <c r="O1590" i="7"/>
  <c r="O1588" i="7"/>
  <c r="R1588" i="7" s="1"/>
  <c r="O1586" i="7"/>
  <c r="O1584" i="7"/>
  <c r="O1582" i="7"/>
  <c r="O1580" i="7"/>
  <c r="O1578" i="7"/>
  <c r="R1578" i="7" s="1"/>
  <c r="O1576" i="7"/>
  <c r="O1574" i="7"/>
  <c r="O1572" i="7"/>
  <c r="O1570" i="7"/>
  <c r="O1568" i="7"/>
  <c r="O1566" i="7"/>
  <c r="O1564" i="7"/>
  <c r="O1562" i="7"/>
  <c r="O1560" i="7"/>
  <c r="O1558" i="7"/>
  <c r="R1558" i="7" s="1"/>
  <c r="O1556" i="7"/>
  <c r="O1554" i="7"/>
  <c r="O35" i="7"/>
  <c r="O37" i="7"/>
  <c r="O39" i="7"/>
  <c r="O41" i="7"/>
  <c r="O43" i="7"/>
  <c r="O45" i="7"/>
  <c r="O47" i="7"/>
  <c r="O34" i="7"/>
  <c r="O38" i="7"/>
  <c r="O42" i="7"/>
  <c r="O46" i="7"/>
  <c r="O49" i="7"/>
  <c r="O51" i="7"/>
  <c r="O53" i="7"/>
  <c r="R53" i="7" s="1"/>
  <c r="O55" i="7"/>
  <c r="O57" i="7"/>
  <c r="O59" i="7"/>
  <c r="O61" i="7"/>
  <c r="O63" i="7"/>
  <c r="O65" i="7"/>
  <c r="O67" i="7"/>
  <c r="O69" i="7"/>
  <c r="O71" i="7"/>
  <c r="O73" i="7"/>
  <c r="O75" i="7"/>
  <c r="O77" i="7"/>
  <c r="O79" i="7"/>
  <c r="O81" i="7"/>
  <c r="O83" i="7"/>
  <c r="R83" i="7" s="1"/>
  <c r="O85" i="7"/>
  <c r="O87" i="7"/>
  <c r="O89" i="7"/>
  <c r="O91" i="7"/>
  <c r="O93" i="7"/>
  <c r="O95" i="7"/>
  <c r="O97" i="7"/>
  <c r="O99" i="7"/>
  <c r="O101" i="7"/>
  <c r="O103" i="7"/>
  <c r="O105" i="7"/>
  <c r="O107" i="7"/>
  <c r="O109" i="7"/>
  <c r="O111" i="7"/>
  <c r="O113" i="7"/>
  <c r="R113" i="7" s="1"/>
  <c r="O115" i="7"/>
  <c r="O117" i="7"/>
  <c r="O119" i="7"/>
  <c r="O121" i="7"/>
  <c r="O123" i="7"/>
  <c r="O125" i="7"/>
  <c r="O127" i="7"/>
  <c r="O129" i="7"/>
  <c r="O131" i="7"/>
  <c r="O133" i="7"/>
  <c r="O135" i="7"/>
  <c r="O137" i="7"/>
  <c r="O139" i="7"/>
  <c r="O141" i="7"/>
  <c r="O143" i="7"/>
  <c r="R143" i="7" s="1"/>
  <c r="O145" i="7"/>
  <c r="O147" i="7"/>
  <c r="O149" i="7"/>
  <c r="O151" i="7"/>
  <c r="O153" i="7"/>
  <c r="O155" i="7"/>
  <c r="O157" i="7"/>
  <c r="O159" i="7"/>
  <c r="O161" i="7"/>
  <c r="O163" i="7"/>
  <c r="O165" i="7"/>
  <c r="O167" i="7"/>
  <c r="O169" i="7"/>
  <c r="O171" i="7"/>
  <c r="O173" i="7"/>
  <c r="R173" i="7" s="1"/>
  <c r="O175" i="7"/>
  <c r="O177" i="7"/>
  <c r="O179" i="7"/>
  <c r="O181" i="7"/>
  <c r="O183" i="7"/>
  <c r="O185" i="7"/>
  <c r="O187" i="7"/>
  <c r="O189" i="7"/>
  <c r="O191" i="7"/>
  <c r="O193" i="7"/>
  <c r="O195" i="7"/>
  <c r="O197" i="7"/>
  <c r="O199" i="7"/>
  <c r="O201" i="7"/>
  <c r="O203" i="7"/>
  <c r="R203" i="7" s="1"/>
  <c r="O205" i="7"/>
  <c r="O207" i="7"/>
  <c r="O36" i="7"/>
  <c r="O40" i="7"/>
  <c r="O44" i="7"/>
  <c r="O48" i="7"/>
  <c r="R48" i="7" s="1"/>
  <c r="O50" i="7"/>
  <c r="O52" i="7"/>
  <c r="O54" i="7"/>
  <c r="O56" i="7"/>
  <c r="O58" i="7"/>
  <c r="R58" i="7" s="1"/>
  <c r="O60" i="7"/>
  <c r="O62" i="7"/>
  <c r="O64" i="7"/>
  <c r="O66" i="7"/>
  <c r="O68" i="7"/>
  <c r="O70" i="7"/>
  <c r="O72" i="7"/>
  <c r="O74" i="7"/>
  <c r="O76" i="7"/>
  <c r="O78" i="7"/>
  <c r="R78" i="7" s="1"/>
  <c r="O80" i="7"/>
  <c r="O82" i="7"/>
  <c r="O84" i="7"/>
  <c r="O86" i="7"/>
  <c r="O88" i="7"/>
  <c r="R88" i="7" s="1"/>
  <c r="O90" i="7"/>
  <c r="O92" i="7"/>
  <c r="O94" i="7"/>
  <c r="O96" i="7"/>
  <c r="O98" i="7"/>
  <c r="O100" i="7"/>
  <c r="O102" i="7"/>
  <c r="O104" i="7"/>
  <c r="O106" i="7"/>
  <c r="O108" i="7"/>
  <c r="R108" i="7" s="1"/>
  <c r="O110" i="7"/>
  <c r="O112" i="7"/>
  <c r="O114" i="7"/>
  <c r="O116" i="7"/>
  <c r="O118" i="7"/>
  <c r="R118" i="7" s="1"/>
  <c r="O120" i="7"/>
  <c r="O122" i="7"/>
  <c r="O124" i="7"/>
  <c r="O126" i="7"/>
  <c r="O128" i="7"/>
  <c r="O130" i="7"/>
  <c r="O132" i="7"/>
  <c r="O134" i="7"/>
  <c r="O136" i="7"/>
  <c r="O138" i="7"/>
  <c r="R138" i="7" s="1"/>
  <c r="O140" i="7"/>
  <c r="O142" i="7"/>
  <c r="O144" i="7"/>
  <c r="O146" i="7"/>
  <c r="O148" i="7"/>
  <c r="R148" i="7" s="1"/>
  <c r="O150" i="7"/>
  <c r="O152" i="7"/>
  <c r="O154" i="7"/>
  <c r="O156" i="7"/>
  <c r="O158" i="7"/>
  <c r="O160" i="7"/>
  <c r="O162" i="7"/>
  <c r="O164" i="7"/>
  <c r="O166" i="7"/>
  <c r="O168" i="7"/>
  <c r="R168" i="7" s="1"/>
  <c r="O170" i="7"/>
  <c r="O172" i="7"/>
  <c r="O174" i="7"/>
  <c r="O176" i="7"/>
  <c r="O178" i="7"/>
  <c r="R178" i="7" s="1"/>
  <c r="O180" i="7"/>
  <c r="O182" i="7"/>
  <c r="O184" i="7"/>
  <c r="O186" i="7"/>
  <c r="O188" i="7"/>
  <c r="O190" i="7"/>
  <c r="O192" i="7"/>
  <c r="O194" i="7"/>
  <c r="O196" i="7"/>
  <c r="O198" i="7"/>
  <c r="R198" i="7" s="1"/>
  <c r="O200" i="7"/>
  <c r="O202" i="7"/>
  <c r="O204" i="7"/>
  <c r="O206" i="7"/>
  <c r="O208" i="7"/>
  <c r="R208" i="7" s="1"/>
  <c r="O210" i="7"/>
  <c r="O212" i="7"/>
  <c r="O214" i="7"/>
  <c r="O216" i="7"/>
  <c r="O218" i="7"/>
  <c r="O220" i="7"/>
  <c r="O211" i="7"/>
  <c r="O215" i="7"/>
  <c r="O219" i="7"/>
  <c r="O222" i="7"/>
  <c r="O224" i="7"/>
  <c r="O226" i="7"/>
  <c r="O228" i="7"/>
  <c r="R228" i="7" s="1"/>
  <c r="O230" i="7"/>
  <c r="O232" i="7"/>
  <c r="O234" i="7"/>
  <c r="O236" i="7"/>
  <c r="O238" i="7"/>
  <c r="R238" i="7" s="1"/>
  <c r="O240" i="7"/>
  <c r="O242" i="7"/>
  <c r="O244" i="7"/>
  <c r="O246" i="7"/>
  <c r="O248" i="7"/>
  <c r="O250" i="7"/>
  <c r="O252" i="7"/>
  <c r="O254" i="7"/>
  <c r="O256" i="7"/>
  <c r="O258" i="7"/>
  <c r="R258" i="7" s="1"/>
  <c r="O260" i="7"/>
  <c r="O262" i="7"/>
  <c r="O264" i="7"/>
  <c r="O266" i="7"/>
  <c r="O268" i="7"/>
  <c r="R268" i="7" s="1"/>
  <c r="O270" i="7"/>
  <c r="O272" i="7"/>
  <c r="O274" i="7"/>
  <c r="O276" i="7"/>
  <c r="O278" i="7"/>
  <c r="O280" i="7"/>
  <c r="O282" i="7"/>
  <c r="O284" i="7"/>
  <c r="O286" i="7"/>
  <c r="O288" i="7"/>
  <c r="R288" i="7" s="1"/>
  <c r="O290" i="7"/>
  <c r="O292" i="7"/>
  <c r="O294" i="7"/>
  <c r="O296" i="7"/>
  <c r="O298" i="7"/>
  <c r="R298" i="7" s="1"/>
  <c r="O300" i="7"/>
  <c r="O302" i="7"/>
  <c r="O304" i="7"/>
  <c r="O306" i="7"/>
  <c r="O308" i="7"/>
  <c r="O310" i="7"/>
  <c r="O312" i="7"/>
  <c r="O314" i="7"/>
  <c r="O316" i="7"/>
  <c r="O318" i="7"/>
  <c r="R318" i="7" s="1"/>
  <c r="O320" i="7"/>
  <c r="O322" i="7"/>
  <c r="O324" i="7"/>
  <c r="O326" i="7"/>
  <c r="O328" i="7"/>
  <c r="R328" i="7" s="1"/>
  <c r="O330" i="7"/>
  <c r="O332" i="7"/>
  <c r="O334" i="7"/>
  <c r="O336" i="7"/>
  <c r="O338" i="7"/>
  <c r="O340" i="7"/>
  <c r="O342" i="7"/>
  <c r="O344" i="7"/>
  <c r="O346" i="7"/>
  <c r="O348" i="7"/>
  <c r="R348" i="7" s="1"/>
  <c r="O350" i="7"/>
  <c r="O352" i="7"/>
  <c r="O354" i="7"/>
  <c r="O356" i="7"/>
  <c r="O358" i="7"/>
  <c r="R358" i="7" s="1"/>
  <c r="O360" i="7"/>
  <c r="O362" i="7"/>
  <c r="O364" i="7"/>
  <c r="O366" i="7"/>
  <c r="O368" i="7"/>
  <c r="O370" i="7"/>
  <c r="O372" i="7"/>
  <c r="O374" i="7"/>
  <c r="O376" i="7"/>
  <c r="O378" i="7"/>
  <c r="R378" i="7" s="1"/>
  <c r="O380" i="7"/>
  <c r="O382" i="7"/>
  <c r="O384" i="7"/>
  <c r="O386" i="7"/>
  <c r="O388" i="7"/>
  <c r="R388" i="7" s="1"/>
  <c r="O390" i="7"/>
  <c r="O392" i="7"/>
  <c r="O394" i="7"/>
  <c r="O396" i="7"/>
  <c r="O398" i="7"/>
  <c r="O400" i="7"/>
  <c r="O402" i="7"/>
  <c r="O404" i="7"/>
  <c r="O406" i="7"/>
  <c r="O408" i="7"/>
  <c r="R408" i="7" s="1"/>
  <c r="O410" i="7"/>
  <c r="O412" i="7"/>
  <c r="O414" i="7"/>
  <c r="O416" i="7"/>
  <c r="O418" i="7"/>
  <c r="R418" i="7" s="1"/>
  <c r="O420" i="7"/>
  <c r="O422" i="7"/>
  <c r="O424" i="7"/>
  <c r="O426" i="7"/>
  <c r="O428" i="7"/>
  <c r="O430" i="7"/>
  <c r="O432" i="7"/>
  <c r="O434" i="7"/>
  <c r="O436" i="7"/>
  <c r="O438" i="7"/>
  <c r="R438" i="7" s="1"/>
  <c r="O440" i="7"/>
  <c r="O442" i="7"/>
  <c r="O444" i="7"/>
  <c r="O446" i="7"/>
  <c r="O448" i="7"/>
  <c r="R448" i="7" s="1"/>
  <c r="O450" i="7"/>
  <c r="O452" i="7"/>
  <c r="O454" i="7"/>
  <c r="O456" i="7"/>
  <c r="O458" i="7"/>
  <c r="O460" i="7"/>
  <c r="O462" i="7"/>
  <c r="O464" i="7"/>
  <c r="O466" i="7"/>
  <c r="O468" i="7"/>
  <c r="R468" i="7" s="1"/>
  <c r="O470" i="7"/>
  <c r="O472" i="7"/>
  <c r="O474" i="7"/>
  <c r="O476" i="7"/>
  <c r="O478" i="7"/>
  <c r="R478" i="7" s="1"/>
  <c r="O480" i="7"/>
  <c r="O482" i="7"/>
  <c r="O484" i="7"/>
  <c r="O486" i="7"/>
  <c r="O488" i="7"/>
  <c r="O490" i="7"/>
  <c r="O492" i="7"/>
  <c r="O494" i="7"/>
  <c r="O496" i="7"/>
  <c r="O498" i="7"/>
  <c r="R498" i="7" s="1"/>
  <c r="O500" i="7"/>
  <c r="O502" i="7"/>
  <c r="O504" i="7"/>
  <c r="O506" i="7"/>
  <c r="O508" i="7"/>
  <c r="R508" i="7" s="1"/>
  <c r="O510" i="7"/>
  <c r="O512" i="7"/>
  <c r="O514" i="7"/>
  <c r="O516" i="7"/>
  <c r="O518" i="7"/>
  <c r="O520" i="7"/>
  <c r="O522" i="7"/>
  <c r="O524" i="7"/>
  <c r="O526" i="7"/>
  <c r="O528" i="7"/>
  <c r="R528" i="7" s="1"/>
  <c r="O530" i="7"/>
  <c r="O532" i="7"/>
  <c r="O534" i="7"/>
  <c r="O536" i="7"/>
  <c r="O538" i="7"/>
  <c r="R538" i="7" s="1"/>
  <c r="O540" i="7"/>
  <c r="O542" i="7"/>
  <c r="O544" i="7"/>
  <c r="O546" i="7"/>
  <c r="O548" i="7"/>
  <c r="O550" i="7"/>
  <c r="O209" i="7"/>
  <c r="O213" i="7"/>
  <c r="O217" i="7"/>
  <c r="O221" i="7"/>
  <c r="O223" i="7"/>
  <c r="O225" i="7"/>
  <c r="O227" i="7"/>
  <c r="O229" i="7"/>
  <c r="O231" i="7"/>
  <c r="O233" i="7"/>
  <c r="R233" i="7" s="1"/>
  <c r="O235" i="7"/>
  <c r="O237" i="7"/>
  <c r="O239" i="7"/>
  <c r="O241" i="7"/>
  <c r="O243" i="7"/>
  <c r="O245" i="7"/>
  <c r="O247" i="7"/>
  <c r="O249" i="7"/>
  <c r="O251" i="7"/>
  <c r="O253" i="7"/>
  <c r="O255" i="7"/>
  <c r="O257" i="7"/>
  <c r="O259" i="7"/>
  <c r="O261" i="7"/>
  <c r="O263" i="7"/>
  <c r="R263" i="7" s="1"/>
  <c r="O265" i="7"/>
  <c r="O267" i="7"/>
  <c r="O269" i="7"/>
  <c r="O271" i="7"/>
  <c r="O273" i="7"/>
  <c r="O275" i="7"/>
  <c r="O277" i="7"/>
  <c r="O279" i="7"/>
  <c r="O281" i="7"/>
  <c r="O283" i="7"/>
  <c r="O285" i="7"/>
  <c r="O287" i="7"/>
  <c r="O289" i="7"/>
  <c r="O291" i="7"/>
  <c r="O293" i="7"/>
  <c r="R293" i="7" s="1"/>
  <c r="O295" i="7"/>
  <c r="O297" i="7"/>
  <c r="O299" i="7"/>
  <c r="O301" i="7"/>
  <c r="O303" i="7"/>
  <c r="O305" i="7"/>
  <c r="O307" i="7"/>
  <c r="O309" i="7"/>
  <c r="O311" i="7"/>
  <c r="O313" i="7"/>
  <c r="O315" i="7"/>
  <c r="O317" i="7"/>
  <c r="O319" i="7"/>
  <c r="O321" i="7"/>
  <c r="O323" i="7"/>
  <c r="R323" i="7" s="1"/>
  <c r="O325" i="7"/>
  <c r="O327" i="7"/>
  <c r="O329" i="7"/>
  <c r="O331" i="7"/>
  <c r="O333" i="7"/>
  <c r="O335" i="7"/>
  <c r="O337" i="7"/>
  <c r="O339" i="7"/>
  <c r="O341" i="7"/>
  <c r="O343" i="7"/>
  <c r="O345" i="7"/>
  <c r="O347" i="7"/>
  <c r="O349" i="7"/>
  <c r="O351" i="7"/>
  <c r="O353" i="7"/>
  <c r="R353" i="7" s="1"/>
  <c r="O355" i="7"/>
  <c r="O357" i="7"/>
  <c r="O359" i="7"/>
  <c r="O361" i="7"/>
  <c r="O363" i="7"/>
  <c r="O365" i="7"/>
  <c r="O367" i="7"/>
  <c r="O369" i="7"/>
  <c r="O371" i="7"/>
  <c r="O373" i="7"/>
  <c r="O375" i="7"/>
  <c r="O377" i="7"/>
  <c r="O379" i="7"/>
  <c r="O381" i="7"/>
  <c r="O383" i="7"/>
  <c r="R383" i="7" s="1"/>
  <c r="O385" i="7"/>
  <c r="O387" i="7"/>
  <c r="O389" i="7"/>
  <c r="O391" i="7"/>
  <c r="O393" i="7"/>
  <c r="O395" i="7"/>
  <c r="O397" i="7"/>
  <c r="O399" i="7"/>
  <c r="O401" i="7"/>
  <c r="O403" i="7"/>
  <c r="O405" i="7"/>
  <c r="O407" i="7"/>
  <c r="O409" i="7"/>
  <c r="O411" i="7"/>
  <c r="O413" i="7"/>
  <c r="R413" i="7" s="1"/>
  <c r="O415" i="7"/>
  <c r="O417" i="7"/>
  <c r="O419" i="7"/>
  <c r="O421" i="7"/>
  <c r="O423" i="7"/>
  <c r="O425" i="7"/>
  <c r="O427" i="7"/>
  <c r="O429" i="7"/>
  <c r="O431" i="7"/>
  <c r="O433" i="7"/>
  <c r="O435" i="7"/>
  <c r="O437" i="7"/>
  <c r="O439" i="7"/>
  <c r="O441" i="7"/>
  <c r="O443" i="7"/>
  <c r="R443" i="7" s="1"/>
  <c r="O445" i="7"/>
  <c r="O447" i="7"/>
  <c r="O449" i="7"/>
  <c r="O451" i="7"/>
  <c r="O453" i="7"/>
  <c r="O455" i="7"/>
  <c r="O457" i="7"/>
  <c r="O459" i="7"/>
  <c r="O461" i="7"/>
  <c r="O463" i="7"/>
  <c r="O465" i="7"/>
  <c r="O467" i="7"/>
  <c r="O469" i="7"/>
  <c r="O471" i="7"/>
  <c r="O473" i="7"/>
  <c r="R473" i="7" s="1"/>
  <c r="O475" i="7"/>
  <c r="O477" i="7"/>
  <c r="O479" i="7"/>
  <c r="O481" i="7"/>
  <c r="O483" i="7"/>
  <c r="O485" i="7"/>
  <c r="O487" i="7"/>
  <c r="O489" i="7"/>
  <c r="O491" i="7"/>
  <c r="O493" i="7"/>
  <c r="O495" i="7"/>
  <c r="O497" i="7"/>
  <c r="O499" i="7"/>
  <c r="O501" i="7"/>
  <c r="O503" i="7"/>
  <c r="R503" i="7" s="1"/>
  <c r="O505" i="7"/>
  <c r="O507" i="7"/>
  <c r="O509" i="7"/>
  <c r="O511" i="7"/>
  <c r="O513" i="7"/>
  <c r="O515" i="7"/>
  <c r="O517" i="7"/>
  <c r="O519" i="7"/>
  <c r="O521" i="7"/>
  <c r="O523" i="7"/>
  <c r="O525" i="7"/>
  <c r="O527" i="7"/>
  <c r="O529" i="7"/>
  <c r="O531" i="7"/>
  <c r="O533" i="7"/>
  <c r="R533" i="7" s="1"/>
  <c r="O535" i="7"/>
  <c r="O537" i="7"/>
  <c r="O539" i="7"/>
  <c r="O541" i="7"/>
  <c r="O543" i="7"/>
  <c r="O545" i="7"/>
  <c r="O547" i="7"/>
  <c r="O549" i="7"/>
  <c r="O551" i="7"/>
  <c r="O553" i="7"/>
  <c r="O554" i="7"/>
  <c r="O556" i="7"/>
  <c r="O558" i="7"/>
  <c r="R558" i="7" s="1"/>
  <c r="O560" i="7"/>
  <c r="O562" i="7"/>
  <c r="O564" i="7"/>
  <c r="O566" i="7"/>
  <c r="O568" i="7"/>
  <c r="R568" i="7" s="1"/>
  <c r="O570" i="7"/>
  <c r="O572" i="7"/>
  <c r="O574" i="7"/>
  <c r="O576" i="7"/>
  <c r="O578" i="7"/>
  <c r="O580" i="7"/>
  <c r="O582" i="7"/>
  <c r="O584" i="7"/>
  <c r="O586" i="7"/>
  <c r="O588" i="7"/>
  <c r="R588" i="7" s="1"/>
  <c r="O590" i="7"/>
  <c r="O592" i="7"/>
  <c r="O594" i="7"/>
  <c r="O596" i="7"/>
  <c r="O598" i="7"/>
  <c r="R598" i="7" s="1"/>
  <c r="O600" i="7"/>
  <c r="O602" i="7"/>
  <c r="O604" i="7"/>
  <c r="O606" i="7"/>
  <c r="O608" i="7"/>
  <c r="O610" i="7"/>
  <c r="O612" i="7"/>
  <c r="O614" i="7"/>
  <c r="O616" i="7"/>
  <c r="O618" i="7"/>
  <c r="R618" i="7" s="1"/>
  <c r="O620" i="7"/>
  <c r="O622" i="7"/>
  <c r="O624" i="7"/>
  <c r="O626" i="7"/>
  <c r="O628" i="7"/>
  <c r="R628" i="7" s="1"/>
  <c r="O630" i="7"/>
  <c r="O632" i="7"/>
  <c r="O634" i="7"/>
  <c r="O636" i="7"/>
  <c r="O638" i="7"/>
  <c r="O640" i="7"/>
  <c r="O642" i="7"/>
  <c r="O644" i="7"/>
  <c r="O646" i="7"/>
  <c r="O648" i="7"/>
  <c r="R648" i="7" s="1"/>
  <c r="O650" i="7"/>
  <c r="O652" i="7"/>
  <c r="O654" i="7"/>
  <c r="O656" i="7"/>
  <c r="O658" i="7"/>
  <c r="R658" i="7" s="1"/>
  <c r="O660" i="7"/>
  <c r="O662" i="7"/>
  <c r="O664" i="7"/>
  <c r="O666" i="7"/>
  <c r="O668" i="7"/>
  <c r="O670" i="7"/>
  <c r="O672" i="7"/>
  <c r="O674" i="7"/>
  <c r="O676" i="7"/>
  <c r="O678" i="7"/>
  <c r="R678" i="7" s="1"/>
  <c r="O680" i="7"/>
  <c r="O682" i="7"/>
  <c r="O684" i="7"/>
  <c r="O686" i="7"/>
  <c r="O688" i="7"/>
  <c r="R688" i="7" s="1"/>
  <c r="O690" i="7"/>
  <c r="O692" i="7"/>
  <c r="O694" i="7"/>
  <c r="O696" i="7"/>
  <c r="O698" i="7"/>
  <c r="O700" i="7"/>
  <c r="O702" i="7"/>
  <c r="O704" i="7"/>
  <c r="O706" i="7"/>
  <c r="O708" i="7"/>
  <c r="R708" i="7" s="1"/>
  <c r="O710" i="7"/>
  <c r="O712" i="7"/>
  <c r="O714" i="7"/>
  <c r="O716" i="7"/>
  <c r="O718" i="7"/>
  <c r="R718" i="7" s="1"/>
  <c r="O720" i="7"/>
  <c r="O722" i="7"/>
  <c r="O724" i="7"/>
  <c r="O726" i="7"/>
  <c r="O728" i="7"/>
  <c r="O730" i="7"/>
  <c r="O732" i="7"/>
  <c r="O734" i="7"/>
  <c r="O736" i="7"/>
  <c r="O738" i="7"/>
  <c r="R738" i="7" s="1"/>
  <c r="O740" i="7"/>
  <c r="O742" i="7"/>
  <c r="O744" i="7"/>
  <c r="O746" i="7"/>
  <c r="O748" i="7"/>
  <c r="R748" i="7" s="1"/>
  <c r="O750" i="7"/>
  <c r="O752" i="7"/>
  <c r="O754" i="7"/>
  <c r="O756" i="7"/>
  <c r="O758" i="7"/>
  <c r="O760" i="7"/>
  <c r="O762" i="7"/>
  <c r="O764" i="7"/>
  <c r="O766" i="7"/>
  <c r="O768" i="7"/>
  <c r="R768" i="7" s="1"/>
  <c r="O770" i="7"/>
  <c r="O772" i="7"/>
  <c r="O774" i="7"/>
  <c r="O776" i="7"/>
  <c r="O778" i="7"/>
  <c r="R778" i="7" s="1"/>
  <c r="O780" i="7"/>
  <c r="O782" i="7"/>
  <c r="O784" i="7"/>
  <c r="O786" i="7"/>
  <c r="O788" i="7"/>
  <c r="O790" i="7"/>
  <c r="O792" i="7"/>
  <c r="O794" i="7"/>
  <c r="O796" i="7"/>
  <c r="O798" i="7"/>
  <c r="R798" i="7" s="1"/>
  <c r="O800" i="7"/>
  <c r="O802" i="7"/>
  <c r="O804" i="7"/>
  <c r="O806" i="7"/>
  <c r="O808" i="7"/>
  <c r="R808" i="7" s="1"/>
  <c r="O810" i="7"/>
  <c r="O812" i="7"/>
  <c r="O814" i="7"/>
  <c r="O816" i="7"/>
  <c r="O818" i="7"/>
  <c r="O820" i="7"/>
  <c r="O822" i="7"/>
  <c r="O824" i="7"/>
  <c r="O826" i="7"/>
  <c r="O828" i="7"/>
  <c r="R828" i="7" s="1"/>
  <c r="O830" i="7"/>
  <c r="O832" i="7"/>
  <c r="O834" i="7"/>
  <c r="O836" i="7"/>
  <c r="O838" i="7"/>
  <c r="R838" i="7" s="1"/>
  <c r="O840" i="7"/>
  <c r="O842" i="7"/>
  <c r="O844" i="7"/>
  <c r="O846" i="7"/>
  <c r="O848" i="7"/>
  <c r="O850" i="7"/>
  <c r="O852" i="7"/>
  <c r="O854" i="7"/>
  <c r="O856" i="7"/>
  <c r="O858" i="7"/>
  <c r="R858" i="7" s="1"/>
  <c r="O860" i="7"/>
  <c r="O862" i="7"/>
  <c r="O864" i="7"/>
  <c r="O866" i="7"/>
  <c r="O868" i="7"/>
  <c r="R868" i="7" s="1"/>
  <c r="O870" i="7"/>
  <c r="O872" i="7"/>
  <c r="O874" i="7"/>
  <c r="O876" i="7"/>
  <c r="O878" i="7"/>
  <c r="O880" i="7"/>
  <c r="O882" i="7"/>
  <c r="O884" i="7"/>
  <c r="O886" i="7"/>
  <c r="O888" i="7"/>
  <c r="R888" i="7" s="1"/>
  <c r="O890" i="7"/>
  <c r="O892" i="7"/>
  <c r="O552" i="7"/>
  <c r="O555" i="7"/>
  <c r="O557" i="7"/>
  <c r="O559" i="7"/>
  <c r="O561" i="7"/>
  <c r="O563" i="7"/>
  <c r="R563" i="7" s="1"/>
  <c r="O565" i="7"/>
  <c r="O567" i="7"/>
  <c r="O569" i="7"/>
  <c r="O571" i="7"/>
  <c r="O573" i="7"/>
  <c r="O575" i="7"/>
  <c r="O577" i="7"/>
  <c r="O579" i="7"/>
  <c r="O581" i="7"/>
  <c r="O583" i="7"/>
  <c r="O585" i="7"/>
  <c r="O587" i="7"/>
  <c r="O589" i="7"/>
  <c r="O591" i="7"/>
  <c r="O593" i="7"/>
  <c r="R593" i="7" s="1"/>
  <c r="O595" i="7"/>
  <c r="O597" i="7"/>
  <c r="O599" i="7"/>
  <c r="O601" i="7"/>
  <c r="O603" i="7"/>
  <c r="O605" i="7"/>
  <c r="O607" i="7"/>
  <c r="O609" i="7"/>
  <c r="O611" i="7"/>
  <c r="O613" i="7"/>
  <c r="O615" i="7"/>
  <c r="O617" i="7"/>
  <c r="O619" i="7"/>
  <c r="O621" i="7"/>
  <c r="O623" i="7"/>
  <c r="R623" i="7" s="1"/>
  <c r="O625" i="7"/>
  <c r="O627" i="7"/>
  <c r="O629" i="7"/>
  <c r="O631" i="7"/>
  <c r="O633" i="7"/>
  <c r="O635" i="7"/>
  <c r="O637" i="7"/>
  <c r="O639" i="7"/>
  <c r="O641" i="7"/>
  <c r="O643" i="7"/>
  <c r="O645" i="7"/>
  <c r="O647" i="7"/>
  <c r="O649" i="7"/>
  <c r="O651" i="7"/>
  <c r="O653" i="7"/>
  <c r="R653" i="7" s="1"/>
  <c r="O655" i="7"/>
  <c r="O657" i="7"/>
  <c r="O659" i="7"/>
  <c r="O661" i="7"/>
  <c r="O663" i="7"/>
  <c r="O665" i="7"/>
  <c r="O667" i="7"/>
  <c r="O669" i="7"/>
  <c r="O671" i="7"/>
  <c r="O673" i="7"/>
  <c r="O675" i="7"/>
  <c r="O677" i="7"/>
  <c r="O679" i="7"/>
  <c r="O681" i="7"/>
  <c r="O683" i="7"/>
  <c r="R683" i="7" s="1"/>
  <c r="O685" i="7"/>
  <c r="O687" i="7"/>
  <c r="O689" i="7"/>
  <c r="O691" i="7"/>
  <c r="O693" i="7"/>
  <c r="O695" i="7"/>
  <c r="O697" i="7"/>
  <c r="O699" i="7"/>
  <c r="O701" i="7"/>
  <c r="O703" i="7"/>
  <c r="O705" i="7"/>
  <c r="O707" i="7"/>
  <c r="O709" i="7"/>
  <c r="O711" i="7"/>
  <c r="O713" i="7"/>
  <c r="R713" i="7" s="1"/>
  <c r="O715" i="7"/>
  <c r="O717" i="7"/>
  <c r="O719" i="7"/>
  <c r="O721" i="7"/>
  <c r="O723" i="7"/>
  <c r="O725" i="7"/>
  <c r="O727" i="7"/>
  <c r="O729" i="7"/>
  <c r="O731" i="7"/>
  <c r="O733" i="7"/>
  <c r="O735" i="7"/>
  <c r="O737" i="7"/>
  <c r="O739" i="7"/>
  <c r="O741" i="7"/>
  <c r="O743" i="7"/>
  <c r="R743" i="7" s="1"/>
  <c r="O745" i="7"/>
  <c r="O747" i="7"/>
  <c r="O749" i="7"/>
  <c r="O751" i="7"/>
  <c r="O753" i="7"/>
  <c r="O755" i="7"/>
  <c r="O757" i="7"/>
  <c r="O759" i="7"/>
  <c r="O761" i="7"/>
  <c r="O763" i="7"/>
  <c r="O765" i="7"/>
  <c r="O767" i="7"/>
  <c r="O769" i="7"/>
  <c r="O771" i="7"/>
  <c r="O773" i="7"/>
  <c r="R773" i="7" s="1"/>
  <c r="O775" i="7"/>
  <c r="O777" i="7"/>
  <c r="O779" i="7"/>
  <c r="O781" i="7"/>
  <c r="O783" i="7"/>
  <c r="O785" i="7"/>
  <c r="O787" i="7"/>
  <c r="O789" i="7"/>
  <c r="O791" i="7"/>
  <c r="O793" i="7"/>
  <c r="O795" i="7"/>
  <c r="O797" i="7"/>
  <c r="O799" i="7"/>
  <c r="O801" i="7"/>
  <c r="O803" i="7"/>
  <c r="R803" i="7" s="1"/>
  <c r="O805" i="7"/>
  <c r="O807" i="7"/>
  <c r="O809" i="7"/>
  <c r="O811" i="7"/>
  <c r="O813" i="7"/>
  <c r="O815" i="7"/>
  <c r="O817" i="7"/>
  <c r="O819" i="7"/>
  <c r="O821" i="7"/>
  <c r="O823" i="7"/>
  <c r="O825" i="7"/>
  <c r="O827" i="7"/>
  <c r="O829" i="7"/>
  <c r="O831" i="7"/>
  <c r="O833" i="7"/>
  <c r="R833" i="7" s="1"/>
  <c r="O835" i="7"/>
  <c r="O837" i="7"/>
  <c r="O839" i="7"/>
  <c r="O841" i="7"/>
  <c r="O843" i="7"/>
  <c r="O845" i="7"/>
  <c r="O847" i="7"/>
  <c r="O849" i="7"/>
  <c r="O851" i="7"/>
  <c r="O853" i="7"/>
  <c r="O855" i="7"/>
  <c r="O857" i="7"/>
  <c r="O859" i="7"/>
  <c r="O861" i="7"/>
  <c r="O863" i="7"/>
  <c r="R863" i="7" s="1"/>
  <c r="O865" i="7"/>
  <c r="O867" i="7"/>
  <c r="O869" i="7"/>
  <c r="O871" i="7"/>
  <c r="O873" i="7"/>
  <c r="O875" i="7"/>
  <c r="O877" i="7"/>
  <c r="O879" i="7"/>
  <c r="O881" i="7"/>
  <c r="O883" i="7"/>
  <c r="O885" i="7"/>
  <c r="O887" i="7"/>
  <c r="O889" i="7"/>
  <c r="O891" i="7"/>
  <c r="O893" i="7"/>
  <c r="R893" i="7" s="1"/>
  <c r="O895" i="7"/>
  <c r="O897" i="7"/>
  <c r="O899" i="7"/>
  <c r="O896" i="7"/>
  <c r="O900" i="7"/>
  <c r="O902" i="7"/>
  <c r="O904" i="7"/>
  <c r="O906" i="7"/>
  <c r="O908" i="7"/>
  <c r="O910" i="7"/>
  <c r="O912" i="7"/>
  <c r="O914" i="7"/>
  <c r="O916" i="7"/>
  <c r="O918" i="7"/>
  <c r="R918" i="7" s="1"/>
  <c r="O920" i="7"/>
  <c r="O922" i="7"/>
  <c r="O924" i="7"/>
  <c r="O926" i="7"/>
  <c r="O928" i="7"/>
  <c r="R928" i="7" s="1"/>
  <c r="O930" i="7"/>
  <c r="O932" i="7"/>
  <c r="O934" i="7"/>
  <c r="O936" i="7"/>
  <c r="O938" i="7"/>
  <c r="O940" i="7"/>
  <c r="O942" i="7"/>
  <c r="O944" i="7"/>
  <c r="O946" i="7"/>
  <c r="O948" i="7"/>
  <c r="R948" i="7" s="1"/>
  <c r="O950" i="7"/>
  <c r="O952" i="7"/>
  <c r="O954" i="7"/>
  <c r="O956" i="7"/>
  <c r="O958" i="7"/>
  <c r="R958" i="7" s="1"/>
  <c r="O960" i="7"/>
  <c r="O962" i="7"/>
  <c r="O964" i="7"/>
  <c r="O966" i="7"/>
  <c r="O968" i="7"/>
  <c r="O970" i="7"/>
  <c r="O972" i="7"/>
  <c r="O974" i="7"/>
  <c r="O976" i="7"/>
  <c r="O978" i="7"/>
  <c r="R978" i="7" s="1"/>
  <c r="O980" i="7"/>
  <c r="O982" i="7"/>
  <c r="O984" i="7"/>
  <c r="O986" i="7"/>
  <c r="O988" i="7"/>
  <c r="R988" i="7" s="1"/>
  <c r="O990" i="7"/>
  <c r="O992" i="7"/>
  <c r="O994" i="7"/>
  <c r="O996" i="7"/>
  <c r="O998" i="7"/>
  <c r="O1000" i="7"/>
  <c r="O1002" i="7"/>
  <c r="O1004" i="7"/>
  <c r="O1006" i="7"/>
  <c r="O1008" i="7"/>
  <c r="R1008" i="7" s="1"/>
  <c r="O1010" i="7"/>
  <c r="O1012" i="7"/>
  <c r="O1014" i="7"/>
  <c r="O1016" i="7"/>
  <c r="O1018" i="7"/>
  <c r="R1018" i="7" s="1"/>
  <c r="O1020" i="7"/>
  <c r="O1022" i="7"/>
  <c r="O1024" i="7"/>
  <c r="O1026" i="7"/>
  <c r="O1028" i="7"/>
  <c r="O1030" i="7"/>
  <c r="O1032" i="7"/>
  <c r="O1034" i="7"/>
  <c r="O1036" i="7"/>
  <c r="O1038" i="7"/>
  <c r="R1038" i="7" s="1"/>
  <c r="O1040" i="7"/>
  <c r="O1042" i="7"/>
  <c r="O1044" i="7"/>
  <c r="O1046" i="7"/>
  <c r="O1048" i="7"/>
  <c r="R1048" i="7" s="1"/>
  <c r="O1050" i="7"/>
  <c r="O1052" i="7"/>
  <c r="O1054" i="7"/>
  <c r="O1056" i="7"/>
  <c r="O1058" i="7"/>
  <c r="O1060" i="7"/>
  <c r="O1062" i="7"/>
  <c r="O1064" i="7"/>
  <c r="O1066" i="7"/>
  <c r="O1068" i="7"/>
  <c r="R1068" i="7" s="1"/>
  <c r="O1070" i="7"/>
  <c r="O1072" i="7"/>
  <c r="O1074" i="7"/>
  <c r="O1076" i="7"/>
  <c r="O1078" i="7"/>
  <c r="R1078" i="7" s="1"/>
  <c r="O1080" i="7"/>
  <c r="O1082" i="7"/>
  <c r="O1084" i="7"/>
  <c r="O1086" i="7"/>
  <c r="O1088" i="7"/>
  <c r="O1090" i="7"/>
  <c r="O1092" i="7"/>
  <c r="O1094" i="7"/>
  <c r="O1096" i="7"/>
  <c r="O1098" i="7"/>
  <c r="R1098" i="7" s="1"/>
  <c r="O1100" i="7"/>
  <c r="O1102" i="7"/>
  <c r="O1104" i="7"/>
  <c r="O1106" i="7"/>
  <c r="O1108" i="7"/>
  <c r="R1108" i="7" s="1"/>
  <c r="O1110" i="7"/>
  <c r="O1112" i="7"/>
  <c r="O1114" i="7"/>
  <c r="O1116" i="7"/>
  <c r="O1118" i="7"/>
  <c r="O1120" i="7"/>
  <c r="O1122" i="7"/>
  <c r="O1124" i="7"/>
  <c r="O1126" i="7"/>
  <c r="O1128" i="7"/>
  <c r="R1128" i="7" s="1"/>
  <c r="O1130" i="7"/>
  <c r="O1132" i="7"/>
  <c r="O1134" i="7"/>
  <c r="O1136" i="7"/>
  <c r="O1138" i="7"/>
  <c r="R1138" i="7" s="1"/>
  <c r="O1140" i="7"/>
  <c r="O1142" i="7"/>
  <c r="O1144" i="7"/>
  <c r="O1146" i="7"/>
  <c r="O1148" i="7"/>
  <c r="O1150" i="7"/>
  <c r="O1152" i="7"/>
  <c r="O1154" i="7"/>
  <c r="O1156" i="7"/>
  <c r="O1158" i="7"/>
  <c r="R1158" i="7" s="1"/>
  <c r="O1160" i="7"/>
  <c r="O1162" i="7"/>
  <c r="O1164" i="7"/>
  <c r="O1166" i="7"/>
  <c r="O1168" i="7"/>
  <c r="R1168" i="7" s="1"/>
  <c r="O1170" i="7"/>
  <c r="O1172" i="7"/>
  <c r="O1174" i="7"/>
  <c r="O1176" i="7"/>
  <c r="O1178" i="7"/>
  <c r="O1180" i="7"/>
  <c r="O1182" i="7"/>
  <c r="O1184" i="7"/>
  <c r="O1186" i="7"/>
  <c r="O1188" i="7"/>
  <c r="R1188" i="7" s="1"/>
  <c r="O1190" i="7"/>
  <c r="O1192" i="7"/>
  <c r="O1194" i="7"/>
  <c r="O1196" i="7"/>
  <c r="O1198" i="7"/>
  <c r="R1198" i="7" s="1"/>
  <c r="O1200" i="7"/>
  <c r="O1202" i="7"/>
  <c r="O1204" i="7"/>
  <c r="O1206" i="7"/>
  <c r="O1208" i="7"/>
  <c r="O1210" i="7"/>
  <c r="O1212" i="7"/>
  <c r="O1214" i="7"/>
  <c r="O1216" i="7"/>
  <c r="O1218" i="7"/>
  <c r="R1218" i="7" s="1"/>
  <c r="O1220" i="7"/>
  <c r="O1222" i="7"/>
  <c r="O1224" i="7"/>
  <c r="O1226" i="7"/>
  <c r="O1228" i="7"/>
  <c r="R1228" i="7" s="1"/>
  <c r="O1230" i="7"/>
  <c r="O1232" i="7"/>
  <c r="O1234" i="7"/>
  <c r="O1236" i="7"/>
  <c r="O1238" i="7"/>
  <c r="O1240" i="7"/>
  <c r="O1242" i="7"/>
  <c r="O1244" i="7"/>
  <c r="O1246" i="7"/>
  <c r="O1248" i="7"/>
  <c r="R1248" i="7" s="1"/>
  <c r="O1250" i="7"/>
  <c r="O1252" i="7"/>
  <c r="O1254" i="7"/>
  <c r="O1256" i="7"/>
  <c r="O1258" i="7"/>
  <c r="R1258" i="7" s="1"/>
  <c r="O1260" i="7"/>
  <c r="O1262" i="7"/>
  <c r="O1264" i="7"/>
  <c r="O1266" i="7"/>
  <c r="O1268" i="7"/>
  <c r="O1270" i="7"/>
  <c r="O1272" i="7"/>
  <c r="O1274" i="7"/>
  <c r="O1276" i="7"/>
  <c r="O1278" i="7"/>
  <c r="R1278" i="7" s="1"/>
  <c r="O1280" i="7"/>
  <c r="O1282" i="7"/>
  <c r="O1284" i="7"/>
  <c r="O1286" i="7"/>
  <c r="O1288" i="7"/>
  <c r="R1288" i="7" s="1"/>
  <c r="O1290" i="7"/>
  <c r="O1292" i="7"/>
  <c r="O1294" i="7"/>
  <c r="O1296" i="7"/>
  <c r="O1298" i="7"/>
  <c r="O1300" i="7"/>
  <c r="O1302" i="7"/>
  <c r="O1304" i="7"/>
  <c r="O1306" i="7"/>
  <c r="O1308" i="7"/>
  <c r="R1308" i="7" s="1"/>
  <c r="O1310" i="7"/>
  <c r="O1312" i="7"/>
  <c r="O1314" i="7"/>
  <c r="O1316" i="7"/>
  <c r="O1318" i="7"/>
  <c r="R1318" i="7" s="1"/>
  <c r="O1320" i="7"/>
  <c r="O1322" i="7"/>
  <c r="O1324" i="7"/>
  <c r="O1326" i="7"/>
  <c r="O1328" i="7"/>
  <c r="O1330" i="7"/>
  <c r="O1332" i="7"/>
  <c r="O1334" i="7"/>
  <c r="O1336" i="7"/>
  <c r="O1338" i="7"/>
  <c r="R1338" i="7" s="1"/>
  <c r="O1340" i="7"/>
  <c r="O1342" i="7"/>
  <c r="O1344" i="7"/>
  <c r="O1346" i="7"/>
  <c r="O1348" i="7"/>
  <c r="R1348" i="7" s="1"/>
  <c r="O1350" i="7"/>
  <c r="O1352" i="7"/>
  <c r="O1354" i="7"/>
  <c r="O1356" i="7"/>
  <c r="O1358" i="7"/>
  <c r="O1360" i="7"/>
  <c r="O1362" i="7"/>
  <c r="O1364" i="7"/>
  <c r="O1366" i="7"/>
  <c r="O1368" i="7"/>
  <c r="R1368" i="7" s="1"/>
  <c r="O1370" i="7"/>
  <c r="O1372" i="7"/>
  <c r="O1374" i="7"/>
  <c r="O1376" i="7"/>
  <c r="O1378" i="7"/>
  <c r="R1378" i="7" s="1"/>
  <c r="O1380" i="7"/>
  <c r="O1382" i="7"/>
  <c r="O1384" i="7"/>
  <c r="O1386" i="7"/>
  <c r="O1388" i="7"/>
  <c r="O1390" i="7"/>
  <c r="O1392" i="7"/>
  <c r="O1394" i="7"/>
  <c r="O1396" i="7"/>
  <c r="O1398" i="7"/>
  <c r="R1398" i="7" s="1"/>
  <c r="O1400" i="7"/>
  <c r="O1402" i="7"/>
  <c r="O1404" i="7"/>
  <c r="O1406" i="7"/>
  <c r="O1408" i="7"/>
  <c r="R1408" i="7" s="1"/>
  <c r="O1410" i="7"/>
  <c r="O1412" i="7"/>
  <c r="O1414" i="7"/>
  <c r="O1416" i="7"/>
  <c r="O1418" i="7"/>
  <c r="O1420" i="7"/>
  <c r="O1422" i="7"/>
  <c r="O1424" i="7"/>
  <c r="O1426" i="7"/>
  <c r="O1428" i="7"/>
  <c r="R1428" i="7" s="1"/>
  <c r="O1430" i="7"/>
  <c r="O1432" i="7"/>
  <c r="O1434" i="7"/>
  <c r="O1436" i="7"/>
  <c r="O1438" i="7"/>
  <c r="R1438" i="7" s="1"/>
  <c r="O1440" i="7"/>
  <c r="O1442" i="7"/>
  <c r="O1444" i="7"/>
  <c r="O1446" i="7"/>
  <c r="O10" i="7"/>
  <c r="O12" i="7"/>
  <c r="O14" i="7"/>
  <c r="O16" i="7"/>
  <c r="O18" i="7"/>
  <c r="R18" i="7" s="1"/>
  <c r="O20" i="7"/>
  <c r="O22" i="7"/>
  <c r="O24" i="7"/>
  <c r="O26" i="7"/>
  <c r="O28" i="7"/>
  <c r="R28" i="7" s="1"/>
  <c r="O30" i="7"/>
  <c r="O32" i="7"/>
  <c r="O9" i="7"/>
  <c r="O894" i="7"/>
  <c r="O898" i="7"/>
  <c r="R898" i="7" s="1"/>
  <c r="O901" i="7"/>
  <c r="O903" i="7"/>
  <c r="O905" i="7"/>
  <c r="O907" i="7"/>
  <c r="O909" i="7"/>
  <c r="O911" i="7"/>
  <c r="O913" i="7"/>
  <c r="O915" i="7"/>
  <c r="O917" i="7"/>
  <c r="O919" i="7"/>
  <c r="O921" i="7"/>
  <c r="O923" i="7"/>
  <c r="R923" i="7" s="1"/>
  <c r="O925" i="7"/>
  <c r="O927" i="7"/>
  <c r="O929" i="7"/>
  <c r="O931" i="7"/>
  <c r="O933" i="7"/>
  <c r="O935" i="7"/>
  <c r="O937" i="7"/>
  <c r="O939" i="7"/>
  <c r="O941" i="7"/>
  <c r="O943" i="7"/>
  <c r="O945" i="7"/>
  <c r="O947" i="7"/>
  <c r="O949" i="7"/>
  <c r="O951" i="7"/>
  <c r="O953" i="7"/>
  <c r="R953" i="7" s="1"/>
  <c r="O955" i="7"/>
  <c r="O957" i="7"/>
  <c r="O959" i="7"/>
  <c r="O961" i="7"/>
  <c r="O963" i="7"/>
  <c r="O965" i="7"/>
  <c r="O967" i="7"/>
  <c r="O969" i="7"/>
  <c r="O971" i="7"/>
  <c r="O973" i="7"/>
  <c r="O975" i="7"/>
  <c r="O977" i="7"/>
  <c r="O979" i="7"/>
  <c r="O981" i="7"/>
  <c r="O983" i="7"/>
  <c r="R983" i="7" s="1"/>
  <c r="O985" i="7"/>
  <c r="O987" i="7"/>
  <c r="O989" i="7"/>
  <c r="O991" i="7"/>
  <c r="O993" i="7"/>
  <c r="O995" i="7"/>
  <c r="O997" i="7"/>
  <c r="O999" i="7"/>
  <c r="O1001" i="7"/>
  <c r="O1003" i="7"/>
  <c r="O1005" i="7"/>
  <c r="O1007" i="7"/>
  <c r="O1009" i="7"/>
  <c r="O1011" i="7"/>
  <c r="O1013" i="7"/>
  <c r="R1013" i="7" s="1"/>
  <c r="O1015" i="7"/>
  <c r="O1017" i="7"/>
  <c r="O1019" i="7"/>
  <c r="O1021" i="7"/>
  <c r="O1023" i="7"/>
  <c r="O1025" i="7"/>
  <c r="O1027" i="7"/>
  <c r="O1029" i="7"/>
  <c r="O1031" i="7"/>
  <c r="O1033" i="7"/>
  <c r="O1035" i="7"/>
  <c r="O1037" i="7"/>
  <c r="O1039" i="7"/>
  <c r="O1041" i="7"/>
  <c r="O1043" i="7"/>
  <c r="R1043" i="7" s="1"/>
  <c r="O1045" i="7"/>
  <c r="O1047" i="7"/>
  <c r="O1049" i="7"/>
  <c r="O1051" i="7"/>
  <c r="O1053" i="7"/>
  <c r="O1055" i="7"/>
  <c r="O1057" i="7"/>
  <c r="O1059" i="7"/>
  <c r="O1061" i="7"/>
  <c r="O1063" i="7"/>
  <c r="O1065" i="7"/>
  <c r="O1067" i="7"/>
  <c r="O1069" i="7"/>
  <c r="O1071" i="7"/>
  <c r="O1073" i="7"/>
  <c r="R1073" i="7" s="1"/>
  <c r="O1075" i="7"/>
  <c r="O1077" i="7"/>
  <c r="O1079" i="7"/>
  <c r="O1081" i="7"/>
  <c r="O1083" i="7"/>
  <c r="O1085" i="7"/>
  <c r="O1087" i="7"/>
  <c r="O1089" i="7"/>
  <c r="O1091" i="7"/>
  <c r="O1093" i="7"/>
  <c r="O1095" i="7"/>
  <c r="O1097" i="7"/>
  <c r="O1099" i="7"/>
  <c r="O1101" i="7"/>
  <c r="O1103" i="7"/>
  <c r="R1103" i="7" s="1"/>
  <c r="O1105" i="7"/>
  <c r="O1107" i="7"/>
  <c r="O1109" i="7"/>
  <c r="O1111" i="7"/>
  <c r="O1113" i="7"/>
  <c r="O1115" i="7"/>
  <c r="O1117" i="7"/>
  <c r="O1119" i="7"/>
  <c r="O1121" i="7"/>
  <c r="O1123" i="7"/>
  <c r="O1125" i="7"/>
  <c r="O1127" i="7"/>
  <c r="O1129" i="7"/>
  <c r="O1131" i="7"/>
  <c r="O1133" i="7"/>
  <c r="R1133" i="7" s="1"/>
  <c r="O1135" i="7"/>
  <c r="O1137" i="7"/>
  <c r="O1139" i="7"/>
  <c r="O1141" i="7"/>
  <c r="O1143" i="7"/>
  <c r="O1145" i="7"/>
  <c r="O1147" i="7"/>
  <c r="O1149" i="7"/>
  <c r="O1151" i="7"/>
  <c r="O1153" i="7"/>
  <c r="O1155" i="7"/>
  <c r="O1157" i="7"/>
  <c r="O1159" i="7"/>
  <c r="O1161" i="7"/>
  <c r="O1163" i="7"/>
  <c r="R1163" i="7" s="1"/>
  <c r="O1165" i="7"/>
  <c r="O1167" i="7"/>
  <c r="O1169" i="7"/>
  <c r="O1171" i="7"/>
  <c r="O1173" i="7"/>
  <c r="O1175" i="7"/>
  <c r="O1177" i="7"/>
  <c r="O1179" i="7"/>
  <c r="O1181" i="7"/>
  <c r="O1183" i="7"/>
  <c r="O1185" i="7"/>
  <c r="O1187" i="7"/>
  <c r="O1189" i="7"/>
  <c r="O1191" i="7"/>
  <c r="O1193" i="7"/>
  <c r="R1193" i="7" s="1"/>
  <c r="O1195" i="7"/>
  <c r="O1197" i="7"/>
  <c r="O1199" i="7"/>
  <c r="O1201" i="7"/>
  <c r="O1203" i="7"/>
  <c r="O1205" i="7"/>
  <c r="O1207" i="7"/>
  <c r="O1209" i="7"/>
  <c r="O1211" i="7"/>
  <c r="O1213" i="7"/>
  <c r="O1215" i="7"/>
  <c r="O1217" i="7"/>
  <c r="O1219" i="7"/>
  <c r="O1221" i="7"/>
  <c r="O1223" i="7"/>
  <c r="R1223" i="7" s="1"/>
  <c r="O1225" i="7"/>
  <c r="O1227" i="7"/>
  <c r="O1229" i="7"/>
  <c r="O1231" i="7"/>
  <c r="O1233" i="7"/>
  <c r="O1235" i="7"/>
  <c r="O1237" i="7"/>
  <c r="O1239" i="7"/>
  <c r="O1241" i="7"/>
  <c r="O1243" i="7"/>
  <c r="O1245" i="7"/>
  <c r="O1247" i="7"/>
  <c r="O1249" i="7"/>
  <c r="O1251" i="7"/>
  <c r="O1253" i="7"/>
  <c r="R1253" i="7" s="1"/>
  <c r="O1255" i="7"/>
  <c r="O1257" i="7"/>
  <c r="O1259" i="7"/>
  <c r="O1261" i="7"/>
  <c r="O1263" i="7"/>
  <c r="O1265" i="7"/>
  <c r="O1267" i="7"/>
  <c r="O1269" i="7"/>
  <c r="O1271" i="7"/>
  <c r="O1273" i="7"/>
  <c r="O1275" i="7"/>
  <c r="O1277" i="7"/>
  <c r="O1279" i="7"/>
  <c r="O1281" i="7"/>
  <c r="O1283" i="7"/>
  <c r="R1283" i="7" s="1"/>
  <c r="O1285" i="7"/>
  <c r="O1287" i="7"/>
  <c r="O1289" i="7"/>
  <c r="O1291" i="7"/>
  <c r="O1293" i="7"/>
  <c r="O1295" i="7"/>
  <c r="O1297" i="7"/>
  <c r="O1299" i="7"/>
  <c r="O1301" i="7"/>
  <c r="O1303" i="7"/>
  <c r="O1305" i="7"/>
  <c r="O1307" i="7"/>
  <c r="O1309" i="7"/>
  <c r="O1311" i="7"/>
  <c r="O1313" i="7"/>
  <c r="R1313" i="7" s="1"/>
  <c r="O1315" i="7"/>
  <c r="O1317" i="7"/>
  <c r="O1319" i="7"/>
  <c r="O1321" i="7"/>
  <c r="O1323" i="7"/>
  <c r="O1325" i="7"/>
  <c r="O1327" i="7"/>
  <c r="O1329" i="7"/>
  <c r="O1331" i="7"/>
  <c r="O1333" i="7"/>
  <c r="O1335" i="7"/>
  <c r="O1337" i="7"/>
  <c r="O1339" i="7"/>
  <c r="O1341" i="7"/>
  <c r="O1343" i="7"/>
  <c r="R1343" i="7" s="1"/>
  <c r="O1345" i="7"/>
  <c r="O1347" i="7"/>
  <c r="O1349" i="7"/>
  <c r="O1351" i="7"/>
  <c r="O1353" i="7"/>
  <c r="O1355" i="7"/>
  <c r="O1357" i="7"/>
  <c r="O1359" i="7"/>
  <c r="O1361" i="7"/>
  <c r="O1363" i="7"/>
  <c r="O1365" i="7"/>
  <c r="O1367" i="7"/>
  <c r="O1369" i="7"/>
  <c r="O1371" i="7"/>
  <c r="O1373" i="7"/>
  <c r="R1373" i="7" s="1"/>
  <c r="O1375" i="7"/>
  <c r="O1377" i="7"/>
  <c r="O1379" i="7"/>
  <c r="O1381" i="7"/>
  <c r="O1383" i="7"/>
  <c r="O1385" i="7"/>
  <c r="O1387" i="7"/>
  <c r="O1389" i="7"/>
  <c r="O1391" i="7"/>
  <c r="O1393" i="7"/>
  <c r="O1395" i="7"/>
  <c r="O1397" i="7"/>
  <c r="O1399" i="7"/>
  <c r="O1401" i="7"/>
  <c r="O1403" i="7"/>
  <c r="R1403" i="7" s="1"/>
  <c r="O1405" i="7"/>
  <c r="O1407" i="7"/>
  <c r="O1409" i="7"/>
  <c r="O1411" i="7"/>
  <c r="O1413" i="7"/>
  <c r="O1415" i="7"/>
  <c r="O1417" i="7"/>
  <c r="O1419" i="7"/>
  <c r="O1421" i="7"/>
  <c r="O1423" i="7"/>
  <c r="O1425" i="7"/>
  <c r="O1427" i="7"/>
  <c r="O1429" i="7"/>
  <c r="O1431" i="7"/>
  <c r="O1433" i="7"/>
  <c r="R1433" i="7" s="1"/>
  <c r="O1435" i="7"/>
  <c r="O1437" i="7"/>
  <c r="O1439" i="7"/>
  <c r="O1441" i="7"/>
  <c r="O1443" i="7"/>
  <c r="O1445" i="7"/>
  <c r="O1447" i="7"/>
  <c r="O11" i="7"/>
  <c r="O13" i="7"/>
  <c r="O15" i="7"/>
  <c r="O17" i="7"/>
  <c r="O19" i="7"/>
  <c r="O21" i="7"/>
  <c r="O23" i="7"/>
  <c r="R23" i="7" s="1"/>
  <c r="O25" i="7"/>
  <c r="O27" i="7"/>
  <c r="O29" i="7"/>
  <c r="O31" i="7"/>
  <c r="O33" i="7"/>
  <c r="O8" i="7"/>
  <c r="R8" i="7" s="1"/>
  <c r="O1601" i="7"/>
  <c r="O1599" i="7"/>
  <c r="O1597" i="7"/>
  <c r="O1595" i="7"/>
  <c r="O1593" i="7"/>
  <c r="O1591" i="7"/>
  <c r="O1589" i="7"/>
  <c r="O1587" i="7"/>
  <c r="O1585" i="7"/>
  <c r="O1583" i="7"/>
  <c r="R1583" i="7" s="1"/>
  <c r="O1581" i="7"/>
  <c r="O1579" i="7"/>
  <c r="O1577" i="7"/>
  <c r="O1575" i="7"/>
  <c r="O1573" i="7"/>
  <c r="O1571" i="7"/>
  <c r="O1569" i="7"/>
  <c r="O1567" i="7"/>
  <c r="O1565" i="7"/>
  <c r="O1563" i="7"/>
  <c r="O1561" i="7"/>
  <c r="O1559" i="7"/>
  <c r="O1557" i="7"/>
  <c r="O1555" i="7"/>
  <c r="O1553" i="7"/>
  <c r="R1553" i="7" s="1"/>
  <c r="O1551" i="7"/>
  <c r="O1549" i="7"/>
  <c r="O1547" i="7"/>
  <c r="O1545" i="7"/>
  <c r="O1543" i="7"/>
  <c r="O1541" i="7"/>
  <c r="O1539" i="7"/>
  <c r="O1537" i="7"/>
  <c r="O1535" i="7"/>
  <c r="O1533" i="7"/>
  <c r="O1531" i="7"/>
  <c r="O1529" i="7"/>
  <c r="O1527" i="7"/>
  <c r="O1525" i="7"/>
  <c r="O1523" i="7"/>
  <c r="R1523" i="7" s="1"/>
  <c r="O1521" i="7"/>
  <c r="O1519" i="7"/>
  <c r="O1517" i="7"/>
  <c r="O1515" i="7"/>
  <c r="O1513" i="7"/>
  <c r="O1511" i="7"/>
  <c r="O1509" i="7"/>
  <c r="O1507" i="7"/>
  <c r="O1505" i="7"/>
  <c r="O1503" i="7"/>
  <c r="O1501" i="7"/>
  <c r="O1499" i="7"/>
  <c r="O1497" i="7"/>
  <c r="O1495" i="7"/>
  <c r="O1493" i="7"/>
  <c r="R1493" i="7" s="1"/>
  <c r="O1491" i="7"/>
  <c r="O1489" i="7"/>
  <c r="O1487" i="7"/>
  <c r="O1485" i="7"/>
  <c r="O1483" i="7"/>
  <c r="O1481" i="7"/>
  <c r="O1479" i="7"/>
  <c r="O1477" i="7"/>
  <c r="O1475" i="7"/>
  <c r="O1473" i="7"/>
  <c r="O1471" i="7"/>
  <c r="O1469" i="7"/>
  <c r="O1467" i="7"/>
  <c r="O1465" i="7"/>
  <c r="O1463" i="7"/>
  <c r="R1463" i="7" s="1"/>
  <c r="O1461" i="7"/>
  <c r="O1459" i="7"/>
  <c r="O1457" i="7"/>
  <c r="O1455" i="7"/>
  <c r="O1453" i="7"/>
  <c r="O1451" i="7"/>
  <c r="O1449" i="7"/>
  <c r="O1552" i="7"/>
  <c r="O1550" i="7"/>
  <c r="O1548" i="7"/>
  <c r="R1548" i="7" s="1"/>
  <c r="O1546" i="7"/>
  <c r="O1544" i="7"/>
  <c r="O1542" i="7"/>
  <c r="O1540" i="7"/>
  <c r="O1538" i="7"/>
  <c r="O1536" i="7"/>
  <c r="O1534" i="7"/>
  <c r="O1532" i="7"/>
  <c r="O1530" i="7"/>
  <c r="O1528" i="7"/>
  <c r="R1528" i="7" s="1"/>
  <c r="O1526" i="7"/>
  <c r="O1524" i="7"/>
  <c r="O1522" i="7"/>
  <c r="O1520" i="7"/>
  <c r="O1518" i="7"/>
  <c r="R1518" i="7" s="1"/>
  <c r="O1516" i="7"/>
  <c r="O1514" i="7"/>
  <c r="O1512" i="7"/>
  <c r="O1510" i="7"/>
  <c r="O1508" i="7"/>
  <c r="O1506" i="7"/>
  <c r="O1504" i="7"/>
  <c r="O1502" i="7"/>
  <c r="O1500" i="7"/>
  <c r="O1498" i="7"/>
  <c r="R1498" i="7" s="1"/>
  <c r="O1496" i="7"/>
  <c r="O1494" i="7"/>
  <c r="O1492" i="7"/>
  <c r="O1490" i="7"/>
  <c r="O1488" i="7"/>
  <c r="R1488" i="7" s="1"/>
  <c r="O1486" i="7"/>
  <c r="O1484" i="7"/>
  <c r="O1482" i="7"/>
  <c r="O1480" i="7"/>
  <c r="O1478" i="7"/>
  <c r="O1476" i="7"/>
  <c r="O1474" i="7"/>
  <c r="O1472" i="7"/>
  <c r="O1470" i="7"/>
  <c r="O1468" i="7"/>
  <c r="R1468" i="7" s="1"/>
  <c r="O1466" i="7"/>
  <c r="O1464" i="7"/>
  <c r="O1462" i="7"/>
  <c r="O1460" i="7"/>
  <c r="O1458" i="7"/>
  <c r="R1458" i="7" s="1"/>
  <c r="O1456" i="7"/>
  <c r="O1454" i="7"/>
  <c r="O1452" i="7"/>
  <c r="O1450" i="7"/>
  <c r="O1448" i="7"/>
  <c r="O1604" i="7"/>
  <c r="O1606" i="7"/>
  <c r="O1608" i="7"/>
  <c r="R1608" i="7" s="1"/>
  <c r="O1610" i="7"/>
  <c r="O1612" i="7"/>
  <c r="O1614" i="7"/>
  <c r="O1616" i="7"/>
  <c r="O1618" i="7"/>
  <c r="R1618" i="7" s="1"/>
  <c r="O1620" i="7"/>
  <c r="O1622" i="7"/>
  <c r="O1624" i="7"/>
  <c r="O1626" i="7"/>
  <c r="O1628" i="7"/>
  <c r="O1630" i="7"/>
  <c r="O1632" i="7"/>
  <c r="O1634" i="7"/>
  <c r="O1636" i="7"/>
  <c r="O1638" i="7"/>
  <c r="R1638" i="7" s="1"/>
  <c r="O1640" i="7"/>
  <c r="O1642" i="7"/>
  <c r="O1644" i="7"/>
  <c r="O1646" i="7"/>
  <c r="O1648" i="7"/>
  <c r="R1648" i="7" s="1"/>
  <c r="O1650" i="7"/>
  <c r="O1652" i="7"/>
  <c r="O1654" i="7"/>
  <c r="O1656" i="7"/>
  <c r="O1658" i="7"/>
  <c r="O1660" i="7"/>
  <c r="O1662" i="7"/>
  <c r="O1664" i="7"/>
  <c r="O1666" i="7"/>
  <c r="O1668" i="7"/>
  <c r="R1668" i="7" s="1"/>
  <c r="O1670" i="7"/>
  <c r="O1672" i="7"/>
  <c r="O1674" i="7"/>
  <c r="O1676" i="7"/>
  <c r="O1678" i="7"/>
  <c r="R1678" i="7" s="1"/>
  <c r="O1680" i="7"/>
  <c r="O1682" i="7"/>
  <c r="O1684" i="7"/>
  <c r="O1686" i="7"/>
  <c r="O1688" i="7"/>
  <c r="O1690" i="7"/>
  <c r="O1692" i="7"/>
  <c r="O1694" i="7"/>
  <c r="O1696" i="7"/>
  <c r="O1698" i="7"/>
  <c r="R1698" i="7" s="1"/>
  <c r="O1700" i="7"/>
  <c r="O1702" i="7"/>
  <c r="O1704" i="7"/>
  <c r="O1706" i="7"/>
  <c r="O1708" i="7"/>
  <c r="R1708" i="7" s="1"/>
  <c r="O1710" i="7"/>
  <c r="O1712" i="7"/>
  <c r="O1714" i="7"/>
  <c r="O1716" i="7"/>
  <c r="O1603" i="7"/>
  <c r="O1605" i="7"/>
  <c r="O1607" i="7"/>
  <c r="O1609" i="7"/>
  <c r="O1611" i="7"/>
  <c r="O1613" i="7"/>
  <c r="R1613" i="7" s="1"/>
  <c r="O1615" i="7"/>
  <c r="O1617" i="7"/>
  <c r="O1619" i="7"/>
  <c r="O1621" i="7"/>
  <c r="O1623" i="7"/>
  <c r="O1625" i="7"/>
  <c r="O1627" i="7"/>
  <c r="O1629" i="7"/>
  <c r="O1631" i="7"/>
  <c r="O1633" i="7"/>
  <c r="O1635" i="7"/>
  <c r="O1637" i="7"/>
  <c r="O1639" i="7"/>
  <c r="O1641" i="7"/>
  <c r="O1643" i="7"/>
  <c r="R1643" i="7" s="1"/>
  <c r="O1645" i="7"/>
  <c r="O1647" i="7"/>
  <c r="O1649" i="7"/>
  <c r="O1651" i="7"/>
  <c r="O1653" i="7"/>
  <c r="O1655" i="7"/>
  <c r="O1657" i="7"/>
  <c r="O1659" i="7"/>
  <c r="O1661" i="7"/>
  <c r="O1663" i="7"/>
  <c r="O1665" i="7"/>
  <c r="O1667" i="7"/>
  <c r="O1669" i="7"/>
  <c r="O1671" i="7"/>
  <c r="O1673" i="7"/>
  <c r="R1673" i="7" s="1"/>
  <c r="O1675" i="7"/>
  <c r="O1677" i="7"/>
  <c r="O1679" i="7"/>
  <c r="O1681" i="7"/>
  <c r="O1683" i="7"/>
  <c r="O1685" i="7"/>
  <c r="O1687" i="7"/>
  <c r="O1689" i="7"/>
  <c r="O1691" i="7"/>
  <c r="O1693" i="7"/>
  <c r="O1695" i="7"/>
  <c r="O1697" i="7"/>
  <c r="O1699" i="7"/>
  <c r="O1701" i="7"/>
  <c r="O1703" i="7"/>
  <c r="R1703" i="7" s="1"/>
  <c r="O1705" i="7"/>
  <c r="O1707" i="7"/>
  <c r="O1709" i="7"/>
  <c r="O1711" i="7"/>
  <c r="O1713" i="7"/>
  <c r="O1715" i="7"/>
  <c r="O1717" i="7"/>
  <c r="O1719" i="7"/>
  <c r="O1721" i="7"/>
  <c r="O1723" i="7"/>
  <c r="O1725" i="7"/>
  <c r="O1727" i="7"/>
  <c r="O1729" i="7"/>
  <c r="O1731" i="7"/>
  <c r="O1733" i="7"/>
  <c r="R1733" i="7" s="1"/>
  <c r="O1735" i="7"/>
  <c r="O1737" i="7"/>
  <c r="O1739" i="7"/>
  <c r="O1741" i="7"/>
  <c r="O1743" i="7"/>
  <c r="O1745" i="7"/>
  <c r="O1747" i="7"/>
  <c r="O1749" i="7"/>
  <c r="O1751" i="7"/>
  <c r="O1753" i="7"/>
  <c r="O1755" i="7"/>
  <c r="O1757" i="7"/>
  <c r="O1759" i="7"/>
  <c r="O1761" i="7"/>
  <c r="O1763" i="7"/>
  <c r="R1763" i="7" s="1"/>
  <c r="O1765" i="7"/>
  <c r="O1767" i="7"/>
  <c r="O1769" i="7"/>
  <c r="O1771" i="7"/>
  <c r="O1773" i="7"/>
  <c r="O1775" i="7"/>
  <c r="O1777" i="7"/>
  <c r="O1779" i="7"/>
  <c r="O1781" i="7"/>
  <c r="O1783" i="7"/>
  <c r="O1785" i="7"/>
  <c r="O1787" i="7"/>
  <c r="O1789" i="7"/>
  <c r="O1791" i="7"/>
  <c r="O1793" i="7"/>
  <c r="R1793" i="7" s="1"/>
  <c r="O1795" i="7"/>
  <c r="O1797" i="7"/>
  <c r="O1799" i="7"/>
  <c r="O1801" i="7"/>
  <c r="O1803" i="7"/>
  <c r="O1805" i="7"/>
  <c r="O1807" i="7"/>
  <c r="O1809" i="7"/>
  <c r="O1811" i="7"/>
  <c r="O1813" i="7"/>
  <c r="O1815" i="7"/>
  <c r="O1817" i="7"/>
  <c r="O1819" i="7"/>
  <c r="O1821" i="7"/>
  <c r="O1823" i="7"/>
  <c r="R1823" i="7" s="1"/>
  <c r="O1825" i="7"/>
  <c r="O1827" i="7"/>
  <c r="O1829" i="7"/>
  <c r="O1831" i="7"/>
  <c r="O1833" i="7"/>
  <c r="O1835" i="7"/>
  <c r="O1837" i="7"/>
  <c r="O1839" i="7"/>
  <c r="O1841" i="7"/>
  <c r="O1843" i="7"/>
  <c r="O1845" i="7"/>
  <c r="O1847" i="7"/>
  <c r="O1849" i="7"/>
  <c r="O1851" i="7"/>
  <c r="O1853" i="7"/>
  <c r="R1853" i="7" s="1"/>
  <c r="O1855" i="7"/>
  <c r="O1857" i="7"/>
  <c r="O1859" i="7"/>
  <c r="O1861" i="7"/>
  <c r="O1863" i="7"/>
  <c r="O1865" i="7"/>
  <c r="O1867" i="7"/>
  <c r="O1869" i="7"/>
  <c r="O1871" i="7"/>
  <c r="O1873" i="7"/>
  <c r="O1875" i="7"/>
  <c r="O1877" i="7"/>
  <c r="O1879" i="7"/>
  <c r="O1881" i="7"/>
  <c r="O1883" i="7"/>
  <c r="R1883" i="7" s="1"/>
  <c r="O1885" i="7"/>
  <c r="O1887" i="7"/>
  <c r="O1889" i="7"/>
  <c r="O1891" i="7"/>
  <c r="O1893" i="7"/>
  <c r="O1895" i="7"/>
  <c r="O1897" i="7"/>
  <c r="O1899" i="7"/>
  <c r="O1901" i="7"/>
  <c r="O1718" i="7"/>
  <c r="O1720" i="7"/>
  <c r="O1722" i="7"/>
  <c r="O1724" i="7"/>
  <c r="O1726" i="7"/>
  <c r="O1728" i="7"/>
  <c r="R1728" i="7" s="1"/>
  <c r="O1730" i="7"/>
  <c r="O1732" i="7"/>
  <c r="O1734" i="7"/>
  <c r="O1736" i="7"/>
  <c r="O1738" i="7"/>
  <c r="R1738" i="7" s="1"/>
  <c r="O1740" i="7"/>
  <c r="O1742" i="7"/>
  <c r="O1744" i="7"/>
  <c r="O1746" i="7"/>
  <c r="O1748" i="7"/>
  <c r="O1750" i="7"/>
  <c r="O1752" i="7"/>
  <c r="O1754" i="7"/>
  <c r="O1756" i="7"/>
  <c r="O1758" i="7"/>
  <c r="R1758" i="7" s="1"/>
  <c r="O1760" i="7"/>
  <c r="O1762" i="7"/>
  <c r="O1764" i="7"/>
  <c r="O1766" i="7"/>
  <c r="O1768" i="7"/>
  <c r="R1768" i="7" s="1"/>
  <c r="O1770" i="7"/>
  <c r="O1772" i="7"/>
  <c r="O1774" i="7"/>
  <c r="O1776" i="7"/>
  <c r="O1778" i="7"/>
  <c r="O1780" i="7"/>
  <c r="O1782" i="7"/>
  <c r="O1784" i="7"/>
  <c r="O1786" i="7"/>
  <c r="O1788" i="7"/>
  <c r="R1788" i="7" s="1"/>
  <c r="O1790" i="7"/>
  <c r="O1792" i="7"/>
  <c r="O1794" i="7"/>
  <c r="O1796" i="7"/>
  <c r="O1798" i="7"/>
  <c r="R1798" i="7" s="1"/>
  <c r="O1800" i="7"/>
  <c r="O1802" i="7"/>
  <c r="O1804" i="7"/>
  <c r="O1806" i="7"/>
  <c r="O1808" i="7"/>
  <c r="O1810" i="7"/>
  <c r="O1812" i="7"/>
  <c r="O1814" i="7"/>
  <c r="O1816" i="7"/>
  <c r="O1818" i="7"/>
  <c r="R1818" i="7" s="1"/>
  <c r="O1820" i="7"/>
  <c r="O1822" i="7"/>
  <c r="O1824" i="7"/>
  <c r="O1826" i="7"/>
  <c r="O1828" i="7"/>
  <c r="R1828" i="7" s="1"/>
  <c r="O1830" i="7"/>
  <c r="O1832" i="7"/>
  <c r="O1834" i="7"/>
  <c r="O1836" i="7"/>
  <c r="O1838" i="7"/>
  <c r="O1840" i="7"/>
  <c r="O1842" i="7"/>
  <c r="O1844" i="7"/>
  <c r="O1846" i="7"/>
  <c r="O1848" i="7"/>
  <c r="R1848" i="7" s="1"/>
  <c r="O1850" i="7"/>
  <c r="O1852" i="7"/>
  <c r="O1854" i="7"/>
  <c r="O1856" i="7"/>
  <c r="O1858" i="7"/>
  <c r="R1858" i="7" s="1"/>
  <c r="O1860" i="7"/>
  <c r="O1862" i="7"/>
  <c r="O1864" i="7"/>
  <c r="O1866" i="7"/>
  <c r="O1868" i="7"/>
  <c r="O1870" i="7"/>
  <c r="O1872" i="7"/>
  <c r="O1874" i="7"/>
  <c r="O1876" i="7"/>
  <c r="O1878" i="7"/>
  <c r="R1878" i="7" s="1"/>
  <c r="O1880" i="7"/>
  <c r="O1882" i="7"/>
  <c r="O1884" i="7"/>
  <c r="O1886" i="7"/>
  <c r="O2005" i="7"/>
  <c r="O2001" i="7"/>
  <c r="O1999" i="7"/>
  <c r="O1997" i="7"/>
  <c r="O1995" i="7"/>
  <c r="O1993" i="7"/>
  <c r="O1991" i="7"/>
  <c r="O1989" i="7"/>
  <c r="O1987" i="7"/>
  <c r="O1985" i="7"/>
  <c r="O1983" i="7"/>
  <c r="O1981" i="7"/>
  <c r="O1979" i="7"/>
  <c r="O1977" i="7"/>
  <c r="O1975" i="7"/>
  <c r="O1973" i="7"/>
  <c r="R1973" i="7" s="1"/>
  <c r="O1971" i="7"/>
  <c r="O1969" i="7"/>
  <c r="O1967" i="7"/>
  <c r="O1965" i="7"/>
  <c r="O1963" i="7"/>
  <c r="O1961" i="7"/>
  <c r="O1959" i="7"/>
  <c r="O1957" i="7"/>
  <c r="O1955" i="7"/>
  <c r="O1953" i="7"/>
  <c r="O1951" i="7"/>
  <c r="O1949" i="7"/>
  <c r="O1947" i="7"/>
  <c r="O1945" i="7"/>
  <c r="O1943" i="7"/>
  <c r="R1943" i="7" s="1"/>
  <c r="O1941" i="7"/>
  <c r="O1939" i="7"/>
  <c r="O1937" i="7"/>
  <c r="O1935" i="7"/>
  <c r="O1933" i="7"/>
  <c r="O1931" i="7"/>
  <c r="O1929" i="7"/>
  <c r="O1927" i="7"/>
  <c r="O1925" i="7"/>
  <c r="O1923" i="7"/>
  <c r="O1921" i="7"/>
  <c r="O1919" i="7"/>
  <c r="O1917" i="7"/>
  <c r="O1915" i="7"/>
  <c r="O1913" i="7"/>
  <c r="R1913" i="7" s="1"/>
  <c r="O1911" i="7"/>
  <c r="O1909" i="7"/>
  <c r="O1907" i="7"/>
  <c r="O1905" i="7"/>
  <c r="O1903" i="7"/>
  <c r="O1900" i="7"/>
  <c r="O1896" i="7"/>
  <c r="O1892" i="7"/>
  <c r="O1888" i="7"/>
  <c r="R1888" i="7" s="1"/>
  <c r="O2007" i="7"/>
  <c r="O2003" i="7"/>
  <c r="R2003" i="7" s="1"/>
  <c r="O2006" i="7"/>
  <c r="O2004" i="7"/>
  <c r="O2002" i="7"/>
  <c r="O2000" i="7"/>
  <c r="O1998" i="7"/>
  <c r="R1998" i="7" s="1"/>
  <c r="O1996" i="7"/>
  <c r="O1994" i="7"/>
  <c r="O1992" i="7"/>
  <c r="O1990" i="7"/>
  <c r="O1988" i="7"/>
  <c r="O1986" i="7"/>
  <c r="O1984" i="7"/>
  <c r="O1982" i="7"/>
  <c r="O1980" i="7"/>
  <c r="O1978" i="7"/>
  <c r="R1978" i="7" s="1"/>
  <c r="O1976" i="7"/>
  <c r="O1974" i="7"/>
  <c r="O1972" i="7"/>
  <c r="O1970" i="7"/>
  <c r="O1968" i="7"/>
  <c r="R1968" i="7" s="1"/>
  <c r="O1966" i="7"/>
  <c r="O1964" i="7"/>
  <c r="O1962" i="7"/>
  <c r="O1960" i="7"/>
  <c r="O1958" i="7"/>
  <c r="O1956" i="7"/>
  <c r="O1954" i="7"/>
  <c r="O1952" i="7"/>
  <c r="O1950" i="7"/>
  <c r="O1948" i="7"/>
  <c r="R1948" i="7" s="1"/>
  <c r="O1946" i="7"/>
  <c r="O1944" i="7"/>
  <c r="O1942" i="7"/>
  <c r="O1940" i="7"/>
  <c r="O1938" i="7"/>
  <c r="R1938" i="7" s="1"/>
  <c r="O1936" i="7"/>
  <c r="O1934" i="7"/>
  <c r="O1932" i="7"/>
  <c r="O1930" i="7"/>
  <c r="O1928" i="7"/>
  <c r="O1926" i="7"/>
  <c r="O1924" i="7"/>
  <c r="O1922" i="7"/>
  <c r="O1920" i="7"/>
  <c r="O1918" i="7"/>
  <c r="R1918" i="7" s="1"/>
  <c r="O1916" i="7"/>
  <c r="O1914" i="7"/>
  <c r="O1912" i="7"/>
  <c r="O1910" i="7"/>
  <c r="O1908" i="7"/>
  <c r="R1908" i="7" s="1"/>
  <c r="O1906" i="7"/>
  <c r="O1904" i="7"/>
  <c r="O1902" i="7"/>
  <c r="O1898" i="7"/>
  <c r="O1894" i="7"/>
  <c r="O1890" i="7"/>
  <c r="AK25" i="10"/>
  <c r="P25" i="10"/>
  <c r="W25" i="10" s="1"/>
  <c r="AL25" i="10" s="1"/>
  <c r="AK24" i="10"/>
  <c r="P24" i="10"/>
  <c r="W24" i="10" s="1"/>
  <c r="AL24" i="10" s="1"/>
  <c r="AK23" i="10"/>
  <c r="P23" i="10"/>
  <c r="W23" i="10" s="1"/>
  <c r="AK22" i="10"/>
  <c r="P22" i="10"/>
  <c r="W22" i="10" s="1"/>
  <c r="AK21" i="10"/>
  <c r="P21" i="10"/>
  <c r="W21" i="10" s="1"/>
  <c r="AL21" i="10" s="1"/>
  <c r="AK20" i="10"/>
  <c r="P20" i="10"/>
  <c r="W20" i="10" s="1"/>
  <c r="AL20" i="10" s="1"/>
  <c r="AK19" i="10"/>
  <c r="P19" i="10"/>
  <c r="W19" i="10" s="1"/>
  <c r="AL19" i="10" s="1"/>
  <c r="AK18" i="10"/>
  <c r="P18" i="10"/>
  <c r="W18" i="10" s="1"/>
  <c r="AL18" i="10" s="1"/>
  <c r="AK17" i="10"/>
  <c r="P17" i="10"/>
  <c r="W17" i="10" s="1"/>
  <c r="AL17" i="10" s="1"/>
  <c r="AK12" i="10"/>
  <c r="P12" i="10"/>
  <c r="W12" i="10" s="1"/>
  <c r="AK10" i="10"/>
  <c r="P10" i="10"/>
  <c r="W10" i="10" s="1"/>
  <c r="AK8" i="10"/>
  <c r="P8" i="10"/>
  <c r="W8" i="10" s="1"/>
  <c r="AL8" i="10" s="1"/>
  <c r="AK6" i="10"/>
  <c r="P6" i="10"/>
  <c r="W6" i="10" s="1"/>
  <c r="AL6" i="10" s="1"/>
  <c r="AC79" i="8" l="1"/>
  <c r="AB79" i="8"/>
  <c r="AB75" i="8"/>
  <c r="AC75" i="8"/>
  <c r="AB71" i="8"/>
  <c r="AC71" i="8"/>
  <c r="AB78" i="8"/>
  <c r="AC78" i="8"/>
  <c r="AB74" i="8"/>
  <c r="AC74" i="8"/>
  <c r="AC82" i="8"/>
  <c r="AB82" i="8"/>
  <c r="AB77" i="8"/>
  <c r="AC77" i="8"/>
  <c r="AB73" i="8"/>
  <c r="AC73" i="8"/>
  <c r="AC70" i="8"/>
  <c r="AB70" i="8"/>
  <c r="AB76" i="8"/>
  <c r="AC76" i="8"/>
  <c r="AB72" i="8"/>
  <c r="AC72" i="8"/>
  <c r="T85" i="8"/>
  <c r="AN85" i="8" s="1"/>
  <c r="T88" i="8"/>
  <c r="AN88" i="8" s="1"/>
  <c r="T89" i="8"/>
  <c r="AN89" i="8" s="1"/>
  <c r="T81" i="8"/>
  <c r="AN81" i="8" s="1"/>
  <c r="T84" i="8"/>
  <c r="AN84" i="8" s="1"/>
  <c r="AM70" i="8"/>
  <c r="AP70" i="8"/>
  <c r="AO70" i="8"/>
  <c r="AD70" i="8"/>
  <c r="AE70" i="8"/>
  <c r="R1898" i="7"/>
  <c r="R1928" i="7"/>
  <c r="R1988" i="7"/>
  <c r="R1868" i="7"/>
  <c r="R1808" i="7"/>
  <c r="R1748" i="7"/>
  <c r="R1688" i="7"/>
  <c r="R1628" i="7"/>
  <c r="R1478" i="7"/>
  <c r="R1538" i="7"/>
  <c r="R1388" i="7"/>
  <c r="R1328" i="7"/>
  <c r="R1268" i="7"/>
  <c r="R1208" i="7"/>
  <c r="R1148" i="7"/>
  <c r="R1088" i="7"/>
  <c r="R1028" i="7"/>
  <c r="R968" i="7"/>
  <c r="R908" i="7"/>
  <c r="R848" i="7"/>
  <c r="R788" i="7"/>
  <c r="R728" i="7"/>
  <c r="R668" i="7"/>
  <c r="R608" i="7"/>
  <c r="R518" i="7"/>
  <c r="R458" i="7"/>
  <c r="R398" i="7"/>
  <c r="R338" i="7"/>
  <c r="R278" i="7"/>
  <c r="R188" i="7"/>
  <c r="R128" i="7"/>
  <c r="R68" i="7"/>
  <c r="R38" i="7"/>
  <c r="R1568" i="7"/>
  <c r="R1958" i="7"/>
  <c r="R1838" i="7"/>
  <c r="R1778" i="7"/>
  <c r="R1718" i="7"/>
  <c r="R1658" i="7"/>
  <c r="R1448" i="7"/>
  <c r="R1508" i="7"/>
  <c r="R1418" i="7"/>
  <c r="R1358" i="7"/>
  <c r="R1298" i="7"/>
  <c r="R1238" i="7"/>
  <c r="R1178" i="7"/>
  <c r="R1118" i="7"/>
  <c r="R1058" i="7"/>
  <c r="R998" i="7"/>
  <c r="R938" i="7"/>
  <c r="R878" i="7"/>
  <c r="R818" i="7"/>
  <c r="R758" i="7"/>
  <c r="R698" i="7"/>
  <c r="R638" i="7"/>
  <c r="R578" i="7"/>
  <c r="R548" i="7"/>
  <c r="R488" i="7"/>
  <c r="R428" i="7"/>
  <c r="R368" i="7"/>
  <c r="R308" i="7"/>
  <c r="R248" i="7"/>
  <c r="R218" i="7"/>
  <c r="R158" i="7"/>
  <c r="R98" i="7"/>
  <c r="R1598" i="7"/>
  <c r="AM79" i="8"/>
  <c r="AP79" i="8"/>
  <c r="AO79" i="8"/>
  <c r="AM75" i="8"/>
  <c r="AP75" i="8"/>
  <c r="AO75" i="8"/>
  <c r="AM71" i="8"/>
  <c r="AP71" i="8"/>
  <c r="AO71" i="8"/>
  <c r="AO78" i="8"/>
  <c r="AM78" i="8"/>
  <c r="AP78" i="8"/>
  <c r="AO74" i="8"/>
  <c r="AM74" i="8"/>
  <c r="AP74" i="8"/>
  <c r="AM89" i="8"/>
  <c r="AP89" i="8"/>
  <c r="AO89" i="8"/>
  <c r="AM81" i="8"/>
  <c r="AP81" i="8"/>
  <c r="AO81" i="8"/>
  <c r="AO84" i="8"/>
  <c r="AM84" i="8"/>
  <c r="AP84" i="8"/>
  <c r="AM77" i="8"/>
  <c r="AP77" i="8"/>
  <c r="AO77" i="8"/>
  <c r="AM73" i="8"/>
  <c r="AP73" i="8"/>
  <c r="AO73" i="8"/>
  <c r="AO76" i="8"/>
  <c r="AP76" i="8"/>
  <c r="AM76" i="8"/>
  <c r="AO72" i="8"/>
  <c r="AP72" i="8"/>
  <c r="AM72" i="8"/>
  <c r="AM85" i="8"/>
  <c r="AP85" i="8"/>
  <c r="AO85" i="8"/>
  <c r="AO88" i="8"/>
  <c r="AM88" i="8"/>
  <c r="AP88" i="8"/>
  <c r="AO82" i="8"/>
  <c r="AP82" i="8"/>
  <c r="AM82" i="8"/>
  <c r="AE79" i="8"/>
  <c r="AD79" i="8"/>
  <c r="AE75" i="8"/>
  <c r="AD75" i="8"/>
  <c r="AE71" i="8"/>
  <c r="AD71" i="8"/>
  <c r="AD78" i="8"/>
  <c r="AE78" i="8"/>
  <c r="AD74" i="8"/>
  <c r="AE74" i="8"/>
  <c r="AE89" i="8"/>
  <c r="AD89" i="8"/>
  <c r="AE81" i="8"/>
  <c r="AD81" i="8"/>
  <c r="AD84" i="8"/>
  <c r="AE84" i="8"/>
  <c r="AE77" i="8"/>
  <c r="AD77" i="8"/>
  <c r="AE73" i="8"/>
  <c r="AD73" i="8"/>
  <c r="AD76" i="8"/>
  <c r="AE76" i="8"/>
  <c r="AD72" i="8"/>
  <c r="AE72" i="8"/>
  <c r="AE85" i="8"/>
  <c r="AD85" i="8"/>
  <c r="AD88" i="8"/>
  <c r="AE88" i="8"/>
  <c r="AD82" i="8"/>
  <c r="AE82" i="8"/>
  <c r="AG79" i="8"/>
  <c r="AI79" i="8"/>
  <c r="AK79" i="8"/>
  <c r="AH79" i="8"/>
  <c r="AJ79" i="8"/>
  <c r="AL79" i="8"/>
  <c r="AG75" i="8"/>
  <c r="AI75" i="8"/>
  <c r="AK75" i="8"/>
  <c r="AH75" i="8"/>
  <c r="AJ75" i="8"/>
  <c r="AL75" i="8"/>
  <c r="AG71" i="8"/>
  <c r="AI71" i="8"/>
  <c r="AK71" i="8"/>
  <c r="AH71" i="8"/>
  <c r="AJ71" i="8"/>
  <c r="AL71" i="8"/>
  <c r="AG78" i="8"/>
  <c r="AI78" i="8"/>
  <c r="AK78" i="8"/>
  <c r="AH78" i="8"/>
  <c r="AJ78" i="8"/>
  <c r="AL78" i="8"/>
  <c r="AG74" i="8"/>
  <c r="AI74" i="8"/>
  <c r="AK74" i="8"/>
  <c r="AH74" i="8"/>
  <c r="AJ74" i="8"/>
  <c r="AL74" i="8"/>
  <c r="AG89" i="8"/>
  <c r="AI89" i="8"/>
  <c r="AK89" i="8"/>
  <c r="AH89" i="8"/>
  <c r="AL89" i="8"/>
  <c r="AJ89" i="8"/>
  <c r="AG81" i="8"/>
  <c r="AI81" i="8"/>
  <c r="AK81" i="8"/>
  <c r="AH81" i="8"/>
  <c r="AJ81" i="8"/>
  <c r="AL81" i="8"/>
  <c r="AG84" i="8"/>
  <c r="AI84" i="8"/>
  <c r="AK84" i="8"/>
  <c r="AH84" i="8"/>
  <c r="AJ84" i="8"/>
  <c r="AL84" i="8"/>
  <c r="AG77" i="8"/>
  <c r="AI77" i="8"/>
  <c r="AK77" i="8"/>
  <c r="AH77" i="8"/>
  <c r="AJ77" i="8"/>
  <c r="AL77" i="8"/>
  <c r="AG73" i="8"/>
  <c r="AI73" i="8"/>
  <c r="AK73" i="8"/>
  <c r="AH73" i="8"/>
  <c r="AJ73" i="8"/>
  <c r="AL73" i="8"/>
  <c r="AH70" i="8"/>
  <c r="AJ70" i="8"/>
  <c r="AL70" i="8"/>
  <c r="AG70" i="8"/>
  <c r="AI70" i="8"/>
  <c r="AK70" i="8"/>
  <c r="AG76" i="8"/>
  <c r="AI76" i="8"/>
  <c r="AK76" i="8"/>
  <c r="AH76" i="8"/>
  <c r="AJ76" i="8"/>
  <c r="AL76" i="8"/>
  <c r="AG72" i="8"/>
  <c r="AI72" i="8"/>
  <c r="AK72" i="8"/>
  <c r="AH72" i="8"/>
  <c r="AJ72" i="8"/>
  <c r="AL72" i="8"/>
  <c r="AG85" i="8"/>
  <c r="AI85" i="8"/>
  <c r="AK85" i="8"/>
  <c r="AH85" i="8"/>
  <c r="AJ85" i="8"/>
  <c r="AL85" i="8"/>
  <c r="AG88" i="8"/>
  <c r="AI88" i="8"/>
  <c r="AK88" i="8"/>
  <c r="AJ88" i="8"/>
  <c r="AH88" i="8"/>
  <c r="AL88" i="8"/>
  <c r="AG82" i="8"/>
  <c r="AI82" i="8"/>
  <c r="AK82" i="8"/>
  <c r="AH82" i="8"/>
  <c r="AJ82" i="8"/>
  <c r="AL82" i="8"/>
  <c r="T87" i="8"/>
  <c r="AN87" i="8" s="1"/>
  <c r="T83" i="8"/>
  <c r="AN83" i="8" s="1"/>
  <c r="T80" i="8"/>
  <c r="AN80" i="8" s="1"/>
  <c r="T86" i="8"/>
  <c r="AN86" i="8" s="1"/>
  <c r="T92" i="8"/>
  <c r="AN92" i="8" s="1"/>
  <c r="T94" i="8"/>
  <c r="AN94" i="8" s="1"/>
  <c r="T96" i="8"/>
  <c r="AN96" i="8" s="1"/>
  <c r="T98" i="8"/>
  <c r="AN98" i="8" s="1"/>
  <c r="T90" i="8"/>
  <c r="AN90" i="8" s="1"/>
  <c r="T91" i="8"/>
  <c r="AN91" i="8" s="1"/>
  <c r="T93" i="8"/>
  <c r="AN93" i="8" s="1"/>
  <c r="T95" i="8"/>
  <c r="AN95" i="8" s="1"/>
  <c r="T97" i="8"/>
  <c r="AN97" i="8" s="1"/>
  <c r="T99" i="8"/>
  <c r="AN99" i="8" s="1"/>
  <c r="T162" i="8"/>
  <c r="T164" i="8"/>
  <c r="T166" i="8"/>
  <c r="T168" i="8"/>
  <c r="T160" i="8"/>
  <c r="AN160" i="8" s="1"/>
  <c r="T161" i="8"/>
  <c r="T163" i="8"/>
  <c r="T165" i="8"/>
  <c r="T167" i="8"/>
  <c r="T169" i="8"/>
  <c r="S20" i="8"/>
  <c r="W79" i="8"/>
  <c r="Y79" i="8"/>
  <c r="AA79" i="8"/>
  <c r="X79" i="8"/>
  <c r="V79" i="8"/>
  <c r="Z79" i="8"/>
  <c r="W75" i="8"/>
  <c r="Y75" i="8"/>
  <c r="AA75" i="8"/>
  <c r="X75" i="8"/>
  <c r="V75" i="8"/>
  <c r="Z75" i="8"/>
  <c r="W71" i="8"/>
  <c r="Y71" i="8"/>
  <c r="AA71" i="8"/>
  <c r="V71" i="8"/>
  <c r="X71" i="8"/>
  <c r="Z71" i="8"/>
  <c r="W78" i="8"/>
  <c r="Y78" i="8"/>
  <c r="AA78" i="8"/>
  <c r="V78" i="8"/>
  <c r="Z78" i="8"/>
  <c r="X78" i="8"/>
  <c r="V74" i="8"/>
  <c r="X74" i="8"/>
  <c r="W74" i="8"/>
  <c r="Y74" i="8"/>
  <c r="AA74" i="8"/>
  <c r="Z74" i="8"/>
  <c r="W89" i="8"/>
  <c r="Y89" i="8"/>
  <c r="AA89" i="8"/>
  <c r="V89" i="8"/>
  <c r="X89" i="8"/>
  <c r="Z89" i="8"/>
  <c r="W85" i="8"/>
  <c r="Y85" i="8"/>
  <c r="AA85" i="8"/>
  <c r="X85" i="8"/>
  <c r="V85" i="8"/>
  <c r="Z85" i="8"/>
  <c r="W81" i="8"/>
  <c r="Y81" i="8"/>
  <c r="AA81" i="8"/>
  <c r="X81" i="8"/>
  <c r="V81" i="8"/>
  <c r="Z81" i="8"/>
  <c r="W88" i="8"/>
  <c r="Y88" i="8"/>
  <c r="AA88" i="8"/>
  <c r="V88" i="8"/>
  <c r="X88" i="8"/>
  <c r="Z88" i="8"/>
  <c r="W84" i="8"/>
  <c r="Y84" i="8"/>
  <c r="AA84" i="8"/>
  <c r="V84" i="8"/>
  <c r="Z84" i="8"/>
  <c r="X84" i="8"/>
  <c r="S110" i="8"/>
  <c r="T102" i="8"/>
  <c r="AN102" i="8" s="1"/>
  <c r="T104" i="8"/>
  <c r="AN104" i="8" s="1"/>
  <c r="T106" i="8"/>
  <c r="AN106" i="8" s="1"/>
  <c r="T108" i="8"/>
  <c r="AN108" i="8" s="1"/>
  <c r="T100" i="8"/>
  <c r="AN100" i="8" s="1"/>
  <c r="T101" i="8"/>
  <c r="AN101" i="8" s="1"/>
  <c r="T103" i="8"/>
  <c r="AN103" i="8" s="1"/>
  <c r="T105" i="8"/>
  <c r="AN105" i="8" s="1"/>
  <c r="T107" i="8"/>
  <c r="AN107" i="8" s="1"/>
  <c r="T109" i="8"/>
  <c r="AN109" i="8" s="1"/>
  <c r="S30" i="8"/>
  <c r="T12" i="8"/>
  <c r="T14" i="8"/>
  <c r="T16" i="8"/>
  <c r="T18" i="8"/>
  <c r="T10" i="8"/>
  <c r="T11" i="8"/>
  <c r="T13" i="8"/>
  <c r="T15" i="8"/>
  <c r="T17" i="8"/>
  <c r="T19" i="8"/>
  <c r="W77" i="8"/>
  <c r="Y77" i="8"/>
  <c r="AA77" i="8"/>
  <c r="X77" i="8"/>
  <c r="V77" i="8"/>
  <c r="Z77" i="8"/>
  <c r="V73" i="8"/>
  <c r="X73" i="8"/>
  <c r="Z73" i="8"/>
  <c r="W73" i="8"/>
  <c r="Y73" i="8"/>
  <c r="AA73" i="8"/>
  <c r="W70" i="8"/>
  <c r="Y70" i="8"/>
  <c r="AA70" i="8"/>
  <c r="V70" i="8"/>
  <c r="X70" i="8"/>
  <c r="Z70" i="8"/>
  <c r="W76" i="8"/>
  <c r="Y76" i="8"/>
  <c r="AA76" i="8"/>
  <c r="V76" i="8"/>
  <c r="Z76" i="8"/>
  <c r="X76" i="8"/>
  <c r="V72" i="8"/>
  <c r="X72" i="8"/>
  <c r="Z72" i="8"/>
  <c r="W72" i="8"/>
  <c r="Y72" i="8"/>
  <c r="AA72" i="8"/>
  <c r="V87" i="8"/>
  <c r="W83" i="8"/>
  <c r="Y83" i="8"/>
  <c r="AA83" i="8"/>
  <c r="X83" i="8"/>
  <c r="V83" i="8"/>
  <c r="Z83" i="8"/>
  <c r="W80" i="8"/>
  <c r="Y80" i="8"/>
  <c r="AA80" i="8"/>
  <c r="V80" i="8"/>
  <c r="Z80" i="8"/>
  <c r="X80" i="8"/>
  <c r="W86" i="8"/>
  <c r="V86" i="8"/>
  <c r="Y86" i="8"/>
  <c r="AA86" i="8"/>
  <c r="X86" i="8"/>
  <c r="Z86" i="8"/>
  <c r="W82" i="8"/>
  <c r="Y82" i="8"/>
  <c r="AA82" i="8"/>
  <c r="V82" i="8"/>
  <c r="Z82" i="8"/>
  <c r="X82" i="8"/>
  <c r="S170" i="8"/>
  <c r="P30" i="2"/>
  <c r="Q30" i="2"/>
  <c r="R30" i="2"/>
  <c r="S30" i="2"/>
  <c r="T30" i="2"/>
  <c r="U30" i="2"/>
  <c r="W30" i="2"/>
  <c r="X30" i="2"/>
  <c r="Y30" i="2"/>
  <c r="Z30" i="2"/>
  <c r="AA30" i="2"/>
  <c r="AB30" i="2"/>
  <c r="AK30" i="2"/>
  <c r="AM30" i="2"/>
  <c r="AO30" i="2"/>
  <c r="P31" i="2"/>
  <c r="Q31" i="2"/>
  <c r="R31" i="2"/>
  <c r="S31" i="2"/>
  <c r="T31" i="2"/>
  <c r="U31" i="2"/>
  <c r="W31" i="2"/>
  <c r="X31" i="2"/>
  <c r="Y31" i="2"/>
  <c r="Z31" i="2"/>
  <c r="AA31" i="2"/>
  <c r="AB31" i="2"/>
  <c r="AK31" i="2"/>
  <c r="AM31" i="2"/>
  <c r="AO31" i="2"/>
  <c r="P32" i="2"/>
  <c r="Q32" i="2"/>
  <c r="R32" i="2"/>
  <c r="S32" i="2"/>
  <c r="T32" i="2"/>
  <c r="U32" i="2"/>
  <c r="W32" i="2"/>
  <c r="X32" i="2"/>
  <c r="Y32" i="2"/>
  <c r="Z32" i="2"/>
  <c r="AA32" i="2"/>
  <c r="AB32" i="2"/>
  <c r="AK32" i="2"/>
  <c r="AM32" i="2"/>
  <c r="AO32" i="2"/>
  <c r="AE57" i="1"/>
  <c r="AF57" i="1"/>
  <c r="AG57" i="1"/>
  <c r="AH57" i="1"/>
  <c r="AI57" i="1"/>
  <c r="AJ57" i="1"/>
  <c r="AE58" i="1"/>
  <c r="AF58" i="1"/>
  <c r="AG58" i="1"/>
  <c r="AH58" i="1"/>
  <c r="AI58" i="1"/>
  <c r="AJ58" i="1"/>
  <c r="P58" i="1"/>
  <c r="R58" i="1"/>
  <c r="S58" i="1"/>
  <c r="V58" i="1" s="1"/>
  <c r="Q58" i="1"/>
  <c r="N58" i="1"/>
  <c r="O58" i="1" s="1"/>
  <c r="U58" i="1" s="1"/>
  <c r="P57" i="1"/>
  <c r="R57" i="1"/>
  <c r="S57" i="1"/>
  <c r="V57" i="1" s="1"/>
  <c r="Q57" i="1"/>
  <c r="N57" i="1"/>
  <c r="O57" i="1" s="1"/>
  <c r="U57" i="1" s="1"/>
  <c r="P56" i="1"/>
  <c r="S56" i="1" s="1"/>
  <c r="V56" i="1" s="1"/>
  <c r="R56" i="1"/>
  <c r="Q56" i="1"/>
  <c r="N56" i="1"/>
  <c r="O56" i="1" s="1"/>
  <c r="U56" i="1" s="1"/>
  <c r="AE55" i="1"/>
  <c r="AF55" i="1"/>
  <c r="AG55" i="1"/>
  <c r="AH55" i="1"/>
  <c r="AI55" i="1"/>
  <c r="AJ55" i="1"/>
  <c r="N55" i="1"/>
  <c r="O55" i="1" s="1"/>
  <c r="U55" i="1" s="1"/>
  <c r="P55" i="1"/>
  <c r="S55" i="1" s="1"/>
  <c r="V55" i="1" s="1"/>
  <c r="Q55" i="1"/>
  <c r="R55" i="1"/>
  <c r="AC167" i="8" l="1"/>
  <c r="AN167" i="8"/>
  <c r="AC163" i="8"/>
  <c r="AN163" i="8"/>
  <c r="AC166" i="8"/>
  <c r="AN166" i="8"/>
  <c r="AC162" i="8"/>
  <c r="AN162" i="8"/>
  <c r="AC169" i="8"/>
  <c r="AN169" i="8"/>
  <c r="AC165" i="8"/>
  <c r="AN165" i="8"/>
  <c r="AC161" i="8"/>
  <c r="AN161" i="8"/>
  <c r="AC168" i="8"/>
  <c r="AN168" i="8"/>
  <c r="AC164" i="8"/>
  <c r="AN164" i="8"/>
  <c r="AC19" i="8"/>
  <c r="AB19" i="8"/>
  <c r="AC15" i="8"/>
  <c r="AB15" i="8"/>
  <c r="AC11" i="8"/>
  <c r="AB11" i="8"/>
  <c r="AC18" i="8"/>
  <c r="AB18" i="8"/>
  <c r="AC14" i="8"/>
  <c r="AB14" i="8"/>
  <c r="AB107" i="8"/>
  <c r="AC107" i="8"/>
  <c r="AB103" i="8"/>
  <c r="AC103" i="8"/>
  <c r="AB100" i="8"/>
  <c r="AC100" i="8"/>
  <c r="AB106" i="8"/>
  <c r="AC106" i="8"/>
  <c r="AB102" i="8"/>
  <c r="AC102" i="8"/>
  <c r="AC160" i="8"/>
  <c r="AB160" i="8"/>
  <c r="AC97" i="8"/>
  <c r="AB97" i="8"/>
  <c r="AC93" i="8"/>
  <c r="AB93" i="8"/>
  <c r="AC90" i="8"/>
  <c r="AB90" i="8"/>
  <c r="AC96" i="8"/>
  <c r="AB96" i="8"/>
  <c r="AC92" i="8"/>
  <c r="AB92" i="8"/>
  <c r="AC80" i="8"/>
  <c r="AB80" i="8"/>
  <c r="Y87" i="8"/>
  <c r="AC87" i="8"/>
  <c r="AB87" i="8"/>
  <c r="AC81" i="8"/>
  <c r="AB81" i="8"/>
  <c r="AC88" i="8"/>
  <c r="AB88" i="8"/>
  <c r="AC17" i="8"/>
  <c r="AB17" i="8"/>
  <c r="AC13" i="8"/>
  <c r="AB13" i="8"/>
  <c r="AC10" i="8"/>
  <c r="AB10" i="8"/>
  <c r="AC16" i="8"/>
  <c r="AB16" i="8"/>
  <c r="AC12" i="8"/>
  <c r="AB12" i="8"/>
  <c r="AB109" i="8"/>
  <c r="AC109" i="8"/>
  <c r="AB105" i="8"/>
  <c r="AC105" i="8"/>
  <c r="AB101" i="8"/>
  <c r="AC101" i="8"/>
  <c r="AB108" i="8"/>
  <c r="AC108" i="8"/>
  <c r="AB104" i="8"/>
  <c r="AC104" i="8"/>
  <c r="AB99" i="8"/>
  <c r="AC99" i="8"/>
  <c r="AC95" i="8"/>
  <c r="AB95" i="8"/>
  <c r="AC91" i="8"/>
  <c r="AB91" i="8"/>
  <c r="AC98" i="8"/>
  <c r="AB98" i="8"/>
  <c r="AC94" i="8"/>
  <c r="AB94" i="8"/>
  <c r="AC86" i="8"/>
  <c r="AB86" i="8"/>
  <c r="AC83" i="8"/>
  <c r="AB83" i="8"/>
  <c r="AC84" i="8"/>
  <c r="AB84" i="8"/>
  <c r="AC89" i="8"/>
  <c r="AB89" i="8"/>
  <c r="AC85" i="8"/>
  <c r="AB85" i="8"/>
  <c r="AO100" i="8"/>
  <c r="AM100" i="8"/>
  <c r="AP100" i="8"/>
  <c r="AE100" i="8"/>
  <c r="AD100" i="8"/>
  <c r="AM160" i="8"/>
  <c r="AP160" i="8"/>
  <c r="AE160" i="8"/>
  <c r="AO160" i="8"/>
  <c r="AD160" i="8"/>
  <c r="AM90" i="8"/>
  <c r="AP90" i="8"/>
  <c r="AO90" i="8"/>
  <c r="AD90" i="8"/>
  <c r="AE90" i="8"/>
  <c r="AO80" i="8"/>
  <c r="AM80" i="8"/>
  <c r="AP80" i="8"/>
  <c r="AE80" i="8"/>
  <c r="AD80" i="8"/>
  <c r="AO10" i="8"/>
  <c r="AP10" i="8"/>
  <c r="AM10" i="8"/>
  <c r="AE10" i="8"/>
  <c r="AD10" i="8"/>
  <c r="Z87" i="8"/>
  <c r="AM19" i="8"/>
  <c r="AP19" i="8"/>
  <c r="AO19" i="8"/>
  <c r="AM15" i="8"/>
  <c r="AP15" i="8"/>
  <c r="AO15" i="8"/>
  <c r="AM11" i="8"/>
  <c r="AP11" i="8"/>
  <c r="AO11" i="8"/>
  <c r="AO18" i="8"/>
  <c r="AP18" i="8"/>
  <c r="AM18" i="8"/>
  <c r="AO14" i="8"/>
  <c r="AP14" i="8"/>
  <c r="AM14" i="8"/>
  <c r="AM107" i="8"/>
  <c r="AP107" i="8"/>
  <c r="AO107" i="8"/>
  <c r="AM103" i="8"/>
  <c r="AP103" i="8"/>
  <c r="AO103" i="8"/>
  <c r="AO106" i="8"/>
  <c r="AM106" i="8"/>
  <c r="AP106" i="8"/>
  <c r="AO102" i="8"/>
  <c r="AM102" i="8"/>
  <c r="AP102" i="8"/>
  <c r="AM167" i="8"/>
  <c r="AP167" i="8"/>
  <c r="AO167" i="8"/>
  <c r="AM163" i="8"/>
  <c r="AP163" i="8"/>
  <c r="AO163" i="8"/>
  <c r="AO166" i="8"/>
  <c r="AM166" i="8"/>
  <c r="AP166" i="8"/>
  <c r="AO162" i="8"/>
  <c r="AM162" i="8"/>
  <c r="AP162" i="8"/>
  <c r="AM97" i="8"/>
  <c r="AP97" i="8"/>
  <c r="AO97" i="8"/>
  <c r="AM93" i="8"/>
  <c r="AP93" i="8"/>
  <c r="AO93" i="8"/>
  <c r="AO96" i="8"/>
  <c r="AP96" i="8"/>
  <c r="AM96" i="8"/>
  <c r="AO92" i="8"/>
  <c r="AP92" i="8"/>
  <c r="AM92" i="8"/>
  <c r="AM87" i="8"/>
  <c r="AP87" i="8"/>
  <c r="AO87" i="8"/>
  <c r="X87" i="8"/>
  <c r="AA87" i="8"/>
  <c r="W87" i="8"/>
  <c r="AM17" i="8"/>
  <c r="AP17" i="8"/>
  <c r="AO17" i="8"/>
  <c r="AM13" i="8"/>
  <c r="AP13" i="8"/>
  <c r="AO13" i="8"/>
  <c r="AO16" i="8"/>
  <c r="AM16" i="8"/>
  <c r="AP16" i="8"/>
  <c r="AO12" i="8"/>
  <c r="AM12" i="8"/>
  <c r="AP12" i="8"/>
  <c r="AM109" i="8"/>
  <c r="AP109" i="8"/>
  <c r="AO109" i="8"/>
  <c r="AM105" i="8"/>
  <c r="AP105" i="8"/>
  <c r="AO105" i="8"/>
  <c r="AM101" i="8"/>
  <c r="AP101" i="8"/>
  <c r="AO101" i="8"/>
  <c r="AO108" i="8"/>
  <c r="AP108" i="8"/>
  <c r="AM108" i="8"/>
  <c r="AO104" i="8"/>
  <c r="AP104" i="8"/>
  <c r="AM104" i="8"/>
  <c r="AM169" i="8"/>
  <c r="AP169" i="8"/>
  <c r="AO169" i="8"/>
  <c r="AM165" i="8"/>
  <c r="AP165" i="8"/>
  <c r="AO165" i="8"/>
  <c r="AM161" i="8"/>
  <c r="AP161" i="8"/>
  <c r="AO161" i="8"/>
  <c r="AO168" i="8"/>
  <c r="AP168" i="8"/>
  <c r="AM168" i="8"/>
  <c r="AO164" i="8"/>
  <c r="AP164" i="8"/>
  <c r="AM164" i="8"/>
  <c r="AM99" i="8"/>
  <c r="AP99" i="8"/>
  <c r="AO99" i="8"/>
  <c r="AM95" i="8"/>
  <c r="AP95" i="8"/>
  <c r="AO95" i="8"/>
  <c r="AM91" i="8"/>
  <c r="AP91" i="8"/>
  <c r="AO91" i="8"/>
  <c r="AO98" i="8"/>
  <c r="AM98" i="8"/>
  <c r="AP98" i="8"/>
  <c r="AO94" i="8"/>
  <c r="AM94" i="8"/>
  <c r="AP94" i="8"/>
  <c r="AO86" i="8"/>
  <c r="AP86" i="8"/>
  <c r="AM86" i="8"/>
  <c r="AM83" i="8"/>
  <c r="AP83" i="8"/>
  <c r="AO83" i="8"/>
  <c r="AE19" i="8"/>
  <c r="AD19" i="8"/>
  <c r="AE15" i="8"/>
  <c r="AD15" i="8"/>
  <c r="AE11" i="8"/>
  <c r="AD11" i="8"/>
  <c r="AD18" i="8"/>
  <c r="AE18" i="8"/>
  <c r="AD14" i="8"/>
  <c r="AE14" i="8"/>
  <c r="AE107" i="8"/>
  <c r="AD107" i="8"/>
  <c r="AE103" i="8"/>
  <c r="AD103" i="8"/>
  <c r="AD106" i="8"/>
  <c r="AE106" i="8"/>
  <c r="AD102" i="8"/>
  <c r="AE102" i="8"/>
  <c r="AB167" i="8"/>
  <c r="AE167" i="8"/>
  <c r="AD167" i="8"/>
  <c r="AB163" i="8"/>
  <c r="AE163" i="8"/>
  <c r="AD163" i="8"/>
  <c r="AD166" i="8"/>
  <c r="AB166" i="8"/>
  <c r="AE166" i="8"/>
  <c r="AD162" i="8"/>
  <c r="AB162" i="8"/>
  <c r="AE162" i="8"/>
  <c r="AE97" i="8"/>
  <c r="AD97" i="8"/>
  <c r="AE93" i="8"/>
  <c r="AD93" i="8"/>
  <c r="AD96" i="8"/>
  <c r="AE96" i="8"/>
  <c r="AD92" i="8"/>
  <c r="AE92" i="8"/>
  <c r="AE87" i="8"/>
  <c r="AD87" i="8"/>
  <c r="AE17" i="8"/>
  <c r="AD17" i="8"/>
  <c r="AE13" i="8"/>
  <c r="AD13" i="8"/>
  <c r="AD16" i="8"/>
  <c r="AE16" i="8"/>
  <c r="AD12" i="8"/>
  <c r="AE12" i="8"/>
  <c r="AE109" i="8"/>
  <c r="AD109" i="8"/>
  <c r="AE105" i="8"/>
  <c r="AD105" i="8"/>
  <c r="AE101" i="8"/>
  <c r="AD101" i="8"/>
  <c r="AD108" i="8"/>
  <c r="AE108" i="8"/>
  <c r="AD104" i="8"/>
  <c r="AE104" i="8"/>
  <c r="AB169" i="8"/>
  <c r="AE169" i="8"/>
  <c r="AD169" i="8"/>
  <c r="AB165" i="8"/>
  <c r="AE165" i="8"/>
  <c r="AD165" i="8"/>
  <c r="AB161" i="8"/>
  <c r="AE161" i="8"/>
  <c r="AD161" i="8"/>
  <c r="AD168" i="8"/>
  <c r="AB168" i="8"/>
  <c r="AE168" i="8"/>
  <c r="AD164" i="8"/>
  <c r="AB164" i="8"/>
  <c r="AE164" i="8"/>
  <c r="AE99" i="8"/>
  <c r="AD99" i="8"/>
  <c r="AE95" i="8"/>
  <c r="AD95" i="8"/>
  <c r="AE91" i="8"/>
  <c r="AD91" i="8"/>
  <c r="AD98" i="8"/>
  <c r="AE98" i="8"/>
  <c r="AD94" i="8"/>
  <c r="AE94" i="8"/>
  <c r="AD86" i="8"/>
  <c r="AE86" i="8"/>
  <c r="AE83" i="8"/>
  <c r="AD83" i="8"/>
  <c r="AH19" i="8"/>
  <c r="AJ19" i="8"/>
  <c r="AL19" i="8"/>
  <c r="AG19" i="8"/>
  <c r="AI19" i="8"/>
  <c r="AK19" i="8"/>
  <c r="AG17" i="8"/>
  <c r="AI17" i="8"/>
  <c r="AK17" i="8"/>
  <c r="AH17" i="8"/>
  <c r="AJ17" i="8"/>
  <c r="AL17" i="8"/>
  <c r="AH13" i="8"/>
  <c r="AJ13" i="8"/>
  <c r="AL13" i="8"/>
  <c r="AI13" i="8"/>
  <c r="AG13" i="8"/>
  <c r="AK13" i="8"/>
  <c r="AH10" i="8"/>
  <c r="AJ10" i="8"/>
  <c r="AL10" i="8"/>
  <c r="AI10" i="8"/>
  <c r="AK10" i="8"/>
  <c r="AG10" i="8"/>
  <c r="AG16" i="8"/>
  <c r="AI16" i="8"/>
  <c r="AK16" i="8"/>
  <c r="AH16" i="8"/>
  <c r="AJ16" i="8"/>
  <c r="AL16" i="8"/>
  <c r="AH12" i="8"/>
  <c r="AJ12" i="8"/>
  <c r="AL12" i="8"/>
  <c r="AG12" i="8"/>
  <c r="AK12" i="8"/>
  <c r="AI12" i="8"/>
  <c r="AG109" i="8"/>
  <c r="AI109" i="8"/>
  <c r="AK109" i="8"/>
  <c r="AH109" i="8"/>
  <c r="AJ109" i="8"/>
  <c r="AL109" i="8"/>
  <c r="AG105" i="8"/>
  <c r="AI105" i="8"/>
  <c r="AK105" i="8"/>
  <c r="AH105" i="8"/>
  <c r="AJ105" i="8"/>
  <c r="AL105" i="8"/>
  <c r="AG101" i="8"/>
  <c r="AI101" i="8"/>
  <c r="AK101" i="8"/>
  <c r="AH101" i="8"/>
  <c r="AJ101" i="8"/>
  <c r="AL101" i="8"/>
  <c r="AG108" i="8"/>
  <c r="AI108" i="8"/>
  <c r="AK108" i="8"/>
  <c r="AH108" i="8"/>
  <c r="AJ108" i="8"/>
  <c r="AL108" i="8"/>
  <c r="AG104" i="8"/>
  <c r="AI104" i="8"/>
  <c r="AK104" i="8"/>
  <c r="AH104" i="8"/>
  <c r="AJ104" i="8"/>
  <c r="AL104" i="8"/>
  <c r="AG169" i="8"/>
  <c r="AI169" i="8"/>
  <c r="AK169" i="8"/>
  <c r="AH169" i="8"/>
  <c r="AJ169" i="8"/>
  <c r="AL169" i="8"/>
  <c r="AH165" i="8"/>
  <c r="AJ165" i="8"/>
  <c r="AL165" i="8"/>
  <c r="AG165" i="8"/>
  <c r="AI165" i="8"/>
  <c r="AK165" i="8"/>
  <c r="AH161" i="8"/>
  <c r="AJ161" i="8"/>
  <c r="AL161" i="8"/>
  <c r="AG161" i="8"/>
  <c r="AI161" i="8"/>
  <c r="AK161" i="8"/>
  <c r="AG168" i="8"/>
  <c r="AI168" i="8"/>
  <c r="AK168" i="8"/>
  <c r="AH168" i="8"/>
  <c r="AJ168" i="8"/>
  <c r="AL168" i="8"/>
  <c r="AH164" i="8"/>
  <c r="AJ164" i="8"/>
  <c r="AL164" i="8"/>
  <c r="AG164" i="8"/>
  <c r="AI164" i="8"/>
  <c r="AK164" i="8"/>
  <c r="AH99" i="8"/>
  <c r="AJ99" i="8"/>
  <c r="AL99" i="8"/>
  <c r="AG99" i="8"/>
  <c r="AI99" i="8"/>
  <c r="AK99" i="8"/>
  <c r="AH95" i="8"/>
  <c r="AJ95" i="8"/>
  <c r="AL95" i="8"/>
  <c r="AG95" i="8"/>
  <c r="AI95" i="8"/>
  <c r="AK95" i="8"/>
  <c r="AG91" i="8"/>
  <c r="AI91" i="8"/>
  <c r="AK91" i="8"/>
  <c r="AH91" i="8"/>
  <c r="AL91" i="8"/>
  <c r="AJ91" i="8"/>
  <c r="AH98" i="8"/>
  <c r="AJ98" i="8"/>
  <c r="AL98" i="8"/>
  <c r="AG98" i="8"/>
  <c r="AI98" i="8"/>
  <c r="AK98" i="8"/>
  <c r="AG94" i="8"/>
  <c r="AI94" i="8"/>
  <c r="AJ94" i="8"/>
  <c r="AL94" i="8"/>
  <c r="AH94" i="8"/>
  <c r="AK94" i="8"/>
  <c r="AG86" i="8"/>
  <c r="AI86" i="8"/>
  <c r="AK86" i="8"/>
  <c r="AH86" i="8"/>
  <c r="AJ86" i="8"/>
  <c r="AL86" i="8"/>
  <c r="AG83" i="8"/>
  <c r="AI83" i="8"/>
  <c r="AK83" i="8"/>
  <c r="AH83" i="8"/>
  <c r="AJ83" i="8"/>
  <c r="AL83" i="8"/>
  <c r="AH15" i="8"/>
  <c r="AJ15" i="8"/>
  <c r="AL15" i="8"/>
  <c r="AI15" i="8"/>
  <c r="AG15" i="8"/>
  <c r="AK15" i="8"/>
  <c r="AH11" i="8"/>
  <c r="AJ11" i="8"/>
  <c r="AL11" i="8"/>
  <c r="AI11" i="8"/>
  <c r="AG11" i="8"/>
  <c r="AK11" i="8"/>
  <c r="AG18" i="8"/>
  <c r="AI18" i="8"/>
  <c r="AK18" i="8"/>
  <c r="AH18" i="8"/>
  <c r="AJ18" i="8"/>
  <c r="AL18" i="8"/>
  <c r="AH14" i="8"/>
  <c r="AJ14" i="8"/>
  <c r="AL14" i="8"/>
  <c r="AG14" i="8"/>
  <c r="AK14" i="8"/>
  <c r="AI14" i="8"/>
  <c r="AG107" i="8"/>
  <c r="AI107" i="8"/>
  <c r="AK107" i="8"/>
  <c r="AH107" i="8"/>
  <c r="AJ107" i="8"/>
  <c r="AL107" i="8"/>
  <c r="AG103" i="8"/>
  <c r="AI103" i="8"/>
  <c r="AK103" i="8"/>
  <c r="AH103" i="8"/>
  <c r="AJ103" i="8"/>
  <c r="AL103" i="8"/>
  <c r="AG100" i="8"/>
  <c r="AI100" i="8"/>
  <c r="AK100" i="8"/>
  <c r="AH100" i="8"/>
  <c r="AJ100" i="8"/>
  <c r="AL100" i="8"/>
  <c r="AG106" i="8"/>
  <c r="AI106" i="8"/>
  <c r="AK106" i="8"/>
  <c r="AH106" i="8"/>
  <c r="AJ106" i="8"/>
  <c r="AL106" i="8"/>
  <c r="AG102" i="8"/>
  <c r="AI102" i="8"/>
  <c r="AK102" i="8"/>
  <c r="AH102" i="8"/>
  <c r="AJ102" i="8"/>
  <c r="AL102" i="8"/>
  <c r="AG167" i="8"/>
  <c r="AI167" i="8"/>
  <c r="AK167" i="8"/>
  <c r="AH167" i="8"/>
  <c r="AJ167" i="8"/>
  <c r="AL167" i="8"/>
  <c r="AH163" i="8"/>
  <c r="AJ163" i="8"/>
  <c r="AL163" i="8"/>
  <c r="AG163" i="8"/>
  <c r="AI163" i="8"/>
  <c r="AK163" i="8"/>
  <c r="AH160" i="8"/>
  <c r="AJ160" i="8"/>
  <c r="AL160" i="8"/>
  <c r="AG160" i="8"/>
  <c r="AI160" i="8"/>
  <c r="AK160" i="8"/>
  <c r="AG166" i="8"/>
  <c r="AI166" i="8"/>
  <c r="AK166" i="8"/>
  <c r="AH166" i="8"/>
  <c r="AL166" i="8"/>
  <c r="AJ166" i="8"/>
  <c r="AH162" i="8"/>
  <c r="AJ162" i="8"/>
  <c r="AL162" i="8"/>
  <c r="AG162" i="8"/>
  <c r="AI162" i="8"/>
  <c r="AK162" i="8"/>
  <c r="AH97" i="8"/>
  <c r="AJ97" i="8"/>
  <c r="AL97" i="8"/>
  <c r="AG97" i="8"/>
  <c r="AI97" i="8"/>
  <c r="AK97" i="8"/>
  <c r="AG93" i="8"/>
  <c r="AI93" i="8"/>
  <c r="AK93" i="8"/>
  <c r="AH93" i="8"/>
  <c r="AL93" i="8"/>
  <c r="AJ93" i="8"/>
  <c r="AG90" i="8"/>
  <c r="AI90" i="8"/>
  <c r="AK90" i="8"/>
  <c r="AJ90" i="8"/>
  <c r="AH90" i="8"/>
  <c r="AL90" i="8"/>
  <c r="AH96" i="8"/>
  <c r="AJ96" i="8"/>
  <c r="AL96" i="8"/>
  <c r="AG96" i="8"/>
  <c r="AI96" i="8"/>
  <c r="AK96" i="8"/>
  <c r="AG92" i="8"/>
  <c r="AI92" i="8"/>
  <c r="AK92" i="8"/>
  <c r="AJ92" i="8"/>
  <c r="AH92" i="8"/>
  <c r="AL92" i="8"/>
  <c r="AG80" i="8"/>
  <c r="AI80" i="8"/>
  <c r="AK80" i="8"/>
  <c r="AH80" i="8"/>
  <c r="AJ80" i="8"/>
  <c r="AL80" i="8"/>
  <c r="AG87" i="8"/>
  <c r="AI87" i="8"/>
  <c r="AK87" i="8"/>
  <c r="AH87" i="8"/>
  <c r="AL87" i="8"/>
  <c r="AJ87" i="8"/>
  <c r="W19" i="8"/>
  <c r="Y19" i="8"/>
  <c r="AA19" i="8"/>
  <c r="V19" i="8"/>
  <c r="X19" i="8"/>
  <c r="Z19" i="8"/>
  <c r="V15" i="8"/>
  <c r="X15" i="8"/>
  <c r="Z15" i="8"/>
  <c r="Y15" i="8"/>
  <c r="W15" i="8"/>
  <c r="AA15" i="8"/>
  <c r="V11" i="8"/>
  <c r="X11" i="8"/>
  <c r="Z11" i="8"/>
  <c r="Y11" i="8"/>
  <c r="W11" i="8"/>
  <c r="AA11" i="8"/>
  <c r="V18" i="8"/>
  <c r="X18" i="8"/>
  <c r="Z18" i="8"/>
  <c r="W18" i="8"/>
  <c r="Y18" i="8"/>
  <c r="AA18" i="8"/>
  <c r="V14" i="8"/>
  <c r="X14" i="8"/>
  <c r="Z14" i="8"/>
  <c r="W14" i="8"/>
  <c r="AA14" i="8"/>
  <c r="Y14" i="8"/>
  <c r="T32" i="8"/>
  <c r="AN32" i="8" s="1"/>
  <c r="T34" i="8"/>
  <c r="AN34" i="8" s="1"/>
  <c r="T36" i="8"/>
  <c r="AN36" i="8" s="1"/>
  <c r="T38" i="8"/>
  <c r="AN38" i="8" s="1"/>
  <c r="T30" i="8"/>
  <c r="AN30" i="8" s="1"/>
  <c r="T31" i="8"/>
  <c r="AN31" i="8" s="1"/>
  <c r="T33" i="8"/>
  <c r="AN33" i="8" s="1"/>
  <c r="T35" i="8"/>
  <c r="AN35" i="8" s="1"/>
  <c r="T37" i="8"/>
  <c r="AN37" i="8" s="1"/>
  <c r="T39" i="8"/>
  <c r="AN39" i="8" s="1"/>
  <c r="V109" i="8"/>
  <c r="X109" i="8"/>
  <c r="Z109" i="8"/>
  <c r="W109" i="8"/>
  <c r="Y109" i="8"/>
  <c r="AA109" i="8"/>
  <c r="V105" i="8"/>
  <c r="X105" i="8"/>
  <c r="Z105" i="8"/>
  <c r="W105" i="8"/>
  <c r="Y105" i="8"/>
  <c r="AA105" i="8"/>
  <c r="V101" i="8"/>
  <c r="X101" i="8"/>
  <c r="Z101" i="8"/>
  <c r="W101" i="8"/>
  <c r="Y101" i="8"/>
  <c r="AA101" i="8"/>
  <c r="V108" i="8"/>
  <c r="X108" i="8"/>
  <c r="Z108" i="8"/>
  <c r="W108" i="8"/>
  <c r="Y108" i="8"/>
  <c r="AA108" i="8"/>
  <c r="V104" i="8"/>
  <c r="X104" i="8"/>
  <c r="Z104" i="8"/>
  <c r="W104" i="8"/>
  <c r="Y104" i="8"/>
  <c r="AA104" i="8"/>
  <c r="S120" i="8"/>
  <c r="T112" i="8"/>
  <c r="AN112" i="8" s="1"/>
  <c r="T114" i="8"/>
  <c r="AN114" i="8" s="1"/>
  <c r="T116" i="8"/>
  <c r="AN116" i="8" s="1"/>
  <c r="T118" i="8"/>
  <c r="AN118" i="8" s="1"/>
  <c r="T110" i="8"/>
  <c r="AN110" i="8" s="1"/>
  <c r="T111" i="8"/>
  <c r="AN111" i="8" s="1"/>
  <c r="T113" i="8"/>
  <c r="AN113" i="8" s="1"/>
  <c r="T115" i="8"/>
  <c r="AN115" i="8" s="1"/>
  <c r="T117" i="8"/>
  <c r="AN117" i="8" s="1"/>
  <c r="T119" i="8"/>
  <c r="AN119" i="8" s="1"/>
  <c r="T22" i="8"/>
  <c r="AN22" i="8" s="1"/>
  <c r="T24" i="8"/>
  <c r="AN24" i="8" s="1"/>
  <c r="T26" i="8"/>
  <c r="AN26" i="8" s="1"/>
  <c r="T28" i="8"/>
  <c r="AN28" i="8" s="1"/>
  <c r="T20" i="8"/>
  <c r="AN20" i="8" s="1"/>
  <c r="T21" i="8"/>
  <c r="AN21" i="8" s="1"/>
  <c r="T23" i="8"/>
  <c r="AN23" i="8" s="1"/>
  <c r="T25" i="8"/>
  <c r="AN25" i="8" s="1"/>
  <c r="T27" i="8"/>
  <c r="AN27" i="8" s="1"/>
  <c r="T29" i="8"/>
  <c r="AN29" i="8" s="1"/>
  <c r="V169" i="8"/>
  <c r="X169" i="8"/>
  <c r="Z169" i="8"/>
  <c r="W169" i="8"/>
  <c r="Y169" i="8"/>
  <c r="AA169" i="8"/>
  <c r="V165" i="8"/>
  <c r="X165" i="8"/>
  <c r="Z165" i="8"/>
  <c r="W165" i="8"/>
  <c r="Y165" i="8"/>
  <c r="AA165" i="8"/>
  <c r="V161" i="8"/>
  <c r="X161" i="8"/>
  <c r="Z161" i="8"/>
  <c r="W161" i="8"/>
  <c r="Y161" i="8"/>
  <c r="AA161" i="8"/>
  <c r="V168" i="8"/>
  <c r="X168" i="8"/>
  <c r="Z168" i="8"/>
  <c r="W168" i="8"/>
  <c r="Y168" i="8"/>
  <c r="AA168" i="8"/>
  <c r="V164" i="8"/>
  <c r="X164" i="8"/>
  <c r="Z164" i="8"/>
  <c r="W164" i="8"/>
  <c r="Y164" i="8"/>
  <c r="AA164" i="8"/>
  <c r="V97" i="8"/>
  <c r="X97" i="8"/>
  <c r="Z97" i="8"/>
  <c r="W97" i="8"/>
  <c r="Y97" i="8"/>
  <c r="AA97" i="8"/>
  <c r="V93" i="8"/>
  <c r="X93" i="8"/>
  <c r="Z93" i="8"/>
  <c r="W93" i="8"/>
  <c r="Y93" i="8"/>
  <c r="AA93" i="8"/>
  <c r="W90" i="8"/>
  <c r="Y90" i="8"/>
  <c r="AA90" i="8"/>
  <c r="V90" i="8"/>
  <c r="X90" i="8"/>
  <c r="Z90" i="8"/>
  <c r="V96" i="8"/>
  <c r="X96" i="8"/>
  <c r="Z96" i="8"/>
  <c r="W96" i="8"/>
  <c r="Y96" i="8"/>
  <c r="AA96" i="8"/>
  <c r="V92" i="8"/>
  <c r="X92" i="8"/>
  <c r="Z92" i="8"/>
  <c r="W92" i="8"/>
  <c r="Y92" i="8"/>
  <c r="AA92" i="8"/>
  <c r="T172" i="8"/>
  <c r="T174" i="8"/>
  <c r="T176" i="8"/>
  <c r="T178" i="8"/>
  <c r="T170" i="8"/>
  <c r="T171" i="8"/>
  <c r="T173" i="8"/>
  <c r="T175" i="8"/>
  <c r="T177" i="8"/>
  <c r="T179" i="8"/>
  <c r="V17" i="8"/>
  <c r="X17" i="8"/>
  <c r="Z17" i="8"/>
  <c r="Y17" i="8"/>
  <c r="W17" i="8"/>
  <c r="AA17" i="8"/>
  <c r="V13" i="8"/>
  <c r="X13" i="8"/>
  <c r="Z13" i="8"/>
  <c r="Y13" i="8"/>
  <c r="W13" i="8"/>
  <c r="AA13" i="8"/>
  <c r="W10" i="8"/>
  <c r="Y10" i="8"/>
  <c r="AA10" i="8"/>
  <c r="X10" i="8"/>
  <c r="Z10" i="8"/>
  <c r="V10" i="8"/>
  <c r="V16" i="8"/>
  <c r="X16" i="8"/>
  <c r="Z16" i="8"/>
  <c r="W16" i="8"/>
  <c r="AA16" i="8"/>
  <c r="Y16" i="8"/>
  <c r="V12" i="8"/>
  <c r="X12" i="8"/>
  <c r="Z12" i="8"/>
  <c r="W12" i="8"/>
  <c r="AA12" i="8"/>
  <c r="Y12" i="8"/>
  <c r="S180" i="8"/>
  <c r="V107" i="8"/>
  <c r="X107" i="8"/>
  <c r="Z107" i="8"/>
  <c r="W107" i="8"/>
  <c r="Y107" i="8"/>
  <c r="AA107" i="8"/>
  <c r="V103" i="8"/>
  <c r="X103" i="8"/>
  <c r="Z103" i="8"/>
  <c r="W103" i="8"/>
  <c r="Y103" i="8"/>
  <c r="AA103" i="8"/>
  <c r="V100" i="8"/>
  <c r="X100" i="8"/>
  <c r="Z100" i="8"/>
  <c r="W100" i="8"/>
  <c r="Y100" i="8"/>
  <c r="AA100" i="8"/>
  <c r="V106" i="8"/>
  <c r="X106" i="8"/>
  <c r="Z106" i="8"/>
  <c r="W106" i="8"/>
  <c r="Y106" i="8"/>
  <c r="AA106" i="8"/>
  <c r="V102" i="8"/>
  <c r="X102" i="8"/>
  <c r="Z102" i="8"/>
  <c r="W102" i="8"/>
  <c r="Y102" i="8"/>
  <c r="AA102" i="8"/>
  <c r="S40" i="8"/>
  <c r="V167" i="8"/>
  <c r="X167" i="8"/>
  <c r="Z167" i="8"/>
  <c r="W167" i="8"/>
  <c r="Y167" i="8"/>
  <c r="AA167" i="8"/>
  <c r="V163" i="8"/>
  <c r="X163" i="8"/>
  <c r="Z163" i="8"/>
  <c r="W163" i="8"/>
  <c r="Y163" i="8"/>
  <c r="AA163" i="8"/>
  <c r="V160" i="8"/>
  <c r="X160" i="8"/>
  <c r="Z160" i="8"/>
  <c r="W160" i="8"/>
  <c r="Y160" i="8"/>
  <c r="AA160" i="8"/>
  <c r="V166" i="8"/>
  <c r="X166" i="8"/>
  <c r="Z166" i="8"/>
  <c r="W166" i="8"/>
  <c r="Y166" i="8"/>
  <c r="AA166" i="8"/>
  <c r="V162" i="8"/>
  <c r="X162" i="8"/>
  <c r="Z162" i="8"/>
  <c r="W162" i="8"/>
  <c r="Y162" i="8"/>
  <c r="AA162" i="8"/>
  <c r="V99" i="8"/>
  <c r="X99" i="8"/>
  <c r="Z99" i="8"/>
  <c r="W99" i="8"/>
  <c r="Y99" i="8"/>
  <c r="AA99" i="8"/>
  <c r="V95" i="8"/>
  <c r="X95" i="8"/>
  <c r="Z95" i="8"/>
  <c r="W95" i="8"/>
  <c r="Y95" i="8"/>
  <c r="AA95" i="8"/>
  <c r="V91" i="8"/>
  <c r="X91" i="8"/>
  <c r="Z91" i="8"/>
  <c r="W91" i="8"/>
  <c r="Y91" i="8"/>
  <c r="AA91" i="8"/>
  <c r="V98" i="8"/>
  <c r="X98" i="8"/>
  <c r="Z98" i="8"/>
  <c r="W98" i="8"/>
  <c r="Y98" i="8"/>
  <c r="AA98" i="8"/>
  <c r="V94" i="8"/>
  <c r="X94" i="8"/>
  <c r="Z94" i="8"/>
  <c r="W94" i="8"/>
  <c r="Y94" i="8"/>
  <c r="AA94" i="8"/>
  <c r="AL31" i="2"/>
  <c r="AL32" i="2"/>
  <c r="AL30" i="2"/>
  <c r="AP32" i="2"/>
  <c r="AN32" i="2"/>
  <c r="AP31" i="2"/>
  <c r="AN31" i="2"/>
  <c r="AP30" i="2"/>
  <c r="AN30" i="2"/>
  <c r="AJ56" i="1"/>
  <c r="AI56" i="1"/>
  <c r="AH56" i="1"/>
  <c r="AG56" i="1"/>
  <c r="AE56" i="1"/>
  <c r="AF56" i="1"/>
  <c r="AC177" i="8" l="1"/>
  <c r="AN177" i="8"/>
  <c r="AC173" i="8"/>
  <c r="AN173" i="8"/>
  <c r="AC170" i="8"/>
  <c r="AN170" i="8"/>
  <c r="AC176" i="8"/>
  <c r="AN176" i="8"/>
  <c r="AC172" i="8"/>
  <c r="AN172" i="8"/>
  <c r="AC179" i="8"/>
  <c r="AN179" i="8"/>
  <c r="AC175" i="8"/>
  <c r="AN175" i="8"/>
  <c r="AC171" i="8"/>
  <c r="AN171" i="8"/>
  <c r="AC178" i="8"/>
  <c r="AN178" i="8"/>
  <c r="AC174" i="8"/>
  <c r="AN174" i="8"/>
  <c r="AC27" i="8"/>
  <c r="AB27" i="8"/>
  <c r="AC23" i="8"/>
  <c r="AB23" i="8"/>
  <c r="AC20" i="8"/>
  <c r="AB20" i="8"/>
  <c r="AC26" i="8"/>
  <c r="AB26" i="8"/>
  <c r="AC22" i="8"/>
  <c r="AB22" i="8"/>
  <c r="AC117" i="8"/>
  <c r="AB117" i="8"/>
  <c r="AB113" i="8"/>
  <c r="AC113" i="8"/>
  <c r="AB110" i="8"/>
  <c r="AC110" i="8"/>
  <c r="AC116" i="8"/>
  <c r="AB116" i="8"/>
  <c r="AB112" i="8"/>
  <c r="AC112" i="8"/>
  <c r="AC39" i="8"/>
  <c r="AB39" i="8"/>
  <c r="AC35" i="8"/>
  <c r="AB35" i="8"/>
  <c r="AC31" i="8"/>
  <c r="AB31" i="8"/>
  <c r="AC38" i="8"/>
  <c r="AB38" i="8"/>
  <c r="AC34" i="8"/>
  <c r="AB34" i="8"/>
  <c r="AC29" i="8"/>
  <c r="AB29" i="8"/>
  <c r="AC25" i="8"/>
  <c r="AB25" i="8"/>
  <c r="AC21" i="8"/>
  <c r="AB21" i="8"/>
  <c r="AC28" i="8"/>
  <c r="AB28" i="8"/>
  <c r="AC24" i="8"/>
  <c r="AB24" i="8"/>
  <c r="AB119" i="8"/>
  <c r="AC119" i="8"/>
  <c r="AB115" i="8"/>
  <c r="AC115" i="8"/>
  <c r="AB111" i="8"/>
  <c r="AC111" i="8"/>
  <c r="AC118" i="8"/>
  <c r="AB118" i="8"/>
  <c r="AB114" i="8"/>
  <c r="AC114" i="8"/>
  <c r="AC37" i="8"/>
  <c r="AB37" i="8"/>
  <c r="AC33" i="8"/>
  <c r="AB33" i="8"/>
  <c r="AC30" i="8"/>
  <c r="AB30" i="8"/>
  <c r="AC36" i="8"/>
  <c r="AB36" i="8"/>
  <c r="AC32" i="8"/>
  <c r="AB32" i="8"/>
  <c r="AM170" i="8"/>
  <c r="AP170" i="8"/>
  <c r="AO170" i="8"/>
  <c r="AD170" i="8"/>
  <c r="AB170" i="8"/>
  <c r="AE170" i="8"/>
  <c r="AM27" i="8"/>
  <c r="AP27" i="8"/>
  <c r="AO27" i="8"/>
  <c r="AE27" i="8"/>
  <c r="AD27" i="8"/>
  <c r="AM23" i="8"/>
  <c r="AP23" i="8"/>
  <c r="AO23" i="8"/>
  <c r="AD23" i="8"/>
  <c r="AE23" i="8"/>
  <c r="AO20" i="8"/>
  <c r="AM20" i="8"/>
  <c r="AP20" i="8"/>
  <c r="AE20" i="8"/>
  <c r="AD20" i="8"/>
  <c r="AO26" i="8"/>
  <c r="AM26" i="8"/>
  <c r="AP26" i="8"/>
  <c r="AE26" i="8"/>
  <c r="AD26" i="8"/>
  <c r="AO22" i="8"/>
  <c r="AM22" i="8"/>
  <c r="AP22" i="8"/>
  <c r="AD22" i="8"/>
  <c r="AE22" i="8"/>
  <c r="AO110" i="8"/>
  <c r="AD110" i="8"/>
  <c r="AM110" i="8"/>
  <c r="AE110" i="8"/>
  <c r="AP110" i="8"/>
  <c r="AM29" i="8"/>
  <c r="AP29" i="8"/>
  <c r="AO29" i="8"/>
  <c r="AE29" i="8"/>
  <c r="AD29" i="8"/>
  <c r="AM25" i="8"/>
  <c r="AP25" i="8"/>
  <c r="AO25" i="8"/>
  <c r="AD25" i="8"/>
  <c r="AE25" i="8"/>
  <c r="AM21" i="8"/>
  <c r="AP21" i="8"/>
  <c r="AO21" i="8"/>
  <c r="AD21" i="8"/>
  <c r="AE21" i="8"/>
  <c r="AO28" i="8"/>
  <c r="AM28" i="8"/>
  <c r="AP28" i="8"/>
  <c r="AE28" i="8"/>
  <c r="AD28" i="8"/>
  <c r="AO24" i="8"/>
  <c r="AM24" i="8"/>
  <c r="AP24" i="8"/>
  <c r="AD24" i="8"/>
  <c r="AE24" i="8"/>
  <c r="AO30" i="8"/>
  <c r="AM30" i="8"/>
  <c r="AP30" i="8"/>
  <c r="AD30" i="8"/>
  <c r="AE30" i="8"/>
  <c r="AM179" i="8"/>
  <c r="AP179" i="8"/>
  <c r="AO179" i="8"/>
  <c r="AM175" i="8"/>
  <c r="AP175" i="8"/>
  <c r="AO175" i="8"/>
  <c r="AM171" i="8"/>
  <c r="AP171" i="8"/>
  <c r="AO171" i="8"/>
  <c r="AO178" i="8"/>
  <c r="AP178" i="8"/>
  <c r="AM178" i="8"/>
  <c r="AO174" i="8"/>
  <c r="AP174" i="8"/>
  <c r="AM174" i="8"/>
  <c r="AM119" i="8"/>
  <c r="AP119" i="8"/>
  <c r="AO119" i="8"/>
  <c r="AM115" i="8"/>
  <c r="AP115" i="8"/>
  <c r="AO115" i="8"/>
  <c r="AM111" i="8"/>
  <c r="AP111" i="8"/>
  <c r="AO111" i="8"/>
  <c r="AO118" i="8"/>
  <c r="AP118" i="8"/>
  <c r="AM118" i="8"/>
  <c r="AO114" i="8"/>
  <c r="AP114" i="8"/>
  <c r="AM114" i="8"/>
  <c r="AM37" i="8"/>
  <c r="AP37" i="8"/>
  <c r="AO37" i="8"/>
  <c r="AM33" i="8"/>
  <c r="AP33" i="8"/>
  <c r="AO33" i="8"/>
  <c r="AO36" i="8"/>
  <c r="AM36" i="8"/>
  <c r="AP36" i="8"/>
  <c r="AO32" i="8"/>
  <c r="AM32" i="8"/>
  <c r="AP32" i="8"/>
  <c r="AM177" i="8"/>
  <c r="AP177" i="8"/>
  <c r="AO177" i="8"/>
  <c r="AM173" i="8"/>
  <c r="AP173" i="8"/>
  <c r="AO173" i="8"/>
  <c r="AO176" i="8"/>
  <c r="AM176" i="8"/>
  <c r="AP176" i="8"/>
  <c r="AO172" i="8"/>
  <c r="AM172" i="8"/>
  <c r="AP172" i="8"/>
  <c r="AM117" i="8"/>
  <c r="AP117" i="8"/>
  <c r="AO117" i="8"/>
  <c r="AM113" i="8"/>
  <c r="AP113" i="8"/>
  <c r="AO113" i="8"/>
  <c r="AO116" i="8"/>
  <c r="AM116" i="8"/>
  <c r="AP116" i="8"/>
  <c r="AO112" i="8"/>
  <c r="AM112" i="8"/>
  <c r="AP112" i="8"/>
  <c r="AM39" i="8"/>
  <c r="AP39" i="8"/>
  <c r="AO39" i="8"/>
  <c r="AM35" i="8"/>
  <c r="AP35" i="8"/>
  <c r="AO35" i="8"/>
  <c r="AM31" i="8"/>
  <c r="AP31" i="8"/>
  <c r="AO31" i="8"/>
  <c r="AO38" i="8"/>
  <c r="AP38" i="8"/>
  <c r="AM38" i="8"/>
  <c r="AO34" i="8"/>
  <c r="AP34" i="8"/>
  <c r="AM34" i="8"/>
  <c r="AB179" i="8"/>
  <c r="AE179" i="8"/>
  <c r="AD179" i="8"/>
  <c r="AB175" i="8"/>
  <c r="AE175" i="8"/>
  <c r="AD175" i="8"/>
  <c r="AB171" i="8"/>
  <c r="AE171" i="8"/>
  <c r="AD171" i="8"/>
  <c r="AD178" i="8"/>
  <c r="AB178" i="8"/>
  <c r="AE178" i="8"/>
  <c r="AD174" i="8"/>
  <c r="AB174" i="8"/>
  <c r="AE174" i="8"/>
  <c r="AE119" i="8"/>
  <c r="AD119" i="8"/>
  <c r="AE115" i="8"/>
  <c r="AD115" i="8"/>
  <c r="AE111" i="8"/>
  <c r="AD111" i="8"/>
  <c r="AD118" i="8"/>
  <c r="AE118" i="8"/>
  <c r="AD114" i="8"/>
  <c r="AE114" i="8"/>
  <c r="AE37" i="8"/>
  <c r="AD37" i="8"/>
  <c r="AE33" i="8"/>
  <c r="AD33" i="8"/>
  <c r="AD36" i="8"/>
  <c r="AE36" i="8"/>
  <c r="AD32" i="8"/>
  <c r="AE32" i="8"/>
  <c r="AB177" i="8"/>
  <c r="AE177" i="8"/>
  <c r="AD177" i="8"/>
  <c r="AB173" i="8"/>
  <c r="AE173" i="8"/>
  <c r="AD173" i="8"/>
  <c r="AD176" i="8"/>
  <c r="AB176" i="8"/>
  <c r="AE176" i="8"/>
  <c r="AD172" i="8"/>
  <c r="AB172" i="8"/>
  <c r="AE172" i="8"/>
  <c r="AE117" i="8"/>
  <c r="AD117" i="8"/>
  <c r="AE113" i="8"/>
  <c r="AD113" i="8"/>
  <c r="AD116" i="8"/>
  <c r="AE116" i="8"/>
  <c r="AD112" i="8"/>
  <c r="AE112" i="8"/>
  <c r="AE39" i="8"/>
  <c r="AD39" i="8"/>
  <c r="AE35" i="8"/>
  <c r="AD35" i="8"/>
  <c r="AE31" i="8"/>
  <c r="AD31" i="8"/>
  <c r="AD38" i="8"/>
  <c r="AE38" i="8"/>
  <c r="AD34" i="8"/>
  <c r="AE34" i="8"/>
  <c r="AG177" i="8"/>
  <c r="AI177" i="8"/>
  <c r="AK177" i="8"/>
  <c r="AH177" i="8"/>
  <c r="AJ177" i="8"/>
  <c r="AL177" i="8"/>
  <c r="AG173" i="8"/>
  <c r="AI173" i="8"/>
  <c r="AK173" i="8"/>
  <c r="AH173" i="8"/>
  <c r="AJ173" i="8"/>
  <c r="AL173" i="8"/>
  <c r="AG170" i="8"/>
  <c r="AI170" i="8"/>
  <c r="AK170" i="8"/>
  <c r="AH170" i="8"/>
  <c r="AJ170" i="8"/>
  <c r="AL170" i="8"/>
  <c r="AG176" i="8"/>
  <c r="AI176" i="8"/>
  <c r="AK176" i="8"/>
  <c r="AH176" i="8"/>
  <c r="AJ176" i="8"/>
  <c r="AL176" i="8"/>
  <c r="AG172" i="8"/>
  <c r="AI172" i="8"/>
  <c r="AK172" i="8"/>
  <c r="AH172" i="8"/>
  <c r="AJ172" i="8"/>
  <c r="AL172" i="8"/>
  <c r="AH27" i="8"/>
  <c r="AJ27" i="8"/>
  <c r="AL27" i="8"/>
  <c r="AG27" i="8"/>
  <c r="AI27" i="8"/>
  <c r="AK27" i="8"/>
  <c r="AH23" i="8"/>
  <c r="AJ23" i="8"/>
  <c r="AL23" i="8"/>
  <c r="AG23" i="8"/>
  <c r="AI23" i="8"/>
  <c r="AK23" i="8"/>
  <c r="AH20" i="8"/>
  <c r="AJ20" i="8"/>
  <c r="AL20" i="8"/>
  <c r="AG20" i="8"/>
  <c r="AI20" i="8"/>
  <c r="AK20" i="8"/>
  <c r="AH26" i="8"/>
  <c r="AJ26" i="8"/>
  <c r="AL26" i="8"/>
  <c r="AG26" i="8"/>
  <c r="AI26" i="8"/>
  <c r="AK26" i="8"/>
  <c r="AH22" i="8"/>
  <c r="AJ22" i="8"/>
  <c r="AL22" i="8"/>
  <c r="AG22" i="8"/>
  <c r="AI22" i="8"/>
  <c r="AK22" i="8"/>
  <c r="AG117" i="8"/>
  <c r="AI117" i="8"/>
  <c r="AK117" i="8"/>
  <c r="AH117" i="8"/>
  <c r="AJ117" i="8"/>
  <c r="AL117" i="8"/>
  <c r="AG113" i="8"/>
  <c r="AI113" i="8"/>
  <c r="AK113" i="8"/>
  <c r="AH113" i="8"/>
  <c r="AJ113" i="8"/>
  <c r="AL113" i="8"/>
  <c r="AG110" i="8"/>
  <c r="AI110" i="8"/>
  <c r="AK110" i="8"/>
  <c r="AH110" i="8"/>
  <c r="AJ110" i="8"/>
  <c r="AL110" i="8"/>
  <c r="AG116" i="8"/>
  <c r="AI116" i="8"/>
  <c r="AK116" i="8"/>
  <c r="AH116" i="8"/>
  <c r="AJ116" i="8"/>
  <c r="AL116" i="8"/>
  <c r="AG112" i="8"/>
  <c r="AI112" i="8"/>
  <c r="AK112" i="8"/>
  <c r="AH112" i="8"/>
  <c r="AJ112" i="8"/>
  <c r="AL112" i="8"/>
  <c r="AH39" i="8"/>
  <c r="AJ39" i="8"/>
  <c r="AL39" i="8"/>
  <c r="AG39" i="8"/>
  <c r="AI39" i="8"/>
  <c r="AK39" i="8"/>
  <c r="AH35" i="8"/>
  <c r="AJ35" i="8"/>
  <c r="AL35" i="8"/>
  <c r="AG35" i="8"/>
  <c r="AI35" i="8"/>
  <c r="AK35" i="8"/>
  <c r="AH31" i="8"/>
  <c r="AJ31" i="8"/>
  <c r="AL31" i="8"/>
  <c r="AI31" i="8"/>
  <c r="AG31" i="8"/>
  <c r="AK31" i="8"/>
  <c r="AH38" i="8"/>
  <c r="AJ38" i="8"/>
  <c r="AL38" i="8"/>
  <c r="AG38" i="8"/>
  <c r="AI38" i="8"/>
  <c r="AK38" i="8"/>
  <c r="AH34" i="8"/>
  <c r="AJ34" i="8"/>
  <c r="AL34" i="8"/>
  <c r="AG34" i="8"/>
  <c r="AK34" i="8"/>
  <c r="AI34" i="8"/>
  <c r="AG179" i="8"/>
  <c r="AI179" i="8"/>
  <c r="AK179" i="8"/>
  <c r="AH179" i="8"/>
  <c r="AJ179" i="8"/>
  <c r="AL179" i="8"/>
  <c r="AG175" i="8"/>
  <c r="AI175" i="8"/>
  <c r="AK175" i="8"/>
  <c r="AH175" i="8"/>
  <c r="AJ175" i="8"/>
  <c r="AL175" i="8"/>
  <c r="AG171" i="8"/>
  <c r="AI171" i="8"/>
  <c r="AK171" i="8"/>
  <c r="AH171" i="8"/>
  <c r="AJ171" i="8"/>
  <c r="AL171" i="8"/>
  <c r="AG178" i="8"/>
  <c r="AI178" i="8"/>
  <c r="AK178" i="8"/>
  <c r="AH178" i="8"/>
  <c r="AJ178" i="8"/>
  <c r="AL178" i="8"/>
  <c r="AG174" i="8"/>
  <c r="AI174" i="8"/>
  <c r="AK174" i="8"/>
  <c r="AH174" i="8"/>
  <c r="AJ174" i="8"/>
  <c r="AL174" i="8"/>
  <c r="AH29" i="8"/>
  <c r="AJ29" i="8"/>
  <c r="AL29" i="8"/>
  <c r="AG29" i="8"/>
  <c r="AI29" i="8"/>
  <c r="AK29" i="8"/>
  <c r="AH25" i="8"/>
  <c r="AJ25" i="8"/>
  <c r="AL25" i="8"/>
  <c r="AG25" i="8"/>
  <c r="AI25" i="8"/>
  <c r="AK25" i="8"/>
  <c r="AH21" i="8"/>
  <c r="AJ21" i="8"/>
  <c r="AL21" i="8"/>
  <c r="AG21" i="8"/>
  <c r="AI21" i="8"/>
  <c r="AK21" i="8"/>
  <c r="AH28" i="8"/>
  <c r="AJ28" i="8"/>
  <c r="AL28" i="8"/>
  <c r="AG28" i="8"/>
  <c r="AI28" i="8"/>
  <c r="AK28" i="8"/>
  <c r="AH24" i="8"/>
  <c r="AJ24" i="8"/>
  <c r="AL24" i="8"/>
  <c r="AG24" i="8"/>
  <c r="AI24" i="8"/>
  <c r="AK24" i="8"/>
  <c r="AG119" i="8"/>
  <c r="AI119" i="8"/>
  <c r="AK119" i="8"/>
  <c r="AH119" i="8"/>
  <c r="AJ119" i="8"/>
  <c r="AL119" i="8"/>
  <c r="AG115" i="8"/>
  <c r="AI115" i="8"/>
  <c r="AK115" i="8"/>
  <c r="AH115" i="8"/>
  <c r="AJ115" i="8"/>
  <c r="AL115" i="8"/>
  <c r="AG111" i="8"/>
  <c r="AI111" i="8"/>
  <c r="AK111" i="8"/>
  <c r="AH111" i="8"/>
  <c r="AJ111" i="8"/>
  <c r="AL111" i="8"/>
  <c r="AG118" i="8"/>
  <c r="AI118" i="8"/>
  <c r="AK118" i="8"/>
  <c r="AH118" i="8"/>
  <c r="AJ118" i="8"/>
  <c r="AL118" i="8"/>
  <c r="AG114" i="8"/>
  <c r="AI114" i="8"/>
  <c r="AK114" i="8"/>
  <c r="AH114" i="8"/>
  <c r="AJ114" i="8"/>
  <c r="AL114" i="8"/>
  <c r="AH37" i="8"/>
  <c r="AJ37" i="8"/>
  <c r="AL37" i="8"/>
  <c r="AG37" i="8"/>
  <c r="AI37" i="8"/>
  <c r="AK37" i="8"/>
  <c r="AH33" i="8"/>
  <c r="AJ33" i="8"/>
  <c r="AL33" i="8"/>
  <c r="AI33" i="8"/>
  <c r="AG33" i="8"/>
  <c r="AK33" i="8"/>
  <c r="AH30" i="8"/>
  <c r="AJ30" i="8"/>
  <c r="AL30" i="8"/>
  <c r="AG30" i="8"/>
  <c r="AI30" i="8"/>
  <c r="AK30" i="8"/>
  <c r="AH36" i="8"/>
  <c r="AJ36" i="8"/>
  <c r="AL36" i="8"/>
  <c r="AG36" i="8"/>
  <c r="AI36" i="8"/>
  <c r="AK36" i="8"/>
  <c r="AH32" i="8"/>
  <c r="AJ32" i="8"/>
  <c r="AL32" i="8"/>
  <c r="AG32" i="8"/>
  <c r="AK32" i="8"/>
  <c r="AI32" i="8"/>
  <c r="S190" i="8"/>
  <c r="T190" i="8" s="1"/>
  <c r="T182" i="8"/>
  <c r="T184" i="8"/>
  <c r="T186" i="8"/>
  <c r="T188" i="8"/>
  <c r="T180" i="8"/>
  <c r="T181" i="8"/>
  <c r="T183" i="8"/>
  <c r="T185" i="8"/>
  <c r="T187" i="8"/>
  <c r="T189" i="8"/>
  <c r="V177" i="8"/>
  <c r="X177" i="8"/>
  <c r="Z177" i="8"/>
  <c r="Y177" i="8"/>
  <c r="W177" i="8"/>
  <c r="AA177" i="8"/>
  <c r="V173" i="8"/>
  <c r="X173" i="8"/>
  <c r="Z173" i="8"/>
  <c r="W173" i="8"/>
  <c r="Y173" i="8"/>
  <c r="AA173" i="8"/>
  <c r="V170" i="8"/>
  <c r="X170" i="8"/>
  <c r="Z170" i="8"/>
  <c r="W170" i="8"/>
  <c r="Y170" i="8"/>
  <c r="AA170" i="8"/>
  <c r="V176" i="8"/>
  <c r="X176" i="8"/>
  <c r="Z176" i="8"/>
  <c r="W176" i="8"/>
  <c r="AA176" i="8"/>
  <c r="Y176" i="8"/>
  <c r="V172" i="8"/>
  <c r="X172" i="8"/>
  <c r="Z172" i="8"/>
  <c r="W172" i="8"/>
  <c r="Y172" i="8"/>
  <c r="AA172" i="8"/>
  <c r="V27" i="8"/>
  <c r="X27" i="8"/>
  <c r="Z27" i="8"/>
  <c r="Y27" i="8"/>
  <c r="W27" i="8"/>
  <c r="AA27" i="8"/>
  <c r="V23" i="8"/>
  <c r="X23" i="8"/>
  <c r="Z23" i="8"/>
  <c r="Y23" i="8"/>
  <c r="W23" i="8"/>
  <c r="AA23" i="8"/>
  <c r="W20" i="8"/>
  <c r="Y20" i="8"/>
  <c r="AA20" i="8"/>
  <c r="V20" i="8"/>
  <c r="X20" i="8"/>
  <c r="Z20" i="8"/>
  <c r="V26" i="8"/>
  <c r="X26" i="8"/>
  <c r="Z26" i="8"/>
  <c r="W26" i="8"/>
  <c r="AA26" i="8"/>
  <c r="Y26" i="8"/>
  <c r="V22" i="8"/>
  <c r="X22" i="8"/>
  <c r="Z22" i="8"/>
  <c r="W22" i="8"/>
  <c r="AA22" i="8"/>
  <c r="Y22" i="8"/>
  <c r="V117" i="8"/>
  <c r="X117" i="8"/>
  <c r="Z117" i="8"/>
  <c r="W117" i="8"/>
  <c r="Y117" i="8"/>
  <c r="AA117" i="8"/>
  <c r="V113" i="8"/>
  <c r="X113" i="8"/>
  <c r="Z113" i="8"/>
  <c r="W113" i="8"/>
  <c r="Y113" i="8"/>
  <c r="AA113" i="8"/>
  <c r="V110" i="8"/>
  <c r="X110" i="8"/>
  <c r="Z110" i="8"/>
  <c r="W110" i="8"/>
  <c r="Y110" i="8"/>
  <c r="AA110" i="8"/>
  <c r="V116" i="8"/>
  <c r="X116" i="8"/>
  <c r="Z116" i="8"/>
  <c r="W116" i="8"/>
  <c r="Y116" i="8"/>
  <c r="AA116" i="8"/>
  <c r="V112" i="8"/>
  <c r="X112" i="8"/>
  <c r="Z112" i="8"/>
  <c r="W112" i="8"/>
  <c r="Y112" i="8"/>
  <c r="AA112" i="8"/>
  <c r="W39" i="8"/>
  <c r="Y39" i="8"/>
  <c r="AA39" i="8"/>
  <c r="V39" i="8"/>
  <c r="X39" i="8"/>
  <c r="Z39" i="8"/>
  <c r="W35" i="8"/>
  <c r="Y35" i="8"/>
  <c r="AA35" i="8"/>
  <c r="V35" i="8"/>
  <c r="X35" i="8"/>
  <c r="Z35" i="8"/>
  <c r="W31" i="8"/>
  <c r="Y31" i="8"/>
  <c r="AA31" i="8"/>
  <c r="V31" i="8"/>
  <c r="X31" i="8"/>
  <c r="Z31" i="8"/>
  <c r="W38" i="8"/>
  <c r="Y38" i="8"/>
  <c r="AA38" i="8"/>
  <c r="V38" i="8"/>
  <c r="X38" i="8"/>
  <c r="Z38" i="8"/>
  <c r="W34" i="8"/>
  <c r="Y34" i="8"/>
  <c r="AA34" i="8"/>
  <c r="V34" i="8"/>
  <c r="X34" i="8"/>
  <c r="Z34" i="8"/>
  <c r="T42" i="8"/>
  <c r="AN42" i="8" s="1"/>
  <c r="T44" i="8"/>
  <c r="AN44" i="8" s="1"/>
  <c r="T46" i="8"/>
  <c r="AN46" i="8" s="1"/>
  <c r="T48" i="8"/>
  <c r="AN48" i="8" s="1"/>
  <c r="T40" i="8"/>
  <c r="AN40" i="8" s="1"/>
  <c r="T41" i="8"/>
  <c r="AN41" i="8" s="1"/>
  <c r="T43" i="8"/>
  <c r="AN43" i="8" s="1"/>
  <c r="T45" i="8"/>
  <c r="AN45" i="8" s="1"/>
  <c r="T47" i="8"/>
  <c r="AN47" i="8" s="1"/>
  <c r="T49" i="8"/>
  <c r="AN49" i="8" s="1"/>
  <c r="S50" i="8"/>
  <c r="V179" i="8"/>
  <c r="X179" i="8"/>
  <c r="Z179" i="8"/>
  <c r="W179" i="8"/>
  <c r="Y179" i="8"/>
  <c r="AA179" i="8"/>
  <c r="V175" i="8"/>
  <c r="X175" i="8"/>
  <c r="Z175" i="8"/>
  <c r="W175" i="8"/>
  <c r="Y175" i="8"/>
  <c r="AA175" i="8"/>
  <c r="V171" i="8"/>
  <c r="X171" i="8"/>
  <c r="Z171" i="8"/>
  <c r="W171" i="8"/>
  <c r="Y171" i="8"/>
  <c r="AA171" i="8"/>
  <c r="V178" i="8"/>
  <c r="X178" i="8"/>
  <c r="Z178" i="8"/>
  <c r="W178" i="8"/>
  <c r="AA178" i="8"/>
  <c r="Y178" i="8"/>
  <c r="V174" i="8"/>
  <c r="X174" i="8"/>
  <c r="Z174" i="8"/>
  <c r="W174" i="8"/>
  <c r="Y174" i="8"/>
  <c r="AA174" i="8"/>
  <c r="W29" i="8"/>
  <c r="Y29" i="8"/>
  <c r="AA29" i="8"/>
  <c r="V29" i="8"/>
  <c r="X29" i="8"/>
  <c r="Z29" i="8"/>
  <c r="V25" i="8"/>
  <c r="X25" i="8"/>
  <c r="Z25" i="8"/>
  <c r="Y25" i="8"/>
  <c r="W25" i="8"/>
  <c r="AA25" i="8"/>
  <c r="W21" i="8"/>
  <c r="Y21" i="8"/>
  <c r="AA21" i="8"/>
  <c r="V21" i="8"/>
  <c r="X21" i="8"/>
  <c r="Z21" i="8"/>
  <c r="V28" i="8"/>
  <c r="X28" i="8"/>
  <c r="Z28" i="8"/>
  <c r="W28" i="8"/>
  <c r="AA28" i="8"/>
  <c r="Y28" i="8"/>
  <c r="V24" i="8"/>
  <c r="X24" i="8"/>
  <c r="Z24" i="8"/>
  <c r="W24" i="8"/>
  <c r="AA24" i="8"/>
  <c r="Y24" i="8"/>
  <c r="V119" i="8"/>
  <c r="X119" i="8"/>
  <c r="Z119" i="8"/>
  <c r="W119" i="8"/>
  <c r="Y119" i="8"/>
  <c r="AA119" i="8"/>
  <c r="V115" i="8"/>
  <c r="X115" i="8"/>
  <c r="Z115" i="8"/>
  <c r="W115" i="8"/>
  <c r="Y115" i="8"/>
  <c r="AA115" i="8"/>
  <c r="V111" i="8"/>
  <c r="X111" i="8"/>
  <c r="Z111" i="8"/>
  <c r="W111" i="8"/>
  <c r="Y111" i="8"/>
  <c r="AA111" i="8"/>
  <c r="V118" i="8"/>
  <c r="X118" i="8"/>
  <c r="Z118" i="8"/>
  <c r="W118" i="8"/>
  <c r="Y118" i="8"/>
  <c r="AA118" i="8"/>
  <c r="V114" i="8"/>
  <c r="X114" i="8"/>
  <c r="Z114" i="8"/>
  <c r="W114" i="8"/>
  <c r="Y114" i="8"/>
  <c r="AA114" i="8"/>
  <c r="T122" i="8"/>
  <c r="AN122" i="8" s="1"/>
  <c r="T124" i="8"/>
  <c r="AN124" i="8" s="1"/>
  <c r="T126" i="8"/>
  <c r="AN126" i="8" s="1"/>
  <c r="T128" i="8"/>
  <c r="AN128" i="8" s="1"/>
  <c r="T120" i="8"/>
  <c r="AN120" i="8" s="1"/>
  <c r="T121" i="8"/>
  <c r="AN121" i="8" s="1"/>
  <c r="T123" i="8"/>
  <c r="AN123" i="8" s="1"/>
  <c r="T125" i="8"/>
  <c r="AN125" i="8" s="1"/>
  <c r="T127" i="8"/>
  <c r="AN127" i="8" s="1"/>
  <c r="T129" i="8"/>
  <c r="AN129" i="8" s="1"/>
  <c r="S130" i="8"/>
  <c r="W37" i="8"/>
  <c r="Y37" i="8"/>
  <c r="AA37" i="8"/>
  <c r="V37" i="8"/>
  <c r="X37" i="8"/>
  <c r="Z37" i="8"/>
  <c r="W33" i="8"/>
  <c r="Y33" i="8"/>
  <c r="AA33" i="8"/>
  <c r="V33" i="8"/>
  <c r="X33" i="8"/>
  <c r="Z33" i="8"/>
  <c r="W30" i="8"/>
  <c r="Y30" i="8"/>
  <c r="AA30" i="8"/>
  <c r="V30" i="8"/>
  <c r="X30" i="8"/>
  <c r="Z30" i="8"/>
  <c r="W36" i="8"/>
  <c r="Y36" i="8"/>
  <c r="AA36" i="8"/>
  <c r="V36" i="8"/>
  <c r="X36" i="8"/>
  <c r="Z36" i="8"/>
  <c r="W32" i="8"/>
  <c r="Y32" i="8"/>
  <c r="AA32" i="8"/>
  <c r="V32" i="8"/>
  <c r="X32" i="8"/>
  <c r="Z32" i="8"/>
  <c r="Y108" i="4"/>
  <c r="Z108" i="4"/>
  <c r="AA108" i="4"/>
  <c r="AB108" i="4"/>
  <c r="AC108" i="4"/>
  <c r="AD108" i="4"/>
  <c r="AE108" i="4"/>
  <c r="AH108" i="4"/>
  <c r="AJ108" i="4"/>
  <c r="Y109" i="4"/>
  <c r="Z109" i="4"/>
  <c r="AA109" i="4"/>
  <c r="AB109" i="4"/>
  <c r="AC109" i="4"/>
  <c r="AD109" i="4"/>
  <c r="AE109" i="4"/>
  <c r="AH109" i="4"/>
  <c r="AJ109" i="4"/>
  <c r="Y110" i="4"/>
  <c r="Z110" i="4"/>
  <c r="AA110" i="4"/>
  <c r="AB110" i="4"/>
  <c r="AC110" i="4"/>
  <c r="AD110" i="4"/>
  <c r="AE110" i="4"/>
  <c r="AH110" i="4"/>
  <c r="AJ110" i="4"/>
  <c r="Y111" i="4"/>
  <c r="Z111" i="4"/>
  <c r="AA111" i="4"/>
  <c r="AB111" i="4"/>
  <c r="AC111" i="4"/>
  <c r="AD111" i="4"/>
  <c r="AE111" i="4"/>
  <c r="AH111" i="4"/>
  <c r="AJ111" i="4"/>
  <c r="P108" i="4"/>
  <c r="S108" i="4"/>
  <c r="T108" i="4"/>
  <c r="U108" i="4"/>
  <c r="V108" i="4"/>
  <c r="W108" i="4"/>
  <c r="P109" i="4"/>
  <c r="S109" i="4"/>
  <c r="T109" i="4"/>
  <c r="U109" i="4"/>
  <c r="V109" i="4"/>
  <c r="W109" i="4"/>
  <c r="P110" i="4"/>
  <c r="S110" i="4"/>
  <c r="T110" i="4"/>
  <c r="U110" i="4"/>
  <c r="V110" i="4"/>
  <c r="W110" i="4"/>
  <c r="P111" i="4"/>
  <c r="S111" i="4"/>
  <c r="T111" i="4"/>
  <c r="U111" i="4"/>
  <c r="V111" i="4"/>
  <c r="W111" i="4"/>
  <c r="AE71" i="4"/>
  <c r="AE73" i="4"/>
  <c r="P70" i="4"/>
  <c r="S70" i="4"/>
  <c r="AB70" i="4" s="1"/>
  <c r="T70" i="4"/>
  <c r="Z70" i="4" s="1"/>
  <c r="U70" i="4"/>
  <c r="V70" i="4"/>
  <c r="W70" i="4"/>
  <c r="AE70" i="4" s="1"/>
  <c r="P71" i="4"/>
  <c r="S71" i="4"/>
  <c r="Z71" i="4" s="1"/>
  <c r="T71" i="4"/>
  <c r="AB71" i="4" s="1"/>
  <c r="U71" i="4"/>
  <c r="V71" i="4"/>
  <c r="W71" i="4"/>
  <c r="P72" i="4"/>
  <c r="S72" i="4"/>
  <c r="AB72" i="4" s="1"/>
  <c r="T72" i="4"/>
  <c r="Z72" i="4" s="1"/>
  <c r="U72" i="4"/>
  <c r="V72" i="4"/>
  <c r="W72" i="4"/>
  <c r="AE72" i="4" s="1"/>
  <c r="P73" i="4"/>
  <c r="S73" i="4"/>
  <c r="Z73" i="4" s="1"/>
  <c r="T73" i="4"/>
  <c r="AB73" i="4" s="1"/>
  <c r="U73" i="4"/>
  <c r="V73" i="4"/>
  <c r="W73" i="4"/>
  <c r="Z35" i="4"/>
  <c r="AD35" i="4"/>
  <c r="S35" i="4"/>
  <c r="T35" i="4"/>
  <c r="AB35" i="4" s="1"/>
  <c r="U35" i="4"/>
  <c r="V35" i="4"/>
  <c r="AH35" i="4" s="1"/>
  <c r="W35" i="4"/>
  <c r="AE35" i="4"/>
  <c r="S33" i="4"/>
  <c r="T33" i="4"/>
  <c r="U33" i="4"/>
  <c r="V33" i="4"/>
  <c r="W33" i="4"/>
  <c r="AE33" i="4" s="1"/>
  <c r="S34" i="4"/>
  <c r="Z34" i="4" s="1"/>
  <c r="T34" i="4"/>
  <c r="U34" i="4"/>
  <c r="AD34" i="4" s="1"/>
  <c r="V34" i="4"/>
  <c r="W34" i="4"/>
  <c r="AE34" i="4" s="1"/>
  <c r="Z33" i="4"/>
  <c r="AB33" i="4"/>
  <c r="AD33" i="4"/>
  <c r="AH33" i="4"/>
  <c r="AB34" i="4"/>
  <c r="AH34" i="4"/>
  <c r="V32" i="4"/>
  <c r="AH32" i="4" s="1"/>
  <c r="W32" i="4"/>
  <c r="AE32" i="4" s="1"/>
  <c r="U32" i="4"/>
  <c r="AD32" i="4" s="1"/>
  <c r="T32" i="4"/>
  <c r="AB32" i="4" s="1"/>
  <c r="S32" i="4"/>
  <c r="Z32" i="4" s="1"/>
  <c r="A3" i="5"/>
  <c r="AC187" i="8" l="1"/>
  <c r="AN187" i="8"/>
  <c r="AC183" i="8"/>
  <c r="AN183" i="8"/>
  <c r="AC180" i="8"/>
  <c r="AN180" i="8"/>
  <c r="AC186" i="8"/>
  <c r="AN186" i="8"/>
  <c r="AC182" i="8"/>
  <c r="AN182" i="8"/>
  <c r="AC189" i="8"/>
  <c r="AN189" i="8"/>
  <c r="AC185" i="8"/>
  <c r="AN185" i="8"/>
  <c r="AC181" i="8"/>
  <c r="AN181" i="8"/>
  <c r="AC188" i="8"/>
  <c r="AN188" i="8"/>
  <c r="AC184" i="8"/>
  <c r="AN184" i="8"/>
  <c r="AC190" i="8"/>
  <c r="AN190" i="8"/>
  <c r="AB125" i="8"/>
  <c r="AC125" i="8"/>
  <c r="AB124" i="8"/>
  <c r="AC124" i="8"/>
  <c r="AC47" i="8"/>
  <c r="AB47" i="8"/>
  <c r="AC43" i="8"/>
  <c r="AB43" i="8"/>
  <c r="AC40" i="8"/>
  <c r="AB40" i="8"/>
  <c r="AC46" i="8"/>
  <c r="AB46" i="8"/>
  <c r="AC42" i="8"/>
  <c r="AB42" i="8"/>
  <c r="AB129" i="8"/>
  <c r="AC129" i="8"/>
  <c r="AB121" i="8"/>
  <c r="AC121" i="8"/>
  <c r="AB128" i="8"/>
  <c r="AC128" i="8"/>
  <c r="AB127" i="8"/>
  <c r="AC127" i="8"/>
  <c r="AB123" i="8"/>
  <c r="AC123" i="8"/>
  <c r="AB120" i="8"/>
  <c r="AC120" i="8"/>
  <c r="AB126" i="8"/>
  <c r="AC126" i="8"/>
  <c r="AB122" i="8"/>
  <c r="AC122" i="8"/>
  <c r="AC49" i="8"/>
  <c r="AB49" i="8"/>
  <c r="AC45" i="8"/>
  <c r="AB45" i="8"/>
  <c r="AC41" i="8"/>
  <c r="AB41" i="8"/>
  <c r="AC48" i="8"/>
  <c r="AB48" i="8"/>
  <c r="AC44" i="8"/>
  <c r="AB44" i="8"/>
  <c r="AP73" i="4"/>
  <c r="AL73" i="4"/>
  <c r="AA73" i="4"/>
  <c r="Y73" i="4"/>
  <c r="AN73" i="4"/>
  <c r="AC73" i="4"/>
  <c r="AN72" i="4"/>
  <c r="AC72" i="4"/>
  <c r="AP72" i="4"/>
  <c r="AL72" i="4"/>
  <c r="AA72" i="4"/>
  <c r="Y72" i="4"/>
  <c r="AP71" i="4"/>
  <c r="AL71" i="4"/>
  <c r="AN71" i="4"/>
  <c r="AC71" i="4"/>
  <c r="AA71" i="4"/>
  <c r="Y71" i="4"/>
  <c r="AN70" i="4"/>
  <c r="AC70" i="4"/>
  <c r="AL70" i="4"/>
  <c r="AP70" i="4"/>
  <c r="AA70" i="4"/>
  <c r="Y70" i="4"/>
  <c r="AH72" i="4"/>
  <c r="AD72" i="4"/>
  <c r="AH70" i="4"/>
  <c r="AD70" i="4"/>
  <c r="AH73" i="4"/>
  <c r="AD73" i="4"/>
  <c r="AH71" i="4"/>
  <c r="AD71" i="4"/>
  <c r="AM120" i="8"/>
  <c r="AP120" i="8"/>
  <c r="AE120" i="8"/>
  <c r="AO120" i="8"/>
  <c r="AD120" i="8"/>
  <c r="AM40" i="8"/>
  <c r="AP40" i="8"/>
  <c r="AO40" i="8"/>
  <c r="AD40" i="8"/>
  <c r="AE40" i="8"/>
  <c r="AO180" i="8"/>
  <c r="AM180" i="8"/>
  <c r="AP180" i="8"/>
  <c r="AB180" i="8"/>
  <c r="AE180" i="8"/>
  <c r="AD180" i="8"/>
  <c r="AM190" i="8"/>
  <c r="AP190" i="8"/>
  <c r="AO190" i="8"/>
  <c r="AD190" i="8"/>
  <c r="AE190" i="8"/>
  <c r="AB190" i="8"/>
  <c r="AJ33" i="4"/>
  <c r="AJ32" i="4"/>
  <c r="AJ34" i="4"/>
  <c r="AM129" i="8"/>
  <c r="AP129" i="8"/>
  <c r="AO129" i="8"/>
  <c r="AM125" i="8"/>
  <c r="AP125" i="8"/>
  <c r="AO125" i="8"/>
  <c r="AM121" i="8"/>
  <c r="AP121" i="8"/>
  <c r="AO121" i="8"/>
  <c r="AO128" i="8"/>
  <c r="AP128" i="8"/>
  <c r="AM128" i="8"/>
  <c r="AO124" i="8"/>
  <c r="AP124" i="8"/>
  <c r="AM124" i="8"/>
  <c r="AM47" i="8"/>
  <c r="AP47" i="8"/>
  <c r="AO47" i="8"/>
  <c r="AM43" i="8"/>
  <c r="AP43" i="8"/>
  <c r="AO43" i="8"/>
  <c r="AO46" i="8"/>
  <c r="AM46" i="8"/>
  <c r="AP46" i="8"/>
  <c r="AO42" i="8"/>
  <c r="AM42" i="8"/>
  <c r="AP42" i="8"/>
  <c r="AM187" i="8"/>
  <c r="AP187" i="8"/>
  <c r="AO187" i="8"/>
  <c r="AM183" i="8"/>
  <c r="AP183" i="8"/>
  <c r="AO183" i="8"/>
  <c r="AO186" i="8"/>
  <c r="AM186" i="8"/>
  <c r="AP186" i="8"/>
  <c r="AO182" i="8"/>
  <c r="AM182" i="8"/>
  <c r="AP182" i="8"/>
  <c r="AM127" i="8"/>
  <c r="AP127" i="8"/>
  <c r="AO127" i="8"/>
  <c r="AM123" i="8"/>
  <c r="AP123" i="8"/>
  <c r="AO123" i="8"/>
  <c r="AO126" i="8"/>
  <c r="AM126" i="8"/>
  <c r="AP126" i="8"/>
  <c r="AO122" i="8"/>
  <c r="AM122" i="8"/>
  <c r="AP122" i="8"/>
  <c r="AM49" i="8"/>
  <c r="AP49" i="8"/>
  <c r="AO49" i="8"/>
  <c r="AM45" i="8"/>
  <c r="AP45" i="8"/>
  <c r="AO45" i="8"/>
  <c r="AM41" i="8"/>
  <c r="AP41" i="8"/>
  <c r="AO41" i="8"/>
  <c r="AO48" i="8"/>
  <c r="AP48" i="8"/>
  <c r="AM48" i="8"/>
  <c r="AO44" i="8"/>
  <c r="AP44" i="8"/>
  <c r="AM44" i="8"/>
  <c r="AM189" i="8"/>
  <c r="AP189" i="8"/>
  <c r="AO189" i="8"/>
  <c r="AM185" i="8"/>
  <c r="AP185" i="8"/>
  <c r="AO185" i="8"/>
  <c r="AM181" i="8"/>
  <c r="AP181" i="8"/>
  <c r="AO181" i="8"/>
  <c r="AO188" i="8"/>
  <c r="AP188" i="8"/>
  <c r="AM188" i="8"/>
  <c r="AO184" i="8"/>
  <c r="AP184" i="8"/>
  <c r="AM184" i="8"/>
  <c r="AD127" i="8"/>
  <c r="AE127" i="8"/>
  <c r="AE123" i="8"/>
  <c r="AD123" i="8"/>
  <c r="AD126" i="8"/>
  <c r="AE126" i="8"/>
  <c r="AD122" i="8"/>
  <c r="AE122" i="8"/>
  <c r="AD49" i="8"/>
  <c r="AE49" i="8"/>
  <c r="AD45" i="8"/>
  <c r="AE45" i="8"/>
  <c r="AE41" i="8"/>
  <c r="AD41" i="8"/>
  <c r="AE48" i="8"/>
  <c r="AD48" i="8"/>
  <c r="AE44" i="8"/>
  <c r="AD44" i="8"/>
  <c r="AB189" i="8"/>
  <c r="AE189" i="8"/>
  <c r="AD189" i="8"/>
  <c r="AB185" i="8"/>
  <c r="AE185" i="8"/>
  <c r="AD185" i="8"/>
  <c r="AB181" i="8"/>
  <c r="AE181" i="8"/>
  <c r="AD181" i="8"/>
  <c r="AD188" i="8"/>
  <c r="AB188" i="8"/>
  <c r="AE188" i="8"/>
  <c r="AD184" i="8"/>
  <c r="AB184" i="8"/>
  <c r="AE184" i="8"/>
  <c r="AD129" i="8"/>
  <c r="AE129" i="8"/>
  <c r="AE125" i="8"/>
  <c r="AD125" i="8"/>
  <c r="AE121" i="8"/>
  <c r="AD121" i="8"/>
  <c r="AE128" i="8"/>
  <c r="AD128" i="8"/>
  <c r="AD124" i="8"/>
  <c r="AE124" i="8"/>
  <c r="AD47" i="8"/>
  <c r="AE47" i="8"/>
  <c r="AD43" i="8"/>
  <c r="AE43" i="8"/>
  <c r="AE46" i="8"/>
  <c r="AD46" i="8"/>
  <c r="AD42" i="8"/>
  <c r="AE42" i="8"/>
  <c r="AB187" i="8"/>
  <c r="AE187" i="8"/>
  <c r="AD187" i="8"/>
  <c r="AB183" i="8"/>
  <c r="AE183" i="8"/>
  <c r="AD183" i="8"/>
  <c r="AD186" i="8"/>
  <c r="AB186" i="8"/>
  <c r="AE186" i="8"/>
  <c r="AD182" i="8"/>
  <c r="AB182" i="8"/>
  <c r="AE182" i="8"/>
  <c r="AG127" i="8"/>
  <c r="AI127" i="8"/>
  <c r="AK127" i="8"/>
  <c r="AJ127" i="8"/>
  <c r="AH127" i="8"/>
  <c r="AL127" i="8"/>
  <c r="AG120" i="8"/>
  <c r="AI120" i="8"/>
  <c r="AK120" i="8"/>
  <c r="AH120" i="8"/>
  <c r="AJ120" i="8"/>
  <c r="AL120" i="8"/>
  <c r="AG122" i="8"/>
  <c r="AI122" i="8"/>
  <c r="AK122" i="8"/>
  <c r="AH122" i="8"/>
  <c r="AJ122" i="8"/>
  <c r="AL122" i="8"/>
  <c r="AG129" i="8"/>
  <c r="AI129" i="8"/>
  <c r="AK129" i="8"/>
  <c r="AJ129" i="8"/>
  <c r="AH129" i="8"/>
  <c r="AL129" i="8"/>
  <c r="AG125" i="8"/>
  <c r="AI125" i="8"/>
  <c r="AK125" i="8"/>
  <c r="AJ125" i="8"/>
  <c r="AH125" i="8"/>
  <c r="AL125" i="8"/>
  <c r="AG121" i="8"/>
  <c r="AI121" i="8"/>
  <c r="AK121" i="8"/>
  <c r="AH121" i="8"/>
  <c r="AJ121" i="8"/>
  <c r="AL121" i="8"/>
  <c r="AG128" i="8"/>
  <c r="AI128" i="8"/>
  <c r="AK128" i="8"/>
  <c r="AH128" i="8"/>
  <c r="AL128" i="8"/>
  <c r="AJ128" i="8"/>
  <c r="AG124" i="8"/>
  <c r="AI124" i="8"/>
  <c r="AK124" i="8"/>
  <c r="AH124" i="8"/>
  <c r="AJ124" i="8"/>
  <c r="AL124" i="8"/>
  <c r="AH47" i="8"/>
  <c r="AJ47" i="8"/>
  <c r="AL47" i="8"/>
  <c r="AG47" i="8"/>
  <c r="AI47" i="8"/>
  <c r="AK47" i="8"/>
  <c r="AH43" i="8"/>
  <c r="AJ43" i="8"/>
  <c r="AL43" i="8"/>
  <c r="AG43" i="8"/>
  <c r="AI43" i="8"/>
  <c r="AK43" i="8"/>
  <c r="AH40" i="8"/>
  <c r="AJ40" i="8"/>
  <c r="AL40" i="8"/>
  <c r="AG40" i="8"/>
  <c r="AI40" i="8"/>
  <c r="AK40" i="8"/>
  <c r="AH46" i="8"/>
  <c r="AJ46" i="8"/>
  <c r="AL46" i="8"/>
  <c r="AG46" i="8"/>
  <c r="AI46" i="8"/>
  <c r="AK46" i="8"/>
  <c r="AH42" i="8"/>
  <c r="AJ42" i="8"/>
  <c r="AL42" i="8"/>
  <c r="AG42" i="8"/>
  <c r="AI42" i="8"/>
  <c r="AK42" i="8"/>
  <c r="AG187" i="8"/>
  <c r="AI187" i="8"/>
  <c r="AK187" i="8"/>
  <c r="AH187" i="8"/>
  <c r="AJ187" i="8"/>
  <c r="AL187" i="8"/>
  <c r="AG183" i="8"/>
  <c r="AI183" i="8"/>
  <c r="AK183" i="8"/>
  <c r="AH183" i="8"/>
  <c r="AJ183" i="8"/>
  <c r="AL183" i="8"/>
  <c r="AG180" i="8"/>
  <c r="AI180" i="8"/>
  <c r="AK180" i="8"/>
  <c r="AH180" i="8"/>
  <c r="AJ180" i="8"/>
  <c r="AL180" i="8"/>
  <c r="AG186" i="8"/>
  <c r="AI186" i="8"/>
  <c r="AK186" i="8"/>
  <c r="AH186" i="8"/>
  <c r="AJ186" i="8"/>
  <c r="AL186" i="8"/>
  <c r="AG182" i="8"/>
  <c r="AI182" i="8"/>
  <c r="AK182" i="8"/>
  <c r="AH182" i="8"/>
  <c r="AJ182" i="8"/>
  <c r="AL182" i="8"/>
  <c r="AG123" i="8"/>
  <c r="AI123" i="8"/>
  <c r="AK123" i="8"/>
  <c r="AH123" i="8"/>
  <c r="AJ123" i="8"/>
  <c r="AL123" i="8"/>
  <c r="AG126" i="8"/>
  <c r="AI126" i="8"/>
  <c r="AK126" i="8"/>
  <c r="AH126" i="8"/>
  <c r="AL126" i="8"/>
  <c r="AJ126" i="8"/>
  <c r="AH49" i="8"/>
  <c r="AJ49" i="8"/>
  <c r="AL49" i="8"/>
  <c r="AG49" i="8"/>
  <c r="AI49" i="8"/>
  <c r="AK49" i="8"/>
  <c r="AH45" i="8"/>
  <c r="AJ45" i="8"/>
  <c r="AL45" i="8"/>
  <c r="AG45" i="8"/>
  <c r="AI45" i="8"/>
  <c r="AK45" i="8"/>
  <c r="AH41" i="8"/>
  <c r="AJ41" i="8"/>
  <c r="AL41" i="8"/>
  <c r="AG41" i="8"/>
  <c r="AI41" i="8"/>
  <c r="AK41" i="8"/>
  <c r="AH48" i="8"/>
  <c r="AJ48" i="8"/>
  <c r="AL48" i="8"/>
  <c r="AG48" i="8"/>
  <c r="AI48" i="8"/>
  <c r="AK48" i="8"/>
  <c r="AH44" i="8"/>
  <c r="AJ44" i="8"/>
  <c r="AL44" i="8"/>
  <c r="AG44" i="8"/>
  <c r="AI44" i="8"/>
  <c r="AK44" i="8"/>
  <c r="AG189" i="8"/>
  <c r="AI189" i="8"/>
  <c r="AK189" i="8"/>
  <c r="AH189" i="8"/>
  <c r="AJ189" i="8"/>
  <c r="AL189" i="8"/>
  <c r="AG185" i="8"/>
  <c r="AI185" i="8"/>
  <c r="AK185" i="8"/>
  <c r="AH185" i="8"/>
  <c r="AJ185" i="8"/>
  <c r="AL185" i="8"/>
  <c r="AG181" i="8"/>
  <c r="AI181" i="8"/>
  <c r="AK181" i="8"/>
  <c r="AH181" i="8"/>
  <c r="AJ181" i="8"/>
  <c r="AL181" i="8"/>
  <c r="AG188" i="8"/>
  <c r="AI188" i="8"/>
  <c r="AK188" i="8"/>
  <c r="AH188" i="8"/>
  <c r="AJ188" i="8"/>
  <c r="AL188" i="8"/>
  <c r="AG184" i="8"/>
  <c r="AI184" i="8"/>
  <c r="AK184" i="8"/>
  <c r="AH184" i="8"/>
  <c r="AJ184" i="8"/>
  <c r="AL184" i="8"/>
  <c r="AG190" i="8"/>
  <c r="AH190" i="8"/>
  <c r="AJ190" i="8"/>
  <c r="AL190" i="8"/>
  <c r="AI190" i="8"/>
  <c r="AK190" i="8"/>
  <c r="S140" i="8"/>
  <c r="T132" i="8"/>
  <c r="AN132" i="8" s="1"/>
  <c r="T134" i="8"/>
  <c r="AN134" i="8" s="1"/>
  <c r="T136" i="8"/>
  <c r="AN136" i="8" s="1"/>
  <c r="T138" i="8"/>
  <c r="AN138" i="8" s="1"/>
  <c r="T130" i="8"/>
  <c r="AN130" i="8" s="1"/>
  <c r="T131" i="8"/>
  <c r="AN131" i="8" s="1"/>
  <c r="T133" i="8"/>
  <c r="AN133" i="8" s="1"/>
  <c r="T135" i="8"/>
  <c r="AN135" i="8" s="1"/>
  <c r="T137" i="8"/>
  <c r="AN137" i="8" s="1"/>
  <c r="T139" i="8"/>
  <c r="AN139" i="8" s="1"/>
  <c r="V127" i="8"/>
  <c r="X127" i="8"/>
  <c r="Z127" i="8"/>
  <c r="W127" i="8"/>
  <c r="Y127" i="8"/>
  <c r="AA127" i="8"/>
  <c r="V120" i="8"/>
  <c r="X120" i="8"/>
  <c r="Z120" i="8"/>
  <c r="W120" i="8"/>
  <c r="Y120" i="8"/>
  <c r="AA120" i="8"/>
  <c r="V122" i="8"/>
  <c r="X122" i="8"/>
  <c r="Z122" i="8"/>
  <c r="W122" i="8"/>
  <c r="Y122" i="8"/>
  <c r="AA122" i="8"/>
  <c r="V129" i="8"/>
  <c r="X129" i="8"/>
  <c r="Z129" i="8"/>
  <c r="W129" i="8"/>
  <c r="Y129" i="8"/>
  <c r="AA129" i="8"/>
  <c r="V125" i="8"/>
  <c r="X125" i="8"/>
  <c r="Z125" i="8"/>
  <c r="W125" i="8"/>
  <c r="Y125" i="8"/>
  <c r="AA125" i="8"/>
  <c r="V121" i="8"/>
  <c r="X121" i="8"/>
  <c r="Z121" i="8"/>
  <c r="W121" i="8"/>
  <c r="Y121" i="8"/>
  <c r="AA121" i="8"/>
  <c r="V128" i="8"/>
  <c r="X128" i="8"/>
  <c r="Z128" i="8"/>
  <c r="W128" i="8"/>
  <c r="Y128" i="8"/>
  <c r="AA128" i="8"/>
  <c r="V124" i="8"/>
  <c r="X124" i="8"/>
  <c r="Z124" i="8"/>
  <c r="W124" i="8"/>
  <c r="Y124" i="8"/>
  <c r="AA124" i="8"/>
  <c r="S60" i="8"/>
  <c r="T52" i="8"/>
  <c r="AN52" i="8" s="1"/>
  <c r="T54" i="8"/>
  <c r="AN54" i="8" s="1"/>
  <c r="T56" i="8"/>
  <c r="AN56" i="8" s="1"/>
  <c r="T58" i="8"/>
  <c r="AN58" i="8" s="1"/>
  <c r="T50" i="8"/>
  <c r="AN50" i="8" s="1"/>
  <c r="T51" i="8"/>
  <c r="AN51" i="8" s="1"/>
  <c r="T53" i="8"/>
  <c r="AN53" i="8" s="1"/>
  <c r="T55" i="8"/>
  <c r="AN55" i="8" s="1"/>
  <c r="T57" i="8"/>
  <c r="AN57" i="8" s="1"/>
  <c r="T59" i="8"/>
  <c r="AN59" i="8" s="1"/>
  <c r="W47" i="8"/>
  <c r="Y47" i="8"/>
  <c r="AA47" i="8"/>
  <c r="V47" i="8"/>
  <c r="X47" i="8"/>
  <c r="Z47" i="8"/>
  <c r="W43" i="8"/>
  <c r="Y43" i="8"/>
  <c r="AA43" i="8"/>
  <c r="V43" i="8"/>
  <c r="X43" i="8"/>
  <c r="Z43" i="8"/>
  <c r="W40" i="8"/>
  <c r="Y40" i="8"/>
  <c r="AA40" i="8"/>
  <c r="V40" i="8"/>
  <c r="X40" i="8"/>
  <c r="Z40" i="8"/>
  <c r="W46" i="8"/>
  <c r="Y46" i="8"/>
  <c r="AA46" i="8"/>
  <c r="V46" i="8"/>
  <c r="X46" i="8"/>
  <c r="Z46" i="8"/>
  <c r="W42" i="8"/>
  <c r="Y42" i="8"/>
  <c r="AA42" i="8"/>
  <c r="V42" i="8"/>
  <c r="X42" i="8"/>
  <c r="Z42" i="8"/>
  <c r="V187" i="8"/>
  <c r="X187" i="8"/>
  <c r="Z187" i="8"/>
  <c r="W187" i="8"/>
  <c r="Y187" i="8"/>
  <c r="AA187" i="8"/>
  <c r="V183" i="8"/>
  <c r="X183" i="8"/>
  <c r="Z183" i="8"/>
  <c r="W183" i="8"/>
  <c r="Y183" i="8"/>
  <c r="AA183" i="8"/>
  <c r="V180" i="8"/>
  <c r="X180" i="8"/>
  <c r="Z180" i="8"/>
  <c r="W180" i="8"/>
  <c r="Y180" i="8"/>
  <c r="AA180" i="8"/>
  <c r="V186" i="8"/>
  <c r="X186" i="8"/>
  <c r="Z186" i="8"/>
  <c r="W186" i="8"/>
  <c r="Y186" i="8"/>
  <c r="AA186" i="8"/>
  <c r="V182" i="8"/>
  <c r="X182" i="8"/>
  <c r="Z182" i="8"/>
  <c r="W182" i="8"/>
  <c r="Y182" i="8"/>
  <c r="AA182" i="8"/>
  <c r="V123" i="8"/>
  <c r="X123" i="8"/>
  <c r="Z123" i="8"/>
  <c r="W123" i="8"/>
  <c r="Y123" i="8"/>
  <c r="AA123" i="8"/>
  <c r="V126" i="8"/>
  <c r="X126" i="8"/>
  <c r="Z126" i="8"/>
  <c r="W126" i="8"/>
  <c r="Y126" i="8"/>
  <c r="AA126" i="8"/>
  <c r="W49" i="8"/>
  <c r="Y49" i="8"/>
  <c r="AA49" i="8"/>
  <c r="V49" i="8"/>
  <c r="X49" i="8"/>
  <c r="Z49" i="8"/>
  <c r="W45" i="8"/>
  <c r="Y45" i="8"/>
  <c r="AA45" i="8"/>
  <c r="V45" i="8"/>
  <c r="X45" i="8"/>
  <c r="Z45" i="8"/>
  <c r="W41" i="8"/>
  <c r="Y41" i="8"/>
  <c r="AA41" i="8"/>
  <c r="V41" i="8"/>
  <c r="X41" i="8"/>
  <c r="Z41" i="8"/>
  <c r="W48" i="8"/>
  <c r="Y48" i="8"/>
  <c r="AA48" i="8"/>
  <c r="V48" i="8"/>
  <c r="X48" i="8"/>
  <c r="Z48" i="8"/>
  <c r="W44" i="8"/>
  <c r="Y44" i="8"/>
  <c r="AA44" i="8"/>
  <c r="V44" i="8"/>
  <c r="X44" i="8"/>
  <c r="Z44" i="8"/>
  <c r="V189" i="8"/>
  <c r="X189" i="8"/>
  <c r="Z189" i="8"/>
  <c r="W189" i="8"/>
  <c r="Y189" i="8"/>
  <c r="AA189" i="8"/>
  <c r="V185" i="8"/>
  <c r="X185" i="8"/>
  <c r="Z185" i="8"/>
  <c r="W185" i="8"/>
  <c r="Y185" i="8"/>
  <c r="AA185" i="8"/>
  <c r="V181" i="8"/>
  <c r="X181" i="8"/>
  <c r="Z181" i="8"/>
  <c r="W181" i="8"/>
  <c r="Y181" i="8"/>
  <c r="AA181" i="8"/>
  <c r="V188" i="8"/>
  <c r="X188" i="8"/>
  <c r="Z188" i="8"/>
  <c r="W188" i="8"/>
  <c r="Y188" i="8"/>
  <c r="AA188" i="8"/>
  <c r="V184" i="8"/>
  <c r="X184" i="8"/>
  <c r="Z184" i="8"/>
  <c r="W184" i="8"/>
  <c r="Y184" i="8"/>
  <c r="AA184" i="8"/>
  <c r="V190" i="8"/>
  <c r="X190" i="8"/>
  <c r="Z190" i="8"/>
  <c r="W190" i="8"/>
  <c r="Y190" i="8"/>
  <c r="AA190" i="8"/>
  <c r="AU32" i="4"/>
  <c r="AR32" i="4"/>
  <c r="AQ32" i="4"/>
  <c r="AO32" i="4"/>
  <c r="AM32" i="4"/>
  <c r="AC59" i="8" l="1"/>
  <c r="AB59" i="8"/>
  <c r="AC137" i="8"/>
  <c r="AB137" i="8"/>
  <c r="AC133" i="8"/>
  <c r="AB133" i="8"/>
  <c r="AB130" i="8"/>
  <c r="AC130" i="8"/>
  <c r="AC136" i="8"/>
  <c r="AB136" i="8"/>
  <c r="AC132" i="8"/>
  <c r="AB132" i="8"/>
  <c r="AC57" i="8"/>
  <c r="AB57" i="8"/>
  <c r="AC53" i="8"/>
  <c r="AB53" i="8"/>
  <c r="AC50" i="8"/>
  <c r="AB50" i="8"/>
  <c r="AC56" i="8"/>
  <c r="AB56" i="8"/>
  <c r="AC52" i="8"/>
  <c r="AB52" i="8"/>
  <c r="AC139" i="8"/>
  <c r="AB139" i="8"/>
  <c r="AC135" i="8"/>
  <c r="AB135" i="8"/>
  <c r="AB131" i="8"/>
  <c r="AC131" i="8"/>
  <c r="AC138" i="8"/>
  <c r="AB138" i="8"/>
  <c r="AC134" i="8"/>
  <c r="AB134" i="8"/>
  <c r="AC55" i="8"/>
  <c r="AB55" i="8"/>
  <c r="AC51" i="8"/>
  <c r="AB51" i="8"/>
  <c r="AC58" i="8"/>
  <c r="AB58" i="8"/>
  <c r="AC54" i="8"/>
  <c r="AB54" i="8"/>
  <c r="AM57" i="8"/>
  <c r="AP57" i="8"/>
  <c r="AO57" i="8"/>
  <c r="AD57" i="8"/>
  <c r="AE57" i="8"/>
  <c r="AM53" i="8"/>
  <c r="AP53" i="8"/>
  <c r="AO53" i="8"/>
  <c r="AD53" i="8"/>
  <c r="AE53" i="8"/>
  <c r="AO50" i="8"/>
  <c r="AM50" i="8"/>
  <c r="AP50" i="8"/>
  <c r="AE50" i="8"/>
  <c r="AD50" i="8"/>
  <c r="AO56" i="8"/>
  <c r="AM56" i="8"/>
  <c r="AP56" i="8"/>
  <c r="AE56" i="8"/>
  <c r="AD56" i="8"/>
  <c r="AO52" i="8"/>
  <c r="AM52" i="8"/>
  <c r="AP52" i="8"/>
  <c r="AE52" i="8"/>
  <c r="AD52" i="8"/>
  <c r="AM59" i="8"/>
  <c r="AP59" i="8"/>
  <c r="AO59" i="8"/>
  <c r="AD59" i="8"/>
  <c r="AE59" i="8"/>
  <c r="AM55" i="8"/>
  <c r="AP55" i="8"/>
  <c r="AO55" i="8"/>
  <c r="AD55" i="8"/>
  <c r="AE55" i="8"/>
  <c r="AM51" i="8"/>
  <c r="AP51" i="8"/>
  <c r="AO51" i="8"/>
  <c r="AD51" i="8"/>
  <c r="AE51" i="8"/>
  <c r="AO58" i="8"/>
  <c r="AM58" i="8"/>
  <c r="AP58" i="8"/>
  <c r="AE58" i="8"/>
  <c r="AD58" i="8"/>
  <c r="AO54" i="8"/>
  <c r="AM54" i="8"/>
  <c r="AP54" i="8"/>
  <c r="AE54" i="8"/>
  <c r="AD54" i="8"/>
  <c r="AO130" i="8"/>
  <c r="AD130" i="8"/>
  <c r="AP130" i="8"/>
  <c r="AM130" i="8"/>
  <c r="AE130" i="8"/>
  <c r="AJ70" i="4"/>
  <c r="AJ72" i="4"/>
  <c r="AJ71" i="4"/>
  <c r="AJ73" i="4"/>
  <c r="AJ35" i="4"/>
  <c r="AO136" i="8"/>
  <c r="AM136" i="8"/>
  <c r="AP136" i="8"/>
  <c r="AM137" i="8"/>
  <c r="AP137" i="8"/>
  <c r="AO137" i="8"/>
  <c r="AM133" i="8"/>
  <c r="AP133" i="8"/>
  <c r="AO133" i="8"/>
  <c r="AO132" i="8"/>
  <c r="AM132" i="8"/>
  <c r="AP132" i="8"/>
  <c r="AM139" i="8"/>
  <c r="AP139" i="8"/>
  <c r="AO139" i="8"/>
  <c r="AM135" i="8"/>
  <c r="AP135" i="8"/>
  <c r="AO135" i="8"/>
  <c r="AM131" i="8"/>
  <c r="AP131" i="8"/>
  <c r="AO131" i="8"/>
  <c r="AO138" i="8"/>
  <c r="AP138" i="8"/>
  <c r="AM138" i="8"/>
  <c r="AO134" i="8"/>
  <c r="AP134" i="8"/>
  <c r="AM134" i="8"/>
  <c r="AD139" i="8"/>
  <c r="AE139" i="8"/>
  <c r="AD135" i="8"/>
  <c r="AE135" i="8"/>
  <c r="AD131" i="8"/>
  <c r="AE131" i="8"/>
  <c r="AE138" i="8"/>
  <c r="AD138" i="8"/>
  <c r="AE134" i="8"/>
  <c r="AD134" i="8"/>
  <c r="AD137" i="8"/>
  <c r="AE137" i="8"/>
  <c r="AD133" i="8"/>
  <c r="AE133" i="8"/>
  <c r="AE136" i="8"/>
  <c r="AD136" i="8"/>
  <c r="AE132" i="8"/>
  <c r="AD132" i="8"/>
  <c r="AH59" i="8"/>
  <c r="AJ59" i="8"/>
  <c r="AL59" i="8"/>
  <c r="AG59" i="8"/>
  <c r="AI59" i="8"/>
  <c r="AK59" i="8"/>
  <c r="AH55" i="8"/>
  <c r="AJ55" i="8"/>
  <c r="AL55" i="8"/>
  <c r="AG55" i="8"/>
  <c r="AI55" i="8"/>
  <c r="AK55" i="8"/>
  <c r="AH51" i="8"/>
  <c r="AJ51" i="8"/>
  <c r="AL51" i="8"/>
  <c r="AG51" i="8"/>
  <c r="AI51" i="8"/>
  <c r="AK51" i="8"/>
  <c r="AH58" i="8"/>
  <c r="AJ58" i="8"/>
  <c r="AL58" i="8"/>
  <c r="AG58" i="8"/>
  <c r="AI58" i="8"/>
  <c r="AK58" i="8"/>
  <c r="AH54" i="8"/>
  <c r="AJ54" i="8"/>
  <c r="AL54" i="8"/>
  <c r="AG54" i="8"/>
  <c r="AI54" i="8"/>
  <c r="AK54" i="8"/>
  <c r="AH137" i="8"/>
  <c r="AJ137" i="8"/>
  <c r="AL137" i="8"/>
  <c r="AI137" i="8"/>
  <c r="AG137" i="8"/>
  <c r="AK137" i="8"/>
  <c r="AG133" i="8"/>
  <c r="AI133" i="8"/>
  <c r="AK133" i="8"/>
  <c r="AH133" i="8"/>
  <c r="AJ133" i="8"/>
  <c r="AL133" i="8"/>
  <c r="AG130" i="8"/>
  <c r="AI130" i="8"/>
  <c r="AK130" i="8"/>
  <c r="AH130" i="8"/>
  <c r="AL130" i="8"/>
  <c r="AJ130" i="8"/>
  <c r="AH136" i="8"/>
  <c r="AJ136" i="8"/>
  <c r="AL136" i="8"/>
  <c r="AG136" i="8"/>
  <c r="AK136" i="8"/>
  <c r="AI136" i="8"/>
  <c r="AG132" i="8"/>
  <c r="AI132" i="8"/>
  <c r="AK132" i="8"/>
  <c r="AH132" i="8"/>
  <c r="AJ132" i="8"/>
  <c r="AL132" i="8"/>
  <c r="AH57" i="8"/>
  <c r="AJ57" i="8"/>
  <c r="AL57" i="8"/>
  <c r="AG57" i="8"/>
  <c r="AI57" i="8"/>
  <c r="AK57" i="8"/>
  <c r="AH53" i="8"/>
  <c r="AJ53" i="8"/>
  <c r="AL53" i="8"/>
  <c r="AG53" i="8"/>
  <c r="AI53" i="8"/>
  <c r="AK53" i="8"/>
  <c r="AH50" i="8"/>
  <c r="AJ50" i="8"/>
  <c r="AL50" i="8"/>
  <c r="AG50" i="8"/>
  <c r="AI50" i="8"/>
  <c r="AK50" i="8"/>
  <c r="AH56" i="8"/>
  <c r="AJ56" i="8"/>
  <c r="AL56" i="8"/>
  <c r="AG56" i="8"/>
  <c r="AI56" i="8"/>
  <c r="AK56" i="8"/>
  <c r="AH52" i="8"/>
  <c r="AJ52" i="8"/>
  <c r="AL52" i="8"/>
  <c r="AG52" i="8"/>
  <c r="AI52" i="8"/>
  <c r="AK52" i="8"/>
  <c r="AH139" i="8"/>
  <c r="AJ139" i="8"/>
  <c r="AL139" i="8"/>
  <c r="AI139" i="8"/>
  <c r="AG139" i="8"/>
  <c r="AK139" i="8"/>
  <c r="AG135" i="8"/>
  <c r="AI135" i="8"/>
  <c r="AK135" i="8"/>
  <c r="AH135" i="8"/>
  <c r="AJ135" i="8"/>
  <c r="AL135" i="8"/>
  <c r="AG131" i="8"/>
  <c r="AI131" i="8"/>
  <c r="AK131" i="8"/>
  <c r="AJ131" i="8"/>
  <c r="AH131" i="8"/>
  <c r="AL131" i="8"/>
  <c r="AH138" i="8"/>
  <c r="AJ138" i="8"/>
  <c r="AL138" i="8"/>
  <c r="AG138" i="8"/>
  <c r="AK138" i="8"/>
  <c r="AI138" i="8"/>
  <c r="AG134" i="8"/>
  <c r="AI134" i="8"/>
  <c r="AK134" i="8"/>
  <c r="AH134" i="8"/>
  <c r="AJ134" i="8"/>
  <c r="AL134" i="8"/>
  <c r="W59" i="8"/>
  <c r="Y59" i="8"/>
  <c r="AA59" i="8"/>
  <c r="V59" i="8"/>
  <c r="X59" i="8"/>
  <c r="Z59" i="8"/>
  <c r="W55" i="8"/>
  <c r="Y55" i="8"/>
  <c r="AA55" i="8"/>
  <c r="V55" i="8"/>
  <c r="X55" i="8"/>
  <c r="Z55" i="8"/>
  <c r="W51" i="8"/>
  <c r="Y51" i="8"/>
  <c r="AA51" i="8"/>
  <c r="V51" i="8"/>
  <c r="X51" i="8"/>
  <c r="Z51" i="8"/>
  <c r="W58" i="8"/>
  <c r="Y58" i="8"/>
  <c r="AA58" i="8"/>
  <c r="V58" i="8"/>
  <c r="X58" i="8"/>
  <c r="Z58" i="8"/>
  <c r="W54" i="8"/>
  <c r="Y54" i="8"/>
  <c r="AA54" i="8"/>
  <c r="V54" i="8"/>
  <c r="X54" i="8"/>
  <c r="Z54" i="8"/>
  <c r="T62" i="8"/>
  <c r="AN62" i="8" s="1"/>
  <c r="T64" i="8"/>
  <c r="AN64" i="8" s="1"/>
  <c r="T66" i="8"/>
  <c r="AN66" i="8" s="1"/>
  <c r="T68" i="8"/>
  <c r="AN68" i="8" s="1"/>
  <c r="T60" i="8"/>
  <c r="AN60" i="8" s="1"/>
  <c r="T61" i="8"/>
  <c r="AN61" i="8" s="1"/>
  <c r="T63" i="8"/>
  <c r="AN63" i="8" s="1"/>
  <c r="T65" i="8"/>
  <c r="AN65" i="8" s="1"/>
  <c r="T67" i="8"/>
  <c r="AN67" i="8" s="1"/>
  <c r="T69" i="8"/>
  <c r="V137" i="8"/>
  <c r="X137" i="8"/>
  <c r="Z137" i="8"/>
  <c r="W137" i="8"/>
  <c r="Y137" i="8"/>
  <c r="AA137" i="8"/>
  <c r="V133" i="8"/>
  <c r="X133" i="8"/>
  <c r="Z133" i="8"/>
  <c r="W133" i="8"/>
  <c r="Y133" i="8"/>
  <c r="AA133" i="8"/>
  <c r="V130" i="8"/>
  <c r="X130" i="8"/>
  <c r="Z130" i="8"/>
  <c r="W130" i="8"/>
  <c r="Y130" i="8"/>
  <c r="AA130" i="8"/>
  <c r="V136" i="8"/>
  <c r="X136" i="8"/>
  <c r="Z136" i="8"/>
  <c r="W136" i="8"/>
  <c r="Y136" i="8"/>
  <c r="AA136" i="8"/>
  <c r="V132" i="8"/>
  <c r="X132" i="8"/>
  <c r="Z132" i="8"/>
  <c r="W132" i="8"/>
  <c r="Y132" i="8"/>
  <c r="AA132" i="8"/>
  <c r="W57" i="8"/>
  <c r="Y57" i="8"/>
  <c r="AA57" i="8"/>
  <c r="V57" i="8"/>
  <c r="X57" i="8"/>
  <c r="Z57" i="8"/>
  <c r="W53" i="8"/>
  <c r="Y53" i="8"/>
  <c r="AA53" i="8"/>
  <c r="V53" i="8"/>
  <c r="X53" i="8"/>
  <c r="Z53" i="8"/>
  <c r="W50" i="8"/>
  <c r="Y50" i="8"/>
  <c r="AA50" i="8"/>
  <c r="V50" i="8"/>
  <c r="X50" i="8"/>
  <c r="Z50" i="8"/>
  <c r="W56" i="8"/>
  <c r="Y56" i="8"/>
  <c r="AA56" i="8"/>
  <c r="V56" i="8"/>
  <c r="X56" i="8"/>
  <c r="Z56" i="8"/>
  <c r="W52" i="8"/>
  <c r="Y52" i="8"/>
  <c r="AA52" i="8"/>
  <c r="V52" i="8"/>
  <c r="X52" i="8"/>
  <c r="Z52" i="8"/>
  <c r="V139" i="8"/>
  <c r="X139" i="8"/>
  <c r="Z139" i="8"/>
  <c r="W139" i="8"/>
  <c r="Y139" i="8"/>
  <c r="AA139" i="8"/>
  <c r="V135" i="8"/>
  <c r="X135" i="8"/>
  <c r="Z135" i="8"/>
  <c r="W135" i="8"/>
  <c r="Y135" i="8"/>
  <c r="AA135" i="8"/>
  <c r="V131" i="8"/>
  <c r="X131" i="8"/>
  <c r="Z131" i="8"/>
  <c r="W131" i="8"/>
  <c r="Y131" i="8"/>
  <c r="AA131" i="8"/>
  <c r="V138" i="8"/>
  <c r="X138" i="8"/>
  <c r="Z138" i="8"/>
  <c r="W138" i="8"/>
  <c r="Y138" i="8"/>
  <c r="AA138" i="8"/>
  <c r="V134" i="8"/>
  <c r="X134" i="8"/>
  <c r="Z134" i="8"/>
  <c r="W134" i="8"/>
  <c r="Y134" i="8"/>
  <c r="AA134" i="8"/>
  <c r="T142" i="8"/>
  <c r="AN142" i="8" s="1"/>
  <c r="T144" i="8"/>
  <c r="AN144" i="8" s="1"/>
  <c r="T146" i="8"/>
  <c r="AN146" i="8" s="1"/>
  <c r="T148" i="8"/>
  <c r="AN148" i="8" s="1"/>
  <c r="T140" i="8"/>
  <c r="AN140" i="8" s="1"/>
  <c r="T141" i="8"/>
  <c r="AN141" i="8" s="1"/>
  <c r="T143" i="8"/>
  <c r="AN143" i="8" s="1"/>
  <c r="T145" i="8"/>
  <c r="AN145" i="8" s="1"/>
  <c r="T147" i="8"/>
  <c r="AN147" i="8" s="1"/>
  <c r="T149" i="8"/>
  <c r="AN149" i="8" s="1"/>
  <c r="S150" i="8"/>
  <c r="AK10" i="2"/>
  <c r="AM10" i="2"/>
  <c r="AO10" i="2"/>
  <c r="AK11" i="2"/>
  <c r="AM11" i="2"/>
  <c r="AO11" i="2"/>
  <c r="S10" i="2"/>
  <c r="T10" i="2"/>
  <c r="AA10" i="2" s="1"/>
  <c r="U10" i="2"/>
  <c r="Z10" i="2"/>
  <c r="AB10" i="2"/>
  <c r="S11" i="2"/>
  <c r="T11" i="2"/>
  <c r="AA11" i="2" s="1"/>
  <c r="U11" i="2"/>
  <c r="Z11" i="2"/>
  <c r="AB11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20" i="2"/>
  <c r="Q20" i="2"/>
  <c r="R20" i="2"/>
  <c r="P21" i="2"/>
  <c r="Q21" i="2"/>
  <c r="R21" i="2"/>
  <c r="P22" i="2"/>
  <c r="Q22" i="2"/>
  <c r="R22" i="2"/>
  <c r="P23" i="2"/>
  <c r="Q23" i="2"/>
  <c r="R23" i="2"/>
  <c r="P25" i="2"/>
  <c r="Q25" i="2"/>
  <c r="R25" i="2"/>
  <c r="P26" i="2"/>
  <c r="Q26" i="2"/>
  <c r="R26" i="2"/>
  <c r="P27" i="2"/>
  <c r="Q27" i="2"/>
  <c r="R27" i="2"/>
  <c r="P28" i="2"/>
  <c r="Q28" i="2"/>
  <c r="R28" i="2"/>
  <c r="P6" i="2"/>
  <c r="Q6" i="2"/>
  <c r="R6" i="2"/>
  <c r="P7" i="2"/>
  <c r="Q7" i="2"/>
  <c r="R7" i="2"/>
  <c r="P8" i="2"/>
  <c r="Q8" i="2"/>
  <c r="R8" i="2"/>
  <c r="P9" i="2"/>
  <c r="Q9" i="2"/>
  <c r="R9" i="2"/>
  <c r="P10" i="2"/>
  <c r="W10" i="2" s="1"/>
  <c r="Q10" i="2"/>
  <c r="X10" i="2" s="1"/>
  <c r="R10" i="2"/>
  <c r="Y10" i="2" s="1"/>
  <c r="P11" i="2"/>
  <c r="W11" i="2" s="1"/>
  <c r="Q11" i="2"/>
  <c r="X11" i="2" s="1"/>
  <c r="R11" i="2"/>
  <c r="Y11" i="2" s="1"/>
  <c r="R5" i="2"/>
  <c r="Q5" i="2"/>
  <c r="P5" i="2"/>
  <c r="AC69" i="8" l="1"/>
  <c r="AN69" i="8"/>
  <c r="AC143" i="8"/>
  <c r="AB143" i="8"/>
  <c r="AC140" i="8"/>
  <c r="AB140" i="8"/>
  <c r="AC146" i="8"/>
  <c r="AB146" i="8"/>
  <c r="AC142" i="8"/>
  <c r="AB142" i="8"/>
  <c r="AC67" i="8"/>
  <c r="AB67" i="8"/>
  <c r="AC63" i="8"/>
  <c r="AB63" i="8"/>
  <c r="AC60" i="8"/>
  <c r="AB60" i="8"/>
  <c r="AC66" i="8"/>
  <c r="AB66" i="8"/>
  <c r="AC62" i="8"/>
  <c r="AB62" i="8"/>
  <c r="AC147" i="8"/>
  <c r="AB147" i="8"/>
  <c r="AC149" i="8"/>
  <c r="AB149" i="8"/>
  <c r="AC145" i="8"/>
  <c r="AB145" i="8"/>
  <c r="AC141" i="8"/>
  <c r="AB141" i="8"/>
  <c r="AC148" i="8"/>
  <c r="AB148" i="8"/>
  <c r="AC144" i="8"/>
  <c r="AB144" i="8"/>
  <c r="AC65" i="8"/>
  <c r="AB65" i="8"/>
  <c r="AC61" i="8"/>
  <c r="AB61" i="8"/>
  <c r="AC68" i="8"/>
  <c r="AB68" i="8"/>
  <c r="AC64" i="8"/>
  <c r="AB64" i="8"/>
  <c r="AM140" i="8"/>
  <c r="AP140" i="8"/>
  <c r="AE140" i="8"/>
  <c r="AD140" i="8"/>
  <c r="AO140" i="8"/>
  <c r="AO60" i="8"/>
  <c r="AM60" i="8"/>
  <c r="AP60" i="8"/>
  <c r="AE60" i="8"/>
  <c r="AD60" i="8"/>
  <c r="AM147" i="8"/>
  <c r="AP147" i="8"/>
  <c r="AO147" i="8"/>
  <c r="AO146" i="8"/>
  <c r="AM146" i="8"/>
  <c r="AP146" i="8"/>
  <c r="AM149" i="8"/>
  <c r="AP149" i="8"/>
  <c r="AO149" i="8"/>
  <c r="AM145" i="8"/>
  <c r="AP145" i="8"/>
  <c r="AO145" i="8"/>
  <c r="AM141" i="8"/>
  <c r="AP141" i="8"/>
  <c r="AO141" i="8"/>
  <c r="AO148" i="8"/>
  <c r="AP148" i="8"/>
  <c r="AM148" i="8"/>
  <c r="AO144" i="8"/>
  <c r="AP144" i="8"/>
  <c r="AM144" i="8"/>
  <c r="AM69" i="8"/>
  <c r="AP69" i="8"/>
  <c r="AO69" i="8"/>
  <c r="AM65" i="8"/>
  <c r="AP65" i="8"/>
  <c r="AO65" i="8"/>
  <c r="AM61" i="8"/>
  <c r="AP61" i="8"/>
  <c r="AO61" i="8"/>
  <c r="AO68" i="8"/>
  <c r="AM68" i="8"/>
  <c r="AP68" i="8"/>
  <c r="AO64" i="8"/>
  <c r="AP64" i="8"/>
  <c r="AM64" i="8"/>
  <c r="AM143" i="8"/>
  <c r="AP143" i="8"/>
  <c r="AO143" i="8"/>
  <c r="AO142" i="8"/>
  <c r="AM142" i="8"/>
  <c r="AP142" i="8"/>
  <c r="AM67" i="8"/>
  <c r="AP67" i="8"/>
  <c r="AO67" i="8"/>
  <c r="AM63" i="8"/>
  <c r="AP63" i="8"/>
  <c r="AO63" i="8"/>
  <c r="AO66" i="8"/>
  <c r="AP66" i="8"/>
  <c r="AM66" i="8"/>
  <c r="AO62" i="8"/>
  <c r="AM62" i="8"/>
  <c r="AP62" i="8"/>
  <c r="AE145" i="8"/>
  <c r="AD145" i="8"/>
  <c r="AE147" i="8"/>
  <c r="AD147" i="8"/>
  <c r="AE143" i="8"/>
  <c r="AD143" i="8"/>
  <c r="AD146" i="8"/>
  <c r="AE146" i="8"/>
  <c r="AD142" i="8"/>
  <c r="AE142" i="8"/>
  <c r="AE67" i="8"/>
  <c r="AD67" i="8"/>
  <c r="AD63" i="8"/>
  <c r="AE63" i="8"/>
  <c r="AD66" i="8"/>
  <c r="AE66" i="8"/>
  <c r="AE62" i="8"/>
  <c r="AD62" i="8"/>
  <c r="AE149" i="8"/>
  <c r="AD149" i="8"/>
  <c r="AE141" i="8"/>
  <c r="AD141" i="8"/>
  <c r="AD148" i="8"/>
  <c r="AE148" i="8"/>
  <c r="AD144" i="8"/>
  <c r="AE144" i="8"/>
  <c r="AB69" i="8"/>
  <c r="AE69" i="8"/>
  <c r="AD69" i="8"/>
  <c r="AE65" i="8"/>
  <c r="AD65" i="8"/>
  <c r="AD61" i="8"/>
  <c r="AE61" i="8"/>
  <c r="AD68" i="8"/>
  <c r="AE68" i="8"/>
  <c r="AE64" i="8"/>
  <c r="AD64" i="8"/>
  <c r="AH143" i="8"/>
  <c r="AJ143" i="8"/>
  <c r="AL143" i="8"/>
  <c r="AG143" i="8"/>
  <c r="AI143" i="8"/>
  <c r="AK143" i="8"/>
  <c r="AH140" i="8"/>
  <c r="AG140" i="8"/>
  <c r="AJ140" i="8"/>
  <c r="AL140" i="8"/>
  <c r="AI140" i="8"/>
  <c r="AK140" i="8"/>
  <c r="AH142" i="8"/>
  <c r="AJ142" i="8"/>
  <c r="AL142" i="8"/>
  <c r="AG142" i="8"/>
  <c r="AI142" i="8"/>
  <c r="AK142" i="8"/>
  <c r="AH149" i="8"/>
  <c r="AJ149" i="8"/>
  <c r="AL149" i="8"/>
  <c r="AG149" i="8"/>
  <c r="AI149" i="8"/>
  <c r="AK149" i="8"/>
  <c r="AH145" i="8"/>
  <c r="AJ145" i="8"/>
  <c r="AL145" i="8"/>
  <c r="AG145" i="8"/>
  <c r="AI145" i="8"/>
  <c r="AK145" i="8"/>
  <c r="AH141" i="8"/>
  <c r="AJ141" i="8"/>
  <c r="AL141" i="8"/>
  <c r="AG141" i="8"/>
  <c r="AI141" i="8"/>
  <c r="AK141" i="8"/>
  <c r="AH148" i="8"/>
  <c r="AJ148" i="8"/>
  <c r="AL148" i="8"/>
  <c r="AG148" i="8"/>
  <c r="AI148" i="8"/>
  <c r="AK148" i="8"/>
  <c r="AH144" i="8"/>
  <c r="AJ144" i="8"/>
  <c r="AL144" i="8"/>
  <c r="AG144" i="8"/>
  <c r="AI144" i="8"/>
  <c r="AK144" i="8"/>
  <c r="AH69" i="8"/>
  <c r="AJ69" i="8"/>
  <c r="AL69" i="8"/>
  <c r="AG69" i="8"/>
  <c r="AI69" i="8"/>
  <c r="AK69" i="8"/>
  <c r="AH65" i="8"/>
  <c r="AJ65" i="8"/>
  <c r="AL65" i="8"/>
  <c r="AG65" i="8"/>
  <c r="AI65" i="8"/>
  <c r="AK65" i="8"/>
  <c r="AH61" i="8"/>
  <c r="AJ61" i="8"/>
  <c r="AL61" i="8"/>
  <c r="AG61" i="8"/>
  <c r="AI61" i="8"/>
  <c r="AK61" i="8"/>
  <c r="AH68" i="8"/>
  <c r="AJ68" i="8"/>
  <c r="AL68" i="8"/>
  <c r="AG68" i="8"/>
  <c r="AI68" i="8"/>
  <c r="AK68" i="8"/>
  <c r="AH64" i="8"/>
  <c r="AJ64" i="8"/>
  <c r="AL64" i="8"/>
  <c r="AG64" i="8"/>
  <c r="AI64" i="8"/>
  <c r="AK64" i="8"/>
  <c r="AH147" i="8"/>
  <c r="AJ147" i="8"/>
  <c r="AL147" i="8"/>
  <c r="AG147" i="8"/>
  <c r="AI147" i="8"/>
  <c r="AK147" i="8"/>
  <c r="AH146" i="8"/>
  <c r="AJ146" i="8"/>
  <c r="AL146" i="8"/>
  <c r="AG146" i="8"/>
  <c r="AI146" i="8"/>
  <c r="AK146" i="8"/>
  <c r="AH67" i="8"/>
  <c r="AJ67" i="8"/>
  <c r="AL67" i="8"/>
  <c r="AG67" i="8"/>
  <c r="AI67" i="8"/>
  <c r="AK67" i="8"/>
  <c r="AH63" i="8"/>
  <c r="AJ63" i="8"/>
  <c r="AL63" i="8"/>
  <c r="AG63" i="8"/>
  <c r="AI63" i="8"/>
  <c r="AK63" i="8"/>
  <c r="AH60" i="8"/>
  <c r="AJ60" i="8"/>
  <c r="AL60" i="8"/>
  <c r="AG60" i="8"/>
  <c r="AI60" i="8"/>
  <c r="AK60" i="8"/>
  <c r="AH66" i="8"/>
  <c r="AJ66" i="8"/>
  <c r="AL66" i="8"/>
  <c r="AG66" i="8"/>
  <c r="AI66" i="8"/>
  <c r="AK66" i="8"/>
  <c r="AH62" i="8"/>
  <c r="AJ62" i="8"/>
  <c r="AL62" i="8"/>
  <c r="AG62" i="8"/>
  <c r="AI62" i="8"/>
  <c r="AK62" i="8"/>
  <c r="V147" i="8"/>
  <c r="X147" i="8"/>
  <c r="Z147" i="8"/>
  <c r="W147" i="8"/>
  <c r="Y147" i="8"/>
  <c r="AA147" i="8"/>
  <c r="V143" i="8"/>
  <c r="X143" i="8"/>
  <c r="Z143" i="8"/>
  <c r="W143" i="8"/>
  <c r="AA143" i="8"/>
  <c r="Y143" i="8"/>
  <c r="V146" i="8"/>
  <c r="X146" i="8"/>
  <c r="Z146" i="8"/>
  <c r="W146" i="8"/>
  <c r="Y146" i="8"/>
  <c r="AA146" i="8"/>
  <c r="V149" i="8"/>
  <c r="X149" i="8"/>
  <c r="Z149" i="8"/>
  <c r="W149" i="8"/>
  <c r="Y149" i="8"/>
  <c r="AA149" i="8"/>
  <c r="V145" i="8"/>
  <c r="X145" i="8"/>
  <c r="Z145" i="8"/>
  <c r="W145" i="8"/>
  <c r="AA145" i="8"/>
  <c r="Y145" i="8"/>
  <c r="V141" i="8"/>
  <c r="X141" i="8"/>
  <c r="Z141" i="8"/>
  <c r="W141" i="8"/>
  <c r="AA141" i="8"/>
  <c r="Y141" i="8"/>
  <c r="V148" i="8"/>
  <c r="X148" i="8"/>
  <c r="Z148" i="8"/>
  <c r="W148" i="8"/>
  <c r="Y148" i="8"/>
  <c r="AA148" i="8"/>
  <c r="V144" i="8"/>
  <c r="X144" i="8"/>
  <c r="Z144" i="8"/>
  <c r="Y144" i="8"/>
  <c r="W144" i="8"/>
  <c r="AA144" i="8"/>
  <c r="W69" i="8"/>
  <c r="Y69" i="8"/>
  <c r="AA69" i="8"/>
  <c r="V69" i="8"/>
  <c r="X69" i="8"/>
  <c r="Z69" i="8"/>
  <c r="W65" i="8"/>
  <c r="Y65" i="8"/>
  <c r="AA65" i="8"/>
  <c r="V65" i="8"/>
  <c r="X65" i="8"/>
  <c r="Z65" i="8"/>
  <c r="W61" i="8"/>
  <c r="Y61" i="8"/>
  <c r="AA61" i="8"/>
  <c r="V61" i="8"/>
  <c r="X61" i="8"/>
  <c r="Z61" i="8"/>
  <c r="W68" i="8"/>
  <c r="Y68" i="8"/>
  <c r="AA68" i="8"/>
  <c r="V68" i="8"/>
  <c r="X68" i="8"/>
  <c r="Z68" i="8"/>
  <c r="W64" i="8"/>
  <c r="Y64" i="8"/>
  <c r="AA64" i="8"/>
  <c r="V64" i="8"/>
  <c r="X64" i="8"/>
  <c r="Z64" i="8"/>
  <c r="T152" i="8"/>
  <c r="AN152" i="8" s="1"/>
  <c r="T154" i="8"/>
  <c r="AN154" i="8" s="1"/>
  <c r="T156" i="8"/>
  <c r="AN156" i="8" s="1"/>
  <c r="T158" i="8"/>
  <c r="AN158" i="8" s="1"/>
  <c r="T150" i="8"/>
  <c r="AN150" i="8" s="1"/>
  <c r="T151" i="8"/>
  <c r="AN151" i="8" s="1"/>
  <c r="T153" i="8"/>
  <c r="AN153" i="8" s="1"/>
  <c r="T155" i="8"/>
  <c r="AN155" i="8" s="1"/>
  <c r="T157" i="8"/>
  <c r="AN157" i="8" s="1"/>
  <c r="T159" i="8"/>
  <c r="AN159" i="8" s="1"/>
  <c r="V140" i="8"/>
  <c r="X140" i="8"/>
  <c r="Z140" i="8"/>
  <c r="W140" i="8"/>
  <c r="Y140" i="8"/>
  <c r="AA140" i="8"/>
  <c r="V142" i="8"/>
  <c r="X142" i="8"/>
  <c r="Z142" i="8"/>
  <c r="Y142" i="8"/>
  <c r="W142" i="8"/>
  <c r="AA142" i="8"/>
  <c r="W67" i="8"/>
  <c r="Y67" i="8"/>
  <c r="AA67" i="8"/>
  <c r="V67" i="8"/>
  <c r="X67" i="8"/>
  <c r="Z67" i="8"/>
  <c r="W63" i="8"/>
  <c r="Y63" i="8"/>
  <c r="AA63" i="8"/>
  <c r="V63" i="8"/>
  <c r="X63" i="8"/>
  <c r="Z63" i="8"/>
  <c r="W60" i="8"/>
  <c r="Y60" i="8"/>
  <c r="AA60" i="8"/>
  <c r="V60" i="8"/>
  <c r="X60" i="8"/>
  <c r="Z60" i="8"/>
  <c r="W66" i="8"/>
  <c r="Y66" i="8"/>
  <c r="AA66" i="8"/>
  <c r="V66" i="8"/>
  <c r="X66" i="8"/>
  <c r="Z66" i="8"/>
  <c r="W62" i="8"/>
  <c r="Y62" i="8"/>
  <c r="AA62" i="8"/>
  <c r="V62" i="8"/>
  <c r="X62" i="8"/>
  <c r="Z62" i="8"/>
  <c r="AL11" i="2"/>
  <c r="AN11" i="2"/>
  <c r="AP11" i="2"/>
  <c r="AL10" i="2"/>
  <c r="AN10" i="2"/>
  <c r="AP10" i="2"/>
  <c r="Y92" i="4"/>
  <c r="Z92" i="4"/>
  <c r="AA92" i="4"/>
  <c r="AB92" i="4"/>
  <c r="AC92" i="4"/>
  <c r="AD92" i="4"/>
  <c r="AE92" i="4"/>
  <c r="AH92" i="4"/>
  <c r="Y93" i="4"/>
  <c r="Z93" i="4"/>
  <c r="AA93" i="4"/>
  <c r="AB93" i="4"/>
  <c r="AC93" i="4"/>
  <c r="AD93" i="4"/>
  <c r="AE93" i="4"/>
  <c r="AH93" i="4"/>
  <c r="Y94" i="4"/>
  <c r="Z94" i="4"/>
  <c r="AA94" i="4"/>
  <c r="AB94" i="4"/>
  <c r="AC94" i="4"/>
  <c r="AD94" i="4"/>
  <c r="AE94" i="4"/>
  <c r="AH94" i="4"/>
  <c r="Y95" i="4"/>
  <c r="Z95" i="4"/>
  <c r="AA95" i="4"/>
  <c r="AB95" i="4"/>
  <c r="AC95" i="4"/>
  <c r="AD95" i="4"/>
  <c r="AE95" i="4"/>
  <c r="AH95" i="4"/>
  <c r="Y96" i="4"/>
  <c r="Z96" i="4"/>
  <c r="AA96" i="4"/>
  <c r="AB96" i="4"/>
  <c r="AC96" i="4"/>
  <c r="AD96" i="4"/>
  <c r="AE96" i="4"/>
  <c r="AH96" i="4"/>
  <c r="Y97" i="4"/>
  <c r="Z97" i="4"/>
  <c r="AA97" i="4"/>
  <c r="AB97" i="4"/>
  <c r="AC97" i="4"/>
  <c r="AD97" i="4"/>
  <c r="AE97" i="4"/>
  <c r="AH97" i="4"/>
  <c r="Y98" i="4"/>
  <c r="Z98" i="4"/>
  <c r="AA98" i="4"/>
  <c r="AB98" i="4"/>
  <c r="AC98" i="4"/>
  <c r="AD98" i="4"/>
  <c r="AE98" i="4"/>
  <c r="AH98" i="4"/>
  <c r="Y99" i="4"/>
  <c r="Z99" i="4"/>
  <c r="AA99" i="4"/>
  <c r="AB99" i="4"/>
  <c r="AC99" i="4"/>
  <c r="AD99" i="4"/>
  <c r="AE99" i="4"/>
  <c r="AH99" i="4"/>
  <c r="Y100" i="4"/>
  <c r="Z100" i="4"/>
  <c r="AA100" i="4"/>
  <c r="AB100" i="4"/>
  <c r="AC100" i="4"/>
  <c r="AD100" i="4"/>
  <c r="AE100" i="4"/>
  <c r="AH100" i="4"/>
  <c r="Y101" i="4"/>
  <c r="Z101" i="4"/>
  <c r="AA101" i="4"/>
  <c r="AB101" i="4"/>
  <c r="AC101" i="4"/>
  <c r="AD101" i="4"/>
  <c r="AE101" i="4"/>
  <c r="AH101" i="4"/>
  <c r="Y102" i="4"/>
  <c r="Z102" i="4"/>
  <c r="AA102" i="4"/>
  <c r="AB102" i="4"/>
  <c r="AC102" i="4"/>
  <c r="AD102" i="4"/>
  <c r="AE102" i="4"/>
  <c r="AH102" i="4"/>
  <c r="Y103" i="4"/>
  <c r="Z103" i="4"/>
  <c r="AA103" i="4"/>
  <c r="AB103" i="4"/>
  <c r="AC103" i="4"/>
  <c r="AD103" i="4"/>
  <c r="AE103" i="4"/>
  <c r="AH103" i="4"/>
  <c r="Y104" i="4"/>
  <c r="Z104" i="4"/>
  <c r="AA104" i="4"/>
  <c r="AB104" i="4"/>
  <c r="AC104" i="4"/>
  <c r="AD104" i="4"/>
  <c r="AE104" i="4"/>
  <c r="AH104" i="4"/>
  <c r="Y105" i="4"/>
  <c r="Z105" i="4"/>
  <c r="AA105" i="4"/>
  <c r="AB105" i="4"/>
  <c r="AC105" i="4"/>
  <c r="AD105" i="4"/>
  <c r="AE105" i="4"/>
  <c r="AH105" i="4"/>
  <c r="Y106" i="4"/>
  <c r="Z106" i="4"/>
  <c r="AA106" i="4"/>
  <c r="AB106" i="4"/>
  <c r="AC106" i="4"/>
  <c r="AD106" i="4"/>
  <c r="AE106" i="4"/>
  <c r="AH106" i="4"/>
  <c r="Y107" i="4"/>
  <c r="Z107" i="4"/>
  <c r="AA107" i="4"/>
  <c r="AB107" i="4"/>
  <c r="AC107" i="4"/>
  <c r="AD107" i="4"/>
  <c r="AE107" i="4"/>
  <c r="AH107" i="4"/>
  <c r="Y112" i="4"/>
  <c r="Z112" i="4"/>
  <c r="AA112" i="4"/>
  <c r="AB112" i="4"/>
  <c r="AC112" i="4"/>
  <c r="AD112" i="4"/>
  <c r="AE112" i="4"/>
  <c r="AH112" i="4"/>
  <c r="Y113" i="4"/>
  <c r="Z113" i="4"/>
  <c r="AA113" i="4"/>
  <c r="AB113" i="4"/>
  <c r="AC113" i="4"/>
  <c r="AD113" i="4"/>
  <c r="AE113" i="4"/>
  <c r="AH113" i="4"/>
  <c r="Y114" i="4"/>
  <c r="Z114" i="4"/>
  <c r="AA114" i="4"/>
  <c r="AB114" i="4"/>
  <c r="AC114" i="4"/>
  <c r="AD114" i="4"/>
  <c r="AE114" i="4"/>
  <c r="AH114" i="4"/>
  <c r="Y115" i="4"/>
  <c r="Z115" i="4"/>
  <c r="AA115" i="4"/>
  <c r="AB115" i="4"/>
  <c r="AC115" i="4"/>
  <c r="AD115" i="4"/>
  <c r="AE115" i="4"/>
  <c r="AH115" i="4"/>
  <c r="Y116" i="4"/>
  <c r="Z116" i="4"/>
  <c r="AA116" i="4"/>
  <c r="AB116" i="4"/>
  <c r="AC116" i="4"/>
  <c r="AD116" i="4"/>
  <c r="AE116" i="4"/>
  <c r="AH116" i="4"/>
  <c r="Y117" i="4"/>
  <c r="Z117" i="4"/>
  <c r="AA117" i="4"/>
  <c r="AB117" i="4"/>
  <c r="AC117" i="4"/>
  <c r="AD117" i="4"/>
  <c r="AE117" i="4"/>
  <c r="AH117" i="4"/>
  <c r="Y118" i="4"/>
  <c r="Z118" i="4"/>
  <c r="AA118" i="4"/>
  <c r="AB118" i="4"/>
  <c r="AC118" i="4"/>
  <c r="AD118" i="4"/>
  <c r="AE118" i="4"/>
  <c r="AH118" i="4"/>
  <c r="Y119" i="4"/>
  <c r="Z119" i="4"/>
  <c r="AA119" i="4"/>
  <c r="AB119" i="4"/>
  <c r="AC119" i="4"/>
  <c r="AD119" i="4"/>
  <c r="AE119" i="4"/>
  <c r="AH119" i="4"/>
  <c r="Y120" i="4"/>
  <c r="Z120" i="4"/>
  <c r="AA120" i="4"/>
  <c r="AB120" i="4"/>
  <c r="AC120" i="4"/>
  <c r="AD120" i="4"/>
  <c r="AE120" i="4"/>
  <c r="AH120" i="4"/>
  <c r="Y121" i="4"/>
  <c r="Z121" i="4"/>
  <c r="AA121" i="4"/>
  <c r="AB121" i="4"/>
  <c r="AC121" i="4"/>
  <c r="AD121" i="4"/>
  <c r="AE121" i="4"/>
  <c r="AH121" i="4"/>
  <c r="Y122" i="4"/>
  <c r="Z122" i="4"/>
  <c r="AA122" i="4"/>
  <c r="AB122" i="4"/>
  <c r="AC122" i="4"/>
  <c r="AD122" i="4"/>
  <c r="AE122" i="4"/>
  <c r="AH122" i="4"/>
  <c r="Y123" i="4"/>
  <c r="Z123" i="4"/>
  <c r="AA123" i="4"/>
  <c r="AB123" i="4"/>
  <c r="AC123" i="4"/>
  <c r="AD123" i="4"/>
  <c r="AE123" i="4"/>
  <c r="AH123" i="4"/>
  <c r="Y124" i="4"/>
  <c r="Z124" i="4"/>
  <c r="AA124" i="4"/>
  <c r="AB124" i="4"/>
  <c r="AC124" i="4"/>
  <c r="AD124" i="4"/>
  <c r="AE124" i="4"/>
  <c r="AH124" i="4"/>
  <c r="Y125" i="4"/>
  <c r="Z125" i="4"/>
  <c r="AA125" i="4"/>
  <c r="AB125" i="4"/>
  <c r="AC125" i="4"/>
  <c r="AD125" i="4"/>
  <c r="AE125" i="4"/>
  <c r="AH125" i="4"/>
  <c r="Y126" i="4"/>
  <c r="Z126" i="4"/>
  <c r="AA126" i="4"/>
  <c r="AB126" i="4"/>
  <c r="AC126" i="4"/>
  <c r="AD126" i="4"/>
  <c r="AE126" i="4"/>
  <c r="AH126" i="4"/>
  <c r="AH91" i="4"/>
  <c r="AE91" i="4"/>
  <c r="AD91" i="4"/>
  <c r="AC91" i="4"/>
  <c r="AB91" i="4"/>
  <c r="AA91" i="4"/>
  <c r="Z91" i="4"/>
  <c r="Y91" i="4"/>
  <c r="P126" i="4"/>
  <c r="V126" i="4"/>
  <c r="W126" i="4"/>
  <c r="U126" i="4"/>
  <c r="T126" i="4"/>
  <c r="S126" i="4"/>
  <c r="P125" i="4"/>
  <c r="V125" i="4"/>
  <c r="W125" i="4"/>
  <c r="U125" i="4"/>
  <c r="T125" i="4"/>
  <c r="S125" i="4"/>
  <c r="V124" i="4"/>
  <c r="W124" i="4"/>
  <c r="U124" i="4"/>
  <c r="P124" i="4"/>
  <c r="T124" i="4"/>
  <c r="S124" i="4"/>
  <c r="P123" i="4"/>
  <c r="V123" i="4"/>
  <c r="W123" i="4"/>
  <c r="U123" i="4"/>
  <c r="T123" i="4"/>
  <c r="S123" i="4"/>
  <c r="P122" i="4"/>
  <c r="V122" i="4"/>
  <c r="W122" i="4"/>
  <c r="U122" i="4"/>
  <c r="T122" i="4"/>
  <c r="S122" i="4"/>
  <c r="P121" i="4"/>
  <c r="V121" i="4"/>
  <c r="W121" i="4"/>
  <c r="U121" i="4"/>
  <c r="T121" i="4"/>
  <c r="S121" i="4"/>
  <c r="P120" i="4"/>
  <c r="V120" i="4"/>
  <c r="W120" i="4"/>
  <c r="U120" i="4"/>
  <c r="T120" i="4"/>
  <c r="S120" i="4"/>
  <c r="P119" i="4"/>
  <c r="V119" i="4"/>
  <c r="W119" i="4"/>
  <c r="U119" i="4"/>
  <c r="T119" i="4"/>
  <c r="S119" i="4"/>
  <c r="P118" i="4"/>
  <c r="V118" i="4"/>
  <c r="W118" i="4"/>
  <c r="U118" i="4"/>
  <c r="T118" i="4"/>
  <c r="S118" i="4"/>
  <c r="P117" i="4"/>
  <c r="V117" i="4"/>
  <c r="W117" i="4"/>
  <c r="U117" i="4"/>
  <c r="T117" i="4"/>
  <c r="S117" i="4"/>
  <c r="P116" i="4"/>
  <c r="V116" i="4"/>
  <c r="W116" i="4"/>
  <c r="U116" i="4"/>
  <c r="T116" i="4"/>
  <c r="S116" i="4"/>
  <c r="P115" i="4"/>
  <c r="V115" i="4"/>
  <c r="W115" i="4"/>
  <c r="U115" i="4"/>
  <c r="T115" i="4"/>
  <c r="S115" i="4"/>
  <c r="P114" i="4"/>
  <c r="AJ114" i="4"/>
  <c r="V114" i="4"/>
  <c r="W114" i="4"/>
  <c r="U114" i="4"/>
  <c r="T114" i="4"/>
  <c r="S114" i="4"/>
  <c r="P113" i="4"/>
  <c r="AJ113" i="4"/>
  <c r="V113" i="4"/>
  <c r="W113" i="4"/>
  <c r="U113" i="4"/>
  <c r="T113" i="4"/>
  <c r="S113" i="4"/>
  <c r="P112" i="4"/>
  <c r="V112" i="4"/>
  <c r="W112" i="4"/>
  <c r="U112" i="4"/>
  <c r="T112" i="4"/>
  <c r="S112" i="4"/>
  <c r="P107" i="4"/>
  <c r="V107" i="4"/>
  <c r="W107" i="4"/>
  <c r="U107" i="4"/>
  <c r="T107" i="4"/>
  <c r="S107" i="4"/>
  <c r="P106" i="4"/>
  <c r="V106" i="4"/>
  <c r="W106" i="4"/>
  <c r="U106" i="4"/>
  <c r="T106" i="4"/>
  <c r="S106" i="4"/>
  <c r="P105" i="4"/>
  <c r="V105" i="4"/>
  <c r="W105" i="4"/>
  <c r="U105" i="4"/>
  <c r="T105" i="4"/>
  <c r="S105" i="4"/>
  <c r="P104" i="4"/>
  <c r="V104" i="4"/>
  <c r="W104" i="4"/>
  <c r="U104" i="4"/>
  <c r="T104" i="4"/>
  <c r="S104" i="4"/>
  <c r="P103" i="4"/>
  <c r="V103" i="4"/>
  <c r="W103" i="4"/>
  <c r="U103" i="4"/>
  <c r="T103" i="4"/>
  <c r="S103" i="4"/>
  <c r="P102" i="4"/>
  <c r="V102" i="4"/>
  <c r="W102" i="4"/>
  <c r="U102" i="4"/>
  <c r="T102" i="4"/>
  <c r="S102" i="4"/>
  <c r="P101" i="4"/>
  <c r="V101" i="4"/>
  <c r="W101" i="4"/>
  <c r="U101" i="4"/>
  <c r="T101" i="4"/>
  <c r="S101" i="4"/>
  <c r="P100" i="4"/>
  <c r="V100" i="4"/>
  <c r="W100" i="4"/>
  <c r="U100" i="4"/>
  <c r="T100" i="4"/>
  <c r="S100" i="4"/>
  <c r="P99" i="4"/>
  <c r="V99" i="4"/>
  <c r="W99" i="4"/>
  <c r="U99" i="4"/>
  <c r="T99" i="4"/>
  <c r="S99" i="4"/>
  <c r="P98" i="4"/>
  <c r="V98" i="4"/>
  <c r="W98" i="4"/>
  <c r="U98" i="4"/>
  <c r="T98" i="4"/>
  <c r="S98" i="4"/>
  <c r="P97" i="4"/>
  <c r="V97" i="4"/>
  <c r="W97" i="4"/>
  <c r="U97" i="4"/>
  <c r="T97" i="4"/>
  <c r="S97" i="4"/>
  <c r="P96" i="4"/>
  <c r="V96" i="4"/>
  <c r="W96" i="4"/>
  <c r="U96" i="4"/>
  <c r="T96" i="4"/>
  <c r="S96" i="4"/>
  <c r="P95" i="4"/>
  <c r="V95" i="4"/>
  <c r="W95" i="4"/>
  <c r="U95" i="4"/>
  <c r="T95" i="4"/>
  <c r="S95" i="4"/>
  <c r="P94" i="4"/>
  <c r="V94" i="4"/>
  <c r="W94" i="4"/>
  <c r="U94" i="4"/>
  <c r="T94" i="4"/>
  <c r="S94" i="4"/>
  <c r="P93" i="4"/>
  <c r="V93" i="4"/>
  <c r="W93" i="4"/>
  <c r="U93" i="4"/>
  <c r="T93" i="4"/>
  <c r="S93" i="4"/>
  <c r="P92" i="4"/>
  <c r="V92" i="4"/>
  <c r="W92" i="4"/>
  <c r="U92" i="4"/>
  <c r="T92" i="4"/>
  <c r="S92" i="4"/>
  <c r="P91" i="4"/>
  <c r="AJ91" i="4"/>
  <c r="V91" i="4"/>
  <c r="W91" i="4"/>
  <c r="U91" i="4"/>
  <c r="T91" i="4"/>
  <c r="S91" i="4"/>
  <c r="W88" i="4"/>
  <c r="AR88" i="4" s="1"/>
  <c r="V88" i="4"/>
  <c r="U88" i="4"/>
  <c r="T88" i="4"/>
  <c r="S88" i="4"/>
  <c r="P88" i="4"/>
  <c r="W87" i="4"/>
  <c r="AR87" i="4" s="1"/>
  <c r="V87" i="4"/>
  <c r="U87" i="4"/>
  <c r="T87" i="4"/>
  <c r="S87" i="4"/>
  <c r="P87" i="4"/>
  <c r="W86" i="4"/>
  <c r="AR86" i="4" s="1"/>
  <c r="V86" i="4"/>
  <c r="U86" i="4"/>
  <c r="T86" i="4"/>
  <c r="S86" i="4"/>
  <c r="P86" i="4"/>
  <c r="W85" i="4"/>
  <c r="AR85" i="4" s="1"/>
  <c r="V85" i="4"/>
  <c r="U85" i="4"/>
  <c r="T85" i="4"/>
  <c r="S85" i="4"/>
  <c r="P85" i="4"/>
  <c r="W84" i="4"/>
  <c r="AR84" i="4" s="1"/>
  <c r="V84" i="4"/>
  <c r="U84" i="4"/>
  <c r="T84" i="4"/>
  <c r="S84" i="4"/>
  <c r="P84" i="4"/>
  <c r="W83" i="4"/>
  <c r="AR83" i="4" s="1"/>
  <c r="V83" i="4"/>
  <c r="U83" i="4"/>
  <c r="T83" i="4"/>
  <c r="S83" i="4"/>
  <c r="P83" i="4"/>
  <c r="W82" i="4"/>
  <c r="V82" i="4"/>
  <c r="U82" i="4"/>
  <c r="T82" i="4"/>
  <c r="S82" i="4"/>
  <c r="P82" i="4"/>
  <c r="W81" i="4"/>
  <c r="AR81" i="4" s="1"/>
  <c r="V81" i="4"/>
  <c r="U81" i="4"/>
  <c r="T81" i="4"/>
  <c r="S81" i="4"/>
  <c r="P81" i="4"/>
  <c r="W80" i="4"/>
  <c r="AR80" i="4" s="1"/>
  <c r="V80" i="4"/>
  <c r="U80" i="4"/>
  <c r="T80" i="4"/>
  <c r="S80" i="4"/>
  <c r="P80" i="4"/>
  <c r="W79" i="4"/>
  <c r="AR79" i="4" s="1"/>
  <c r="V79" i="4"/>
  <c r="U79" i="4"/>
  <c r="T79" i="4"/>
  <c r="S79" i="4"/>
  <c r="P79" i="4"/>
  <c r="W78" i="4"/>
  <c r="V78" i="4"/>
  <c r="U78" i="4"/>
  <c r="T78" i="4"/>
  <c r="S78" i="4"/>
  <c r="P78" i="4"/>
  <c r="W77" i="4"/>
  <c r="AR77" i="4" s="1"/>
  <c r="V77" i="4"/>
  <c r="U77" i="4"/>
  <c r="T77" i="4"/>
  <c r="S77" i="4"/>
  <c r="P77" i="4"/>
  <c r="W76" i="4"/>
  <c r="AR76" i="4" s="1"/>
  <c r="V76" i="4"/>
  <c r="U76" i="4"/>
  <c r="T76" i="4"/>
  <c r="S76" i="4"/>
  <c r="P76" i="4"/>
  <c r="W75" i="4"/>
  <c r="AR75" i="4" s="1"/>
  <c r="V75" i="4"/>
  <c r="U75" i="4"/>
  <c r="T75" i="4"/>
  <c r="S75" i="4"/>
  <c r="P75" i="4"/>
  <c r="W74" i="4"/>
  <c r="V74" i="4"/>
  <c r="U74" i="4"/>
  <c r="T74" i="4"/>
  <c r="S74" i="4"/>
  <c r="P74" i="4"/>
  <c r="W69" i="4"/>
  <c r="AR69" i="4" s="1"/>
  <c r="V69" i="4"/>
  <c r="U69" i="4"/>
  <c r="T69" i="4"/>
  <c r="S69" i="4"/>
  <c r="P69" i="4"/>
  <c r="W68" i="4"/>
  <c r="AR68" i="4" s="1"/>
  <c r="V68" i="4"/>
  <c r="U68" i="4"/>
  <c r="T68" i="4"/>
  <c r="S68" i="4"/>
  <c r="P68" i="4"/>
  <c r="W67" i="4"/>
  <c r="AR67" i="4" s="1"/>
  <c r="V67" i="4"/>
  <c r="U67" i="4"/>
  <c r="T67" i="4"/>
  <c r="S67" i="4"/>
  <c r="P67" i="4"/>
  <c r="W66" i="4"/>
  <c r="V66" i="4"/>
  <c r="U66" i="4"/>
  <c r="T66" i="4"/>
  <c r="S66" i="4"/>
  <c r="P66" i="4"/>
  <c r="W65" i="4"/>
  <c r="AR65" i="4" s="1"/>
  <c r="V65" i="4"/>
  <c r="U65" i="4"/>
  <c r="T65" i="4"/>
  <c r="S65" i="4"/>
  <c r="P65" i="4"/>
  <c r="W64" i="4"/>
  <c r="AR64" i="4" s="1"/>
  <c r="V64" i="4"/>
  <c r="U64" i="4"/>
  <c r="T64" i="4"/>
  <c r="S64" i="4"/>
  <c r="P64" i="4"/>
  <c r="W63" i="4"/>
  <c r="AR63" i="4" s="1"/>
  <c r="V63" i="4"/>
  <c r="U63" i="4"/>
  <c r="T63" i="4"/>
  <c r="S63" i="4"/>
  <c r="P63" i="4"/>
  <c r="W62" i="4"/>
  <c r="V62" i="4"/>
  <c r="U62" i="4"/>
  <c r="T62" i="4"/>
  <c r="S62" i="4"/>
  <c r="P62" i="4"/>
  <c r="W61" i="4"/>
  <c r="AR61" i="4" s="1"/>
  <c r="V61" i="4"/>
  <c r="U61" i="4"/>
  <c r="T61" i="4"/>
  <c r="S61" i="4"/>
  <c r="P61" i="4"/>
  <c r="W60" i="4"/>
  <c r="AR60" i="4" s="1"/>
  <c r="V60" i="4"/>
  <c r="U60" i="4"/>
  <c r="T60" i="4"/>
  <c r="S60" i="4"/>
  <c r="P60" i="4"/>
  <c r="W59" i="4"/>
  <c r="AR59" i="4" s="1"/>
  <c r="V59" i="4"/>
  <c r="U59" i="4"/>
  <c r="T59" i="4"/>
  <c r="S59" i="4"/>
  <c r="P59" i="4"/>
  <c r="W58" i="4"/>
  <c r="V58" i="4"/>
  <c r="U58" i="4"/>
  <c r="T58" i="4"/>
  <c r="S58" i="4"/>
  <c r="P58" i="4"/>
  <c r="W57" i="4"/>
  <c r="AR57" i="4" s="1"/>
  <c r="V57" i="4"/>
  <c r="U57" i="4"/>
  <c r="T57" i="4"/>
  <c r="S57" i="4"/>
  <c r="P57" i="4"/>
  <c r="W56" i="4"/>
  <c r="AR56" i="4" s="1"/>
  <c r="V56" i="4"/>
  <c r="U56" i="4"/>
  <c r="T56" i="4"/>
  <c r="S56" i="4"/>
  <c r="P56" i="4"/>
  <c r="W55" i="4"/>
  <c r="AR55" i="4" s="1"/>
  <c r="V55" i="4"/>
  <c r="U55" i="4"/>
  <c r="T55" i="4"/>
  <c r="S55" i="4"/>
  <c r="P55" i="4"/>
  <c r="W54" i="4"/>
  <c r="V54" i="4"/>
  <c r="U54" i="4"/>
  <c r="T54" i="4"/>
  <c r="S54" i="4"/>
  <c r="P54" i="4"/>
  <c r="W53" i="4"/>
  <c r="AR53" i="4" s="1"/>
  <c r="V53" i="4"/>
  <c r="U53" i="4"/>
  <c r="T53" i="4"/>
  <c r="S53" i="4"/>
  <c r="P53" i="4"/>
  <c r="P15" i="4"/>
  <c r="W16" i="4"/>
  <c r="V16" i="4"/>
  <c r="AH16" i="4" s="1"/>
  <c r="W17" i="4"/>
  <c r="AE17" i="4" s="1"/>
  <c r="V17" i="4"/>
  <c r="AH17" i="4" s="1"/>
  <c r="W18" i="4"/>
  <c r="AE18" i="4" s="1"/>
  <c r="V18" i="4"/>
  <c r="AH18" i="4" s="1"/>
  <c r="W19" i="4"/>
  <c r="AE19" i="4" s="1"/>
  <c r="V19" i="4"/>
  <c r="AH19" i="4" s="1"/>
  <c r="W20" i="4"/>
  <c r="AE20" i="4" s="1"/>
  <c r="V20" i="4"/>
  <c r="AH20" i="4" s="1"/>
  <c r="W21" i="4"/>
  <c r="V21" i="4"/>
  <c r="W22" i="4"/>
  <c r="AE22" i="4" s="1"/>
  <c r="V22" i="4"/>
  <c r="AH22" i="4" s="1"/>
  <c r="W23" i="4"/>
  <c r="AE23" i="4" s="1"/>
  <c r="V23" i="4"/>
  <c r="AH23" i="4" s="1"/>
  <c r="W24" i="4"/>
  <c r="V24" i="4"/>
  <c r="AH24" i="4" s="1"/>
  <c r="W25" i="4"/>
  <c r="AE25" i="4" s="1"/>
  <c r="V25" i="4"/>
  <c r="AH25" i="4" s="1"/>
  <c r="W26" i="4"/>
  <c r="AE26" i="4" s="1"/>
  <c r="V26" i="4"/>
  <c r="AH26" i="4" s="1"/>
  <c r="W27" i="4"/>
  <c r="AE27" i="4" s="1"/>
  <c r="V27" i="4"/>
  <c r="AH27" i="4" s="1"/>
  <c r="W28" i="4"/>
  <c r="AE28" i="4" s="1"/>
  <c r="V28" i="4"/>
  <c r="AH28" i="4" s="1"/>
  <c r="W29" i="4"/>
  <c r="V29" i="4"/>
  <c r="W30" i="4"/>
  <c r="AE30" i="4" s="1"/>
  <c r="V30" i="4"/>
  <c r="AH30" i="4" s="1"/>
  <c r="W31" i="4"/>
  <c r="AE31" i="4" s="1"/>
  <c r="V31" i="4"/>
  <c r="AH31" i="4" s="1"/>
  <c r="W36" i="4"/>
  <c r="V36" i="4"/>
  <c r="AH36" i="4" s="1"/>
  <c r="W37" i="4"/>
  <c r="AE37" i="4" s="1"/>
  <c r="V37" i="4"/>
  <c r="AH37" i="4" s="1"/>
  <c r="W38" i="4"/>
  <c r="AE38" i="4" s="1"/>
  <c r="V38" i="4"/>
  <c r="AH38" i="4" s="1"/>
  <c r="W39" i="4"/>
  <c r="AE39" i="4" s="1"/>
  <c r="V39" i="4"/>
  <c r="AH39" i="4" s="1"/>
  <c r="W40" i="4"/>
  <c r="AE40" i="4" s="1"/>
  <c r="V40" i="4"/>
  <c r="AH40" i="4" s="1"/>
  <c r="W41" i="4"/>
  <c r="V41" i="4"/>
  <c r="W42" i="4"/>
  <c r="AE42" i="4" s="1"/>
  <c r="V42" i="4"/>
  <c r="AH42" i="4" s="1"/>
  <c r="W43" i="4"/>
  <c r="AE43" i="4" s="1"/>
  <c r="V43" i="4"/>
  <c r="AH43" i="4" s="1"/>
  <c r="W44" i="4"/>
  <c r="V44" i="4"/>
  <c r="AH44" i="4" s="1"/>
  <c r="W45" i="4"/>
  <c r="AE45" i="4" s="1"/>
  <c r="V45" i="4"/>
  <c r="AH45" i="4" s="1"/>
  <c r="W46" i="4"/>
  <c r="AE46" i="4" s="1"/>
  <c r="V46" i="4"/>
  <c r="AH46" i="4" s="1"/>
  <c r="W47" i="4"/>
  <c r="AE47" i="4" s="1"/>
  <c r="V47" i="4"/>
  <c r="AH47" i="4" s="1"/>
  <c r="W48" i="4"/>
  <c r="AE48" i="4" s="1"/>
  <c r="V48" i="4"/>
  <c r="AH48" i="4" s="1"/>
  <c r="W49" i="4"/>
  <c r="V49" i="4"/>
  <c r="W50" i="4"/>
  <c r="AE50" i="4" s="1"/>
  <c r="V50" i="4"/>
  <c r="AH50" i="4" s="1"/>
  <c r="V15" i="4"/>
  <c r="AU15" i="4" s="1"/>
  <c r="W15" i="4"/>
  <c r="AH15" i="4"/>
  <c r="U16" i="4"/>
  <c r="AD16" i="4" s="1"/>
  <c r="U17" i="4"/>
  <c r="AD17" i="4" s="1"/>
  <c r="U18" i="4"/>
  <c r="AQ18" i="4" s="1"/>
  <c r="U19" i="4"/>
  <c r="AD19" i="4" s="1"/>
  <c r="U20" i="4"/>
  <c r="U21" i="4"/>
  <c r="U22" i="4"/>
  <c r="AD22" i="4" s="1"/>
  <c r="U23" i="4"/>
  <c r="AD23" i="4" s="1"/>
  <c r="U24" i="4"/>
  <c r="AD24" i="4" s="1"/>
  <c r="U25" i="4"/>
  <c r="AD25" i="4" s="1"/>
  <c r="U26" i="4"/>
  <c r="U27" i="4"/>
  <c r="AD27" i="4" s="1"/>
  <c r="U28" i="4"/>
  <c r="AD28" i="4" s="1"/>
  <c r="U29" i="4"/>
  <c r="AD29" i="4" s="1"/>
  <c r="U30" i="4"/>
  <c r="AD30" i="4" s="1"/>
  <c r="U31" i="4"/>
  <c r="AD31" i="4" s="1"/>
  <c r="U36" i="4"/>
  <c r="AD36" i="4" s="1"/>
  <c r="U37" i="4"/>
  <c r="AD37" i="4" s="1"/>
  <c r="U38" i="4"/>
  <c r="AD38" i="4" s="1"/>
  <c r="U39" i="4"/>
  <c r="AD39" i="4" s="1"/>
  <c r="U40" i="4"/>
  <c r="U41" i="4"/>
  <c r="U42" i="4"/>
  <c r="AD42" i="4" s="1"/>
  <c r="U43" i="4"/>
  <c r="AD43" i="4" s="1"/>
  <c r="U44" i="4"/>
  <c r="AD44" i="4" s="1"/>
  <c r="U45" i="4"/>
  <c r="AD45" i="4" s="1"/>
  <c r="U46" i="4"/>
  <c r="U47" i="4"/>
  <c r="AD47" i="4" s="1"/>
  <c r="U48" i="4"/>
  <c r="AD48" i="4" s="1"/>
  <c r="U49" i="4"/>
  <c r="AD49" i="4" s="1"/>
  <c r="U50" i="4"/>
  <c r="AD50" i="4" s="1"/>
  <c r="U15" i="4"/>
  <c r="AQ15" i="4" s="1"/>
  <c r="T16" i="4"/>
  <c r="AB16" i="4" s="1"/>
  <c r="T17" i="4"/>
  <c r="AB17" i="4" s="1"/>
  <c r="T18" i="4"/>
  <c r="AB18" i="4" s="1"/>
  <c r="T19" i="4"/>
  <c r="AB19" i="4" s="1"/>
  <c r="T20" i="4"/>
  <c r="AB20" i="4" s="1"/>
  <c r="T21" i="4"/>
  <c r="AB21" i="4" s="1"/>
  <c r="T22" i="4"/>
  <c r="AB22" i="4" s="1"/>
  <c r="T23" i="4"/>
  <c r="AB23" i="4" s="1"/>
  <c r="T24" i="4"/>
  <c r="AB24" i="4" s="1"/>
  <c r="T25" i="4"/>
  <c r="AB25" i="4" s="1"/>
  <c r="T26" i="4"/>
  <c r="AB26" i="4" s="1"/>
  <c r="T27" i="4"/>
  <c r="AB27" i="4" s="1"/>
  <c r="T28" i="4"/>
  <c r="T29" i="4"/>
  <c r="T30" i="4"/>
  <c r="AB30" i="4" s="1"/>
  <c r="T31" i="4"/>
  <c r="AB31" i="4" s="1"/>
  <c r="T36" i="4"/>
  <c r="AO36" i="4" s="1"/>
  <c r="T37" i="4"/>
  <c r="AB37" i="4" s="1"/>
  <c r="T38" i="4"/>
  <c r="AB38" i="4" s="1"/>
  <c r="T39" i="4"/>
  <c r="AB39" i="4" s="1"/>
  <c r="T40" i="4"/>
  <c r="AB40" i="4" s="1"/>
  <c r="T41" i="4"/>
  <c r="AB41" i="4" s="1"/>
  <c r="T42" i="4"/>
  <c r="AB42" i="4" s="1"/>
  <c r="T43" i="4"/>
  <c r="AB43" i="4" s="1"/>
  <c r="T44" i="4"/>
  <c r="AB44" i="4" s="1"/>
  <c r="T45" i="4"/>
  <c r="AB45" i="4" s="1"/>
  <c r="T46" i="4"/>
  <c r="AB46" i="4" s="1"/>
  <c r="T47" i="4"/>
  <c r="AB47" i="4" s="1"/>
  <c r="T48" i="4"/>
  <c r="AB48" i="4" s="1"/>
  <c r="T49" i="4"/>
  <c r="AB49" i="4" s="1"/>
  <c r="T50" i="4"/>
  <c r="AO50" i="4" s="1"/>
  <c r="T15" i="4"/>
  <c r="AO15" i="4" s="1"/>
  <c r="S16" i="4"/>
  <c r="Z16" i="4" s="1"/>
  <c r="S17" i="4"/>
  <c r="Z17" i="4" s="1"/>
  <c r="S18" i="4"/>
  <c r="Z18" i="4" s="1"/>
  <c r="S19" i="4"/>
  <c r="Z19" i="4" s="1"/>
  <c r="S20" i="4"/>
  <c r="Z20" i="4" s="1"/>
  <c r="S21" i="4"/>
  <c r="Z21" i="4" s="1"/>
  <c r="S22" i="4"/>
  <c r="Z22" i="4" s="1"/>
  <c r="S23" i="4"/>
  <c r="Z23" i="4" s="1"/>
  <c r="S24" i="4"/>
  <c r="Z24" i="4" s="1"/>
  <c r="S25" i="4"/>
  <c r="Z25" i="4" s="1"/>
  <c r="S26" i="4"/>
  <c r="Z26" i="4" s="1"/>
  <c r="S27" i="4"/>
  <c r="Z27" i="4" s="1"/>
  <c r="S28" i="4"/>
  <c r="Z28" i="4" s="1"/>
  <c r="S29" i="4"/>
  <c r="Z29" i="4" s="1"/>
  <c r="S30" i="4"/>
  <c r="Z30" i="4" s="1"/>
  <c r="S31" i="4"/>
  <c r="Z31" i="4" s="1"/>
  <c r="S36" i="4"/>
  <c r="Z36" i="4" s="1"/>
  <c r="S37" i="4"/>
  <c r="Z37" i="4" s="1"/>
  <c r="S38" i="4"/>
  <c r="Z38" i="4" s="1"/>
  <c r="S39" i="4"/>
  <c r="Z39" i="4" s="1"/>
  <c r="S40" i="4"/>
  <c r="Z40" i="4" s="1"/>
  <c r="S41" i="4"/>
  <c r="Z41" i="4" s="1"/>
  <c r="S42" i="4"/>
  <c r="Z42" i="4" s="1"/>
  <c r="S43" i="4"/>
  <c r="Z43" i="4" s="1"/>
  <c r="S44" i="4"/>
  <c r="Z44" i="4" s="1"/>
  <c r="S45" i="4"/>
  <c r="Z45" i="4" s="1"/>
  <c r="S46" i="4"/>
  <c r="Z46" i="4" s="1"/>
  <c r="S47" i="4"/>
  <c r="Z47" i="4" s="1"/>
  <c r="S48" i="4"/>
  <c r="Z48" i="4" s="1"/>
  <c r="S49" i="4"/>
  <c r="Z49" i="4" s="1"/>
  <c r="S50" i="4"/>
  <c r="Z50" i="4" s="1"/>
  <c r="S15" i="4"/>
  <c r="AM15" i="4" s="1"/>
  <c r="B5" i="5"/>
  <c r="G141" i="3"/>
  <c r="G142" i="3"/>
  <c r="G143" i="3"/>
  <c r="G144" i="3"/>
  <c r="G145" i="3"/>
  <c r="G146" i="3"/>
  <c r="G147" i="3"/>
  <c r="G148" i="3"/>
  <c r="G149" i="3"/>
  <c r="G150" i="3"/>
  <c r="G151" i="3"/>
  <c r="G140" i="3"/>
  <c r="W9" i="2"/>
  <c r="X9" i="2"/>
  <c r="Y9" i="2"/>
  <c r="S9" i="2"/>
  <c r="Z9" i="2" s="1"/>
  <c r="T9" i="2"/>
  <c r="AA9" i="2" s="1"/>
  <c r="U9" i="2"/>
  <c r="AB9" i="2" s="1"/>
  <c r="AO9" i="2"/>
  <c r="AM9" i="2"/>
  <c r="AK9" i="2"/>
  <c r="W7" i="2"/>
  <c r="X7" i="2"/>
  <c r="Y7" i="2"/>
  <c r="S7" i="2"/>
  <c r="Z7" i="2" s="1"/>
  <c r="T7" i="2"/>
  <c r="AA7" i="2" s="1"/>
  <c r="U7" i="2"/>
  <c r="AB7" i="2" s="1"/>
  <c r="AO7" i="2"/>
  <c r="AM7" i="2"/>
  <c r="AK7" i="2"/>
  <c r="S16" i="2"/>
  <c r="T16" i="2"/>
  <c r="AA16" i="2" s="1"/>
  <c r="U16" i="2"/>
  <c r="S17" i="2"/>
  <c r="Z17" i="2" s="1"/>
  <c r="T17" i="2"/>
  <c r="U17" i="2"/>
  <c r="AB17" i="2" s="1"/>
  <c r="AO28" i="2"/>
  <c r="AM28" i="2"/>
  <c r="AK28" i="2"/>
  <c r="AO25" i="2"/>
  <c r="AM25" i="2"/>
  <c r="AK25" i="2"/>
  <c r="AO23" i="2"/>
  <c r="AM23" i="2"/>
  <c r="AK23" i="2"/>
  <c r="AO22" i="2"/>
  <c r="AM22" i="2"/>
  <c r="AK22" i="2"/>
  <c r="AO20" i="2"/>
  <c r="AM20" i="2"/>
  <c r="AK20" i="2"/>
  <c r="AO8" i="2"/>
  <c r="AM8" i="2"/>
  <c r="AK8" i="2"/>
  <c r="AO6" i="2"/>
  <c r="AM6" i="2"/>
  <c r="AK6" i="2"/>
  <c r="AO5" i="2"/>
  <c r="AM5" i="2"/>
  <c r="AK5" i="2"/>
  <c r="AK13" i="2"/>
  <c r="AM13" i="2"/>
  <c r="AO13" i="2"/>
  <c r="AK14" i="2"/>
  <c r="AM14" i="2"/>
  <c r="AO14" i="2"/>
  <c r="AK15" i="2"/>
  <c r="AM15" i="2"/>
  <c r="AO15" i="2"/>
  <c r="Z16" i="2"/>
  <c r="AB16" i="2"/>
  <c r="AK18" i="2"/>
  <c r="AM18" i="2"/>
  <c r="AO18" i="2"/>
  <c r="AA17" i="2"/>
  <c r="X17" i="2"/>
  <c r="X18" i="2"/>
  <c r="T18" i="2"/>
  <c r="AA18" i="2" s="1"/>
  <c r="Y18" i="2"/>
  <c r="U18" i="2"/>
  <c r="AB18" i="2" s="1"/>
  <c r="W18" i="2"/>
  <c r="S18" i="2"/>
  <c r="Z18" i="2" s="1"/>
  <c r="Y17" i="2"/>
  <c r="W17" i="2"/>
  <c r="X23" i="2"/>
  <c r="X25" i="2"/>
  <c r="X26" i="2"/>
  <c r="X27" i="2"/>
  <c r="X28" i="2"/>
  <c r="Y5" i="2"/>
  <c r="W5" i="2"/>
  <c r="W6" i="2"/>
  <c r="X6" i="2"/>
  <c r="Y6" i="2"/>
  <c r="S6" i="2"/>
  <c r="Z6" i="2" s="1"/>
  <c r="T6" i="2"/>
  <c r="AA6" i="2" s="1"/>
  <c r="U6" i="2"/>
  <c r="AB6" i="2" s="1"/>
  <c r="W8" i="2"/>
  <c r="X8" i="2"/>
  <c r="Y8" i="2"/>
  <c r="S8" i="2"/>
  <c r="Z8" i="2" s="1"/>
  <c r="T8" i="2"/>
  <c r="AA8" i="2" s="1"/>
  <c r="U8" i="2"/>
  <c r="AB8" i="2" s="1"/>
  <c r="W13" i="2"/>
  <c r="X13" i="2"/>
  <c r="Y13" i="2"/>
  <c r="S13" i="2"/>
  <c r="Z13" i="2" s="1"/>
  <c r="T13" i="2"/>
  <c r="AA13" i="2" s="1"/>
  <c r="U13" i="2"/>
  <c r="AB13" i="2" s="1"/>
  <c r="W14" i="2"/>
  <c r="X14" i="2"/>
  <c r="Y14" i="2"/>
  <c r="S14" i="2"/>
  <c r="Z14" i="2" s="1"/>
  <c r="T14" i="2"/>
  <c r="AA14" i="2" s="1"/>
  <c r="U14" i="2"/>
  <c r="AB14" i="2" s="1"/>
  <c r="W15" i="2"/>
  <c r="X15" i="2"/>
  <c r="Y15" i="2"/>
  <c r="S15" i="2"/>
  <c r="Z15" i="2" s="1"/>
  <c r="T15" i="2"/>
  <c r="AA15" i="2" s="1"/>
  <c r="U15" i="2"/>
  <c r="AB15" i="2" s="1"/>
  <c r="W16" i="2"/>
  <c r="X16" i="2"/>
  <c r="Y16" i="2"/>
  <c r="W20" i="2"/>
  <c r="X20" i="2"/>
  <c r="Y20" i="2"/>
  <c r="S20" i="2"/>
  <c r="Z20" i="2" s="1"/>
  <c r="T20" i="2"/>
  <c r="AA20" i="2" s="1"/>
  <c r="U20" i="2"/>
  <c r="AB20" i="2" s="1"/>
  <c r="W21" i="2"/>
  <c r="X21" i="2"/>
  <c r="Y21" i="2"/>
  <c r="S21" i="2"/>
  <c r="Z21" i="2" s="1"/>
  <c r="T21" i="2"/>
  <c r="AA21" i="2" s="1"/>
  <c r="U21" i="2"/>
  <c r="AB21" i="2" s="1"/>
  <c r="W22" i="2"/>
  <c r="X22" i="2"/>
  <c r="Y22" i="2"/>
  <c r="S22" i="2"/>
  <c r="Z22" i="2" s="1"/>
  <c r="T22" i="2"/>
  <c r="AA22" i="2" s="1"/>
  <c r="U22" i="2"/>
  <c r="AB22" i="2" s="1"/>
  <c r="W23" i="2"/>
  <c r="Y23" i="2"/>
  <c r="S23" i="2"/>
  <c r="Z23" i="2" s="1"/>
  <c r="T23" i="2"/>
  <c r="AA23" i="2" s="1"/>
  <c r="U23" i="2"/>
  <c r="AB23" i="2" s="1"/>
  <c r="W25" i="2"/>
  <c r="Y25" i="2"/>
  <c r="S25" i="2"/>
  <c r="Z25" i="2" s="1"/>
  <c r="T25" i="2"/>
  <c r="AA25" i="2" s="1"/>
  <c r="U25" i="2"/>
  <c r="AB25" i="2" s="1"/>
  <c r="W26" i="2"/>
  <c r="Y26" i="2"/>
  <c r="S26" i="2"/>
  <c r="Z26" i="2" s="1"/>
  <c r="T26" i="2"/>
  <c r="AA26" i="2" s="1"/>
  <c r="U26" i="2"/>
  <c r="AB26" i="2" s="1"/>
  <c r="W27" i="2"/>
  <c r="Y27" i="2"/>
  <c r="S27" i="2"/>
  <c r="Z27" i="2" s="1"/>
  <c r="T27" i="2"/>
  <c r="AA27" i="2" s="1"/>
  <c r="U27" i="2"/>
  <c r="AB27" i="2" s="1"/>
  <c r="W28" i="2"/>
  <c r="Y28" i="2"/>
  <c r="S28" i="2"/>
  <c r="Z28" i="2" s="1"/>
  <c r="T28" i="2"/>
  <c r="AA28" i="2" s="1"/>
  <c r="U28" i="2"/>
  <c r="AB28" i="2" s="1"/>
  <c r="U5" i="2"/>
  <c r="AB5" i="2" s="1"/>
  <c r="T5" i="2"/>
  <c r="AA5" i="2" s="1"/>
  <c r="S5" i="2"/>
  <c r="Z5" i="2" s="1"/>
  <c r="X5" i="2"/>
  <c r="AF7" i="1"/>
  <c r="AF9" i="1"/>
  <c r="AF11" i="1"/>
  <c r="AF13" i="1"/>
  <c r="AF15" i="1"/>
  <c r="AF17" i="1"/>
  <c r="AF19" i="1"/>
  <c r="AF5" i="1"/>
  <c r="N22" i="1"/>
  <c r="O22" i="1" s="1"/>
  <c r="U22" i="1" s="1"/>
  <c r="P22" i="1"/>
  <c r="AH22" i="1" s="1"/>
  <c r="Q22" i="1"/>
  <c r="R22" i="1"/>
  <c r="N23" i="1"/>
  <c r="AF23" i="1" s="1"/>
  <c r="P23" i="1"/>
  <c r="AH23" i="1" s="1"/>
  <c r="Q23" i="1"/>
  <c r="R23" i="1"/>
  <c r="N24" i="1"/>
  <c r="AF24" i="1" s="1"/>
  <c r="P24" i="1"/>
  <c r="S24" i="1" s="1"/>
  <c r="V24" i="1" s="1"/>
  <c r="Q24" i="1"/>
  <c r="R24" i="1"/>
  <c r="N25" i="1"/>
  <c r="AF25" i="1" s="1"/>
  <c r="P25" i="1"/>
  <c r="AH25" i="1" s="1"/>
  <c r="Q25" i="1"/>
  <c r="R25" i="1"/>
  <c r="N27" i="1"/>
  <c r="O27" i="1" s="1"/>
  <c r="U27" i="1" s="1"/>
  <c r="P27" i="1"/>
  <c r="S27" i="1" s="1"/>
  <c r="V27" i="1" s="1"/>
  <c r="Q27" i="1"/>
  <c r="R27" i="1"/>
  <c r="N28" i="1"/>
  <c r="AF28" i="1" s="1"/>
  <c r="P28" i="1"/>
  <c r="AH28" i="1" s="1"/>
  <c r="Q28" i="1"/>
  <c r="R28" i="1"/>
  <c r="N29" i="1"/>
  <c r="AF29" i="1" s="1"/>
  <c r="P29" i="1"/>
  <c r="S29" i="1" s="1"/>
  <c r="V29" i="1" s="1"/>
  <c r="Q29" i="1"/>
  <c r="R29" i="1"/>
  <c r="N30" i="1"/>
  <c r="AF30" i="1" s="1"/>
  <c r="P30" i="1"/>
  <c r="AH30" i="1" s="1"/>
  <c r="Q30" i="1"/>
  <c r="R30" i="1"/>
  <c r="N31" i="1"/>
  <c r="O31" i="1" s="1"/>
  <c r="U31" i="1" s="1"/>
  <c r="P31" i="1"/>
  <c r="S31" i="1" s="1"/>
  <c r="V31" i="1" s="1"/>
  <c r="Q31" i="1"/>
  <c r="R31" i="1"/>
  <c r="N32" i="1"/>
  <c r="AF32" i="1" s="1"/>
  <c r="P32" i="1"/>
  <c r="AH32" i="1" s="1"/>
  <c r="Q32" i="1"/>
  <c r="R32" i="1"/>
  <c r="N33" i="1"/>
  <c r="O33" i="1" s="1"/>
  <c r="U33" i="1" s="1"/>
  <c r="P33" i="1"/>
  <c r="S33" i="1" s="1"/>
  <c r="V33" i="1" s="1"/>
  <c r="Q33" i="1"/>
  <c r="R33" i="1"/>
  <c r="N34" i="1"/>
  <c r="AF34" i="1" s="1"/>
  <c r="P34" i="1"/>
  <c r="AH34" i="1" s="1"/>
  <c r="Q34" i="1"/>
  <c r="R34" i="1"/>
  <c r="N36" i="1"/>
  <c r="AF36" i="1" s="1"/>
  <c r="P36" i="1"/>
  <c r="AH36" i="1" s="1"/>
  <c r="Q36" i="1"/>
  <c r="R36" i="1"/>
  <c r="N37" i="1"/>
  <c r="AF37" i="1" s="1"/>
  <c r="P37" i="1"/>
  <c r="AH37" i="1" s="1"/>
  <c r="Q37" i="1"/>
  <c r="R37" i="1"/>
  <c r="N38" i="1"/>
  <c r="O38" i="1" s="1"/>
  <c r="U38" i="1" s="1"/>
  <c r="P38" i="1"/>
  <c r="S38" i="1" s="1"/>
  <c r="V38" i="1" s="1"/>
  <c r="Q38" i="1"/>
  <c r="R38" i="1"/>
  <c r="N39" i="1"/>
  <c r="AF39" i="1" s="1"/>
  <c r="P39" i="1"/>
  <c r="AH39" i="1" s="1"/>
  <c r="Q39" i="1"/>
  <c r="R39" i="1"/>
  <c r="N40" i="1"/>
  <c r="O40" i="1" s="1"/>
  <c r="U40" i="1" s="1"/>
  <c r="P40" i="1"/>
  <c r="S40" i="1" s="1"/>
  <c r="V40" i="1" s="1"/>
  <c r="Q40" i="1"/>
  <c r="R40" i="1"/>
  <c r="N41" i="1"/>
  <c r="AF41" i="1" s="1"/>
  <c r="P41" i="1"/>
  <c r="Q41" i="1"/>
  <c r="R41" i="1"/>
  <c r="N42" i="1"/>
  <c r="O42" i="1" s="1"/>
  <c r="U42" i="1" s="1"/>
  <c r="P42" i="1"/>
  <c r="S42" i="1" s="1"/>
  <c r="V42" i="1" s="1"/>
  <c r="Q42" i="1"/>
  <c r="R42" i="1"/>
  <c r="N43" i="1"/>
  <c r="AF43" i="1" s="1"/>
  <c r="P43" i="1"/>
  <c r="Q43" i="1"/>
  <c r="R43" i="1"/>
  <c r="N45" i="1"/>
  <c r="O45" i="1" s="1"/>
  <c r="U45" i="1" s="1"/>
  <c r="P45" i="1"/>
  <c r="S45" i="1" s="1"/>
  <c r="V45" i="1" s="1"/>
  <c r="Q45" i="1"/>
  <c r="R45" i="1"/>
  <c r="N46" i="1"/>
  <c r="AF46" i="1" s="1"/>
  <c r="P46" i="1"/>
  <c r="AH46" i="1" s="1"/>
  <c r="Q46" i="1"/>
  <c r="R46" i="1"/>
  <c r="N47" i="1"/>
  <c r="O47" i="1" s="1"/>
  <c r="U47" i="1" s="1"/>
  <c r="P47" i="1"/>
  <c r="S47" i="1" s="1"/>
  <c r="V47" i="1" s="1"/>
  <c r="Q47" i="1"/>
  <c r="R47" i="1"/>
  <c r="N48" i="1"/>
  <c r="AF48" i="1" s="1"/>
  <c r="P48" i="1"/>
  <c r="AH48" i="1" s="1"/>
  <c r="Q48" i="1"/>
  <c r="R48" i="1"/>
  <c r="N50" i="1"/>
  <c r="AF50" i="1" s="1"/>
  <c r="P50" i="1"/>
  <c r="S50" i="1" s="1"/>
  <c r="V50" i="1" s="1"/>
  <c r="Q50" i="1"/>
  <c r="R50" i="1"/>
  <c r="N51" i="1"/>
  <c r="AF51" i="1" s="1"/>
  <c r="P51" i="1"/>
  <c r="AH51" i="1" s="1"/>
  <c r="Q51" i="1"/>
  <c r="R51" i="1"/>
  <c r="N52" i="1"/>
  <c r="O52" i="1" s="1"/>
  <c r="U52" i="1" s="1"/>
  <c r="P52" i="1"/>
  <c r="S52" i="1" s="1"/>
  <c r="V52" i="1" s="1"/>
  <c r="Q52" i="1"/>
  <c r="R52" i="1"/>
  <c r="N53" i="1"/>
  <c r="AF53" i="1" s="1"/>
  <c r="P53" i="1"/>
  <c r="AH53" i="1" s="1"/>
  <c r="Q53" i="1"/>
  <c r="R53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5" i="1"/>
  <c r="P6" i="1"/>
  <c r="P7" i="1"/>
  <c r="AH7" i="1" s="1"/>
  <c r="P8" i="1"/>
  <c r="P9" i="1"/>
  <c r="AH9" i="1" s="1"/>
  <c r="P10" i="1"/>
  <c r="P11" i="1"/>
  <c r="AH11" i="1" s="1"/>
  <c r="P12" i="1"/>
  <c r="P13" i="1"/>
  <c r="AH13" i="1" s="1"/>
  <c r="P14" i="1"/>
  <c r="P15" i="1"/>
  <c r="AH15" i="1" s="1"/>
  <c r="P16" i="1"/>
  <c r="AH16" i="1" s="1"/>
  <c r="P17" i="1"/>
  <c r="AH17" i="1" s="1"/>
  <c r="P18" i="1"/>
  <c r="AH18" i="1" s="1"/>
  <c r="P19" i="1"/>
  <c r="AH19" i="1" s="1"/>
  <c r="P20" i="1"/>
  <c r="AH20" i="1" s="1"/>
  <c r="P5" i="1"/>
  <c r="AH5" i="1" s="1"/>
  <c r="N6" i="1"/>
  <c r="AF6" i="1" s="1"/>
  <c r="N7" i="1"/>
  <c r="O7" i="1" s="1"/>
  <c r="U7" i="1" s="1"/>
  <c r="N8" i="1"/>
  <c r="AF8" i="1" s="1"/>
  <c r="N9" i="1"/>
  <c r="O9" i="1" s="1"/>
  <c r="U9" i="1" s="1"/>
  <c r="N10" i="1"/>
  <c r="AF10" i="1" s="1"/>
  <c r="N11" i="1"/>
  <c r="O11" i="1" s="1"/>
  <c r="U11" i="1" s="1"/>
  <c r="N12" i="1"/>
  <c r="AF12" i="1" s="1"/>
  <c r="N13" i="1"/>
  <c r="O13" i="1" s="1"/>
  <c r="U13" i="1" s="1"/>
  <c r="N14" i="1"/>
  <c r="AF14" i="1" s="1"/>
  <c r="N15" i="1"/>
  <c r="O15" i="1" s="1"/>
  <c r="U15" i="1" s="1"/>
  <c r="N16" i="1"/>
  <c r="AF16" i="1" s="1"/>
  <c r="N17" i="1"/>
  <c r="O17" i="1" s="1"/>
  <c r="U17" i="1" s="1"/>
  <c r="N18" i="1"/>
  <c r="AF18" i="1" s="1"/>
  <c r="N19" i="1"/>
  <c r="O19" i="1" s="1"/>
  <c r="U19" i="1" s="1"/>
  <c r="N20" i="1"/>
  <c r="AF20" i="1" s="1"/>
  <c r="N5" i="1"/>
  <c r="O5" i="1" s="1"/>
  <c r="U5" i="1" s="1"/>
  <c r="AC157" i="8" l="1"/>
  <c r="AB157" i="8"/>
  <c r="AC153" i="8"/>
  <c r="AB153" i="8"/>
  <c r="AC150" i="8"/>
  <c r="AB150" i="8"/>
  <c r="AC156" i="8"/>
  <c r="AB156" i="8"/>
  <c r="AC152" i="8"/>
  <c r="AB152" i="8"/>
  <c r="AC159" i="8"/>
  <c r="AB159" i="8"/>
  <c r="AC155" i="8"/>
  <c r="AB155" i="8"/>
  <c r="AC151" i="8"/>
  <c r="AB151" i="8"/>
  <c r="AC158" i="8"/>
  <c r="AB158" i="8"/>
  <c r="AC154" i="8"/>
  <c r="AB154" i="8"/>
  <c r="AP53" i="4"/>
  <c r="AL53" i="4"/>
  <c r="AA53" i="4"/>
  <c r="Y53" i="4"/>
  <c r="AN53" i="4"/>
  <c r="AC53" i="4"/>
  <c r="AN54" i="4"/>
  <c r="AC54" i="4"/>
  <c r="AL54" i="4"/>
  <c r="AP54" i="4"/>
  <c r="AA54" i="4"/>
  <c r="Y54" i="4"/>
  <c r="AP55" i="4"/>
  <c r="AL55" i="4"/>
  <c r="AN55" i="4"/>
  <c r="AC55" i="4"/>
  <c r="AA55" i="4"/>
  <c r="Y55" i="4"/>
  <c r="AN56" i="4"/>
  <c r="AC56" i="4"/>
  <c r="AP56" i="4"/>
  <c r="AL56" i="4"/>
  <c r="AA56" i="4"/>
  <c r="Y56" i="4"/>
  <c r="AP57" i="4"/>
  <c r="AL57" i="4"/>
  <c r="AA57" i="4"/>
  <c r="Y57" i="4"/>
  <c r="AN57" i="4"/>
  <c r="AC57" i="4"/>
  <c r="AN58" i="4"/>
  <c r="AC58" i="4"/>
  <c r="AL58" i="4"/>
  <c r="AP58" i="4"/>
  <c r="AA58" i="4"/>
  <c r="Y58" i="4"/>
  <c r="AP59" i="4"/>
  <c r="AL59" i="4"/>
  <c r="AN59" i="4"/>
  <c r="AC59" i="4"/>
  <c r="AA59" i="4"/>
  <c r="Y59" i="4"/>
  <c r="AN60" i="4"/>
  <c r="AC60" i="4"/>
  <c r="AP60" i="4"/>
  <c r="AL60" i="4"/>
  <c r="AA60" i="4"/>
  <c r="Y60" i="4"/>
  <c r="AP61" i="4"/>
  <c r="AL61" i="4"/>
  <c r="AA61" i="4"/>
  <c r="Y61" i="4"/>
  <c r="AN61" i="4"/>
  <c r="AC61" i="4"/>
  <c r="AN62" i="4"/>
  <c r="AC62" i="4"/>
  <c r="AL62" i="4"/>
  <c r="AP62" i="4"/>
  <c r="AA62" i="4"/>
  <c r="Y62" i="4"/>
  <c r="AP63" i="4"/>
  <c r="AL63" i="4"/>
  <c r="AN63" i="4"/>
  <c r="AC63" i="4"/>
  <c r="AA63" i="4"/>
  <c r="Y63" i="4"/>
  <c r="AN64" i="4"/>
  <c r="AC64" i="4"/>
  <c r="AP64" i="4"/>
  <c r="AL64" i="4"/>
  <c r="AA64" i="4"/>
  <c r="Y64" i="4"/>
  <c r="AP65" i="4"/>
  <c r="AL65" i="4"/>
  <c r="AA65" i="4"/>
  <c r="Y65" i="4"/>
  <c r="AN65" i="4"/>
  <c r="AC65" i="4"/>
  <c r="AN66" i="4"/>
  <c r="AC66" i="4"/>
  <c r="AL66" i="4"/>
  <c r="AP66" i="4"/>
  <c r="AA66" i="4"/>
  <c r="Y66" i="4"/>
  <c r="AP67" i="4"/>
  <c r="AL67" i="4"/>
  <c r="AN67" i="4"/>
  <c r="AC67" i="4"/>
  <c r="AA67" i="4"/>
  <c r="Y67" i="4"/>
  <c r="AN68" i="4"/>
  <c r="AC68" i="4"/>
  <c r="AP68" i="4"/>
  <c r="AL68" i="4"/>
  <c r="AA68" i="4"/>
  <c r="Y68" i="4"/>
  <c r="AP69" i="4"/>
  <c r="AL69" i="4"/>
  <c r="AA69" i="4"/>
  <c r="Y69" i="4"/>
  <c r="AN69" i="4"/>
  <c r="AC69" i="4"/>
  <c r="AN74" i="4"/>
  <c r="AC74" i="4"/>
  <c r="AP74" i="4"/>
  <c r="Y74" i="4"/>
  <c r="AL74" i="4"/>
  <c r="AA74" i="4"/>
  <c r="AP75" i="4"/>
  <c r="AN75" i="4"/>
  <c r="AL75" i="4"/>
  <c r="AA75" i="4"/>
  <c r="AC75" i="4"/>
  <c r="Y75" i="4"/>
  <c r="AC76" i="4"/>
  <c r="Y76" i="4"/>
  <c r="AP76" i="4"/>
  <c r="AN76" i="4"/>
  <c r="AL76" i="4"/>
  <c r="AA76" i="4"/>
  <c r="AP77" i="4"/>
  <c r="AN77" i="4"/>
  <c r="AL77" i="4"/>
  <c r="AA77" i="4"/>
  <c r="AC77" i="4"/>
  <c r="Y77" i="4"/>
  <c r="AC78" i="4"/>
  <c r="Y78" i="4"/>
  <c r="AP78" i="4"/>
  <c r="AN78" i="4"/>
  <c r="AL78" i="4"/>
  <c r="AA78" i="4"/>
  <c r="AP79" i="4"/>
  <c r="AN79" i="4"/>
  <c r="AL79" i="4"/>
  <c r="AA79" i="4"/>
  <c r="Y79" i="4"/>
  <c r="AC79" i="4"/>
  <c r="AC80" i="4"/>
  <c r="Y80" i="4"/>
  <c r="AP80" i="4"/>
  <c r="AN80" i="4"/>
  <c r="AL80" i="4"/>
  <c r="AA80" i="4"/>
  <c r="AP81" i="4"/>
  <c r="AN81" i="4"/>
  <c r="AL81" i="4"/>
  <c r="AA81" i="4"/>
  <c r="AC81" i="4"/>
  <c r="Y81" i="4"/>
  <c r="AC82" i="4"/>
  <c r="Y82" i="4"/>
  <c r="AP82" i="4"/>
  <c r="AN82" i="4"/>
  <c r="AL82" i="4"/>
  <c r="AA82" i="4"/>
  <c r="AP83" i="4"/>
  <c r="AN83" i="4"/>
  <c r="AL83" i="4"/>
  <c r="AA83" i="4"/>
  <c r="Y83" i="4"/>
  <c r="AC83" i="4"/>
  <c r="AC84" i="4"/>
  <c r="Y84" i="4"/>
  <c r="AP84" i="4"/>
  <c r="AN84" i="4"/>
  <c r="AL84" i="4"/>
  <c r="AA84" i="4"/>
  <c r="AP85" i="4"/>
  <c r="AN85" i="4"/>
  <c r="AL85" i="4"/>
  <c r="AA85" i="4"/>
  <c r="AC85" i="4"/>
  <c r="Y85" i="4"/>
  <c r="AC86" i="4"/>
  <c r="Y86" i="4"/>
  <c r="AP86" i="4"/>
  <c r="AN86" i="4"/>
  <c r="AL86" i="4"/>
  <c r="AA86" i="4"/>
  <c r="AP87" i="4"/>
  <c r="AN87" i="4"/>
  <c r="AL87" i="4"/>
  <c r="AA87" i="4"/>
  <c r="Y87" i="4"/>
  <c r="AC87" i="4"/>
  <c r="AC88" i="4"/>
  <c r="Y88" i="4"/>
  <c r="AP88" i="4"/>
  <c r="AN88" i="4"/>
  <c r="AL88" i="4"/>
  <c r="AA88" i="4"/>
  <c r="AL15" i="4"/>
  <c r="Y15" i="4"/>
  <c r="AO150" i="8"/>
  <c r="AD150" i="8"/>
  <c r="AM150" i="8"/>
  <c r="AE150" i="8"/>
  <c r="AP150" i="8"/>
  <c r="AM159" i="8"/>
  <c r="AP159" i="8"/>
  <c r="AO159" i="8"/>
  <c r="AM155" i="8"/>
  <c r="AP155" i="8"/>
  <c r="AO155" i="8"/>
  <c r="AM151" i="8"/>
  <c r="AP151" i="8"/>
  <c r="AO151" i="8"/>
  <c r="AO158" i="8"/>
  <c r="AP158" i="8"/>
  <c r="AM158" i="8"/>
  <c r="AO154" i="8"/>
  <c r="AP154" i="8"/>
  <c r="AM154" i="8"/>
  <c r="AM157" i="8"/>
  <c r="AP157" i="8"/>
  <c r="AO157" i="8"/>
  <c r="AM153" i="8"/>
  <c r="AP153" i="8"/>
  <c r="AO153" i="8"/>
  <c r="AO156" i="8"/>
  <c r="AM156" i="8"/>
  <c r="AP156" i="8"/>
  <c r="AO152" i="8"/>
  <c r="AM152" i="8"/>
  <c r="AP152" i="8"/>
  <c r="AE159" i="8"/>
  <c r="AD159" i="8"/>
  <c r="AE155" i="8"/>
  <c r="AD155" i="8"/>
  <c r="AE151" i="8"/>
  <c r="AD151" i="8"/>
  <c r="AD158" i="8"/>
  <c r="AE158" i="8"/>
  <c r="AD154" i="8"/>
  <c r="AE154" i="8"/>
  <c r="AE157" i="8"/>
  <c r="AD157" i="8"/>
  <c r="AE153" i="8"/>
  <c r="AD153" i="8"/>
  <c r="AD156" i="8"/>
  <c r="AE156" i="8"/>
  <c r="AD152" i="8"/>
  <c r="AE152" i="8"/>
  <c r="AH159" i="8"/>
  <c r="AJ159" i="8"/>
  <c r="AL159" i="8"/>
  <c r="AG159" i="8"/>
  <c r="AI159" i="8"/>
  <c r="AK159" i="8"/>
  <c r="AH155" i="8"/>
  <c r="AJ155" i="8"/>
  <c r="AL155" i="8"/>
  <c r="AG155" i="8"/>
  <c r="AI155" i="8"/>
  <c r="AK155" i="8"/>
  <c r="AH151" i="8"/>
  <c r="AJ151" i="8"/>
  <c r="AL151" i="8"/>
  <c r="AG151" i="8"/>
  <c r="AI151" i="8"/>
  <c r="AK151" i="8"/>
  <c r="AH158" i="8"/>
  <c r="AJ158" i="8"/>
  <c r="AL158" i="8"/>
  <c r="AG158" i="8"/>
  <c r="AI158" i="8"/>
  <c r="AK158" i="8"/>
  <c r="AH154" i="8"/>
  <c r="AJ154" i="8"/>
  <c r="AL154" i="8"/>
  <c r="AG154" i="8"/>
  <c r="AI154" i="8"/>
  <c r="AK154" i="8"/>
  <c r="AH157" i="8"/>
  <c r="AJ157" i="8"/>
  <c r="AL157" i="8"/>
  <c r="AG157" i="8"/>
  <c r="AI157" i="8"/>
  <c r="AK157" i="8"/>
  <c r="AH153" i="8"/>
  <c r="AJ153" i="8"/>
  <c r="AL153" i="8"/>
  <c r="AG153" i="8"/>
  <c r="AI153" i="8"/>
  <c r="AK153" i="8"/>
  <c r="AH150" i="8"/>
  <c r="AJ150" i="8"/>
  <c r="AL150" i="8"/>
  <c r="AG150" i="8"/>
  <c r="AI150" i="8"/>
  <c r="AK150" i="8"/>
  <c r="AH156" i="8"/>
  <c r="AJ156" i="8"/>
  <c r="AL156" i="8"/>
  <c r="AG156" i="8"/>
  <c r="AI156" i="8"/>
  <c r="AK156" i="8"/>
  <c r="AH152" i="8"/>
  <c r="AJ152" i="8"/>
  <c r="AL152" i="8"/>
  <c r="AG152" i="8"/>
  <c r="AI152" i="8"/>
  <c r="AK152" i="8"/>
  <c r="V159" i="8"/>
  <c r="X159" i="8"/>
  <c r="Z159" i="8"/>
  <c r="W159" i="8"/>
  <c r="Y159" i="8"/>
  <c r="AA159" i="8"/>
  <c r="V155" i="8"/>
  <c r="X155" i="8"/>
  <c r="Z155" i="8"/>
  <c r="W155" i="8"/>
  <c r="Y155" i="8"/>
  <c r="AA155" i="8"/>
  <c r="V151" i="8"/>
  <c r="X151" i="8"/>
  <c r="Z151" i="8"/>
  <c r="W151" i="8"/>
  <c r="Y151" i="8"/>
  <c r="AA151" i="8"/>
  <c r="V158" i="8"/>
  <c r="X158" i="8"/>
  <c r="Z158" i="8"/>
  <c r="W158" i="8"/>
  <c r="Y158" i="8"/>
  <c r="AA158" i="8"/>
  <c r="V154" i="8"/>
  <c r="X154" i="8"/>
  <c r="Z154" i="8"/>
  <c r="W154" i="8"/>
  <c r="Y154" i="8"/>
  <c r="AA154" i="8"/>
  <c r="V157" i="8"/>
  <c r="X157" i="8"/>
  <c r="Z157" i="8"/>
  <c r="W157" i="8"/>
  <c r="Y157" i="8"/>
  <c r="AA157" i="8"/>
  <c r="V153" i="8"/>
  <c r="X153" i="8"/>
  <c r="Z153" i="8"/>
  <c r="W153" i="8"/>
  <c r="Y153" i="8"/>
  <c r="AA153" i="8"/>
  <c r="V150" i="8"/>
  <c r="X150" i="8"/>
  <c r="Z150" i="8"/>
  <c r="W150" i="8"/>
  <c r="Y150" i="8"/>
  <c r="AA150" i="8"/>
  <c r="V156" i="8"/>
  <c r="X156" i="8"/>
  <c r="Z156" i="8"/>
  <c r="W156" i="8"/>
  <c r="Y156" i="8"/>
  <c r="AA156" i="8"/>
  <c r="V152" i="8"/>
  <c r="X152" i="8"/>
  <c r="Z152" i="8"/>
  <c r="W152" i="8"/>
  <c r="Y152" i="8"/>
  <c r="AA152" i="8"/>
  <c r="AO44" i="4"/>
  <c r="AR39" i="4"/>
  <c r="AR26" i="4"/>
  <c r="AM42" i="4"/>
  <c r="AQ30" i="4"/>
  <c r="AR47" i="4"/>
  <c r="AR38" i="4"/>
  <c r="AR18" i="4"/>
  <c r="AM30" i="4"/>
  <c r="AO16" i="4"/>
  <c r="AR40" i="4"/>
  <c r="AU37" i="4"/>
  <c r="AR37" i="4"/>
  <c r="AR19" i="4"/>
  <c r="AM50" i="4"/>
  <c r="AM36" i="4"/>
  <c r="AM24" i="4"/>
  <c r="AO24" i="4"/>
  <c r="AQ44" i="4"/>
  <c r="AR46" i="4"/>
  <c r="AR27" i="4"/>
  <c r="AR20" i="4"/>
  <c r="AU17" i="4"/>
  <c r="AR17" i="4"/>
  <c r="AH86" i="4"/>
  <c r="AM44" i="4"/>
  <c r="AM22" i="4"/>
  <c r="AM16" i="4"/>
  <c r="AO42" i="4"/>
  <c r="AO30" i="4"/>
  <c r="AM49" i="4"/>
  <c r="AM46" i="4"/>
  <c r="AM41" i="4"/>
  <c r="AM38" i="4"/>
  <c r="AM29" i="4"/>
  <c r="AM26" i="4"/>
  <c r="AM21" i="4"/>
  <c r="AM18" i="4"/>
  <c r="AB50" i="4"/>
  <c r="AO49" i="4"/>
  <c r="AO46" i="4"/>
  <c r="AO41" i="4"/>
  <c r="AO38" i="4"/>
  <c r="AB36" i="4"/>
  <c r="AO22" i="4"/>
  <c r="AQ50" i="4"/>
  <c r="AQ36" i="4"/>
  <c r="AQ22" i="4"/>
  <c r="AR48" i="4"/>
  <c r="AU45" i="4"/>
  <c r="AR45" i="4"/>
  <c r="AR28" i="4"/>
  <c r="AU25" i="4"/>
  <c r="AR25" i="4"/>
  <c r="AO26" i="4"/>
  <c r="AO21" i="4"/>
  <c r="AO20" i="4"/>
  <c r="AQ49" i="4"/>
  <c r="AQ48" i="4"/>
  <c r="AQ38" i="4"/>
  <c r="AQ29" i="4"/>
  <c r="AQ28" i="4"/>
  <c r="AR42" i="4"/>
  <c r="AR31" i="4"/>
  <c r="AR23" i="4"/>
  <c r="AB84" i="4"/>
  <c r="AD86" i="4"/>
  <c r="AH87" i="4"/>
  <c r="AB88" i="4"/>
  <c r="AB28" i="4"/>
  <c r="AO28" i="4"/>
  <c r="AQ42" i="4"/>
  <c r="AD41" i="4"/>
  <c r="AQ41" i="4"/>
  <c r="AD26" i="4"/>
  <c r="AQ26" i="4"/>
  <c r="AQ24" i="4"/>
  <c r="AD20" i="4"/>
  <c r="AQ20" i="4"/>
  <c r="AQ16" i="4"/>
  <c r="AR50" i="4"/>
  <c r="AH49" i="4"/>
  <c r="AU49" i="4"/>
  <c r="AE44" i="4"/>
  <c r="AR44" i="4"/>
  <c r="AR43" i="4"/>
  <c r="AE41" i="4"/>
  <c r="AR41" i="4"/>
  <c r="AR30" i="4"/>
  <c r="AH29" i="4"/>
  <c r="AU29" i="4"/>
  <c r="AE24" i="4"/>
  <c r="AR24" i="4"/>
  <c r="AE21" i="4"/>
  <c r="AR21" i="4"/>
  <c r="AB29" i="4"/>
  <c r="AO29" i="4"/>
  <c r="AD46" i="4"/>
  <c r="AQ46" i="4"/>
  <c r="AD40" i="4"/>
  <c r="AQ40" i="4"/>
  <c r="AD21" i="4"/>
  <c r="AQ21" i="4"/>
  <c r="AR15" i="4"/>
  <c r="AE15" i="4"/>
  <c r="AE49" i="4"/>
  <c r="AR49" i="4"/>
  <c r="AH41" i="4"/>
  <c r="AU41" i="4"/>
  <c r="AE36" i="4"/>
  <c r="AR36" i="4"/>
  <c r="AE29" i="4"/>
  <c r="AR29" i="4"/>
  <c r="AR22" i="4"/>
  <c r="AH21" i="4"/>
  <c r="AU21" i="4"/>
  <c r="AE16" i="4"/>
  <c r="AR16" i="4"/>
  <c r="Z86" i="4"/>
  <c r="Z54" i="4"/>
  <c r="AD58" i="4"/>
  <c r="AB60" i="4"/>
  <c r="Z62" i="4"/>
  <c r="AD66" i="4"/>
  <c r="AB68" i="4"/>
  <c r="Z74" i="4"/>
  <c r="AB80" i="4"/>
  <c r="Z82" i="4"/>
  <c r="AE88" i="4"/>
  <c r="AJ121" i="4"/>
  <c r="AJ120" i="4"/>
  <c r="AJ119" i="4"/>
  <c r="AJ118" i="4"/>
  <c r="AJ117" i="4"/>
  <c r="AJ116" i="4"/>
  <c r="AJ115" i="4"/>
  <c r="AM48" i="4"/>
  <c r="AM40" i="4"/>
  <c r="AM28" i="4"/>
  <c r="AM20" i="4"/>
  <c r="AO48" i="4"/>
  <c r="AO40" i="4"/>
  <c r="AO18" i="4"/>
  <c r="AM45" i="4"/>
  <c r="AM37" i="4"/>
  <c r="AM25" i="4"/>
  <c r="AM17" i="4"/>
  <c r="AO45" i="4"/>
  <c r="AO37" i="4"/>
  <c r="AO25" i="4"/>
  <c r="AO17" i="4"/>
  <c r="AQ45" i="4"/>
  <c r="AQ37" i="4"/>
  <c r="AQ25" i="4"/>
  <c r="AD18" i="4"/>
  <c r="AQ17" i="4"/>
  <c r="AU47" i="4"/>
  <c r="AU43" i="4"/>
  <c r="AU39" i="4"/>
  <c r="AU31" i="4"/>
  <c r="AU27" i="4"/>
  <c r="AU23" i="4"/>
  <c r="AU19" i="4"/>
  <c r="AD53" i="4"/>
  <c r="Z55" i="4"/>
  <c r="AD55" i="4"/>
  <c r="AB57" i="4"/>
  <c r="AH57" i="4"/>
  <c r="Z59" i="4"/>
  <c r="AD59" i="4"/>
  <c r="AB61" i="4"/>
  <c r="AH61" i="4"/>
  <c r="Z63" i="4"/>
  <c r="AD63" i="4"/>
  <c r="AB65" i="4"/>
  <c r="AH65" i="4"/>
  <c r="Z67" i="4"/>
  <c r="AD67" i="4"/>
  <c r="AB69" i="4"/>
  <c r="AH69" i="4"/>
  <c r="Z75" i="4"/>
  <c r="AD75" i="4"/>
  <c r="Z83" i="4"/>
  <c r="AD83" i="4"/>
  <c r="Z87" i="4"/>
  <c r="AD87" i="4"/>
  <c r="AQ53" i="4"/>
  <c r="AB87" i="4"/>
  <c r="AH83" i="4"/>
  <c r="AH82" i="4"/>
  <c r="AE76" i="4"/>
  <c r="AH75" i="4"/>
  <c r="AH74" i="4"/>
  <c r="Z69" i="4"/>
  <c r="AB67" i="4"/>
  <c r="AD65" i="4"/>
  <c r="AE64" i="4"/>
  <c r="AH63" i="4"/>
  <c r="AH62" i="4"/>
  <c r="Z61" i="4"/>
  <c r="AB59" i="4"/>
  <c r="AD57" i="4"/>
  <c r="AE56" i="4"/>
  <c r="AH55" i="4"/>
  <c r="AH54" i="4"/>
  <c r="AM54" i="4"/>
  <c r="AB54" i="4"/>
  <c r="AR54" i="4"/>
  <c r="AE54" i="4"/>
  <c r="AM56" i="4"/>
  <c r="Z56" i="4"/>
  <c r="AD56" i="4"/>
  <c r="AH56" i="4"/>
  <c r="AM58" i="4"/>
  <c r="AB58" i="4"/>
  <c r="AR58" i="4"/>
  <c r="AE58" i="4"/>
  <c r="AM60" i="4"/>
  <c r="Z60" i="4"/>
  <c r="AD60" i="4"/>
  <c r="AH60" i="4"/>
  <c r="AM62" i="4"/>
  <c r="AB62" i="4"/>
  <c r="AR62" i="4"/>
  <c r="AE62" i="4"/>
  <c r="AM64" i="4"/>
  <c r="Z64" i="4"/>
  <c r="AD64" i="4"/>
  <c r="AH64" i="4"/>
  <c r="AM66" i="4"/>
  <c r="AB66" i="4"/>
  <c r="AR66" i="4"/>
  <c r="AE66" i="4"/>
  <c r="AM68" i="4"/>
  <c r="Z68" i="4"/>
  <c r="AD68" i="4"/>
  <c r="AH68" i="4"/>
  <c r="AM74" i="4"/>
  <c r="AB74" i="4"/>
  <c r="AR74" i="4"/>
  <c r="AE74" i="4"/>
  <c r="AM76" i="4"/>
  <c r="Z76" i="4"/>
  <c r="AD76" i="4"/>
  <c r="AH76" i="4"/>
  <c r="AM78" i="4"/>
  <c r="AR78" i="4"/>
  <c r="AE78" i="4"/>
  <c r="AM80" i="4"/>
  <c r="Z80" i="4"/>
  <c r="AD80" i="4"/>
  <c r="AH80" i="4"/>
  <c r="AM82" i="4"/>
  <c r="AB82" i="4"/>
  <c r="AR82" i="4"/>
  <c r="AE82" i="4"/>
  <c r="AB83" i="4"/>
  <c r="AD82" i="4"/>
  <c r="AB76" i="4"/>
  <c r="AB75" i="4"/>
  <c r="AD74" i="4"/>
  <c r="AD69" i="4"/>
  <c r="AE68" i="4"/>
  <c r="AH67" i="4"/>
  <c r="AH66" i="4"/>
  <c r="Z66" i="4"/>
  <c r="Z65" i="4"/>
  <c r="AB64" i="4"/>
  <c r="AB63" i="4"/>
  <c r="AD62" i="4"/>
  <c r="AD61" i="4"/>
  <c r="AE60" i="4"/>
  <c r="AH59" i="4"/>
  <c r="AH58" i="4"/>
  <c r="Z58" i="4"/>
  <c r="Z57" i="4"/>
  <c r="AB56" i="4"/>
  <c r="AB55" i="4"/>
  <c r="AD54" i="4"/>
  <c r="AM84" i="4"/>
  <c r="AM86" i="4"/>
  <c r="AM88" i="4"/>
  <c r="AH88" i="4"/>
  <c r="AD88" i="4"/>
  <c r="Z88" i="4"/>
  <c r="AE86" i="4"/>
  <c r="AB86" i="4"/>
  <c r="AH84" i="4"/>
  <c r="AD84" i="4"/>
  <c r="Z84" i="4"/>
  <c r="AJ123" i="4"/>
  <c r="AJ122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G5" i="1"/>
  <c r="AE5" i="1"/>
  <c r="AE19" i="1"/>
  <c r="AG19" i="1"/>
  <c r="AE17" i="1"/>
  <c r="AG17" i="1"/>
  <c r="AE15" i="1"/>
  <c r="AG15" i="1"/>
  <c r="AE13" i="1"/>
  <c r="AG13" i="1"/>
  <c r="AE11" i="1"/>
  <c r="AG11" i="1"/>
  <c r="AE9" i="1"/>
  <c r="AG9" i="1"/>
  <c r="AE7" i="1"/>
  <c r="AG7" i="1"/>
  <c r="O20" i="1"/>
  <c r="U20" i="1" s="1"/>
  <c r="O16" i="1"/>
  <c r="U16" i="1" s="1"/>
  <c r="O12" i="1"/>
  <c r="U12" i="1" s="1"/>
  <c r="O8" i="1"/>
  <c r="U8" i="1" s="1"/>
  <c r="S20" i="1"/>
  <c r="V20" i="1" s="1"/>
  <c r="S16" i="1"/>
  <c r="V16" i="1" s="1"/>
  <c r="AE52" i="1"/>
  <c r="AG52" i="1"/>
  <c r="AE47" i="1"/>
  <c r="AG47" i="1"/>
  <c r="AE45" i="1"/>
  <c r="AG45" i="1"/>
  <c r="AE42" i="1"/>
  <c r="AG42" i="1"/>
  <c r="AE40" i="1"/>
  <c r="AG40" i="1"/>
  <c r="AE38" i="1"/>
  <c r="AG38" i="1"/>
  <c r="AE33" i="1"/>
  <c r="AG33" i="1"/>
  <c r="AE31" i="1"/>
  <c r="AG31" i="1"/>
  <c r="AE27" i="1"/>
  <c r="AG27" i="1"/>
  <c r="AE22" i="1"/>
  <c r="AG22" i="1"/>
  <c r="AP28" i="2"/>
  <c r="AN28" i="2"/>
  <c r="AL28" i="2"/>
  <c r="AP25" i="2"/>
  <c r="AN25" i="2"/>
  <c r="AL25" i="2"/>
  <c r="AP23" i="2"/>
  <c r="AN23" i="2"/>
  <c r="AL23" i="2"/>
  <c r="AP22" i="2"/>
  <c r="AN22" i="2"/>
  <c r="AL22" i="2"/>
  <c r="AP20" i="2"/>
  <c r="AN20" i="2"/>
  <c r="AL20" i="2"/>
  <c r="AN15" i="2"/>
  <c r="AL15" i="2"/>
  <c r="AP15" i="2"/>
  <c r="AL14" i="2"/>
  <c r="AN14" i="2"/>
  <c r="AP14" i="2"/>
  <c r="AL13" i="2"/>
  <c r="AN13" i="2"/>
  <c r="AP13" i="2"/>
  <c r="O18" i="1"/>
  <c r="U18" i="1" s="1"/>
  <c r="O14" i="1"/>
  <c r="U14" i="1" s="1"/>
  <c r="O10" i="1"/>
  <c r="U10" i="1" s="1"/>
  <c r="O6" i="1"/>
  <c r="U6" i="1" s="1"/>
  <c r="AH14" i="1"/>
  <c r="S14" i="1"/>
  <c r="V14" i="1" s="1"/>
  <c r="S12" i="1"/>
  <c r="V12" i="1" s="1"/>
  <c r="AH12" i="1"/>
  <c r="AH10" i="1"/>
  <c r="S10" i="1"/>
  <c r="V10" i="1" s="1"/>
  <c r="AH8" i="1"/>
  <c r="S8" i="1"/>
  <c r="V8" i="1" s="1"/>
  <c r="AH6" i="1"/>
  <c r="S6" i="1"/>
  <c r="V6" i="1" s="1"/>
  <c r="S18" i="1"/>
  <c r="V18" i="1" s="1"/>
  <c r="AJ52" i="1"/>
  <c r="AI52" i="1"/>
  <c r="AJ50" i="1"/>
  <c r="AI50" i="1"/>
  <c r="AI47" i="1"/>
  <c r="AJ47" i="1"/>
  <c r="AJ45" i="1"/>
  <c r="AI45" i="1"/>
  <c r="AJ42" i="1"/>
  <c r="AI42" i="1"/>
  <c r="AI40" i="1"/>
  <c r="AJ40" i="1"/>
  <c r="AJ38" i="1"/>
  <c r="AI38" i="1"/>
  <c r="AI33" i="1"/>
  <c r="AJ33" i="1"/>
  <c r="AJ31" i="1"/>
  <c r="AI31" i="1"/>
  <c r="AJ29" i="1"/>
  <c r="AI29" i="1"/>
  <c r="AJ27" i="1"/>
  <c r="AI27" i="1"/>
  <c r="AJ24" i="1"/>
  <c r="AI24" i="1"/>
  <c r="AF52" i="1"/>
  <c r="AF47" i="1"/>
  <c r="AF45" i="1"/>
  <c r="AF42" i="1"/>
  <c r="AF40" i="1"/>
  <c r="AF38" i="1"/>
  <c r="AF33" i="1"/>
  <c r="AF31" i="1"/>
  <c r="AF27" i="1"/>
  <c r="AF22" i="1"/>
  <c r="AH52" i="1"/>
  <c r="AH50" i="1"/>
  <c r="AH47" i="1"/>
  <c r="AH45" i="1"/>
  <c r="AH42" i="1"/>
  <c r="AH40" i="1"/>
  <c r="AH38" i="1"/>
  <c r="AH33" i="1"/>
  <c r="AH31" i="1"/>
  <c r="AH29" i="1"/>
  <c r="AH27" i="1"/>
  <c r="AH24" i="1"/>
  <c r="AP5" i="2"/>
  <c r="AN5" i="2"/>
  <c r="AL5" i="2"/>
  <c r="AP7" i="2"/>
  <c r="AN7" i="2"/>
  <c r="AL7" i="2"/>
  <c r="AJ31" i="4"/>
  <c r="AJ23" i="4"/>
  <c r="AJ126" i="4"/>
  <c r="AJ125" i="4"/>
  <c r="AJ124" i="4"/>
  <c r="AJ112" i="4"/>
  <c r="S5" i="1"/>
  <c r="V5" i="1" s="1"/>
  <c r="S19" i="1"/>
  <c r="V19" i="1" s="1"/>
  <c r="S17" i="1"/>
  <c r="V17" i="1" s="1"/>
  <c r="S15" i="1"/>
  <c r="V15" i="1" s="1"/>
  <c r="S13" i="1"/>
  <c r="V13" i="1" s="1"/>
  <c r="S11" i="1"/>
  <c r="V11" i="1" s="1"/>
  <c r="S9" i="1"/>
  <c r="V9" i="1" s="1"/>
  <c r="S7" i="1"/>
  <c r="V7" i="1" s="1"/>
  <c r="S53" i="1"/>
  <c r="V53" i="1" s="1"/>
  <c r="O53" i="1"/>
  <c r="U53" i="1" s="1"/>
  <c r="S51" i="1"/>
  <c r="V51" i="1" s="1"/>
  <c r="O51" i="1"/>
  <c r="U51" i="1" s="1"/>
  <c r="O50" i="1"/>
  <c r="U50" i="1" s="1"/>
  <c r="S48" i="1"/>
  <c r="V48" i="1" s="1"/>
  <c r="O48" i="1"/>
  <c r="U48" i="1" s="1"/>
  <c r="S46" i="1"/>
  <c r="V46" i="1" s="1"/>
  <c r="O46" i="1"/>
  <c r="U46" i="1" s="1"/>
  <c r="S43" i="1"/>
  <c r="V43" i="1" s="1"/>
  <c r="O43" i="1"/>
  <c r="U43" i="1" s="1"/>
  <c r="S41" i="1"/>
  <c r="V41" i="1" s="1"/>
  <c r="O41" i="1"/>
  <c r="U41" i="1" s="1"/>
  <c r="S39" i="1"/>
  <c r="V39" i="1" s="1"/>
  <c r="O39" i="1"/>
  <c r="U39" i="1" s="1"/>
  <c r="S37" i="1"/>
  <c r="V37" i="1" s="1"/>
  <c r="O37" i="1"/>
  <c r="U37" i="1" s="1"/>
  <c r="S36" i="1"/>
  <c r="V36" i="1" s="1"/>
  <c r="O36" i="1"/>
  <c r="U36" i="1" s="1"/>
  <c r="S34" i="1"/>
  <c r="V34" i="1" s="1"/>
  <c r="O34" i="1"/>
  <c r="U34" i="1" s="1"/>
  <c r="S32" i="1"/>
  <c r="V32" i="1" s="1"/>
  <c r="O32" i="1"/>
  <c r="U32" i="1" s="1"/>
  <c r="S30" i="1"/>
  <c r="V30" i="1" s="1"/>
  <c r="O30" i="1"/>
  <c r="U30" i="1" s="1"/>
  <c r="O29" i="1"/>
  <c r="U29" i="1" s="1"/>
  <c r="S28" i="1"/>
  <c r="V28" i="1" s="1"/>
  <c r="O28" i="1"/>
  <c r="U28" i="1" s="1"/>
  <c r="S25" i="1"/>
  <c r="V25" i="1" s="1"/>
  <c r="O25" i="1"/>
  <c r="U25" i="1" s="1"/>
  <c r="O24" i="1"/>
  <c r="U24" i="1" s="1"/>
  <c r="S23" i="1"/>
  <c r="V23" i="1" s="1"/>
  <c r="O23" i="1"/>
  <c r="U23" i="1" s="1"/>
  <c r="S22" i="1"/>
  <c r="V22" i="1" s="1"/>
  <c r="AP8" i="2"/>
  <c r="AN8" i="2"/>
  <c r="AL8" i="2"/>
  <c r="AP6" i="2"/>
  <c r="AN6" i="2"/>
  <c r="AL6" i="2"/>
  <c r="AL18" i="2"/>
  <c r="AN18" i="2"/>
  <c r="AP18" i="2"/>
  <c r="AP9" i="2"/>
  <c r="AN9" i="2"/>
  <c r="AL9" i="2"/>
  <c r="Z15" i="4"/>
  <c r="AM47" i="4"/>
  <c r="AM43" i="4"/>
  <c r="AM39" i="4"/>
  <c r="AM31" i="4"/>
  <c r="AM27" i="4"/>
  <c r="AM23" i="4"/>
  <c r="AM19" i="4"/>
  <c r="AB15" i="4"/>
  <c r="AO47" i="4"/>
  <c r="AO43" i="4"/>
  <c r="AO39" i="4"/>
  <c r="AO31" i="4"/>
  <c r="AO27" i="4"/>
  <c r="AO23" i="4"/>
  <c r="AO19" i="4"/>
  <c r="AD15" i="4"/>
  <c r="AQ47" i="4"/>
  <c r="AQ43" i="4"/>
  <c r="AQ39" i="4"/>
  <c r="AQ31" i="4"/>
  <c r="AQ27" i="4"/>
  <c r="AQ23" i="4"/>
  <c r="AQ19" i="4"/>
  <c r="AU50" i="4"/>
  <c r="AU48" i="4"/>
  <c r="AU46" i="4"/>
  <c r="AU44" i="4"/>
  <c r="AU42" i="4"/>
  <c r="AU40" i="4"/>
  <c r="AU38" i="4"/>
  <c r="AU36" i="4"/>
  <c r="AU30" i="4"/>
  <c r="AU28" i="4"/>
  <c r="AU26" i="4"/>
  <c r="AU24" i="4"/>
  <c r="AU22" i="4"/>
  <c r="AU20" i="4"/>
  <c r="AU18" i="4"/>
  <c r="AU16" i="4"/>
  <c r="AJ48" i="4"/>
  <c r="AJ46" i="4"/>
  <c r="AJ30" i="4"/>
  <c r="AU53" i="4"/>
  <c r="AO53" i="4"/>
  <c r="AH53" i="4"/>
  <c r="AB53" i="4"/>
  <c r="AM55" i="4"/>
  <c r="AO55" i="4"/>
  <c r="AQ55" i="4"/>
  <c r="AU55" i="4"/>
  <c r="AM57" i="4"/>
  <c r="AO57" i="4"/>
  <c r="AQ57" i="4"/>
  <c r="AU57" i="4"/>
  <c r="AM59" i="4"/>
  <c r="AO59" i="4"/>
  <c r="AQ59" i="4"/>
  <c r="AU59" i="4"/>
  <c r="AM61" i="4"/>
  <c r="AO61" i="4"/>
  <c r="AQ61" i="4"/>
  <c r="AU61" i="4"/>
  <c r="AM63" i="4"/>
  <c r="AO63" i="4"/>
  <c r="AQ63" i="4"/>
  <c r="AU63" i="4"/>
  <c r="AM65" i="4"/>
  <c r="AO65" i="4"/>
  <c r="AQ65" i="4"/>
  <c r="AU65" i="4"/>
  <c r="AM67" i="4"/>
  <c r="AO67" i="4"/>
  <c r="AQ67" i="4"/>
  <c r="AU67" i="4"/>
  <c r="AM69" i="4"/>
  <c r="AO69" i="4"/>
  <c r="AQ69" i="4"/>
  <c r="AU69" i="4"/>
  <c r="AM75" i="4"/>
  <c r="AO75" i="4"/>
  <c r="AQ75" i="4"/>
  <c r="AU75" i="4"/>
  <c r="AM77" i="4"/>
  <c r="AO77" i="4"/>
  <c r="AQ77" i="4"/>
  <c r="AU77" i="4"/>
  <c r="AM79" i="4"/>
  <c r="AO79" i="4"/>
  <c r="AQ79" i="4"/>
  <c r="AU79" i="4"/>
  <c r="AM81" i="4"/>
  <c r="AO81" i="4"/>
  <c r="AQ81" i="4"/>
  <c r="AU81" i="4"/>
  <c r="AM83" i="4"/>
  <c r="AO83" i="4"/>
  <c r="AQ83" i="4"/>
  <c r="AU83" i="4"/>
  <c r="AM85" i="4"/>
  <c r="AO85" i="4"/>
  <c r="AQ85" i="4"/>
  <c r="AU85" i="4"/>
  <c r="AM87" i="4"/>
  <c r="AO87" i="4"/>
  <c r="AQ87" i="4"/>
  <c r="AU87" i="4"/>
  <c r="Z53" i="4"/>
  <c r="AM53" i="4"/>
  <c r="AE53" i="4"/>
  <c r="AE87" i="4"/>
  <c r="AE85" i="4"/>
  <c r="AE83" i="4"/>
  <c r="AE81" i="4"/>
  <c r="AE79" i="4"/>
  <c r="AE77" i="4"/>
  <c r="AE75" i="4"/>
  <c r="AE69" i="4"/>
  <c r="AE67" i="4"/>
  <c r="AE65" i="4"/>
  <c r="AE63" i="4"/>
  <c r="AE61" i="4"/>
  <c r="AE59" i="4"/>
  <c r="AE57" i="4"/>
  <c r="AE55" i="4"/>
  <c r="AJ17" i="4"/>
  <c r="AJ47" i="4"/>
  <c r="AU88" i="4"/>
  <c r="AQ88" i="4"/>
  <c r="AO88" i="4"/>
  <c r="AU86" i="4"/>
  <c r="AQ86" i="4"/>
  <c r="AO86" i="4"/>
  <c r="AU84" i="4"/>
  <c r="AQ84" i="4"/>
  <c r="AO84" i="4"/>
  <c r="AU82" i="4"/>
  <c r="AQ82" i="4"/>
  <c r="AO82" i="4"/>
  <c r="AU80" i="4"/>
  <c r="AQ80" i="4"/>
  <c r="AO80" i="4"/>
  <c r="AU78" i="4"/>
  <c r="AQ78" i="4"/>
  <c r="AO78" i="4"/>
  <c r="AU76" i="4"/>
  <c r="AQ76" i="4"/>
  <c r="AO76" i="4"/>
  <c r="AU74" i="4"/>
  <c r="AQ74" i="4"/>
  <c r="AO74" i="4"/>
  <c r="AU68" i="4"/>
  <c r="AQ68" i="4"/>
  <c r="AO68" i="4"/>
  <c r="AU66" i="4"/>
  <c r="AQ66" i="4"/>
  <c r="AO66" i="4"/>
  <c r="AU64" i="4"/>
  <c r="AQ64" i="4"/>
  <c r="AO64" i="4"/>
  <c r="AU62" i="4"/>
  <c r="AQ62" i="4"/>
  <c r="AO62" i="4"/>
  <c r="AU60" i="4"/>
  <c r="AQ60" i="4"/>
  <c r="AO60" i="4"/>
  <c r="AU58" i="4"/>
  <c r="AQ58" i="4"/>
  <c r="AO58" i="4"/>
  <c r="AU56" i="4"/>
  <c r="AQ56" i="4"/>
  <c r="AO56" i="4"/>
  <c r="AU54" i="4"/>
  <c r="AQ54" i="4"/>
  <c r="AO54" i="4"/>
  <c r="AJ26" i="4" l="1"/>
  <c r="AJ53" i="4"/>
  <c r="AJ25" i="4"/>
  <c r="AJ21" i="4"/>
  <c r="AJ19" i="4"/>
  <c r="AJ29" i="4"/>
  <c r="AJ27" i="4"/>
  <c r="AJ39" i="4"/>
  <c r="AJ45" i="4"/>
  <c r="AJ54" i="4"/>
  <c r="AJ56" i="4"/>
  <c r="AJ58" i="4"/>
  <c r="AJ60" i="4"/>
  <c r="AJ62" i="4"/>
  <c r="AJ64" i="4"/>
  <c r="AJ66" i="4"/>
  <c r="AJ68" i="4"/>
  <c r="AJ74" i="4"/>
  <c r="AJ76" i="4"/>
  <c r="AJ78" i="4"/>
  <c r="AJ80" i="4"/>
  <c r="AJ82" i="4"/>
  <c r="AJ84" i="4"/>
  <c r="AJ86" i="4"/>
  <c r="AJ88" i="4"/>
  <c r="AJ16" i="4"/>
  <c r="AJ36" i="4"/>
  <c r="AJ50" i="4"/>
  <c r="AJ41" i="4"/>
  <c r="AJ28" i="4"/>
  <c r="AJ24" i="4"/>
  <c r="AJ55" i="4"/>
  <c r="AJ57" i="4"/>
  <c r="AJ59" i="4"/>
  <c r="AJ61" i="4"/>
  <c r="AJ63" i="4"/>
  <c r="AJ65" i="4"/>
  <c r="AJ67" i="4"/>
  <c r="AJ69" i="4"/>
  <c r="AJ75" i="4"/>
  <c r="AJ77" i="4"/>
  <c r="AJ79" i="4"/>
  <c r="AJ81" i="4"/>
  <c r="AJ83" i="4"/>
  <c r="AJ85" i="4"/>
  <c r="AJ87" i="4"/>
  <c r="AI22" i="1"/>
  <c r="AJ22" i="1"/>
  <c r="AI23" i="1"/>
  <c r="AJ23" i="1"/>
  <c r="AE25" i="1"/>
  <c r="AG25" i="1"/>
  <c r="AE28" i="1"/>
  <c r="AG28" i="1"/>
  <c r="AE29" i="1"/>
  <c r="AG29" i="1"/>
  <c r="AJ30" i="1"/>
  <c r="AI30" i="1"/>
  <c r="AI32" i="1"/>
  <c r="AJ32" i="1"/>
  <c r="AI34" i="1"/>
  <c r="AJ34" i="1"/>
  <c r="AJ36" i="1"/>
  <c r="AI36" i="1"/>
  <c r="AI37" i="1"/>
  <c r="AJ37" i="1"/>
  <c r="AI39" i="1"/>
  <c r="AJ39" i="1"/>
  <c r="AI46" i="1"/>
  <c r="AJ46" i="1"/>
  <c r="AI48" i="1"/>
  <c r="AJ48" i="1"/>
  <c r="AE51" i="1"/>
  <c r="AG51" i="1"/>
  <c r="AG53" i="1"/>
  <c r="AE53" i="1"/>
  <c r="AJ7" i="1"/>
  <c r="AI7" i="1"/>
  <c r="AI11" i="1"/>
  <c r="AJ11" i="1"/>
  <c r="AJ15" i="1"/>
  <c r="AI15" i="1"/>
  <c r="AJ19" i="1"/>
  <c r="AI19" i="1"/>
  <c r="AJ18" i="1"/>
  <c r="AI18" i="1"/>
  <c r="AI12" i="1"/>
  <c r="AJ12" i="1"/>
  <c r="AE10" i="1"/>
  <c r="AG10" i="1"/>
  <c r="AE18" i="1"/>
  <c r="AG18" i="1"/>
  <c r="AI16" i="1"/>
  <c r="AJ16" i="1"/>
  <c r="AE8" i="1"/>
  <c r="AG8" i="1"/>
  <c r="AE16" i="1"/>
  <c r="AG16" i="1"/>
  <c r="AJ22" i="4"/>
  <c r="AJ43" i="4"/>
  <c r="AJ15" i="4"/>
  <c r="AJ20" i="4"/>
  <c r="AJ38" i="4"/>
  <c r="AJ40" i="4"/>
  <c r="AJ42" i="4"/>
  <c r="AJ44" i="4"/>
  <c r="AE23" i="1"/>
  <c r="AG23" i="1"/>
  <c r="AE24" i="1"/>
  <c r="AG24" i="1"/>
  <c r="AJ25" i="1"/>
  <c r="AI25" i="1"/>
  <c r="AI28" i="1"/>
  <c r="AJ28" i="1"/>
  <c r="AE30" i="1"/>
  <c r="AG30" i="1"/>
  <c r="AE32" i="1"/>
  <c r="AG32" i="1"/>
  <c r="AE34" i="1"/>
  <c r="AG34" i="1"/>
  <c r="AE36" i="1"/>
  <c r="AG36" i="1"/>
  <c r="AG37" i="1"/>
  <c r="AE37" i="1"/>
  <c r="AE39" i="1"/>
  <c r="AG39" i="1"/>
  <c r="AE41" i="1"/>
  <c r="AG41" i="1"/>
  <c r="AE43" i="1"/>
  <c r="AG43" i="1"/>
  <c r="AE46" i="1"/>
  <c r="AG46" i="1"/>
  <c r="AE48" i="1"/>
  <c r="AG48" i="1"/>
  <c r="AE50" i="1"/>
  <c r="AG50" i="1"/>
  <c r="AJ51" i="1"/>
  <c r="AI51" i="1"/>
  <c r="AI53" i="1"/>
  <c r="AJ53" i="1"/>
  <c r="AJ9" i="1"/>
  <c r="AI9" i="1"/>
  <c r="AI13" i="1"/>
  <c r="AJ13" i="1"/>
  <c r="AI17" i="1"/>
  <c r="AJ17" i="1"/>
  <c r="AJ5" i="1"/>
  <c r="AI5" i="1"/>
  <c r="AJ18" i="4"/>
  <c r="AJ37" i="4"/>
  <c r="AJ49" i="4"/>
  <c r="AI6" i="1"/>
  <c r="AJ6" i="1"/>
  <c r="AI8" i="1"/>
  <c r="AJ8" i="1"/>
  <c r="AI10" i="1"/>
  <c r="AJ10" i="1"/>
  <c r="AI14" i="1"/>
  <c r="AJ14" i="1"/>
  <c r="AE6" i="1"/>
  <c r="AG6" i="1"/>
  <c r="AE14" i="1"/>
  <c r="AG14" i="1"/>
  <c r="AI20" i="1"/>
  <c r="AJ20" i="1"/>
  <c r="AE12" i="1"/>
  <c r="AG12" i="1"/>
  <c r="AE20" i="1"/>
  <c r="AG20" i="1"/>
</calcChain>
</file>

<file path=xl/sharedStrings.xml><?xml version="1.0" encoding="utf-8"?>
<sst xmlns="http://schemas.openxmlformats.org/spreadsheetml/2006/main" count="5493" uniqueCount="232">
  <si>
    <t>KEx-15</t>
  </si>
  <si>
    <t>Zeile</t>
  </si>
  <si>
    <t>Eingangsdaten TLS</t>
  </si>
  <si>
    <t>T</t>
  </si>
  <si>
    <t>qKfz</t>
  </si>
  <si>
    <t>qLkwÄ</t>
  </si>
  <si>
    <t>vPkwÄ</t>
  </si>
  <si>
    <t>vLkwÄ</t>
  </si>
  <si>
    <t>tNetto</t>
  </si>
  <si>
    <t>b</t>
  </si>
  <si>
    <t>sKfz</t>
  </si>
  <si>
    <t>vKfz</t>
  </si>
  <si>
    <t>Bemerkung</t>
  </si>
  <si>
    <t>km/h</t>
  </si>
  <si>
    <t>qKfz vorhanden, 1 Attribut nicht ermittelbar</t>
  </si>
  <si>
    <t>qKfz vorhanden, 2 Attribute nicht ermittelbar</t>
  </si>
  <si>
    <t>qKfz vorhanden, 3 Attribute nicht ermittelbar</t>
  </si>
  <si>
    <t>qKfz nicht ermittelbar</t>
  </si>
  <si>
    <t>qKfz nicht ermittelbar, 1 Attribut nicht ermittelbar</t>
  </si>
  <si>
    <t>qKfz nicht ermittelbar, 2 Attribute nicht ermittelbar</t>
  </si>
  <si>
    <t>alle Attribute nicht ermittelbar</t>
  </si>
  <si>
    <t>qLkw &gt; qKfz, alle Attribute vorhanden</t>
  </si>
  <si>
    <t>Normalfall: alle Attribute vorhanden</t>
  </si>
  <si>
    <t>qLkw &gt; qKfz, 1 Attribut nicht ermittelbar</t>
  </si>
  <si>
    <t>qLkw &gt; qKfz, 2 Attribute nicht ermittelbar</t>
  </si>
  <si>
    <t>qKfz = 0, qLkw &gt; 0, 1 Attribut nicht ermittelbar</t>
  </si>
  <si>
    <t>qKfz = 0, qLkw &gt; 0, 2 Attribute nicht ermittelbar</t>
  </si>
  <si>
    <t>qKfz = 0, qLkw nicht ermittelbar</t>
  </si>
  <si>
    <t>qKfz = 0, qLkw nicht ermittelbar, 1 Attribut nicht ermittelbar</t>
  </si>
  <si>
    <t>qKfz = 0, qLkw nicht ermittelbar, 2 Attribute nicht ermittelbar</t>
  </si>
  <si>
    <t>qKfz = 0, qLkw &gt; 0, alle Attribute vorhanden</t>
  </si>
  <si>
    <t>Normalfall: qPkw = 0</t>
  </si>
  <si>
    <t>Normalfall: qLkw = 0</t>
  </si>
  <si>
    <t>qLkw = 0, 1 Attribut nicht ermittelbar</t>
  </si>
  <si>
    <t>qLkw = 0, 2 Attribute nicht ermittelbar</t>
  </si>
  <si>
    <t>qLkw = 0, qKfz nicht ermittelbar</t>
  </si>
  <si>
    <t>qLkw = 0, qKfz nicht ermittelbar, 1 Attribut nicht ermittelbar</t>
  </si>
  <si>
    <t>qLkw = 0, qKfz nicht ermittelbar, 2 Attribute nicht ermittelbar</t>
  </si>
  <si>
    <t>qLkw = 0, vLkw vorhanden</t>
  </si>
  <si>
    <t>qPkw = 0, vPkw vorhanden</t>
  </si>
  <si>
    <t>qPkw = 0, 1 Attribut nicht ermittelbar</t>
  </si>
  <si>
    <t>qPkw = 0, 2 Attribute nicht ermittelbar</t>
  </si>
  <si>
    <t>Normalfall: qKfz = 0</t>
  </si>
  <si>
    <t>qKfz = 0, vPkw vorhanden</t>
  </si>
  <si>
    <t>qKfz = 0, vLkw vorhanden</t>
  </si>
  <si>
    <t>qKfz = 0, vPkw und vLkw vorhanden</t>
  </si>
  <si>
    <t>Bedingung</t>
  </si>
  <si>
    <t>Folge</t>
  </si>
  <si>
    <t>B1</t>
  </si>
  <si>
    <t>B2</t>
  </si>
  <si>
    <t>B3</t>
  </si>
  <si>
    <t>B4</t>
  </si>
  <si>
    <t>B5</t>
  </si>
  <si>
    <t>B6</t>
  </si>
  <si>
    <t>F1</t>
  </si>
  <si>
    <t>F2</t>
  </si>
  <si>
    <t>Soll Formeln</t>
  </si>
  <si>
    <t>qPkw</t>
  </si>
  <si>
    <t>qLkw</t>
  </si>
  <si>
    <t>vPkw</t>
  </si>
  <si>
    <t>vLkw</t>
  </si>
  <si>
    <t>DUA-13</t>
  </si>
  <si>
    <t>Eingangsdaten</t>
  </si>
  <si>
    <t>vgKfz</t>
  </si>
  <si>
    <t>%</t>
  </si>
  <si>
    <t>Fz/h</t>
  </si>
  <si>
    <t>Minute</t>
  </si>
  <si>
    <t>Fz/Int.</t>
  </si>
  <si>
    <t>s</t>
  </si>
  <si>
    <t>B7</t>
  </si>
  <si>
    <t>B8</t>
  </si>
  <si>
    <t>B9</t>
  </si>
  <si>
    <t>B10</t>
  </si>
  <si>
    <t>B11</t>
  </si>
  <si>
    <t>B12</t>
  </si>
  <si>
    <t>F3</t>
  </si>
  <si>
    <t>F4</t>
  </si>
  <si>
    <t>F5</t>
  </si>
  <si>
    <t>F6</t>
  </si>
  <si>
    <t>F7</t>
  </si>
  <si>
    <t>F8</t>
  </si>
  <si>
    <r>
      <t xml:space="preserve">Soll erwartet </t>
    </r>
    <r>
      <rPr>
        <sz val="10"/>
        <rFont val="Arial"/>
        <family val="2"/>
      </rPr>
      <t>(Bespr. 28.02.)</t>
    </r>
  </si>
  <si>
    <t>KEx-15, Z. 1</t>
  </si>
  <si>
    <t>KEx-15, Z. 29</t>
  </si>
  <si>
    <t>KEx-15, Z. 31</t>
  </si>
  <si>
    <t>KEx-15, Z. 30</t>
  </si>
  <si>
    <t>KEx-15, Z. 36</t>
  </si>
  <si>
    <t>KEx-15, Z. 37</t>
  </si>
  <si>
    <t>KEx-15, Z. 39</t>
  </si>
  <si>
    <t>KEx-15, Z. 40</t>
  </si>
  <si>
    <t>X</t>
  </si>
  <si>
    <t>KEx-15, Z. 41</t>
  </si>
  <si>
    <t>KEx-15, Z. 44</t>
  </si>
  <si>
    <t>KEx-15, Z. 32 X</t>
  </si>
  <si>
    <t>KEx-15, Z. 34 X</t>
  </si>
  <si>
    <t>KEx-15, Z. 38 X</t>
  </si>
  <si>
    <t>KEx-15, Z. 42 X</t>
  </si>
  <si>
    <t>KEx-15, Z. 43 X</t>
  </si>
  <si>
    <r>
      <t>Soll erwartet</t>
    </r>
    <r>
      <rPr>
        <sz val="10"/>
        <rFont val="Arial"/>
        <family val="2"/>
      </rPr>
      <t xml:space="preserve"> (Bespr. 28.02.)</t>
    </r>
  </si>
  <si>
    <t>DUA-14</t>
  </si>
  <si>
    <t>KEx-15, Z. 3 - 4</t>
  </si>
  <si>
    <t>KEx-15, Z. 5</t>
  </si>
  <si>
    <t>KEx-15, Z. 15</t>
  </si>
  <si>
    <t>KEx-15, Z. 16</t>
  </si>
  <si>
    <t>KEx-15, Z. 8, 13, 20 , 23, 28</t>
  </si>
  <si>
    <t>KEx-15, Z. 2, 6, 7, 9 - 12, 14, 17 - 19, 21, 22, 24 - 27, 33, 35</t>
  </si>
  <si>
    <t>qKfz &lt;&gt; 0</t>
  </si>
  <si>
    <t>qKfz = 0, vgKfz konstant</t>
  </si>
  <si>
    <t>qKfz = 0, vgKfz kleiner</t>
  </si>
  <si>
    <t>qKfz = 0, vgKfz größer</t>
  </si>
  <si>
    <t>B13</t>
  </si>
  <si>
    <t>F9</t>
  </si>
  <si>
    <t>Parameter:</t>
  </si>
  <si>
    <t>Soll erwartet</t>
  </si>
  <si>
    <t>vKfzGrenz</t>
  </si>
  <si>
    <t>bGrenz</t>
  </si>
  <si>
    <t>Z. 1</t>
  </si>
  <si>
    <t>Z. 2</t>
  </si>
  <si>
    <t>Z. 10</t>
  </si>
  <si>
    <t>Z. 6</t>
  </si>
  <si>
    <t>v &gt; vGrenz, b &lt; bGrenz</t>
  </si>
  <si>
    <t>v &gt; vGrenz, b &gt; bGrenz</t>
  </si>
  <si>
    <t>v &gt; vGrenz, b = bGrenz</t>
  </si>
  <si>
    <t>v &lt; vGrenz, b &gt; bGrenz</t>
  </si>
  <si>
    <t>v = vGrenz, b &gt; bGrenz</t>
  </si>
  <si>
    <t>B14</t>
  </si>
  <si>
    <t>F10</t>
  </si>
  <si>
    <t>Parameter</t>
  </si>
  <si>
    <t>maxAnzKonstanzStreuung</t>
  </si>
  <si>
    <t>maxAnzKonstanzBelegung</t>
  </si>
  <si>
    <t>DUA-51</t>
  </si>
  <si>
    <t>Normalfall</t>
  </si>
  <si>
    <t>qKfz konst. 7 Intervalle</t>
  </si>
  <si>
    <t>vKfz konst. 7 Intervalle</t>
  </si>
  <si>
    <t>vPkw konst. 6 Intervalle</t>
  </si>
  <si>
    <t>b konst. 5 Intervalle</t>
  </si>
  <si>
    <t>b = 2 konst. 6 Intervalle</t>
  </si>
  <si>
    <t>Betriebsmeldung b</t>
  </si>
  <si>
    <t>Betriebsmeldung s</t>
  </si>
  <si>
    <t>keine Betriebsmeldung</t>
  </si>
  <si>
    <t>qKfzMax</t>
  </si>
  <si>
    <t>qLkwMax</t>
  </si>
  <si>
    <t>qPkwMax</t>
  </si>
  <si>
    <t>vKfzMax</t>
  </si>
  <si>
    <t>vLkwMax</t>
  </si>
  <si>
    <t>vPkwMax</t>
  </si>
  <si>
    <t>vGKfzMax</t>
  </si>
  <si>
    <t>bMax</t>
  </si>
  <si>
    <t>vKfz, vLkw, vPkw, vgKfz</t>
  </si>
  <si>
    <t>Grenzwerte v, qLkw, b</t>
  </si>
  <si>
    <t>Grenzwerte q</t>
  </si>
  <si>
    <t>qKfz, qPkw, b</t>
  </si>
  <si>
    <t>B15</t>
  </si>
  <si>
    <t>B16</t>
  </si>
  <si>
    <t>B17</t>
  </si>
  <si>
    <t>B18</t>
  </si>
  <si>
    <t>B19</t>
  </si>
  <si>
    <t>B20</t>
  </si>
  <si>
    <t>B21</t>
  </si>
  <si>
    <t>B22</t>
  </si>
  <si>
    <t>qLkw&gt;qKfzMax</t>
  </si>
  <si>
    <t>qKfz=qLkw+qPkw</t>
  </si>
  <si>
    <t>Kontrolle</t>
  </si>
  <si>
    <t>qKfz, qLkw</t>
  </si>
  <si>
    <t>qKfz, qLkw, qPkw</t>
  </si>
  <si>
    <t>Fall 3: Keine Prüfung</t>
  </si>
  <si>
    <t>Nein</t>
  </si>
  <si>
    <t>Fall 2: Wertebereichsverletzung (Nur Prüfung)</t>
  </si>
  <si>
    <t>Fall 1: Messwertüberschreitung (SetzeMinMax)</t>
  </si>
  <si>
    <t>DUA-52</t>
  </si>
  <si>
    <t>maxAusfallProTag</t>
  </si>
  <si>
    <t>DUA-53</t>
  </si>
  <si>
    <t>maxAusfallProBezugszeitraumEin</t>
  </si>
  <si>
    <t>maxAusfallProBezugszeitraumAus</t>
  </si>
  <si>
    <t>Formeln</t>
  </si>
  <si>
    <t>Status</t>
  </si>
  <si>
    <t>Status MWE Implausibel</t>
  </si>
  <si>
    <t>Güte</t>
  </si>
  <si>
    <t>Ja</t>
  </si>
  <si>
    <t>Status PlLog WertMaxLog</t>
  </si>
  <si>
    <t>maxAnzKonstanzVerkehrsmenge</t>
  </si>
  <si>
    <t>maxAnzKonstanzGeschwindigkeit</t>
  </si>
  <si>
    <t>qLkw konst. 8 Intervalle</t>
  </si>
  <si>
    <t>qPkw konst. 7 Intervalle</t>
  </si>
  <si>
    <t>vLkw konst. 5 Intervalle</t>
  </si>
  <si>
    <t>alle q = 0 konst. 7 Intervalle</t>
  </si>
  <si>
    <t>s konst. 9 Intervalle</t>
  </si>
  <si>
    <t>alle q konst. 8 Intervalle</t>
  </si>
  <si>
    <t>Betriebsmeldung q</t>
  </si>
  <si>
    <t>alle v konst. 6 Intervalle</t>
  </si>
  <si>
    <t>Betriebsmeldung v</t>
  </si>
  <si>
    <t>alle q, v konst. 8 Intervalle</t>
  </si>
  <si>
    <t>Betriebsmeldungen q, v</t>
  </si>
  <si>
    <t>v Status konst. 6 Intervalle</t>
  </si>
  <si>
    <t>Alle Status konst. 8 Intervalle</t>
  </si>
  <si>
    <t>DUA-13, Ze. 2, 3</t>
  </si>
  <si>
    <t>DUA-13, Ze. 4 - 7</t>
  </si>
  <si>
    <t>Ein v Status, konst. 6 Intervalle</t>
  </si>
  <si>
    <t>DUA-13, Ze. 8</t>
  </si>
  <si>
    <t>Alle v Status, ein q konst. 0</t>
  </si>
  <si>
    <t>DUA-13, Ze. 9</t>
  </si>
  <si>
    <t>DUA-13, Ze. 10</t>
  </si>
  <si>
    <t>q, v Status</t>
  </si>
  <si>
    <t>DUA-13, Ze. 11</t>
  </si>
  <si>
    <t>DUA-13, Ze. 12</t>
  </si>
  <si>
    <t>DUA-13, Ze. 21</t>
  </si>
  <si>
    <t>DUA-13, Ze. 18</t>
  </si>
  <si>
    <t>q = 0, v Status</t>
  </si>
  <si>
    <t>b Status, 6 Intervalle</t>
  </si>
  <si>
    <t>DUA-14, Ze. 28</t>
  </si>
  <si>
    <t>DUA-14, Ze. 31, 32</t>
  </si>
  <si>
    <t>DUA-51, Ze. 8</t>
  </si>
  <si>
    <t>DUA-51, Ze. 12</t>
  </si>
  <si>
    <t>DUA-51, Ze. 13</t>
  </si>
  <si>
    <t>DUA-51, Ze. 14</t>
  </si>
  <si>
    <t>1a</t>
  </si>
  <si>
    <t>1b</t>
  </si>
  <si>
    <t>2a</t>
  </si>
  <si>
    <t>2b</t>
  </si>
  <si>
    <t>3a</t>
  </si>
  <si>
    <t>4a</t>
  </si>
  <si>
    <t>3b</t>
  </si>
  <si>
    <t>4b</t>
  </si>
  <si>
    <t>KEx-15, Z. 45</t>
  </si>
  <si>
    <t>KEx-15, Z. 46</t>
  </si>
  <si>
    <t>KEx-15, Z. 47</t>
  </si>
  <si>
    <t>PrüfintervallAusfallHäufigkeit</t>
  </si>
  <si>
    <t>min</t>
  </si>
  <si>
    <t>BezugsZeitraumVetrauensBereich</t>
  </si>
  <si>
    <t>PrüfIntervallVertrauensBereich</t>
  </si>
  <si>
    <t>ms</t>
  </si>
  <si>
    <t>DUA-15, 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</si>
</sst>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%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2" fillId="0" borderId="0" xfId="0" applyFont="1" applyBorder="1"/>
    <xf numFmtId="0" fontId="2" fillId="0" borderId="0" xfId="0" applyFont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4" xfId="0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2" borderId="0" xfId="0" applyFill="1" applyBorder="1" applyAlignment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3" fillId="0" borderId="5" xfId="0" applyFont="1" applyBorder="1" applyAlignment="1">
      <alignment vertical="top"/>
    </xf>
    <xf numFmtId="0" fontId="2" fillId="0" borderId="5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 applyAlignment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/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164" fontId="0" fillId="4" borderId="0" xfId="0" applyNumberFormat="1" applyFill="1"/>
    <xf numFmtId="0" fontId="0" fillId="0" borderId="0" xfId="0" applyFont="1"/>
  </cellXfs>
  <cellStyles count="1">
    <cellStyle name="Standard" xfId="0" builtinId="0"/>
  </cellStyles>
  <dxfs count="1403"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CCFFCC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2"/>
        </patternFill>
      </fill>
    </dxf>
    <dxf>
      <fill>
        <patternFill>
          <bgColor theme="9" tint="0.39994506668294322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gray125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 patternType="gray125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gray125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</font>
      <fill>
        <patternFill patternType="gray125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</dxfs>
  <tableStyles count="0" defaultTableStyle="TableStyleMedium2" defaultPivotStyle="PivotStyleLight16"/>
  <colors>
    <mruColors>
      <color rgb="FFFFFF99"/>
      <color rgb="FFCCFFCC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AR5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2.75" outlineLevelCol="1"/>
  <cols>
    <col min="1" max="1" width="5.7109375" style="3" customWidth="1"/>
    <col min="2" max="6" width="6.7109375" customWidth="1"/>
    <col min="7" max="10" width="6.7109375" customWidth="1" outlineLevel="1"/>
    <col min="11" max="11" width="1.7109375" customWidth="1" collapsed="1"/>
    <col min="12" max="12" width="51.85546875" hidden="1" customWidth="1" outlineLevel="1"/>
    <col min="13" max="13" width="3.7109375" customWidth="1"/>
    <col min="14" max="22" width="3.7109375" style="3" customWidth="1" outlineLevel="1"/>
    <col min="23" max="23" width="5.7109375" customWidth="1"/>
    <col min="24" max="29" width="5.7109375" customWidth="1" outlineLevel="1"/>
    <col min="30" max="30" width="5.7109375" customWidth="1"/>
    <col min="31" max="36" width="5.7109375" customWidth="1" outlineLevel="1"/>
    <col min="37" max="37" width="1.7109375" customWidth="1"/>
    <col min="38" max="43" width="6.7109375" customWidth="1" outlineLevel="1"/>
    <col min="44" max="44" width="5.7109375" customWidth="1"/>
  </cols>
  <sheetData>
    <row r="1" spans="1:44">
      <c r="A1" s="2"/>
      <c r="B1" t="s">
        <v>0</v>
      </c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44">
      <c r="A2" s="2" t="s">
        <v>1</v>
      </c>
      <c r="B2" s="11" t="s">
        <v>2</v>
      </c>
      <c r="L2" t="s">
        <v>12</v>
      </c>
      <c r="N2" s="17" t="s">
        <v>46</v>
      </c>
      <c r="O2" s="18"/>
      <c r="P2" s="18"/>
      <c r="Q2" s="18"/>
      <c r="R2" s="18"/>
      <c r="S2" s="18"/>
      <c r="T2" s="18"/>
      <c r="U2" s="17" t="s">
        <v>47</v>
      </c>
      <c r="V2" s="18"/>
      <c r="W2" s="18"/>
      <c r="X2" s="16" t="s">
        <v>81</v>
      </c>
      <c r="Y2" s="6"/>
      <c r="Z2" s="6"/>
      <c r="AA2" s="6"/>
      <c r="AB2" s="6"/>
      <c r="AC2" s="6"/>
      <c r="AD2" s="6"/>
      <c r="AE2" s="16" t="s">
        <v>56</v>
      </c>
      <c r="AF2" s="6"/>
      <c r="AG2" s="6"/>
      <c r="AH2" s="6"/>
      <c r="AI2" s="6"/>
      <c r="AJ2" s="6"/>
      <c r="AK2" s="6"/>
      <c r="AL2" s="6" t="s">
        <v>175</v>
      </c>
      <c r="AM2" s="6"/>
      <c r="AN2" s="6"/>
      <c r="AO2" s="6"/>
      <c r="AP2" s="6"/>
      <c r="AQ2" s="6"/>
    </row>
    <row r="3" spans="1:44">
      <c r="A3" s="2"/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63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52</v>
      </c>
      <c r="S3" s="5" t="s">
        <v>53</v>
      </c>
      <c r="T3" s="5"/>
      <c r="U3" s="7" t="s">
        <v>54</v>
      </c>
      <c r="V3" s="7" t="s">
        <v>55</v>
      </c>
      <c r="X3" s="7" t="s">
        <v>4</v>
      </c>
      <c r="Y3" s="7" t="s">
        <v>57</v>
      </c>
      <c r="Z3" s="7" t="s">
        <v>58</v>
      </c>
      <c r="AA3" s="7" t="s">
        <v>11</v>
      </c>
      <c r="AB3" s="7" t="s">
        <v>59</v>
      </c>
      <c r="AC3" s="7" t="s">
        <v>60</v>
      </c>
      <c r="AD3" s="6"/>
      <c r="AE3" s="7" t="s">
        <v>4</v>
      </c>
      <c r="AF3" s="7" t="s">
        <v>57</v>
      </c>
      <c r="AG3" s="7" t="s">
        <v>58</v>
      </c>
      <c r="AH3" s="7" t="s">
        <v>11</v>
      </c>
      <c r="AI3" s="7" t="s">
        <v>59</v>
      </c>
      <c r="AJ3" s="7" t="s">
        <v>60</v>
      </c>
      <c r="AK3" s="7"/>
      <c r="AL3" s="7" t="s">
        <v>4</v>
      </c>
      <c r="AM3" s="7" t="s">
        <v>57</v>
      </c>
      <c r="AN3" s="7" t="s">
        <v>58</v>
      </c>
      <c r="AO3" s="7" t="s">
        <v>11</v>
      </c>
      <c r="AP3" s="7" t="s">
        <v>59</v>
      </c>
      <c r="AQ3" s="7" t="s">
        <v>60</v>
      </c>
    </row>
    <row r="4" spans="1:44">
      <c r="A4" s="9"/>
      <c r="B4" s="1" t="s">
        <v>66</v>
      </c>
      <c r="C4" s="1" t="s">
        <v>67</v>
      </c>
      <c r="D4" s="1" t="s">
        <v>67</v>
      </c>
      <c r="E4" s="1" t="s">
        <v>13</v>
      </c>
      <c r="F4" s="1" t="s">
        <v>13</v>
      </c>
      <c r="G4" s="1" t="s">
        <v>230</v>
      </c>
      <c r="H4" s="1" t="s">
        <v>64</v>
      </c>
      <c r="I4" s="1" t="s">
        <v>13</v>
      </c>
      <c r="J4" s="1" t="s">
        <v>13</v>
      </c>
      <c r="K4" s="1"/>
      <c r="L4" s="1"/>
      <c r="M4" s="1"/>
      <c r="N4" s="8"/>
      <c r="O4" s="8"/>
      <c r="P4" s="8"/>
      <c r="Q4" s="8"/>
      <c r="R4" s="8"/>
      <c r="S4" s="8"/>
      <c r="T4" s="8"/>
      <c r="U4" s="8"/>
      <c r="V4" s="8"/>
      <c r="W4" s="1"/>
      <c r="X4" s="33" t="s">
        <v>67</v>
      </c>
      <c r="Y4" s="33" t="s">
        <v>67</v>
      </c>
      <c r="Z4" s="33" t="s">
        <v>67</v>
      </c>
      <c r="AA4" s="33" t="s">
        <v>13</v>
      </c>
      <c r="AB4" s="33" t="s">
        <v>13</v>
      </c>
      <c r="AC4" s="33" t="s">
        <v>13</v>
      </c>
      <c r="AD4" s="1"/>
      <c r="AE4" s="33" t="s">
        <v>67</v>
      </c>
      <c r="AF4" s="33" t="s">
        <v>67</v>
      </c>
      <c r="AG4" s="33" t="s">
        <v>67</v>
      </c>
      <c r="AH4" s="33" t="s">
        <v>13</v>
      </c>
      <c r="AI4" s="33" t="s">
        <v>13</v>
      </c>
      <c r="AJ4" s="33" t="s">
        <v>13</v>
      </c>
      <c r="AK4" s="6"/>
      <c r="AL4" s="6"/>
      <c r="AM4" s="6"/>
      <c r="AN4" s="6"/>
      <c r="AO4" s="6"/>
      <c r="AP4" s="6"/>
      <c r="AQ4" s="6"/>
    </row>
    <row r="5" spans="1:44">
      <c r="A5" s="2">
        <v>1</v>
      </c>
      <c r="B5">
        <v>1</v>
      </c>
      <c r="C5">
        <v>12</v>
      </c>
      <c r="D5">
        <v>4</v>
      </c>
      <c r="E5">
        <v>86</v>
      </c>
      <c r="F5">
        <v>73</v>
      </c>
      <c r="G5">
        <v>3000</v>
      </c>
      <c r="H5">
        <v>13</v>
      </c>
      <c r="I5">
        <v>28</v>
      </c>
      <c r="J5">
        <v>85</v>
      </c>
      <c r="L5" t="s">
        <v>22</v>
      </c>
      <c r="N5" s="3" t="str">
        <f>IF(AND(C5&gt;=0,D5&gt;=0,C5&gt;=D5),"X","-")</f>
        <v>X</v>
      </c>
      <c r="O5" s="3" t="str">
        <f>IF(N5="-","X","-")</f>
        <v>-</v>
      </c>
      <c r="P5" s="3" t="str">
        <f>IF(AND(C5&gt;0,AND(C5&gt;=0,D5&gt;=0,C5-D5&gt;=0),D5&gt;=0,E5&gt;=0,F5&gt;=0),"X","-")</f>
        <v>X</v>
      </c>
      <c r="Q5" s="3" t="str">
        <f>IF(AND(AND(C5&gt;=0,D5&gt;=0,C5=D5),E5=-1),"X","-")</f>
        <v>-</v>
      </c>
      <c r="R5" s="3" t="str">
        <f>IF(AND(D5=0,F5=-1),"X","-")</f>
        <v>-</v>
      </c>
      <c r="S5" s="3" t="str">
        <f>IF(AND(P5="-",Q5="-",R5="-"),"X","-")</f>
        <v>-</v>
      </c>
      <c r="U5" s="3" t="str">
        <f>IF(O5="X","X","-")</f>
        <v>-</v>
      </c>
      <c r="V5" s="3" t="str">
        <f>IF(S5="X","X","-")</f>
        <v>-</v>
      </c>
      <c r="X5">
        <v>12</v>
      </c>
      <c r="Y5">
        <v>8</v>
      </c>
      <c r="Z5">
        <v>4</v>
      </c>
      <c r="AA5">
        <v>82</v>
      </c>
      <c r="AB5">
        <v>86</v>
      </c>
      <c r="AC5">
        <v>73</v>
      </c>
      <c r="AE5">
        <f>IF(U5="X",-3,C5)</f>
        <v>12</v>
      </c>
      <c r="AF5">
        <f>IF(N5="X",C5-D5,-3)</f>
        <v>8</v>
      </c>
      <c r="AG5">
        <f>IF(U5="X",-3,D5)</f>
        <v>4</v>
      </c>
      <c r="AH5">
        <f>IF(P5="X",ROUND(((C5-D5)*E5+D5*F5)/C5,0),IF(Q5="X",F5,IF(R5="X",E5,-3)))</f>
        <v>82</v>
      </c>
      <c r="AI5">
        <f>IF(V5="X",-3,E5)</f>
        <v>86</v>
      </c>
      <c r="AJ5">
        <f>IF(V5="X",-3,F5)</f>
        <v>73</v>
      </c>
      <c r="AL5" s="31">
        <v>1</v>
      </c>
      <c r="AM5" s="31">
        <v>1</v>
      </c>
      <c r="AN5" s="31">
        <v>1</v>
      </c>
      <c r="AO5" s="31">
        <v>1</v>
      </c>
      <c r="AP5" s="31">
        <v>1</v>
      </c>
      <c r="AQ5" s="31">
        <v>1</v>
      </c>
      <c r="AR5" s="3"/>
    </row>
    <row r="6" spans="1:44">
      <c r="A6" s="2">
        <v>2</v>
      </c>
      <c r="B6">
        <v>1</v>
      </c>
      <c r="C6">
        <v>12</v>
      </c>
      <c r="D6">
        <v>-1</v>
      </c>
      <c r="E6">
        <v>86</v>
      </c>
      <c r="F6">
        <v>73</v>
      </c>
      <c r="G6">
        <v>3000</v>
      </c>
      <c r="H6">
        <v>13</v>
      </c>
      <c r="I6">
        <v>28</v>
      </c>
      <c r="J6">
        <v>85</v>
      </c>
      <c r="L6" t="s">
        <v>14</v>
      </c>
      <c r="N6" s="3" t="str">
        <f t="shared" ref="N6:N20" si="0">IF(AND(C6&gt;=0,D6&gt;=0,C6&gt;=D6),"X","-")</f>
        <v>-</v>
      </c>
      <c r="O6" s="3" t="str">
        <f t="shared" ref="O6:O53" si="1">IF(N6="-","X","-")</f>
        <v>X</v>
      </c>
      <c r="P6" s="3" t="str">
        <f t="shared" ref="P6:P20" si="2">IF(AND(C6&gt;0,AND(C6&gt;=0,D6&gt;=0,C6-D6&gt;=0),D6&gt;=0,E6&gt;=0,F6&gt;=0),"X","-")</f>
        <v>-</v>
      </c>
      <c r="Q6" s="3" t="str">
        <f t="shared" ref="Q6:Q20" si="3">IF(AND(AND(C6&gt;=0,D6&gt;=0,C6=D6),E6=-1),"X","-")</f>
        <v>-</v>
      </c>
      <c r="R6" s="3" t="str">
        <f t="shared" ref="R6:R20" si="4">IF(AND(D6=0,F6=-1),"X","-")</f>
        <v>-</v>
      </c>
      <c r="S6" s="3" t="str">
        <f t="shared" ref="S6:S20" si="5">IF(AND(P6="-",Q6="-",R6="-"),"X","-")</f>
        <v>X</v>
      </c>
      <c r="U6" s="3" t="str">
        <f t="shared" ref="U6:U20" si="6">IF(O6="X","X","-")</f>
        <v>X</v>
      </c>
      <c r="V6" s="3" t="str">
        <f t="shared" ref="V6:V20" si="7">IF(S6="X","X","-")</f>
        <v>X</v>
      </c>
      <c r="X6">
        <v>-3</v>
      </c>
      <c r="Y6">
        <v>-3</v>
      </c>
      <c r="Z6">
        <v>-3</v>
      </c>
      <c r="AA6">
        <v>-3</v>
      </c>
      <c r="AB6">
        <v>-3</v>
      </c>
      <c r="AC6">
        <v>-3</v>
      </c>
      <c r="AE6">
        <f t="shared" ref="AE6:AE53" si="8">IF(U6="X",-3,C6)</f>
        <v>-3</v>
      </c>
      <c r="AF6">
        <f t="shared" ref="AF6:AF53" si="9">IF(N6="X",C6-D6,-3)</f>
        <v>-3</v>
      </c>
      <c r="AG6">
        <f t="shared" ref="AG6:AG53" si="10">IF(U6="X",-3,D6)</f>
        <v>-3</v>
      </c>
      <c r="AH6">
        <f t="shared" ref="AH6:AH53" si="11">IF(P6="X",ROUND(((C6-D6)*E6+D6*F6)/C6,0),IF(Q6="X",F6,IF(R6="X",E6,-3)))</f>
        <v>-3</v>
      </c>
      <c r="AI6">
        <f t="shared" ref="AI6:AI53" si="12">IF(V6="X",-3,E6)</f>
        <v>-3</v>
      </c>
      <c r="AJ6">
        <f t="shared" ref="AJ6:AJ53" si="13">IF(V6="X",-3,F6)</f>
        <v>-3</v>
      </c>
      <c r="AL6" s="31">
        <v>1</v>
      </c>
      <c r="AM6" s="31">
        <v>1</v>
      </c>
      <c r="AN6" s="31">
        <v>1</v>
      </c>
      <c r="AO6" s="31">
        <v>1</v>
      </c>
      <c r="AP6" s="31">
        <v>1</v>
      </c>
      <c r="AQ6" s="31">
        <v>1</v>
      </c>
      <c r="AR6" s="3"/>
    </row>
    <row r="7" spans="1:44">
      <c r="A7" s="2">
        <v>3</v>
      </c>
      <c r="B7">
        <v>1</v>
      </c>
      <c r="C7">
        <v>12</v>
      </c>
      <c r="D7">
        <v>4</v>
      </c>
      <c r="E7">
        <v>-1</v>
      </c>
      <c r="F7">
        <v>73</v>
      </c>
      <c r="G7">
        <v>3000</v>
      </c>
      <c r="H7">
        <v>13</v>
      </c>
      <c r="I7">
        <v>28</v>
      </c>
      <c r="J7">
        <v>85</v>
      </c>
      <c r="N7" s="3" t="str">
        <f t="shared" si="0"/>
        <v>X</v>
      </c>
      <c r="O7" s="3" t="str">
        <f t="shared" si="1"/>
        <v>-</v>
      </c>
      <c r="P7" s="3" t="str">
        <f t="shared" si="2"/>
        <v>-</v>
      </c>
      <c r="Q7" s="3" t="str">
        <f t="shared" si="3"/>
        <v>-</v>
      </c>
      <c r="R7" s="3" t="str">
        <f t="shared" si="4"/>
        <v>-</v>
      </c>
      <c r="S7" s="3" t="str">
        <f t="shared" si="5"/>
        <v>X</v>
      </c>
      <c r="U7" s="3" t="str">
        <f t="shared" si="6"/>
        <v>-</v>
      </c>
      <c r="V7" s="3" t="str">
        <f t="shared" si="7"/>
        <v>X</v>
      </c>
      <c r="X7">
        <v>12</v>
      </c>
      <c r="Y7">
        <v>8</v>
      </c>
      <c r="Z7">
        <v>4</v>
      </c>
      <c r="AA7">
        <v>-3</v>
      </c>
      <c r="AB7">
        <v>-3</v>
      </c>
      <c r="AC7">
        <v>-3</v>
      </c>
      <c r="AE7">
        <f t="shared" si="8"/>
        <v>12</v>
      </c>
      <c r="AF7">
        <f t="shared" si="9"/>
        <v>8</v>
      </c>
      <c r="AG7">
        <f t="shared" si="10"/>
        <v>4</v>
      </c>
      <c r="AH7">
        <f t="shared" si="11"/>
        <v>-3</v>
      </c>
      <c r="AI7">
        <f t="shared" si="12"/>
        <v>-3</v>
      </c>
      <c r="AJ7">
        <f t="shared" si="13"/>
        <v>-3</v>
      </c>
      <c r="AL7" s="31">
        <v>1</v>
      </c>
      <c r="AM7" s="31">
        <v>1</v>
      </c>
      <c r="AN7" s="31">
        <v>1</v>
      </c>
      <c r="AO7" s="31">
        <v>1</v>
      </c>
      <c r="AP7" s="31">
        <v>1</v>
      </c>
      <c r="AQ7" s="31">
        <v>1</v>
      </c>
      <c r="AR7" s="3"/>
    </row>
    <row r="8" spans="1:44">
      <c r="A8" s="2">
        <v>4</v>
      </c>
      <c r="B8">
        <v>1</v>
      </c>
      <c r="C8">
        <v>12</v>
      </c>
      <c r="D8">
        <v>4</v>
      </c>
      <c r="E8">
        <v>86</v>
      </c>
      <c r="F8">
        <v>-1</v>
      </c>
      <c r="G8">
        <v>3000</v>
      </c>
      <c r="H8">
        <v>13</v>
      </c>
      <c r="I8">
        <v>28</v>
      </c>
      <c r="J8">
        <v>85</v>
      </c>
      <c r="N8" s="3" t="str">
        <f t="shared" si="0"/>
        <v>X</v>
      </c>
      <c r="O8" s="3" t="str">
        <f t="shared" si="1"/>
        <v>-</v>
      </c>
      <c r="P8" s="3" t="str">
        <f t="shared" si="2"/>
        <v>-</v>
      </c>
      <c r="Q8" s="3" t="str">
        <f t="shared" si="3"/>
        <v>-</v>
      </c>
      <c r="R8" s="3" t="str">
        <f t="shared" si="4"/>
        <v>-</v>
      </c>
      <c r="S8" s="3" t="str">
        <f t="shared" si="5"/>
        <v>X</v>
      </c>
      <c r="U8" s="3" t="str">
        <f t="shared" si="6"/>
        <v>-</v>
      </c>
      <c r="V8" s="3" t="str">
        <f t="shared" si="7"/>
        <v>X</v>
      </c>
      <c r="X8">
        <v>12</v>
      </c>
      <c r="Y8">
        <v>8</v>
      </c>
      <c r="Z8">
        <v>4</v>
      </c>
      <c r="AA8">
        <v>-3</v>
      </c>
      <c r="AB8">
        <v>-3</v>
      </c>
      <c r="AC8">
        <v>-3</v>
      </c>
      <c r="AE8">
        <f t="shared" si="8"/>
        <v>12</v>
      </c>
      <c r="AF8">
        <f t="shared" si="9"/>
        <v>8</v>
      </c>
      <c r="AG8">
        <f t="shared" si="10"/>
        <v>4</v>
      </c>
      <c r="AH8">
        <f t="shared" si="11"/>
        <v>-3</v>
      </c>
      <c r="AI8">
        <f t="shared" si="12"/>
        <v>-3</v>
      </c>
      <c r="AJ8">
        <f t="shared" si="13"/>
        <v>-3</v>
      </c>
      <c r="AL8" s="31">
        <v>1</v>
      </c>
      <c r="AM8" s="31">
        <v>1</v>
      </c>
      <c r="AN8" s="31">
        <v>1</v>
      </c>
      <c r="AO8" s="31">
        <v>1</v>
      </c>
      <c r="AP8" s="31">
        <v>1</v>
      </c>
      <c r="AQ8" s="31">
        <v>1</v>
      </c>
      <c r="AR8" s="3"/>
    </row>
    <row r="9" spans="1:44">
      <c r="A9" s="2">
        <v>5</v>
      </c>
      <c r="B9">
        <v>1</v>
      </c>
      <c r="C9">
        <v>12</v>
      </c>
      <c r="D9">
        <v>4</v>
      </c>
      <c r="E9">
        <v>-1</v>
      </c>
      <c r="F9">
        <v>-1</v>
      </c>
      <c r="G9">
        <v>3000</v>
      </c>
      <c r="H9">
        <v>13</v>
      </c>
      <c r="I9">
        <v>-1</v>
      </c>
      <c r="J9">
        <v>85</v>
      </c>
      <c r="L9" t="s">
        <v>15</v>
      </c>
      <c r="N9" s="3" t="str">
        <f t="shared" si="0"/>
        <v>X</v>
      </c>
      <c r="O9" s="3" t="str">
        <f t="shared" si="1"/>
        <v>-</v>
      </c>
      <c r="P9" s="3" t="str">
        <f t="shared" si="2"/>
        <v>-</v>
      </c>
      <c r="Q9" s="3" t="str">
        <f t="shared" si="3"/>
        <v>-</v>
      </c>
      <c r="R9" s="3" t="str">
        <f t="shared" si="4"/>
        <v>-</v>
      </c>
      <c r="S9" s="3" t="str">
        <f t="shared" si="5"/>
        <v>X</v>
      </c>
      <c r="U9" s="3" t="str">
        <f t="shared" si="6"/>
        <v>-</v>
      </c>
      <c r="V9" s="3" t="str">
        <f t="shared" si="7"/>
        <v>X</v>
      </c>
      <c r="X9">
        <v>12</v>
      </c>
      <c r="Y9">
        <v>8</v>
      </c>
      <c r="Z9">
        <v>4</v>
      </c>
      <c r="AA9">
        <v>-3</v>
      </c>
      <c r="AB9">
        <v>-3</v>
      </c>
      <c r="AC9">
        <v>-3</v>
      </c>
      <c r="AE9">
        <f t="shared" si="8"/>
        <v>12</v>
      </c>
      <c r="AF9">
        <f t="shared" si="9"/>
        <v>8</v>
      </c>
      <c r="AG9">
        <f t="shared" si="10"/>
        <v>4</v>
      </c>
      <c r="AH9">
        <f t="shared" si="11"/>
        <v>-3</v>
      </c>
      <c r="AI9">
        <f t="shared" si="12"/>
        <v>-3</v>
      </c>
      <c r="AJ9">
        <f t="shared" si="13"/>
        <v>-3</v>
      </c>
      <c r="AL9" s="31">
        <v>1</v>
      </c>
      <c r="AM9" s="31">
        <v>1</v>
      </c>
      <c r="AN9" s="31">
        <v>1</v>
      </c>
      <c r="AO9" s="31">
        <v>1</v>
      </c>
      <c r="AP9" s="31">
        <v>1</v>
      </c>
      <c r="AQ9" s="31">
        <v>1</v>
      </c>
      <c r="AR9" s="3"/>
    </row>
    <row r="10" spans="1:44">
      <c r="A10" s="2">
        <v>6</v>
      </c>
      <c r="B10">
        <v>1</v>
      </c>
      <c r="C10">
        <v>12</v>
      </c>
      <c r="D10">
        <v>-1</v>
      </c>
      <c r="E10">
        <v>-1</v>
      </c>
      <c r="F10">
        <v>73</v>
      </c>
      <c r="G10">
        <v>3000</v>
      </c>
      <c r="H10">
        <v>13</v>
      </c>
      <c r="I10">
        <v>28</v>
      </c>
      <c r="J10">
        <v>85</v>
      </c>
      <c r="N10" s="3" t="str">
        <f t="shared" si="0"/>
        <v>-</v>
      </c>
      <c r="O10" s="3" t="str">
        <f t="shared" si="1"/>
        <v>X</v>
      </c>
      <c r="P10" s="3" t="str">
        <f t="shared" si="2"/>
        <v>-</v>
      </c>
      <c r="Q10" s="3" t="str">
        <f t="shared" si="3"/>
        <v>-</v>
      </c>
      <c r="R10" s="3" t="str">
        <f t="shared" si="4"/>
        <v>-</v>
      </c>
      <c r="S10" s="3" t="str">
        <f t="shared" si="5"/>
        <v>X</v>
      </c>
      <c r="U10" s="3" t="str">
        <f t="shared" si="6"/>
        <v>X</v>
      </c>
      <c r="V10" s="3" t="str">
        <f t="shared" si="7"/>
        <v>X</v>
      </c>
      <c r="X10">
        <v>-3</v>
      </c>
      <c r="Y10">
        <v>-3</v>
      </c>
      <c r="Z10">
        <v>-3</v>
      </c>
      <c r="AA10">
        <v>-3</v>
      </c>
      <c r="AB10">
        <v>-3</v>
      </c>
      <c r="AC10">
        <v>-3</v>
      </c>
      <c r="AE10">
        <f t="shared" si="8"/>
        <v>-3</v>
      </c>
      <c r="AF10">
        <f t="shared" si="9"/>
        <v>-3</v>
      </c>
      <c r="AG10">
        <f t="shared" si="10"/>
        <v>-3</v>
      </c>
      <c r="AH10">
        <f t="shared" si="11"/>
        <v>-3</v>
      </c>
      <c r="AI10">
        <f t="shared" si="12"/>
        <v>-3</v>
      </c>
      <c r="AJ10">
        <f t="shared" si="13"/>
        <v>-3</v>
      </c>
      <c r="AL10" s="31">
        <v>1</v>
      </c>
      <c r="AM10" s="31">
        <v>1</v>
      </c>
      <c r="AN10" s="31">
        <v>1</v>
      </c>
      <c r="AO10" s="31">
        <v>1</v>
      </c>
      <c r="AP10" s="31">
        <v>1</v>
      </c>
      <c r="AQ10" s="31">
        <v>1</v>
      </c>
      <c r="AR10" s="3"/>
    </row>
    <row r="11" spans="1:44">
      <c r="A11" s="2">
        <v>7</v>
      </c>
      <c r="B11">
        <v>1</v>
      </c>
      <c r="C11">
        <v>12</v>
      </c>
      <c r="D11">
        <v>-1</v>
      </c>
      <c r="E11">
        <v>86</v>
      </c>
      <c r="F11">
        <v>-1</v>
      </c>
      <c r="G11">
        <v>3000</v>
      </c>
      <c r="H11">
        <v>13</v>
      </c>
      <c r="I11">
        <v>28</v>
      </c>
      <c r="J11">
        <v>85</v>
      </c>
      <c r="N11" s="3" t="str">
        <f t="shared" si="0"/>
        <v>-</v>
      </c>
      <c r="O11" s="3" t="str">
        <f t="shared" si="1"/>
        <v>X</v>
      </c>
      <c r="P11" s="3" t="str">
        <f t="shared" si="2"/>
        <v>-</v>
      </c>
      <c r="Q11" s="3" t="str">
        <f t="shared" si="3"/>
        <v>-</v>
      </c>
      <c r="R11" s="3" t="str">
        <f t="shared" si="4"/>
        <v>-</v>
      </c>
      <c r="S11" s="3" t="str">
        <f t="shared" si="5"/>
        <v>X</v>
      </c>
      <c r="U11" s="3" t="str">
        <f t="shared" si="6"/>
        <v>X</v>
      </c>
      <c r="V11" s="3" t="str">
        <f t="shared" si="7"/>
        <v>X</v>
      </c>
      <c r="X11">
        <v>-3</v>
      </c>
      <c r="Y11">
        <v>-3</v>
      </c>
      <c r="Z11">
        <v>-3</v>
      </c>
      <c r="AA11">
        <v>-3</v>
      </c>
      <c r="AB11">
        <v>-3</v>
      </c>
      <c r="AC11">
        <v>-3</v>
      </c>
      <c r="AE11">
        <f t="shared" si="8"/>
        <v>-3</v>
      </c>
      <c r="AF11">
        <f t="shared" si="9"/>
        <v>-3</v>
      </c>
      <c r="AG11">
        <f t="shared" si="10"/>
        <v>-3</v>
      </c>
      <c r="AH11">
        <f t="shared" si="11"/>
        <v>-3</v>
      </c>
      <c r="AI11">
        <f t="shared" si="12"/>
        <v>-3</v>
      </c>
      <c r="AJ11">
        <f t="shared" si="13"/>
        <v>-3</v>
      </c>
      <c r="AL11" s="31">
        <v>1</v>
      </c>
      <c r="AM11" s="31">
        <v>1</v>
      </c>
      <c r="AN11" s="31">
        <v>1</v>
      </c>
      <c r="AO11" s="31">
        <v>1</v>
      </c>
      <c r="AP11" s="31">
        <v>1</v>
      </c>
      <c r="AQ11" s="31">
        <v>1</v>
      </c>
      <c r="AR11" s="3"/>
    </row>
    <row r="12" spans="1:44">
      <c r="A12" s="2">
        <v>8</v>
      </c>
      <c r="B12">
        <v>1</v>
      </c>
      <c r="C12">
        <v>12</v>
      </c>
      <c r="D12">
        <v>-1</v>
      </c>
      <c r="E12">
        <v>-1</v>
      </c>
      <c r="F12">
        <v>-1</v>
      </c>
      <c r="G12">
        <v>3000</v>
      </c>
      <c r="H12">
        <v>13</v>
      </c>
      <c r="I12">
        <v>-1</v>
      </c>
      <c r="J12">
        <v>85</v>
      </c>
      <c r="L12" t="s">
        <v>16</v>
      </c>
      <c r="N12" s="3" t="str">
        <f t="shared" si="0"/>
        <v>-</v>
      </c>
      <c r="O12" s="3" t="str">
        <f t="shared" si="1"/>
        <v>X</v>
      </c>
      <c r="P12" s="3" t="str">
        <f t="shared" si="2"/>
        <v>-</v>
      </c>
      <c r="Q12" s="3" t="str">
        <f t="shared" si="3"/>
        <v>-</v>
      </c>
      <c r="R12" s="3" t="str">
        <f t="shared" si="4"/>
        <v>-</v>
      </c>
      <c r="S12" s="3" t="str">
        <f t="shared" si="5"/>
        <v>X</v>
      </c>
      <c r="U12" s="3" t="str">
        <f t="shared" si="6"/>
        <v>X</v>
      </c>
      <c r="V12" s="3" t="str">
        <f t="shared" si="7"/>
        <v>X</v>
      </c>
      <c r="X12">
        <v>-3</v>
      </c>
      <c r="Y12">
        <v>-3</v>
      </c>
      <c r="Z12">
        <v>-3</v>
      </c>
      <c r="AA12">
        <v>-3</v>
      </c>
      <c r="AB12">
        <v>-3</v>
      </c>
      <c r="AC12">
        <v>-3</v>
      </c>
      <c r="AE12">
        <f t="shared" si="8"/>
        <v>-3</v>
      </c>
      <c r="AF12">
        <f t="shared" si="9"/>
        <v>-3</v>
      </c>
      <c r="AG12">
        <f t="shared" si="10"/>
        <v>-3</v>
      </c>
      <c r="AH12">
        <f t="shared" si="11"/>
        <v>-3</v>
      </c>
      <c r="AI12">
        <f t="shared" si="12"/>
        <v>-3</v>
      </c>
      <c r="AJ12">
        <f t="shared" si="13"/>
        <v>-3</v>
      </c>
      <c r="AL12" s="31">
        <v>1</v>
      </c>
      <c r="AM12" s="31">
        <v>1</v>
      </c>
      <c r="AN12" s="31">
        <v>1</v>
      </c>
      <c r="AO12" s="31">
        <v>1</v>
      </c>
      <c r="AP12" s="31">
        <v>1</v>
      </c>
      <c r="AQ12" s="31">
        <v>1</v>
      </c>
      <c r="AR12" s="3"/>
    </row>
    <row r="13" spans="1:44">
      <c r="A13" s="2">
        <v>9</v>
      </c>
      <c r="B13">
        <v>1</v>
      </c>
      <c r="C13">
        <v>-1</v>
      </c>
      <c r="D13">
        <v>4</v>
      </c>
      <c r="E13">
        <v>86</v>
      </c>
      <c r="F13">
        <v>73</v>
      </c>
      <c r="G13">
        <v>3000</v>
      </c>
      <c r="H13">
        <v>13</v>
      </c>
      <c r="I13">
        <v>28</v>
      </c>
      <c r="J13">
        <v>85</v>
      </c>
      <c r="L13" t="s">
        <v>17</v>
      </c>
      <c r="N13" s="3" t="str">
        <f t="shared" si="0"/>
        <v>-</v>
      </c>
      <c r="O13" s="3" t="str">
        <f t="shared" si="1"/>
        <v>X</v>
      </c>
      <c r="P13" s="3" t="str">
        <f t="shared" si="2"/>
        <v>-</v>
      </c>
      <c r="Q13" s="3" t="str">
        <f t="shared" si="3"/>
        <v>-</v>
      </c>
      <c r="R13" s="3" t="str">
        <f t="shared" si="4"/>
        <v>-</v>
      </c>
      <c r="S13" s="3" t="str">
        <f t="shared" si="5"/>
        <v>X</v>
      </c>
      <c r="U13" s="3" t="str">
        <f t="shared" si="6"/>
        <v>X</v>
      </c>
      <c r="V13" s="3" t="str">
        <f t="shared" si="7"/>
        <v>X</v>
      </c>
      <c r="X13">
        <v>-3</v>
      </c>
      <c r="Y13">
        <v>-3</v>
      </c>
      <c r="Z13">
        <v>-3</v>
      </c>
      <c r="AA13">
        <v>-3</v>
      </c>
      <c r="AB13">
        <v>-3</v>
      </c>
      <c r="AC13">
        <v>-3</v>
      </c>
      <c r="AE13">
        <f t="shared" si="8"/>
        <v>-3</v>
      </c>
      <c r="AF13">
        <f t="shared" si="9"/>
        <v>-3</v>
      </c>
      <c r="AG13">
        <f t="shared" si="10"/>
        <v>-3</v>
      </c>
      <c r="AH13">
        <f t="shared" si="11"/>
        <v>-3</v>
      </c>
      <c r="AI13">
        <f t="shared" si="12"/>
        <v>-3</v>
      </c>
      <c r="AJ13">
        <f t="shared" si="13"/>
        <v>-3</v>
      </c>
      <c r="AL13" s="31">
        <v>1</v>
      </c>
      <c r="AM13" s="31">
        <v>1</v>
      </c>
      <c r="AN13" s="31">
        <v>1</v>
      </c>
      <c r="AO13" s="31">
        <v>1</v>
      </c>
      <c r="AP13" s="31">
        <v>1</v>
      </c>
      <c r="AQ13" s="31">
        <v>1</v>
      </c>
      <c r="AR13" s="3"/>
    </row>
    <row r="14" spans="1:44">
      <c r="A14" s="2">
        <v>10</v>
      </c>
      <c r="B14">
        <v>1</v>
      </c>
      <c r="C14">
        <v>-1</v>
      </c>
      <c r="D14">
        <v>-1</v>
      </c>
      <c r="E14">
        <v>86</v>
      </c>
      <c r="F14">
        <v>73</v>
      </c>
      <c r="G14">
        <v>3000</v>
      </c>
      <c r="H14">
        <v>13</v>
      </c>
      <c r="I14">
        <v>28</v>
      </c>
      <c r="J14">
        <v>85</v>
      </c>
      <c r="L14" t="s">
        <v>18</v>
      </c>
      <c r="N14" s="3" t="str">
        <f t="shared" si="0"/>
        <v>-</v>
      </c>
      <c r="O14" s="3" t="str">
        <f t="shared" si="1"/>
        <v>X</v>
      </c>
      <c r="P14" s="3" t="str">
        <f t="shared" si="2"/>
        <v>-</v>
      </c>
      <c r="Q14" s="3" t="str">
        <f t="shared" si="3"/>
        <v>-</v>
      </c>
      <c r="R14" s="3" t="str">
        <f t="shared" si="4"/>
        <v>-</v>
      </c>
      <c r="S14" s="3" t="str">
        <f t="shared" si="5"/>
        <v>X</v>
      </c>
      <c r="U14" s="3" t="str">
        <f t="shared" si="6"/>
        <v>X</v>
      </c>
      <c r="V14" s="3" t="str">
        <f t="shared" si="7"/>
        <v>X</v>
      </c>
      <c r="X14">
        <v>-3</v>
      </c>
      <c r="Y14">
        <v>-3</v>
      </c>
      <c r="Z14">
        <v>-3</v>
      </c>
      <c r="AA14">
        <v>-3</v>
      </c>
      <c r="AB14">
        <v>-3</v>
      </c>
      <c r="AC14">
        <v>-3</v>
      </c>
      <c r="AE14">
        <f t="shared" si="8"/>
        <v>-3</v>
      </c>
      <c r="AF14">
        <f t="shared" si="9"/>
        <v>-3</v>
      </c>
      <c r="AG14">
        <f t="shared" si="10"/>
        <v>-3</v>
      </c>
      <c r="AH14">
        <f t="shared" si="11"/>
        <v>-3</v>
      </c>
      <c r="AI14">
        <f t="shared" si="12"/>
        <v>-3</v>
      </c>
      <c r="AJ14">
        <f t="shared" si="13"/>
        <v>-3</v>
      </c>
      <c r="AL14" s="31">
        <v>1</v>
      </c>
      <c r="AM14" s="31">
        <v>1</v>
      </c>
      <c r="AN14" s="31">
        <v>1</v>
      </c>
      <c r="AO14" s="31">
        <v>1</v>
      </c>
      <c r="AP14" s="31">
        <v>1</v>
      </c>
      <c r="AQ14" s="31">
        <v>1</v>
      </c>
      <c r="AR14" s="3"/>
    </row>
    <row r="15" spans="1:44">
      <c r="A15" s="2">
        <v>11</v>
      </c>
      <c r="B15">
        <v>1</v>
      </c>
      <c r="C15">
        <v>-1</v>
      </c>
      <c r="D15">
        <v>4</v>
      </c>
      <c r="E15">
        <v>-1</v>
      </c>
      <c r="F15">
        <v>73</v>
      </c>
      <c r="G15">
        <v>3000</v>
      </c>
      <c r="H15">
        <v>13</v>
      </c>
      <c r="I15">
        <v>28</v>
      </c>
      <c r="J15">
        <v>85</v>
      </c>
      <c r="N15" s="3" t="str">
        <f t="shared" si="0"/>
        <v>-</v>
      </c>
      <c r="O15" s="3" t="str">
        <f t="shared" si="1"/>
        <v>X</v>
      </c>
      <c r="P15" s="3" t="str">
        <f t="shared" si="2"/>
        <v>-</v>
      </c>
      <c r="Q15" s="3" t="str">
        <f t="shared" si="3"/>
        <v>-</v>
      </c>
      <c r="R15" s="3" t="str">
        <f t="shared" si="4"/>
        <v>-</v>
      </c>
      <c r="S15" s="3" t="str">
        <f t="shared" si="5"/>
        <v>X</v>
      </c>
      <c r="U15" s="3" t="str">
        <f t="shared" si="6"/>
        <v>X</v>
      </c>
      <c r="V15" s="3" t="str">
        <f t="shared" si="7"/>
        <v>X</v>
      </c>
      <c r="X15">
        <v>-3</v>
      </c>
      <c r="Y15">
        <v>-3</v>
      </c>
      <c r="Z15">
        <v>-3</v>
      </c>
      <c r="AA15">
        <v>-3</v>
      </c>
      <c r="AB15">
        <v>-3</v>
      </c>
      <c r="AC15">
        <v>-3</v>
      </c>
      <c r="AE15">
        <f t="shared" si="8"/>
        <v>-3</v>
      </c>
      <c r="AF15">
        <f t="shared" si="9"/>
        <v>-3</v>
      </c>
      <c r="AG15">
        <f t="shared" si="10"/>
        <v>-3</v>
      </c>
      <c r="AH15">
        <f t="shared" si="11"/>
        <v>-3</v>
      </c>
      <c r="AI15">
        <f t="shared" si="12"/>
        <v>-3</v>
      </c>
      <c r="AJ15">
        <f t="shared" si="13"/>
        <v>-3</v>
      </c>
      <c r="AL15" s="31">
        <v>1</v>
      </c>
      <c r="AM15" s="31">
        <v>1</v>
      </c>
      <c r="AN15" s="31">
        <v>1</v>
      </c>
      <c r="AO15" s="31">
        <v>1</v>
      </c>
      <c r="AP15" s="31">
        <v>1</v>
      </c>
      <c r="AQ15" s="31">
        <v>1</v>
      </c>
      <c r="AR15" s="3"/>
    </row>
    <row r="16" spans="1:44">
      <c r="A16" s="2">
        <v>12</v>
      </c>
      <c r="B16">
        <v>1</v>
      </c>
      <c r="C16">
        <v>-1</v>
      </c>
      <c r="D16">
        <v>4</v>
      </c>
      <c r="E16">
        <v>86</v>
      </c>
      <c r="F16">
        <v>-1</v>
      </c>
      <c r="G16">
        <v>3000</v>
      </c>
      <c r="H16">
        <v>13</v>
      </c>
      <c r="I16">
        <v>28</v>
      </c>
      <c r="J16">
        <v>85</v>
      </c>
      <c r="N16" s="3" t="str">
        <f t="shared" si="0"/>
        <v>-</v>
      </c>
      <c r="O16" s="3" t="str">
        <f t="shared" si="1"/>
        <v>X</v>
      </c>
      <c r="P16" s="3" t="str">
        <f t="shared" si="2"/>
        <v>-</v>
      </c>
      <c r="Q16" s="3" t="str">
        <f t="shared" si="3"/>
        <v>-</v>
      </c>
      <c r="R16" s="3" t="str">
        <f t="shared" si="4"/>
        <v>-</v>
      </c>
      <c r="S16" s="3" t="str">
        <f t="shared" si="5"/>
        <v>X</v>
      </c>
      <c r="U16" s="3" t="str">
        <f t="shared" si="6"/>
        <v>X</v>
      </c>
      <c r="V16" s="3" t="str">
        <f t="shared" si="7"/>
        <v>X</v>
      </c>
      <c r="X16">
        <v>-3</v>
      </c>
      <c r="Y16">
        <v>-3</v>
      </c>
      <c r="Z16">
        <v>-3</v>
      </c>
      <c r="AA16">
        <v>-3</v>
      </c>
      <c r="AB16">
        <v>-3</v>
      </c>
      <c r="AC16">
        <v>-3</v>
      </c>
      <c r="AE16">
        <f t="shared" si="8"/>
        <v>-3</v>
      </c>
      <c r="AF16">
        <f t="shared" si="9"/>
        <v>-3</v>
      </c>
      <c r="AG16">
        <f t="shared" si="10"/>
        <v>-3</v>
      </c>
      <c r="AH16">
        <f t="shared" si="11"/>
        <v>-3</v>
      </c>
      <c r="AI16">
        <f t="shared" si="12"/>
        <v>-3</v>
      </c>
      <c r="AJ16">
        <f t="shared" si="13"/>
        <v>-3</v>
      </c>
      <c r="AL16" s="31">
        <v>1</v>
      </c>
      <c r="AM16" s="31">
        <v>1</v>
      </c>
      <c r="AN16" s="31">
        <v>1</v>
      </c>
      <c r="AO16" s="31">
        <v>1</v>
      </c>
      <c r="AP16" s="31">
        <v>1</v>
      </c>
      <c r="AQ16" s="31">
        <v>1</v>
      </c>
      <c r="AR16" s="3"/>
    </row>
    <row r="17" spans="1:44">
      <c r="A17" s="2">
        <v>13</v>
      </c>
      <c r="B17">
        <v>1</v>
      </c>
      <c r="C17">
        <v>-1</v>
      </c>
      <c r="D17">
        <v>4</v>
      </c>
      <c r="E17">
        <v>-1</v>
      </c>
      <c r="F17">
        <v>-1</v>
      </c>
      <c r="G17">
        <v>3000</v>
      </c>
      <c r="H17">
        <v>13</v>
      </c>
      <c r="I17">
        <v>-1</v>
      </c>
      <c r="J17">
        <v>85</v>
      </c>
      <c r="L17" t="s">
        <v>19</v>
      </c>
      <c r="N17" s="3" t="str">
        <f t="shared" si="0"/>
        <v>-</v>
      </c>
      <c r="O17" s="3" t="str">
        <f t="shared" si="1"/>
        <v>X</v>
      </c>
      <c r="P17" s="3" t="str">
        <f t="shared" si="2"/>
        <v>-</v>
      </c>
      <c r="Q17" s="3" t="str">
        <f t="shared" si="3"/>
        <v>-</v>
      </c>
      <c r="R17" s="3" t="str">
        <f t="shared" si="4"/>
        <v>-</v>
      </c>
      <c r="S17" s="3" t="str">
        <f t="shared" si="5"/>
        <v>X</v>
      </c>
      <c r="U17" s="3" t="str">
        <f t="shared" si="6"/>
        <v>X</v>
      </c>
      <c r="V17" s="3" t="str">
        <f t="shared" si="7"/>
        <v>X</v>
      </c>
      <c r="X17">
        <v>-3</v>
      </c>
      <c r="Y17">
        <v>-3</v>
      </c>
      <c r="Z17">
        <v>-3</v>
      </c>
      <c r="AA17">
        <v>-3</v>
      </c>
      <c r="AB17">
        <v>-3</v>
      </c>
      <c r="AC17">
        <v>-3</v>
      </c>
      <c r="AE17">
        <f t="shared" si="8"/>
        <v>-3</v>
      </c>
      <c r="AF17">
        <f t="shared" si="9"/>
        <v>-3</v>
      </c>
      <c r="AG17">
        <f t="shared" si="10"/>
        <v>-3</v>
      </c>
      <c r="AH17">
        <f t="shared" si="11"/>
        <v>-3</v>
      </c>
      <c r="AI17">
        <f t="shared" si="12"/>
        <v>-3</v>
      </c>
      <c r="AJ17">
        <f t="shared" si="13"/>
        <v>-3</v>
      </c>
      <c r="AL17" s="31">
        <v>1</v>
      </c>
      <c r="AM17" s="31">
        <v>1</v>
      </c>
      <c r="AN17" s="31">
        <v>1</v>
      </c>
      <c r="AO17" s="31">
        <v>1</v>
      </c>
      <c r="AP17" s="31">
        <v>1</v>
      </c>
      <c r="AQ17" s="31">
        <v>1</v>
      </c>
      <c r="AR17" s="3"/>
    </row>
    <row r="18" spans="1:44">
      <c r="A18" s="2">
        <v>14</v>
      </c>
      <c r="B18">
        <v>1</v>
      </c>
      <c r="C18">
        <v>-1</v>
      </c>
      <c r="D18">
        <v>-1</v>
      </c>
      <c r="E18">
        <v>-1</v>
      </c>
      <c r="F18">
        <v>73</v>
      </c>
      <c r="G18">
        <v>-1</v>
      </c>
      <c r="H18">
        <v>-1</v>
      </c>
      <c r="I18">
        <v>28</v>
      </c>
      <c r="J18">
        <v>85</v>
      </c>
      <c r="N18" s="3" t="str">
        <f t="shared" si="0"/>
        <v>-</v>
      </c>
      <c r="O18" s="3" t="str">
        <f t="shared" si="1"/>
        <v>X</v>
      </c>
      <c r="P18" s="3" t="str">
        <f t="shared" si="2"/>
        <v>-</v>
      </c>
      <c r="Q18" s="3" t="str">
        <f t="shared" si="3"/>
        <v>-</v>
      </c>
      <c r="R18" s="3" t="str">
        <f t="shared" si="4"/>
        <v>-</v>
      </c>
      <c r="S18" s="3" t="str">
        <f t="shared" si="5"/>
        <v>X</v>
      </c>
      <c r="U18" s="3" t="str">
        <f t="shared" si="6"/>
        <v>X</v>
      </c>
      <c r="V18" s="3" t="str">
        <f t="shared" si="7"/>
        <v>X</v>
      </c>
      <c r="X18">
        <v>-3</v>
      </c>
      <c r="Y18">
        <v>-3</v>
      </c>
      <c r="Z18">
        <v>-3</v>
      </c>
      <c r="AA18">
        <v>-3</v>
      </c>
      <c r="AB18">
        <v>-3</v>
      </c>
      <c r="AC18">
        <v>-3</v>
      </c>
      <c r="AE18">
        <f t="shared" si="8"/>
        <v>-3</v>
      </c>
      <c r="AF18">
        <f t="shared" si="9"/>
        <v>-3</v>
      </c>
      <c r="AG18">
        <f t="shared" si="10"/>
        <v>-3</v>
      </c>
      <c r="AH18">
        <f t="shared" si="11"/>
        <v>-3</v>
      </c>
      <c r="AI18">
        <f t="shared" si="12"/>
        <v>-3</v>
      </c>
      <c r="AJ18">
        <f t="shared" si="13"/>
        <v>-3</v>
      </c>
      <c r="AL18" s="31">
        <v>1</v>
      </c>
      <c r="AM18" s="31">
        <v>1</v>
      </c>
      <c r="AN18" s="31">
        <v>1</v>
      </c>
      <c r="AO18" s="31">
        <v>1</v>
      </c>
      <c r="AP18" s="31">
        <v>1</v>
      </c>
      <c r="AQ18" s="31">
        <v>1</v>
      </c>
      <c r="AR18" s="3"/>
    </row>
    <row r="19" spans="1:44">
      <c r="A19" s="2">
        <v>15</v>
      </c>
      <c r="B19">
        <v>1</v>
      </c>
      <c r="C19">
        <v>-1</v>
      </c>
      <c r="D19">
        <v>-1</v>
      </c>
      <c r="E19">
        <v>86</v>
      </c>
      <c r="F19">
        <v>-1</v>
      </c>
      <c r="G19">
        <v>-1</v>
      </c>
      <c r="H19">
        <v>-1</v>
      </c>
      <c r="I19">
        <v>28</v>
      </c>
      <c r="J19">
        <v>85</v>
      </c>
      <c r="N19" s="3" t="str">
        <f t="shared" si="0"/>
        <v>-</v>
      </c>
      <c r="O19" s="3" t="str">
        <f t="shared" si="1"/>
        <v>X</v>
      </c>
      <c r="P19" s="3" t="str">
        <f t="shared" si="2"/>
        <v>-</v>
      </c>
      <c r="Q19" s="3" t="str">
        <f t="shared" si="3"/>
        <v>-</v>
      </c>
      <c r="R19" s="3" t="str">
        <f t="shared" si="4"/>
        <v>-</v>
      </c>
      <c r="S19" s="3" t="str">
        <f t="shared" si="5"/>
        <v>X</v>
      </c>
      <c r="U19" s="3" t="str">
        <f t="shared" si="6"/>
        <v>X</v>
      </c>
      <c r="V19" s="3" t="str">
        <f t="shared" si="7"/>
        <v>X</v>
      </c>
      <c r="X19">
        <v>-3</v>
      </c>
      <c r="Y19">
        <v>-3</v>
      </c>
      <c r="Z19">
        <v>-3</v>
      </c>
      <c r="AA19">
        <v>-3</v>
      </c>
      <c r="AB19">
        <v>-3</v>
      </c>
      <c r="AC19">
        <v>-3</v>
      </c>
      <c r="AE19">
        <f t="shared" si="8"/>
        <v>-3</v>
      </c>
      <c r="AF19">
        <f t="shared" si="9"/>
        <v>-3</v>
      </c>
      <c r="AG19">
        <f t="shared" si="10"/>
        <v>-3</v>
      </c>
      <c r="AH19">
        <f t="shared" si="11"/>
        <v>-3</v>
      </c>
      <c r="AI19">
        <f t="shared" si="12"/>
        <v>-3</v>
      </c>
      <c r="AJ19">
        <f t="shared" si="13"/>
        <v>-3</v>
      </c>
      <c r="AL19" s="31">
        <v>1</v>
      </c>
      <c r="AM19" s="31">
        <v>1</v>
      </c>
      <c r="AN19" s="31">
        <v>1</v>
      </c>
      <c r="AO19" s="31">
        <v>1</v>
      </c>
      <c r="AP19" s="31">
        <v>1</v>
      </c>
      <c r="AQ19" s="31">
        <v>1</v>
      </c>
      <c r="AR19" s="3"/>
    </row>
    <row r="20" spans="1:44">
      <c r="A20" s="2">
        <v>16</v>
      </c>
      <c r="B20">
        <v>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85</v>
      </c>
      <c r="L20" t="s">
        <v>20</v>
      </c>
      <c r="N20" s="3" t="str">
        <f t="shared" si="0"/>
        <v>-</v>
      </c>
      <c r="O20" s="3" t="str">
        <f t="shared" si="1"/>
        <v>X</v>
      </c>
      <c r="P20" s="3" t="str">
        <f t="shared" si="2"/>
        <v>-</v>
      </c>
      <c r="Q20" s="3" t="str">
        <f t="shared" si="3"/>
        <v>-</v>
      </c>
      <c r="R20" s="3" t="str">
        <f t="shared" si="4"/>
        <v>-</v>
      </c>
      <c r="S20" s="3" t="str">
        <f t="shared" si="5"/>
        <v>X</v>
      </c>
      <c r="U20" s="3" t="str">
        <f t="shared" si="6"/>
        <v>X</v>
      </c>
      <c r="V20" s="3" t="str">
        <f t="shared" si="7"/>
        <v>X</v>
      </c>
      <c r="X20">
        <v>-3</v>
      </c>
      <c r="Y20">
        <v>-3</v>
      </c>
      <c r="Z20">
        <v>-3</v>
      </c>
      <c r="AA20">
        <v>-3</v>
      </c>
      <c r="AB20">
        <v>-3</v>
      </c>
      <c r="AC20">
        <v>-3</v>
      </c>
      <c r="AE20">
        <f t="shared" si="8"/>
        <v>-3</v>
      </c>
      <c r="AF20">
        <f t="shared" si="9"/>
        <v>-3</v>
      </c>
      <c r="AG20">
        <f t="shared" si="10"/>
        <v>-3</v>
      </c>
      <c r="AH20">
        <f t="shared" si="11"/>
        <v>-3</v>
      </c>
      <c r="AI20">
        <f t="shared" si="12"/>
        <v>-3</v>
      </c>
      <c r="AJ20">
        <f t="shared" si="13"/>
        <v>-3</v>
      </c>
      <c r="AL20" s="31">
        <v>1</v>
      </c>
      <c r="AM20" s="31">
        <v>1</v>
      </c>
      <c r="AN20" s="31">
        <v>1</v>
      </c>
      <c r="AO20" s="31">
        <v>1</v>
      </c>
      <c r="AP20" s="31">
        <v>1</v>
      </c>
      <c r="AQ20" s="31">
        <v>1</v>
      </c>
      <c r="AR20" s="3"/>
    </row>
    <row r="21" spans="1:44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5"/>
      <c r="P21" s="15"/>
      <c r="Q21" s="15"/>
      <c r="R21" s="15"/>
      <c r="S21" s="15"/>
      <c r="T21" s="15"/>
      <c r="U21" s="15"/>
      <c r="V21" s="15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3"/>
    </row>
    <row r="22" spans="1:44">
      <c r="A22" s="2">
        <v>17</v>
      </c>
      <c r="B22">
        <v>1</v>
      </c>
      <c r="C22">
        <v>9</v>
      </c>
      <c r="D22">
        <v>14</v>
      </c>
      <c r="E22">
        <v>82</v>
      </c>
      <c r="F22">
        <v>75</v>
      </c>
      <c r="G22">
        <v>3000</v>
      </c>
      <c r="H22">
        <v>13</v>
      </c>
      <c r="I22">
        <v>28</v>
      </c>
      <c r="J22">
        <v>85</v>
      </c>
      <c r="L22" t="s">
        <v>21</v>
      </c>
      <c r="N22" s="3" t="str">
        <f t="shared" ref="N22:N53" si="14">IF(AND(C22&gt;=0,D22&gt;=0,C22&gt;=D22),"X","-")</f>
        <v>-</v>
      </c>
      <c r="O22" s="3" t="str">
        <f t="shared" si="1"/>
        <v>X</v>
      </c>
      <c r="P22" s="3" t="str">
        <f t="shared" ref="P22:P53" si="15">IF(AND(C22&gt;0,AND(C22&gt;=0,D22&gt;=0,C22-D22&gt;=0),D22&gt;=0,E22&gt;=0,F22&gt;=0),"X","-")</f>
        <v>-</v>
      </c>
      <c r="Q22" s="3" t="str">
        <f t="shared" ref="Q22:Q53" si="16">IF(AND(AND(C22&gt;=0,D22&gt;=0,C22=D22),E22=-1),"X","-")</f>
        <v>-</v>
      </c>
      <c r="R22" s="3" t="str">
        <f t="shared" ref="R22:R53" si="17">IF(AND(D22=0,F22=-1),"X","-")</f>
        <v>-</v>
      </c>
      <c r="S22" s="3" t="str">
        <f t="shared" ref="S22:S53" si="18">IF(AND(P22="-",Q22="-",R22="-"),"X","-")</f>
        <v>X</v>
      </c>
      <c r="U22" s="3" t="str">
        <f t="shared" ref="U22:U53" si="19">IF(O22="X","X","-")</f>
        <v>X</v>
      </c>
      <c r="V22" s="3" t="str">
        <f t="shared" ref="V22:V53" si="20">IF(S22="X","X","-")</f>
        <v>X</v>
      </c>
      <c r="X22">
        <v>-3</v>
      </c>
      <c r="Y22">
        <v>-3</v>
      </c>
      <c r="Z22">
        <v>-3</v>
      </c>
      <c r="AA22">
        <v>-3</v>
      </c>
      <c r="AB22">
        <v>-3</v>
      </c>
      <c r="AC22">
        <v>-3</v>
      </c>
      <c r="AE22">
        <f t="shared" si="8"/>
        <v>-3</v>
      </c>
      <c r="AF22">
        <f t="shared" si="9"/>
        <v>-3</v>
      </c>
      <c r="AG22">
        <f t="shared" si="10"/>
        <v>-3</v>
      </c>
      <c r="AH22">
        <f t="shared" si="11"/>
        <v>-3</v>
      </c>
      <c r="AI22">
        <f t="shared" si="12"/>
        <v>-3</v>
      </c>
      <c r="AJ22">
        <f t="shared" si="13"/>
        <v>-3</v>
      </c>
      <c r="AL22" s="31">
        <v>1</v>
      </c>
      <c r="AM22" s="31">
        <v>1</v>
      </c>
      <c r="AN22" s="31">
        <v>1</v>
      </c>
      <c r="AO22" s="31">
        <v>1</v>
      </c>
      <c r="AP22" s="31">
        <v>1</v>
      </c>
      <c r="AQ22" s="31">
        <v>1</v>
      </c>
      <c r="AR22" s="3"/>
    </row>
    <row r="23" spans="1:44">
      <c r="A23" s="2">
        <v>18</v>
      </c>
      <c r="B23">
        <v>1</v>
      </c>
      <c r="C23">
        <v>9</v>
      </c>
      <c r="D23">
        <v>14</v>
      </c>
      <c r="E23">
        <v>-1</v>
      </c>
      <c r="F23">
        <v>75</v>
      </c>
      <c r="G23">
        <v>3000</v>
      </c>
      <c r="H23">
        <v>13</v>
      </c>
      <c r="I23">
        <v>28</v>
      </c>
      <c r="J23">
        <v>85</v>
      </c>
      <c r="L23" t="s">
        <v>23</v>
      </c>
      <c r="N23" s="3" t="str">
        <f t="shared" si="14"/>
        <v>-</v>
      </c>
      <c r="O23" s="3" t="str">
        <f t="shared" si="1"/>
        <v>X</v>
      </c>
      <c r="P23" s="3" t="str">
        <f t="shared" si="15"/>
        <v>-</v>
      </c>
      <c r="Q23" s="3" t="str">
        <f t="shared" si="16"/>
        <v>-</v>
      </c>
      <c r="R23" s="3" t="str">
        <f t="shared" si="17"/>
        <v>-</v>
      </c>
      <c r="S23" s="3" t="str">
        <f t="shared" si="18"/>
        <v>X</v>
      </c>
      <c r="U23" s="3" t="str">
        <f t="shared" si="19"/>
        <v>X</v>
      </c>
      <c r="V23" s="3" t="str">
        <f t="shared" si="20"/>
        <v>X</v>
      </c>
      <c r="X23">
        <v>-3</v>
      </c>
      <c r="Y23">
        <v>-3</v>
      </c>
      <c r="Z23">
        <v>-3</v>
      </c>
      <c r="AA23">
        <v>-3</v>
      </c>
      <c r="AB23">
        <v>-3</v>
      </c>
      <c r="AC23">
        <v>-3</v>
      </c>
      <c r="AE23">
        <f t="shared" si="8"/>
        <v>-3</v>
      </c>
      <c r="AF23">
        <f t="shared" si="9"/>
        <v>-3</v>
      </c>
      <c r="AG23">
        <f t="shared" si="10"/>
        <v>-3</v>
      </c>
      <c r="AH23">
        <f t="shared" si="11"/>
        <v>-3</v>
      </c>
      <c r="AI23">
        <f t="shared" si="12"/>
        <v>-3</v>
      </c>
      <c r="AJ23">
        <f t="shared" si="13"/>
        <v>-3</v>
      </c>
      <c r="AL23" s="31">
        <v>1</v>
      </c>
      <c r="AM23" s="31">
        <v>1</v>
      </c>
      <c r="AN23" s="31">
        <v>1</v>
      </c>
      <c r="AO23" s="31">
        <v>1</v>
      </c>
      <c r="AP23" s="31">
        <v>1</v>
      </c>
      <c r="AQ23" s="31">
        <v>1</v>
      </c>
      <c r="AR23" s="3"/>
    </row>
    <row r="24" spans="1:44">
      <c r="A24" s="2">
        <v>19</v>
      </c>
      <c r="B24">
        <v>1</v>
      </c>
      <c r="C24">
        <v>9</v>
      </c>
      <c r="D24">
        <v>14</v>
      </c>
      <c r="E24">
        <v>82</v>
      </c>
      <c r="F24">
        <v>-1</v>
      </c>
      <c r="G24">
        <v>3000</v>
      </c>
      <c r="H24">
        <v>13</v>
      </c>
      <c r="I24">
        <v>28</v>
      </c>
      <c r="J24">
        <v>85</v>
      </c>
      <c r="N24" s="3" t="str">
        <f t="shared" si="14"/>
        <v>-</v>
      </c>
      <c r="O24" s="3" t="str">
        <f t="shared" si="1"/>
        <v>X</v>
      </c>
      <c r="P24" s="3" t="str">
        <f t="shared" si="15"/>
        <v>-</v>
      </c>
      <c r="Q24" s="3" t="str">
        <f t="shared" si="16"/>
        <v>-</v>
      </c>
      <c r="R24" s="3" t="str">
        <f t="shared" si="17"/>
        <v>-</v>
      </c>
      <c r="S24" s="3" t="str">
        <f t="shared" si="18"/>
        <v>X</v>
      </c>
      <c r="U24" s="3" t="str">
        <f t="shared" si="19"/>
        <v>X</v>
      </c>
      <c r="V24" s="3" t="str">
        <f t="shared" si="20"/>
        <v>X</v>
      </c>
      <c r="X24">
        <v>-3</v>
      </c>
      <c r="Y24">
        <v>-3</v>
      </c>
      <c r="Z24">
        <v>-3</v>
      </c>
      <c r="AA24">
        <v>-3</v>
      </c>
      <c r="AB24">
        <v>-3</v>
      </c>
      <c r="AC24">
        <v>-3</v>
      </c>
      <c r="AE24">
        <f t="shared" si="8"/>
        <v>-3</v>
      </c>
      <c r="AF24">
        <f t="shared" si="9"/>
        <v>-3</v>
      </c>
      <c r="AG24">
        <f t="shared" si="10"/>
        <v>-3</v>
      </c>
      <c r="AH24">
        <f t="shared" si="11"/>
        <v>-3</v>
      </c>
      <c r="AI24">
        <f t="shared" si="12"/>
        <v>-3</v>
      </c>
      <c r="AJ24">
        <f t="shared" si="13"/>
        <v>-3</v>
      </c>
      <c r="AL24" s="31">
        <v>1</v>
      </c>
      <c r="AM24" s="31">
        <v>1</v>
      </c>
      <c r="AN24" s="31">
        <v>1</v>
      </c>
      <c r="AO24" s="31">
        <v>1</v>
      </c>
      <c r="AP24" s="31">
        <v>1</v>
      </c>
      <c r="AQ24" s="31">
        <v>1</v>
      </c>
      <c r="AR24" s="3"/>
    </row>
    <row r="25" spans="1:44">
      <c r="A25" s="2">
        <v>20</v>
      </c>
      <c r="B25">
        <v>1</v>
      </c>
      <c r="C25">
        <v>9</v>
      </c>
      <c r="D25">
        <v>14</v>
      </c>
      <c r="E25">
        <v>-1</v>
      </c>
      <c r="F25">
        <v>-1</v>
      </c>
      <c r="G25">
        <v>3000</v>
      </c>
      <c r="H25">
        <v>13</v>
      </c>
      <c r="I25">
        <v>-1</v>
      </c>
      <c r="J25">
        <v>85</v>
      </c>
      <c r="L25" t="s">
        <v>24</v>
      </c>
      <c r="N25" s="3" t="str">
        <f t="shared" si="14"/>
        <v>-</v>
      </c>
      <c r="O25" s="3" t="str">
        <f t="shared" si="1"/>
        <v>X</v>
      </c>
      <c r="P25" s="3" t="str">
        <f t="shared" si="15"/>
        <v>-</v>
      </c>
      <c r="Q25" s="3" t="str">
        <f t="shared" si="16"/>
        <v>-</v>
      </c>
      <c r="R25" s="3" t="str">
        <f t="shared" si="17"/>
        <v>-</v>
      </c>
      <c r="S25" s="3" t="str">
        <f t="shared" si="18"/>
        <v>X</v>
      </c>
      <c r="U25" s="3" t="str">
        <f t="shared" si="19"/>
        <v>X</v>
      </c>
      <c r="V25" s="3" t="str">
        <f t="shared" si="20"/>
        <v>X</v>
      </c>
      <c r="X25">
        <v>-3</v>
      </c>
      <c r="Y25">
        <v>-3</v>
      </c>
      <c r="Z25">
        <v>-3</v>
      </c>
      <c r="AA25">
        <v>-3</v>
      </c>
      <c r="AB25">
        <v>-3</v>
      </c>
      <c r="AC25">
        <v>-3</v>
      </c>
      <c r="AE25">
        <f t="shared" si="8"/>
        <v>-3</v>
      </c>
      <c r="AF25">
        <f t="shared" si="9"/>
        <v>-3</v>
      </c>
      <c r="AG25">
        <f t="shared" si="10"/>
        <v>-3</v>
      </c>
      <c r="AH25">
        <f t="shared" si="11"/>
        <v>-3</v>
      </c>
      <c r="AI25">
        <f t="shared" si="12"/>
        <v>-3</v>
      </c>
      <c r="AJ25">
        <f t="shared" si="13"/>
        <v>-3</v>
      </c>
      <c r="AL25" s="31">
        <v>1</v>
      </c>
      <c r="AM25" s="31">
        <v>1</v>
      </c>
      <c r="AN25" s="31">
        <v>1</v>
      </c>
      <c r="AO25" s="31">
        <v>1</v>
      </c>
      <c r="AP25" s="31">
        <v>1</v>
      </c>
      <c r="AQ25" s="31">
        <v>1</v>
      </c>
      <c r="AR25" s="3"/>
    </row>
    <row r="26" spans="1:4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5"/>
      <c r="P26" s="15"/>
      <c r="Q26" s="15"/>
      <c r="R26" s="15"/>
      <c r="S26" s="15"/>
      <c r="T26" s="15"/>
      <c r="U26" s="15"/>
      <c r="V26" s="15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3"/>
    </row>
    <row r="27" spans="1:44">
      <c r="A27" s="2">
        <v>21</v>
      </c>
      <c r="B27">
        <v>1</v>
      </c>
      <c r="C27" s="6">
        <v>0</v>
      </c>
      <c r="D27" s="6">
        <v>6</v>
      </c>
      <c r="E27" s="6">
        <v>-1</v>
      </c>
      <c r="F27" s="6">
        <v>78</v>
      </c>
      <c r="G27">
        <v>3000</v>
      </c>
      <c r="H27">
        <v>13</v>
      </c>
      <c r="I27">
        <v>28</v>
      </c>
      <c r="J27">
        <v>85</v>
      </c>
      <c r="L27" t="s">
        <v>25</v>
      </c>
      <c r="N27" s="3" t="str">
        <f t="shared" si="14"/>
        <v>-</v>
      </c>
      <c r="O27" s="3" t="str">
        <f t="shared" si="1"/>
        <v>X</v>
      </c>
      <c r="P27" s="3" t="str">
        <f t="shared" si="15"/>
        <v>-</v>
      </c>
      <c r="Q27" s="3" t="str">
        <f t="shared" si="16"/>
        <v>-</v>
      </c>
      <c r="R27" s="3" t="str">
        <f t="shared" si="17"/>
        <v>-</v>
      </c>
      <c r="S27" s="3" t="str">
        <f t="shared" si="18"/>
        <v>X</v>
      </c>
      <c r="U27" s="3" t="str">
        <f t="shared" si="19"/>
        <v>X</v>
      </c>
      <c r="V27" s="3" t="str">
        <f t="shared" si="20"/>
        <v>X</v>
      </c>
      <c r="X27">
        <v>-3</v>
      </c>
      <c r="Y27">
        <v>-3</v>
      </c>
      <c r="Z27">
        <v>-3</v>
      </c>
      <c r="AA27">
        <v>-3</v>
      </c>
      <c r="AB27">
        <v>-3</v>
      </c>
      <c r="AC27">
        <v>-3</v>
      </c>
      <c r="AE27">
        <f t="shared" si="8"/>
        <v>-3</v>
      </c>
      <c r="AF27">
        <f t="shared" si="9"/>
        <v>-3</v>
      </c>
      <c r="AG27">
        <f t="shared" si="10"/>
        <v>-3</v>
      </c>
      <c r="AH27">
        <f t="shared" si="11"/>
        <v>-3</v>
      </c>
      <c r="AI27">
        <f t="shared" si="12"/>
        <v>-3</v>
      </c>
      <c r="AJ27">
        <f t="shared" si="13"/>
        <v>-3</v>
      </c>
      <c r="AL27" s="31">
        <v>1</v>
      </c>
      <c r="AM27" s="31">
        <v>1</v>
      </c>
      <c r="AN27" s="31">
        <v>1</v>
      </c>
      <c r="AO27" s="31">
        <v>1</v>
      </c>
      <c r="AP27" s="31">
        <v>1</v>
      </c>
      <c r="AQ27" s="31">
        <v>1</v>
      </c>
      <c r="AR27" s="3"/>
    </row>
    <row r="28" spans="1:44">
      <c r="A28" s="2">
        <v>22</v>
      </c>
      <c r="B28">
        <v>1</v>
      </c>
      <c r="C28" s="6">
        <v>0</v>
      </c>
      <c r="D28" s="6">
        <v>6</v>
      </c>
      <c r="E28" s="6">
        <v>84</v>
      </c>
      <c r="F28" s="6">
        <v>-1</v>
      </c>
      <c r="G28">
        <v>3000</v>
      </c>
      <c r="H28">
        <v>13</v>
      </c>
      <c r="I28">
        <v>28</v>
      </c>
      <c r="J28">
        <v>85</v>
      </c>
      <c r="N28" s="3" t="str">
        <f t="shared" si="14"/>
        <v>-</v>
      </c>
      <c r="O28" s="3" t="str">
        <f t="shared" si="1"/>
        <v>X</v>
      </c>
      <c r="P28" s="3" t="str">
        <f t="shared" si="15"/>
        <v>-</v>
      </c>
      <c r="Q28" s="3" t="str">
        <f t="shared" si="16"/>
        <v>-</v>
      </c>
      <c r="R28" s="3" t="str">
        <f t="shared" si="17"/>
        <v>-</v>
      </c>
      <c r="S28" s="3" t="str">
        <f t="shared" si="18"/>
        <v>X</v>
      </c>
      <c r="U28" s="3" t="str">
        <f t="shared" si="19"/>
        <v>X</v>
      </c>
      <c r="V28" s="3" t="str">
        <f t="shared" si="20"/>
        <v>X</v>
      </c>
      <c r="X28">
        <v>-3</v>
      </c>
      <c r="Y28">
        <v>-3</v>
      </c>
      <c r="Z28">
        <v>-3</v>
      </c>
      <c r="AA28">
        <v>-3</v>
      </c>
      <c r="AB28">
        <v>-3</v>
      </c>
      <c r="AC28">
        <v>-3</v>
      </c>
      <c r="AE28">
        <f t="shared" si="8"/>
        <v>-3</v>
      </c>
      <c r="AF28">
        <f t="shared" si="9"/>
        <v>-3</v>
      </c>
      <c r="AG28">
        <f t="shared" si="10"/>
        <v>-3</v>
      </c>
      <c r="AH28">
        <f t="shared" si="11"/>
        <v>-3</v>
      </c>
      <c r="AI28">
        <f t="shared" si="12"/>
        <v>-3</v>
      </c>
      <c r="AJ28">
        <f t="shared" si="13"/>
        <v>-3</v>
      </c>
      <c r="AL28" s="31">
        <v>1</v>
      </c>
      <c r="AM28" s="31">
        <v>1</v>
      </c>
      <c r="AN28" s="31">
        <v>1</v>
      </c>
      <c r="AO28" s="31">
        <v>1</v>
      </c>
      <c r="AP28" s="31">
        <v>1</v>
      </c>
      <c r="AQ28" s="31">
        <v>1</v>
      </c>
      <c r="AR28" s="3"/>
    </row>
    <row r="29" spans="1:44">
      <c r="A29" s="2">
        <v>23</v>
      </c>
      <c r="B29">
        <v>1</v>
      </c>
      <c r="C29" s="6">
        <v>0</v>
      </c>
      <c r="D29" s="6">
        <v>6</v>
      </c>
      <c r="E29" s="6">
        <v>-1</v>
      </c>
      <c r="F29" s="6">
        <v>-1</v>
      </c>
      <c r="G29">
        <v>3000</v>
      </c>
      <c r="H29">
        <v>13</v>
      </c>
      <c r="I29">
        <v>-1</v>
      </c>
      <c r="J29">
        <v>85</v>
      </c>
      <c r="L29" t="s">
        <v>26</v>
      </c>
      <c r="N29" s="3" t="str">
        <f t="shared" si="14"/>
        <v>-</v>
      </c>
      <c r="O29" s="3" t="str">
        <f t="shared" si="1"/>
        <v>X</v>
      </c>
      <c r="P29" s="3" t="str">
        <f t="shared" si="15"/>
        <v>-</v>
      </c>
      <c r="Q29" s="3" t="str">
        <f t="shared" si="16"/>
        <v>-</v>
      </c>
      <c r="R29" s="3" t="str">
        <f t="shared" si="17"/>
        <v>-</v>
      </c>
      <c r="S29" s="3" t="str">
        <f t="shared" si="18"/>
        <v>X</v>
      </c>
      <c r="U29" s="3" t="str">
        <f t="shared" si="19"/>
        <v>X</v>
      </c>
      <c r="V29" s="3" t="str">
        <f t="shared" si="20"/>
        <v>X</v>
      </c>
      <c r="X29">
        <v>-3</v>
      </c>
      <c r="Y29">
        <v>-3</v>
      </c>
      <c r="Z29">
        <v>-3</v>
      </c>
      <c r="AA29">
        <v>-3</v>
      </c>
      <c r="AB29">
        <v>-3</v>
      </c>
      <c r="AC29">
        <v>-3</v>
      </c>
      <c r="AE29">
        <f t="shared" si="8"/>
        <v>-3</v>
      </c>
      <c r="AF29">
        <f t="shared" si="9"/>
        <v>-3</v>
      </c>
      <c r="AG29">
        <f t="shared" si="10"/>
        <v>-3</v>
      </c>
      <c r="AH29">
        <f t="shared" si="11"/>
        <v>-3</v>
      </c>
      <c r="AI29">
        <f t="shared" si="12"/>
        <v>-3</v>
      </c>
      <c r="AJ29">
        <f t="shared" si="13"/>
        <v>-3</v>
      </c>
      <c r="AL29" s="31">
        <v>1</v>
      </c>
      <c r="AM29" s="31">
        <v>1</v>
      </c>
      <c r="AN29" s="31">
        <v>1</v>
      </c>
      <c r="AO29" s="31">
        <v>1</v>
      </c>
      <c r="AP29" s="31">
        <v>1</v>
      </c>
      <c r="AQ29" s="31">
        <v>1</v>
      </c>
      <c r="AR29" s="3"/>
    </row>
    <row r="30" spans="1:44">
      <c r="A30" s="2">
        <v>24</v>
      </c>
      <c r="B30">
        <v>1</v>
      </c>
      <c r="C30" s="6">
        <v>0</v>
      </c>
      <c r="D30" s="6">
        <v>6</v>
      </c>
      <c r="E30" s="6">
        <v>84</v>
      </c>
      <c r="F30" s="6">
        <v>78</v>
      </c>
      <c r="G30">
        <v>3000</v>
      </c>
      <c r="H30">
        <v>13</v>
      </c>
      <c r="I30">
        <v>28</v>
      </c>
      <c r="J30">
        <v>85</v>
      </c>
      <c r="L30" t="s">
        <v>30</v>
      </c>
      <c r="N30" s="3" t="str">
        <f t="shared" si="14"/>
        <v>-</v>
      </c>
      <c r="O30" s="3" t="str">
        <f t="shared" si="1"/>
        <v>X</v>
      </c>
      <c r="P30" s="3" t="str">
        <f t="shared" si="15"/>
        <v>-</v>
      </c>
      <c r="Q30" s="3" t="str">
        <f t="shared" si="16"/>
        <v>-</v>
      </c>
      <c r="R30" s="3" t="str">
        <f t="shared" si="17"/>
        <v>-</v>
      </c>
      <c r="S30" s="3" t="str">
        <f t="shared" si="18"/>
        <v>X</v>
      </c>
      <c r="U30" s="3" t="str">
        <f t="shared" si="19"/>
        <v>X</v>
      </c>
      <c r="V30" s="3" t="str">
        <f t="shared" si="20"/>
        <v>X</v>
      </c>
      <c r="X30">
        <v>-3</v>
      </c>
      <c r="Y30">
        <v>-3</v>
      </c>
      <c r="Z30">
        <v>-3</v>
      </c>
      <c r="AA30">
        <v>-3</v>
      </c>
      <c r="AB30">
        <v>-3</v>
      </c>
      <c r="AC30">
        <v>-3</v>
      </c>
      <c r="AE30">
        <f t="shared" si="8"/>
        <v>-3</v>
      </c>
      <c r="AF30">
        <f t="shared" si="9"/>
        <v>-3</v>
      </c>
      <c r="AG30">
        <f t="shared" si="10"/>
        <v>-3</v>
      </c>
      <c r="AH30">
        <f t="shared" si="11"/>
        <v>-3</v>
      </c>
      <c r="AI30">
        <f t="shared" si="12"/>
        <v>-3</v>
      </c>
      <c r="AJ30">
        <f t="shared" si="13"/>
        <v>-3</v>
      </c>
      <c r="AL30" s="31">
        <v>1</v>
      </c>
      <c r="AM30" s="31">
        <v>1</v>
      </c>
      <c r="AN30" s="31">
        <v>1</v>
      </c>
      <c r="AO30" s="31">
        <v>1</v>
      </c>
      <c r="AP30" s="31">
        <v>1</v>
      </c>
      <c r="AQ30" s="31">
        <v>1</v>
      </c>
      <c r="AR30" s="3"/>
    </row>
    <row r="31" spans="1:44">
      <c r="A31" s="2">
        <v>25</v>
      </c>
      <c r="B31">
        <v>1</v>
      </c>
      <c r="C31" s="6">
        <v>0</v>
      </c>
      <c r="D31" s="6">
        <v>-1</v>
      </c>
      <c r="E31" s="6">
        <v>84</v>
      </c>
      <c r="F31" s="6">
        <v>78</v>
      </c>
      <c r="G31">
        <v>3000</v>
      </c>
      <c r="H31">
        <v>13</v>
      </c>
      <c r="I31">
        <v>28</v>
      </c>
      <c r="J31">
        <v>85</v>
      </c>
      <c r="L31" t="s">
        <v>27</v>
      </c>
      <c r="N31" s="3" t="str">
        <f t="shared" si="14"/>
        <v>-</v>
      </c>
      <c r="O31" s="3" t="str">
        <f t="shared" si="1"/>
        <v>X</v>
      </c>
      <c r="P31" s="3" t="str">
        <f t="shared" si="15"/>
        <v>-</v>
      </c>
      <c r="Q31" s="3" t="str">
        <f t="shared" si="16"/>
        <v>-</v>
      </c>
      <c r="R31" s="3" t="str">
        <f t="shared" si="17"/>
        <v>-</v>
      </c>
      <c r="S31" s="3" t="str">
        <f t="shared" si="18"/>
        <v>X</v>
      </c>
      <c r="U31" s="3" t="str">
        <f t="shared" si="19"/>
        <v>X</v>
      </c>
      <c r="V31" s="3" t="str">
        <f t="shared" si="20"/>
        <v>X</v>
      </c>
      <c r="X31">
        <v>-3</v>
      </c>
      <c r="Y31">
        <v>-3</v>
      </c>
      <c r="Z31">
        <v>-3</v>
      </c>
      <c r="AA31">
        <v>-3</v>
      </c>
      <c r="AB31">
        <v>-3</v>
      </c>
      <c r="AC31">
        <v>-3</v>
      </c>
      <c r="AE31">
        <f t="shared" si="8"/>
        <v>-3</v>
      </c>
      <c r="AF31">
        <f t="shared" si="9"/>
        <v>-3</v>
      </c>
      <c r="AG31">
        <f t="shared" si="10"/>
        <v>-3</v>
      </c>
      <c r="AH31">
        <f t="shared" si="11"/>
        <v>-3</v>
      </c>
      <c r="AI31">
        <f t="shared" si="12"/>
        <v>-3</v>
      </c>
      <c r="AJ31">
        <f t="shared" si="13"/>
        <v>-3</v>
      </c>
      <c r="AL31" s="31">
        <v>1</v>
      </c>
      <c r="AM31" s="31">
        <v>1</v>
      </c>
      <c r="AN31" s="31">
        <v>1</v>
      </c>
      <c r="AO31" s="31">
        <v>1</v>
      </c>
      <c r="AP31" s="31">
        <v>1</v>
      </c>
      <c r="AQ31" s="31">
        <v>1</v>
      </c>
      <c r="AR31" s="3"/>
    </row>
    <row r="32" spans="1:44">
      <c r="A32" s="2">
        <v>26</v>
      </c>
      <c r="B32">
        <v>1</v>
      </c>
      <c r="C32" s="6">
        <v>0</v>
      </c>
      <c r="D32" s="6">
        <v>-1</v>
      </c>
      <c r="E32" s="6">
        <v>84</v>
      </c>
      <c r="F32" s="6">
        <v>-1</v>
      </c>
      <c r="G32">
        <v>3000</v>
      </c>
      <c r="H32">
        <v>13</v>
      </c>
      <c r="I32">
        <v>28</v>
      </c>
      <c r="J32">
        <v>85</v>
      </c>
      <c r="L32" t="s">
        <v>28</v>
      </c>
      <c r="N32" s="3" t="str">
        <f t="shared" si="14"/>
        <v>-</v>
      </c>
      <c r="O32" s="3" t="str">
        <f t="shared" si="1"/>
        <v>X</v>
      </c>
      <c r="P32" s="3" t="str">
        <f t="shared" si="15"/>
        <v>-</v>
      </c>
      <c r="Q32" s="3" t="str">
        <f t="shared" si="16"/>
        <v>-</v>
      </c>
      <c r="R32" s="3" t="str">
        <f t="shared" si="17"/>
        <v>-</v>
      </c>
      <c r="S32" s="3" t="str">
        <f t="shared" si="18"/>
        <v>X</v>
      </c>
      <c r="U32" s="3" t="str">
        <f t="shared" si="19"/>
        <v>X</v>
      </c>
      <c r="V32" s="3" t="str">
        <f t="shared" si="20"/>
        <v>X</v>
      </c>
      <c r="X32">
        <v>-3</v>
      </c>
      <c r="Y32">
        <v>-3</v>
      </c>
      <c r="Z32">
        <v>-3</v>
      </c>
      <c r="AA32">
        <v>-3</v>
      </c>
      <c r="AB32">
        <v>-3</v>
      </c>
      <c r="AC32">
        <v>-3</v>
      </c>
      <c r="AE32">
        <f t="shared" si="8"/>
        <v>-3</v>
      </c>
      <c r="AF32">
        <f t="shared" si="9"/>
        <v>-3</v>
      </c>
      <c r="AG32">
        <f t="shared" si="10"/>
        <v>-3</v>
      </c>
      <c r="AH32">
        <f t="shared" si="11"/>
        <v>-3</v>
      </c>
      <c r="AI32">
        <f t="shared" si="12"/>
        <v>-3</v>
      </c>
      <c r="AJ32">
        <f t="shared" si="13"/>
        <v>-3</v>
      </c>
      <c r="AL32" s="31">
        <v>1</v>
      </c>
      <c r="AM32" s="31">
        <v>1</v>
      </c>
      <c r="AN32" s="31">
        <v>1</v>
      </c>
      <c r="AO32" s="31">
        <v>1</v>
      </c>
      <c r="AP32" s="31">
        <v>1</v>
      </c>
      <c r="AQ32" s="31">
        <v>1</v>
      </c>
      <c r="AR32" s="3"/>
    </row>
    <row r="33" spans="1:44">
      <c r="A33" s="2">
        <v>27</v>
      </c>
      <c r="B33">
        <v>1</v>
      </c>
      <c r="C33" s="6">
        <v>0</v>
      </c>
      <c r="D33" s="6">
        <v>-1</v>
      </c>
      <c r="E33" s="6">
        <v>-1</v>
      </c>
      <c r="F33" s="6">
        <v>78</v>
      </c>
      <c r="G33">
        <v>3000</v>
      </c>
      <c r="H33">
        <v>13</v>
      </c>
      <c r="I33">
        <v>28</v>
      </c>
      <c r="J33">
        <v>85</v>
      </c>
      <c r="N33" s="3" t="str">
        <f t="shared" si="14"/>
        <v>-</v>
      </c>
      <c r="O33" s="3" t="str">
        <f t="shared" si="1"/>
        <v>X</v>
      </c>
      <c r="P33" s="3" t="str">
        <f t="shared" si="15"/>
        <v>-</v>
      </c>
      <c r="Q33" s="3" t="str">
        <f t="shared" si="16"/>
        <v>-</v>
      </c>
      <c r="R33" s="3" t="str">
        <f t="shared" si="17"/>
        <v>-</v>
      </c>
      <c r="S33" s="3" t="str">
        <f t="shared" si="18"/>
        <v>X</v>
      </c>
      <c r="U33" s="3" t="str">
        <f t="shared" si="19"/>
        <v>X</v>
      </c>
      <c r="V33" s="3" t="str">
        <f t="shared" si="20"/>
        <v>X</v>
      </c>
      <c r="X33">
        <v>-3</v>
      </c>
      <c r="Y33">
        <v>-3</v>
      </c>
      <c r="Z33">
        <v>-3</v>
      </c>
      <c r="AA33">
        <v>-3</v>
      </c>
      <c r="AB33">
        <v>-3</v>
      </c>
      <c r="AC33">
        <v>-3</v>
      </c>
      <c r="AE33">
        <f t="shared" si="8"/>
        <v>-3</v>
      </c>
      <c r="AF33">
        <f t="shared" si="9"/>
        <v>-3</v>
      </c>
      <c r="AG33">
        <f t="shared" si="10"/>
        <v>-3</v>
      </c>
      <c r="AH33">
        <f t="shared" si="11"/>
        <v>-3</v>
      </c>
      <c r="AI33">
        <f t="shared" si="12"/>
        <v>-3</v>
      </c>
      <c r="AJ33">
        <f t="shared" si="13"/>
        <v>-3</v>
      </c>
      <c r="AL33" s="31">
        <v>1</v>
      </c>
      <c r="AM33" s="31">
        <v>1</v>
      </c>
      <c r="AN33" s="31">
        <v>1</v>
      </c>
      <c r="AO33" s="31">
        <v>1</v>
      </c>
      <c r="AP33" s="31">
        <v>1</v>
      </c>
      <c r="AQ33" s="31">
        <v>1</v>
      </c>
      <c r="AR33" s="3"/>
    </row>
    <row r="34" spans="1:44">
      <c r="A34" s="2">
        <v>28</v>
      </c>
      <c r="B34">
        <v>1</v>
      </c>
      <c r="C34" s="6">
        <v>0</v>
      </c>
      <c r="D34" s="6">
        <v>-1</v>
      </c>
      <c r="E34" s="6">
        <v>-1</v>
      </c>
      <c r="F34" s="6">
        <v>-1</v>
      </c>
      <c r="G34">
        <v>3000</v>
      </c>
      <c r="H34">
        <v>13</v>
      </c>
      <c r="I34">
        <v>-1</v>
      </c>
      <c r="J34">
        <v>85</v>
      </c>
      <c r="L34" t="s">
        <v>29</v>
      </c>
      <c r="N34" s="3" t="str">
        <f t="shared" si="14"/>
        <v>-</v>
      </c>
      <c r="O34" s="3" t="str">
        <f t="shared" si="1"/>
        <v>X</v>
      </c>
      <c r="P34" s="3" t="str">
        <f t="shared" si="15"/>
        <v>-</v>
      </c>
      <c r="Q34" s="3" t="str">
        <f t="shared" si="16"/>
        <v>-</v>
      </c>
      <c r="R34" s="3" t="str">
        <f t="shared" si="17"/>
        <v>-</v>
      </c>
      <c r="S34" s="3" t="str">
        <f t="shared" si="18"/>
        <v>X</v>
      </c>
      <c r="U34" s="3" t="str">
        <f t="shared" si="19"/>
        <v>X</v>
      </c>
      <c r="V34" s="3" t="str">
        <f t="shared" si="20"/>
        <v>X</v>
      </c>
      <c r="X34">
        <v>-3</v>
      </c>
      <c r="Y34">
        <v>-3</v>
      </c>
      <c r="Z34">
        <v>-3</v>
      </c>
      <c r="AA34">
        <v>-3</v>
      </c>
      <c r="AB34">
        <v>-3</v>
      </c>
      <c r="AC34">
        <v>-3</v>
      </c>
      <c r="AE34">
        <f t="shared" si="8"/>
        <v>-3</v>
      </c>
      <c r="AF34">
        <f t="shared" si="9"/>
        <v>-3</v>
      </c>
      <c r="AG34">
        <f t="shared" si="10"/>
        <v>-3</v>
      </c>
      <c r="AH34">
        <f t="shared" si="11"/>
        <v>-3</v>
      </c>
      <c r="AI34">
        <f t="shared" si="12"/>
        <v>-3</v>
      </c>
      <c r="AJ34">
        <f t="shared" si="13"/>
        <v>-3</v>
      </c>
      <c r="AL34" s="31">
        <v>1</v>
      </c>
      <c r="AM34" s="31">
        <v>1</v>
      </c>
      <c r="AN34" s="31">
        <v>1</v>
      </c>
      <c r="AO34" s="31">
        <v>1</v>
      </c>
      <c r="AP34" s="31">
        <v>1</v>
      </c>
      <c r="AQ34" s="31">
        <v>1</v>
      </c>
      <c r="AR34" s="3"/>
    </row>
    <row r="35" spans="1:44">
      <c r="A35" s="12"/>
      <c r="B35" s="13"/>
      <c r="C35" s="14"/>
      <c r="D35" s="14"/>
      <c r="E35" s="14"/>
      <c r="F35" s="14"/>
      <c r="G35" s="13"/>
      <c r="H35" s="13"/>
      <c r="I35" s="13"/>
      <c r="J35" s="13"/>
      <c r="K35" s="13"/>
      <c r="L35" s="13"/>
      <c r="M35" s="13"/>
      <c r="N35" s="15"/>
      <c r="O35" s="15"/>
      <c r="P35" s="15"/>
      <c r="Q35" s="15"/>
      <c r="R35" s="15"/>
      <c r="S35" s="15"/>
      <c r="T35" s="15"/>
      <c r="U35" s="15"/>
      <c r="V35" s="15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3"/>
    </row>
    <row r="36" spans="1:44">
      <c r="A36" s="2">
        <v>29</v>
      </c>
      <c r="B36">
        <v>1</v>
      </c>
      <c r="C36" s="6">
        <v>10</v>
      </c>
      <c r="D36" s="6">
        <v>0</v>
      </c>
      <c r="E36" s="6">
        <v>90</v>
      </c>
      <c r="F36" s="6">
        <v>-1</v>
      </c>
      <c r="G36">
        <v>3000</v>
      </c>
      <c r="H36">
        <v>13</v>
      </c>
      <c r="I36">
        <v>28</v>
      </c>
      <c r="J36">
        <v>85</v>
      </c>
      <c r="L36" t="s">
        <v>32</v>
      </c>
      <c r="N36" s="3" t="str">
        <f t="shared" si="14"/>
        <v>X</v>
      </c>
      <c r="O36" s="3" t="str">
        <f t="shared" si="1"/>
        <v>-</v>
      </c>
      <c r="P36" s="3" t="str">
        <f t="shared" si="15"/>
        <v>-</v>
      </c>
      <c r="Q36" s="3" t="str">
        <f t="shared" si="16"/>
        <v>-</v>
      </c>
      <c r="R36" s="3" t="str">
        <f t="shared" si="17"/>
        <v>X</v>
      </c>
      <c r="S36" s="3" t="str">
        <f t="shared" si="18"/>
        <v>-</v>
      </c>
      <c r="U36" s="3" t="str">
        <f t="shared" si="19"/>
        <v>-</v>
      </c>
      <c r="V36" s="3" t="str">
        <f t="shared" si="20"/>
        <v>-</v>
      </c>
      <c r="X36">
        <v>10</v>
      </c>
      <c r="Y36">
        <v>10</v>
      </c>
      <c r="Z36">
        <v>0</v>
      </c>
      <c r="AA36">
        <v>90</v>
      </c>
      <c r="AB36">
        <v>90</v>
      </c>
      <c r="AC36">
        <v>-1</v>
      </c>
      <c r="AE36">
        <f t="shared" si="8"/>
        <v>10</v>
      </c>
      <c r="AF36">
        <f t="shared" si="9"/>
        <v>10</v>
      </c>
      <c r="AG36">
        <f t="shared" si="10"/>
        <v>0</v>
      </c>
      <c r="AH36">
        <f t="shared" si="11"/>
        <v>90</v>
      </c>
      <c r="AI36">
        <f t="shared" si="12"/>
        <v>90</v>
      </c>
      <c r="AJ36">
        <f t="shared" si="13"/>
        <v>-1</v>
      </c>
      <c r="AL36" s="31">
        <v>1</v>
      </c>
      <c r="AM36" s="31">
        <v>1</v>
      </c>
      <c r="AN36" s="31">
        <v>1</v>
      </c>
      <c r="AO36" s="31">
        <v>1</v>
      </c>
      <c r="AP36" s="31">
        <v>1</v>
      </c>
      <c r="AQ36" s="31">
        <v>1</v>
      </c>
      <c r="AR36" s="3"/>
    </row>
    <row r="37" spans="1:44">
      <c r="A37" s="2">
        <v>30</v>
      </c>
      <c r="B37">
        <v>1</v>
      </c>
      <c r="C37" s="6">
        <v>10</v>
      </c>
      <c r="D37" s="6">
        <v>0</v>
      </c>
      <c r="E37" s="6">
        <v>-1</v>
      </c>
      <c r="F37" s="6">
        <v>77</v>
      </c>
      <c r="G37">
        <v>3000</v>
      </c>
      <c r="H37">
        <v>13</v>
      </c>
      <c r="I37">
        <v>28</v>
      </c>
      <c r="J37">
        <v>85</v>
      </c>
      <c r="L37" t="s">
        <v>33</v>
      </c>
      <c r="N37" s="3" t="str">
        <f t="shared" si="14"/>
        <v>X</v>
      </c>
      <c r="O37" s="3" t="str">
        <f t="shared" si="1"/>
        <v>-</v>
      </c>
      <c r="P37" s="3" t="str">
        <f t="shared" si="15"/>
        <v>-</v>
      </c>
      <c r="Q37" s="3" t="str">
        <f t="shared" si="16"/>
        <v>-</v>
      </c>
      <c r="R37" s="3" t="str">
        <f t="shared" si="17"/>
        <v>-</v>
      </c>
      <c r="S37" s="3" t="str">
        <f t="shared" si="18"/>
        <v>X</v>
      </c>
      <c r="U37" s="3" t="str">
        <f t="shared" si="19"/>
        <v>-</v>
      </c>
      <c r="V37" s="3" t="str">
        <f t="shared" si="20"/>
        <v>X</v>
      </c>
      <c r="X37">
        <v>10</v>
      </c>
      <c r="Y37">
        <v>10</v>
      </c>
      <c r="Z37">
        <v>0</v>
      </c>
      <c r="AA37">
        <v>-3</v>
      </c>
      <c r="AB37">
        <v>-3</v>
      </c>
      <c r="AC37">
        <v>-3</v>
      </c>
      <c r="AE37">
        <f t="shared" si="8"/>
        <v>10</v>
      </c>
      <c r="AF37">
        <f t="shared" si="9"/>
        <v>10</v>
      </c>
      <c r="AG37">
        <f t="shared" si="10"/>
        <v>0</v>
      </c>
      <c r="AH37">
        <f t="shared" si="11"/>
        <v>-3</v>
      </c>
      <c r="AI37">
        <f t="shared" si="12"/>
        <v>-3</v>
      </c>
      <c r="AJ37">
        <f t="shared" si="13"/>
        <v>-3</v>
      </c>
      <c r="AL37" s="31">
        <v>1</v>
      </c>
      <c r="AM37" s="31">
        <v>1</v>
      </c>
      <c r="AN37" s="31">
        <v>1</v>
      </c>
      <c r="AO37" s="31">
        <v>1</v>
      </c>
      <c r="AP37" s="31">
        <v>1</v>
      </c>
      <c r="AQ37" s="31">
        <v>1</v>
      </c>
      <c r="AR37" s="3"/>
    </row>
    <row r="38" spans="1:44">
      <c r="A38" s="2">
        <v>31</v>
      </c>
      <c r="B38">
        <v>1</v>
      </c>
      <c r="C38" s="6">
        <v>10</v>
      </c>
      <c r="D38" s="6">
        <v>0</v>
      </c>
      <c r="E38" s="6">
        <v>-1</v>
      </c>
      <c r="F38" s="6">
        <v>-1</v>
      </c>
      <c r="G38">
        <v>3000</v>
      </c>
      <c r="H38">
        <v>13</v>
      </c>
      <c r="I38">
        <v>-1</v>
      </c>
      <c r="J38">
        <v>85</v>
      </c>
      <c r="L38" t="s">
        <v>34</v>
      </c>
      <c r="N38" s="3" t="str">
        <f t="shared" si="14"/>
        <v>X</v>
      </c>
      <c r="O38" s="3" t="str">
        <f t="shared" si="1"/>
        <v>-</v>
      </c>
      <c r="P38" s="3" t="str">
        <f t="shared" si="15"/>
        <v>-</v>
      </c>
      <c r="Q38" s="3" t="str">
        <f t="shared" si="16"/>
        <v>-</v>
      </c>
      <c r="R38" s="3" t="str">
        <f t="shared" si="17"/>
        <v>X</v>
      </c>
      <c r="S38" s="3" t="str">
        <f t="shared" si="18"/>
        <v>-</v>
      </c>
      <c r="U38" s="3" t="str">
        <f t="shared" si="19"/>
        <v>-</v>
      </c>
      <c r="V38" s="3" t="str">
        <f t="shared" si="20"/>
        <v>-</v>
      </c>
      <c r="X38">
        <v>10</v>
      </c>
      <c r="Y38">
        <v>10</v>
      </c>
      <c r="Z38">
        <v>0</v>
      </c>
      <c r="AA38">
        <v>-1</v>
      </c>
      <c r="AB38">
        <v>-1</v>
      </c>
      <c r="AC38">
        <v>-1</v>
      </c>
      <c r="AE38">
        <f t="shared" si="8"/>
        <v>10</v>
      </c>
      <c r="AF38">
        <f t="shared" si="9"/>
        <v>10</v>
      </c>
      <c r="AG38">
        <f t="shared" si="10"/>
        <v>0</v>
      </c>
      <c r="AH38">
        <f t="shared" si="11"/>
        <v>-1</v>
      </c>
      <c r="AI38">
        <f t="shared" si="12"/>
        <v>-1</v>
      </c>
      <c r="AJ38">
        <f t="shared" si="13"/>
        <v>-1</v>
      </c>
      <c r="AL38" s="31">
        <v>1</v>
      </c>
      <c r="AM38" s="31">
        <v>1</v>
      </c>
      <c r="AN38" s="31">
        <v>1</v>
      </c>
      <c r="AO38" s="31">
        <v>1</v>
      </c>
      <c r="AP38" s="31">
        <v>1</v>
      </c>
      <c r="AQ38" s="31">
        <v>1</v>
      </c>
      <c r="AR38" s="3"/>
    </row>
    <row r="39" spans="1:44">
      <c r="A39" s="2">
        <v>32</v>
      </c>
      <c r="B39">
        <v>1</v>
      </c>
      <c r="C39" s="10">
        <v>10</v>
      </c>
      <c r="D39" s="10">
        <v>0</v>
      </c>
      <c r="E39" s="10">
        <v>90</v>
      </c>
      <c r="F39" s="10">
        <v>77</v>
      </c>
      <c r="G39" s="10">
        <v>3000</v>
      </c>
      <c r="H39" s="10">
        <v>13</v>
      </c>
      <c r="I39" s="10">
        <v>28</v>
      </c>
      <c r="J39" s="10">
        <v>85</v>
      </c>
      <c r="K39" s="10"/>
      <c r="L39" t="s">
        <v>38</v>
      </c>
      <c r="N39" s="3" t="str">
        <f t="shared" si="14"/>
        <v>X</v>
      </c>
      <c r="O39" s="3" t="str">
        <f t="shared" si="1"/>
        <v>-</v>
      </c>
      <c r="P39" s="3" t="str">
        <f t="shared" si="15"/>
        <v>X</v>
      </c>
      <c r="Q39" s="3" t="str">
        <f t="shared" si="16"/>
        <v>-</v>
      </c>
      <c r="R39" s="3" t="str">
        <f t="shared" si="17"/>
        <v>-</v>
      </c>
      <c r="S39" s="3" t="str">
        <f t="shared" si="18"/>
        <v>-</v>
      </c>
      <c r="U39" s="3" t="str">
        <f t="shared" si="19"/>
        <v>-</v>
      </c>
      <c r="V39" s="3" t="str">
        <f t="shared" si="20"/>
        <v>-</v>
      </c>
      <c r="X39">
        <v>10</v>
      </c>
      <c r="Y39">
        <v>10</v>
      </c>
      <c r="Z39">
        <v>0</v>
      </c>
      <c r="AA39">
        <v>-3</v>
      </c>
      <c r="AB39">
        <v>-3</v>
      </c>
      <c r="AC39">
        <v>-3</v>
      </c>
      <c r="AE39">
        <f t="shared" si="8"/>
        <v>10</v>
      </c>
      <c r="AF39">
        <f t="shared" si="9"/>
        <v>10</v>
      </c>
      <c r="AG39">
        <f t="shared" si="10"/>
        <v>0</v>
      </c>
      <c r="AH39">
        <f t="shared" si="11"/>
        <v>90</v>
      </c>
      <c r="AI39">
        <f t="shared" si="12"/>
        <v>90</v>
      </c>
      <c r="AJ39">
        <f t="shared" si="13"/>
        <v>77</v>
      </c>
      <c r="AL39" s="31">
        <v>1</v>
      </c>
      <c r="AM39" s="31">
        <v>1</v>
      </c>
      <c r="AN39" s="31">
        <v>1</v>
      </c>
      <c r="AO39" s="31">
        <v>1</v>
      </c>
      <c r="AP39" s="31">
        <v>1</v>
      </c>
      <c r="AQ39" s="31">
        <v>1</v>
      </c>
      <c r="AR39" s="3" t="s">
        <v>90</v>
      </c>
    </row>
    <row r="40" spans="1:44">
      <c r="A40" s="2">
        <v>33</v>
      </c>
      <c r="B40">
        <v>1</v>
      </c>
      <c r="C40" s="6">
        <v>-1</v>
      </c>
      <c r="D40" s="6">
        <v>0</v>
      </c>
      <c r="E40" s="6">
        <v>90</v>
      </c>
      <c r="F40" s="6">
        <v>77</v>
      </c>
      <c r="G40">
        <v>-1</v>
      </c>
      <c r="H40">
        <v>-1</v>
      </c>
      <c r="I40">
        <v>28</v>
      </c>
      <c r="J40">
        <v>85</v>
      </c>
      <c r="L40" t="s">
        <v>35</v>
      </c>
      <c r="N40" s="3" t="str">
        <f t="shared" si="14"/>
        <v>-</v>
      </c>
      <c r="O40" s="3" t="str">
        <f t="shared" si="1"/>
        <v>X</v>
      </c>
      <c r="P40" s="3" t="str">
        <f t="shared" si="15"/>
        <v>-</v>
      </c>
      <c r="Q40" s="3" t="str">
        <f t="shared" si="16"/>
        <v>-</v>
      </c>
      <c r="R40" s="3" t="str">
        <f t="shared" si="17"/>
        <v>-</v>
      </c>
      <c r="S40" s="3" t="str">
        <f t="shared" si="18"/>
        <v>X</v>
      </c>
      <c r="U40" s="3" t="str">
        <f t="shared" si="19"/>
        <v>X</v>
      </c>
      <c r="V40" s="3" t="str">
        <f t="shared" si="20"/>
        <v>X</v>
      </c>
      <c r="X40">
        <v>-3</v>
      </c>
      <c r="Y40">
        <v>-3</v>
      </c>
      <c r="Z40">
        <v>-3</v>
      </c>
      <c r="AA40">
        <v>-3</v>
      </c>
      <c r="AB40">
        <v>-3</v>
      </c>
      <c r="AC40">
        <v>-3</v>
      </c>
      <c r="AE40">
        <f t="shared" si="8"/>
        <v>-3</v>
      </c>
      <c r="AF40">
        <f t="shared" si="9"/>
        <v>-3</v>
      </c>
      <c r="AG40">
        <f t="shared" si="10"/>
        <v>-3</v>
      </c>
      <c r="AH40">
        <f t="shared" si="11"/>
        <v>-3</v>
      </c>
      <c r="AI40">
        <f t="shared" si="12"/>
        <v>-3</v>
      </c>
      <c r="AJ40">
        <f t="shared" si="13"/>
        <v>-3</v>
      </c>
      <c r="AL40" s="31">
        <v>1</v>
      </c>
      <c r="AM40" s="31">
        <v>1</v>
      </c>
      <c r="AN40" s="31">
        <v>1</v>
      </c>
      <c r="AO40" s="31">
        <v>1</v>
      </c>
      <c r="AP40" s="31">
        <v>1</v>
      </c>
      <c r="AQ40" s="31">
        <v>1</v>
      </c>
      <c r="AR40" s="3"/>
    </row>
    <row r="41" spans="1:44">
      <c r="A41" s="2">
        <v>34</v>
      </c>
      <c r="B41">
        <v>1</v>
      </c>
      <c r="C41" s="6">
        <v>-1</v>
      </c>
      <c r="D41" s="6">
        <v>0</v>
      </c>
      <c r="E41" s="6">
        <v>90</v>
      </c>
      <c r="F41" s="6">
        <v>-1</v>
      </c>
      <c r="G41">
        <v>-1</v>
      </c>
      <c r="H41">
        <v>-1</v>
      </c>
      <c r="I41">
        <v>28</v>
      </c>
      <c r="J41">
        <v>85</v>
      </c>
      <c r="L41" t="s">
        <v>36</v>
      </c>
      <c r="N41" s="3" t="str">
        <f t="shared" si="14"/>
        <v>-</v>
      </c>
      <c r="O41" s="3" t="str">
        <f t="shared" si="1"/>
        <v>X</v>
      </c>
      <c r="P41" s="3" t="str">
        <f t="shared" si="15"/>
        <v>-</v>
      </c>
      <c r="Q41" s="3" t="str">
        <f t="shared" si="16"/>
        <v>-</v>
      </c>
      <c r="R41" s="3" t="str">
        <f t="shared" si="17"/>
        <v>X</v>
      </c>
      <c r="S41" s="3" t="str">
        <f t="shared" si="18"/>
        <v>-</v>
      </c>
      <c r="U41" s="3" t="str">
        <f t="shared" si="19"/>
        <v>X</v>
      </c>
      <c r="V41" s="3" t="str">
        <f t="shared" si="20"/>
        <v>-</v>
      </c>
      <c r="X41">
        <v>-3</v>
      </c>
      <c r="Y41">
        <v>-3</v>
      </c>
      <c r="Z41">
        <v>-3</v>
      </c>
      <c r="AA41">
        <v>-3</v>
      </c>
      <c r="AB41">
        <v>-3</v>
      </c>
      <c r="AC41">
        <v>-3</v>
      </c>
      <c r="AE41">
        <f t="shared" si="8"/>
        <v>-3</v>
      </c>
      <c r="AF41">
        <f t="shared" si="9"/>
        <v>-3</v>
      </c>
      <c r="AG41">
        <f t="shared" si="10"/>
        <v>-3</v>
      </c>
      <c r="AH41">
        <v>-3</v>
      </c>
      <c r="AI41">
        <v>-3</v>
      </c>
      <c r="AJ41">
        <v>-3</v>
      </c>
      <c r="AL41" s="31">
        <v>1</v>
      </c>
      <c r="AM41" s="31">
        <v>1</v>
      </c>
      <c r="AN41" s="31">
        <v>1</v>
      </c>
      <c r="AO41" s="31">
        <v>1</v>
      </c>
      <c r="AP41" s="31">
        <v>1</v>
      </c>
      <c r="AQ41" s="31">
        <v>1</v>
      </c>
      <c r="AR41" s="3" t="s">
        <v>90</v>
      </c>
    </row>
    <row r="42" spans="1:44">
      <c r="A42" s="2">
        <v>35</v>
      </c>
      <c r="B42">
        <v>1</v>
      </c>
      <c r="C42" s="6">
        <v>-1</v>
      </c>
      <c r="D42" s="6">
        <v>0</v>
      </c>
      <c r="E42" s="6">
        <v>-1</v>
      </c>
      <c r="F42" s="6">
        <v>77</v>
      </c>
      <c r="G42">
        <v>-1</v>
      </c>
      <c r="H42">
        <v>-1</v>
      </c>
      <c r="I42">
        <v>28</v>
      </c>
      <c r="J42">
        <v>85</v>
      </c>
      <c r="N42" s="3" t="str">
        <f t="shared" si="14"/>
        <v>-</v>
      </c>
      <c r="O42" s="3" t="str">
        <f t="shared" si="1"/>
        <v>X</v>
      </c>
      <c r="P42" s="3" t="str">
        <f t="shared" si="15"/>
        <v>-</v>
      </c>
      <c r="Q42" s="3" t="str">
        <f t="shared" si="16"/>
        <v>-</v>
      </c>
      <c r="R42" s="3" t="str">
        <f t="shared" si="17"/>
        <v>-</v>
      </c>
      <c r="S42" s="3" t="str">
        <f t="shared" si="18"/>
        <v>X</v>
      </c>
      <c r="U42" s="3" t="str">
        <f t="shared" si="19"/>
        <v>X</v>
      </c>
      <c r="V42" s="3" t="str">
        <f t="shared" si="20"/>
        <v>X</v>
      </c>
      <c r="X42">
        <v>-3</v>
      </c>
      <c r="Y42">
        <v>-3</v>
      </c>
      <c r="Z42">
        <v>-3</v>
      </c>
      <c r="AA42">
        <v>-3</v>
      </c>
      <c r="AB42">
        <v>-3</v>
      </c>
      <c r="AC42">
        <v>-3</v>
      </c>
      <c r="AE42">
        <f t="shared" si="8"/>
        <v>-3</v>
      </c>
      <c r="AF42">
        <f t="shared" si="9"/>
        <v>-3</v>
      </c>
      <c r="AG42">
        <f t="shared" si="10"/>
        <v>-3</v>
      </c>
      <c r="AH42">
        <f t="shared" si="11"/>
        <v>-3</v>
      </c>
      <c r="AI42">
        <f t="shared" si="12"/>
        <v>-3</v>
      </c>
      <c r="AJ42">
        <f t="shared" si="13"/>
        <v>-3</v>
      </c>
      <c r="AL42" s="31">
        <v>1</v>
      </c>
      <c r="AM42" s="31">
        <v>1</v>
      </c>
      <c r="AN42" s="31">
        <v>1</v>
      </c>
      <c r="AO42" s="31">
        <v>1</v>
      </c>
      <c r="AP42" s="31">
        <v>1</v>
      </c>
      <c r="AQ42" s="31">
        <v>1</v>
      </c>
      <c r="AR42" s="3"/>
    </row>
    <row r="43" spans="1:44">
      <c r="A43" s="2">
        <v>36</v>
      </c>
      <c r="B43">
        <v>1</v>
      </c>
      <c r="C43" s="6">
        <v>-1</v>
      </c>
      <c r="D43" s="6">
        <v>0</v>
      </c>
      <c r="E43" s="6">
        <v>-1</v>
      </c>
      <c r="F43" s="6">
        <v>-1</v>
      </c>
      <c r="G43">
        <v>-1</v>
      </c>
      <c r="H43">
        <v>-1</v>
      </c>
      <c r="I43">
        <v>-1</v>
      </c>
      <c r="J43">
        <v>85</v>
      </c>
      <c r="L43" t="s">
        <v>37</v>
      </c>
      <c r="N43" s="3" t="str">
        <f t="shared" si="14"/>
        <v>-</v>
      </c>
      <c r="O43" s="3" t="str">
        <f t="shared" si="1"/>
        <v>X</v>
      </c>
      <c r="P43" s="3" t="str">
        <f t="shared" si="15"/>
        <v>-</v>
      </c>
      <c r="Q43" s="3" t="str">
        <f t="shared" si="16"/>
        <v>-</v>
      </c>
      <c r="R43" s="3" t="str">
        <f t="shared" si="17"/>
        <v>X</v>
      </c>
      <c r="S43" s="3" t="str">
        <f t="shared" si="18"/>
        <v>-</v>
      </c>
      <c r="U43" s="3" t="str">
        <f t="shared" si="19"/>
        <v>X</v>
      </c>
      <c r="V43" s="3" t="str">
        <f t="shared" si="20"/>
        <v>-</v>
      </c>
      <c r="X43">
        <v>-3</v>
      </c>
      <c r="Y43">
        <v>-3</v>
      </c>
      <c r="Z43">
        <v>-3</v>
      </c>
      <c r="AA43">
        <v>-1</v>
      </c>
      <c r="AB43">
        <v>-1</v>
      </c>
      <c r="AC43">
        <v>-1</v>
      </c>
      <c r="AE43">
        <f t="shared" si="8"/>
        <v>-3</v>
      </c>
      <c r="AF43">
        <f t="shared" si="9"/>
        <v>-3</v>
      </c>
      <c r="AG43">
        <f t="shared" si="10"/>
        <v>-3</v>
      </c>
      <c r="AH43">
        <v>-3</v>
      </c>
      <c r="AI43">
        <v>-3</v>
      </c>
      <c r="AJ43">
        <v>-3</v>
      </c>
      <c r="AL43" s="31">
        <v>1</v>
      </c>
      <c r="AM43" s="31">
        <v>1</v>
      </c>
      <c r="AN43" s="31">
        <v>1</v>
      </c>
      <c r="AO43" s="31">
        <v>1</v>
      </c>
      <c r="AP43" s="31">
        <v>1</v>
      </c>
      <c r="AQ43" s="31">
        <v>1</v>
      </c>
      <c r="AR43" s="3"/>
    </row>
    <row r="44" spans="1:44">
      <c r="A44" s="12"/>
      <c r="B44" s="13"/>
      <c r="C44" s="14"/>
      <c r="D44" s="14"/>
      <c r="E44" s="14"/>
      <c r="F44" s="14"/>
      <c r="G44" s="13"/>
      <c r="H44" s="13"/>
      <c r="I44" s="13"/>
      <c r="J44" s="13"/>
      <c r="K44" s="13"/>
      <c r="L44" s="13"/>
      <c r="M44" s="13"/>
      <c r="N44" s="15"/>
      <c r="O44" s="15"/>
      <c r="P44" s="15"/>
      <c r="Q44" s="15"/>
      <c r="R44" s="15"/>
      <c r="S44" s="15"/>
      <c r="T44" s="15"/>
      <c r="U44" s="15"/>
      <c r="V44" s="15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3"/>
    </row>
    <row r="45" spans="1:44">
      <c r="A45" s="4">
        <v>37</v>
      </c>
      <c r="B45">
        <v>1</v>
      </c>
      <c r="C45" s="6">
        <v>8</v>
      </c>
      <c r="D45" s="6">
        <v>8</v>
      </c>
      <c r="E45" s="6">
        <v>-1</v>
      </c>
      <c r="F45" s="6">
        <v>80</v>
      </c>
      <c r="G45">
        <v>3000</v>
      </c>
      <c r="H45">
        <v>13</v>
      </c>
      <c r="I45">
        <v>28</v>
      </c>
      <c r="J45">
        <v>85</v>
      </c>
      <c r="L45" t="s">
        <v>31</v>
      </c>
      <c r="N45" s="3" t="str">
        <f t="shared" si="14"/>
        <v>X</v>
      </c>
      <c r="O45" s="3" t="str">
        <f t="shared" si="1"/>
        <v>-</v>
      </c>
      <c r="P45" s="3" t="str">
        <f t="shared" si="15"/>
        <v>-</v>
      </c>
      <c r="Q45" s="3" t="str">
        <f t="shared" si="16"/>
        <v>X</v>
      </c>
      <c r="R45" s="3" t="str">
        <f t="shared" si="17"/>
        <v>-</v>
      </c>
      <c r="S45" s="3" t="str">
        <f t="shared" si="18"/>
        <v>-</v>
      </c>
      <c r="U45" s="3" t="str">
        <f t="shared" si="19"/>
        <v>-</v>
      </c>
      <c r="V45" s="3" t="str">
        <f t="shared" si="20"/>
        <v>-</v>
      </c>
      <c r="X45">
        <v>8</v>
      </c>
      <c r="Y45">
        <v>0</v>
      </c>
      <c r="Z45">
        <v>8</v>
      </c>
      <c r="AA45">
        <v>80</v>
      </c>
      <c r="AB45">
        <v>-1</v>
      </c>
      <c r="AC45">
        <v>80</v>
      </c>
      <c r="AE45">
        <f t="shared" si="8"/>
        <v>8</v>
      </c>
      <c r="AF45">
        <f t="shared" si="9"/>
        <v>0</v>
      </c>
      <c r="AG45">
        <f t="shared" si="10"/>
        <v>8</v>
      </c>
      <c r="AH45">
        <f t="shared" si="11"/>
        <v>80</v>
      </c>
      <c r="AI45">
        <f t="shared" si="12"/>
        <v>-1</v>
      </c>
      <c r="AJ45">
        <f t="shared" si="13"/>
        <v>80</v>
      </c>
      <c r="AL45" s="31">
        <v>1</v>
      </c>
      <c r="AM45" s="31">
        <v>1</v>
      </c>
      <c r="AN45" s="31">
        <v>1</v>
      </c>
      <c r="AO45" s="31">
        <v>1</v>
      </c>
      <c r="AP45" s="31">
        <v>1</v>
      </c>
      <c r="AQ45" s="31">
        <v>1</v>
      </c>
      <c r="AR45" s="3"/>
    </row>
    <row r="46" spans="1:44">
      <c r="A46" s="4">
        <v>38</v>
      </c>
      <c r="B46">
        <v>1</v>
      </c>
      <c r="C46" s="6">
        <v>8</v>
      </c>
      <c r="D46" s="6">
        <v>8</v>
      </c>
      <c r="E46" s="6">
        <v>95</v>
      </c>
      <c r="F46" s="6">
        <v>80</v>
      </c>
      <c r="G46">
        <v>3000</v>
      </c>
      <c r="H46">
        <v>13</v>
      </c>
      <c r="I46">
        <v>28</v>
      </c>
      <c r="J46">
        <v>85</v>
      </c>
      <c r="L46" t="s">
        <v>39</v>
      </c>
      <c r="N46" s="3" t="str">
        <f t="shared" si="14"/>
        <v>X</v>
      </c>
      <c r="O46" s="3" t="str">
        <f t="shared" si="1"/>
        <v>-</v>
      </c>
      <c r="P46" s="3" t="str">
        <f t="shared" si="15"/>
        <v>X</v>
      </c>
      <c r="Q46" s="3" t="str">
        <f t="shared" si="16"/>
        <v>-</v>
      </c>
      <c r="R46" s="3" t="str">
        <f t="shared" si="17"/>
        <v>-</v>
      </c>
      <c r="S46" s="3" t="str">
        <f t="shared" si="18"/>
        <v>-</v>
      </c>
      <c r="U46" s="3" t="str">
        <f t="shared" si="19"/>
        <v>-</v>
      </c>
      <c r="V46" s="3" t="str">
        <f t="shared" si="20"/>
        <v>-</v>
      </c>
      <c r="X46">
        <v>8</v>
      </c>
      <c r="Y46">
        <v>0</v>
      </c>
      <c r="Z46">
        <v>8</v>
      </c>
      <c r="AA46">
        <v>-3</v>
      </c>
      <c r="AB46">
        <v>-3</v>
      </c>
      <c r="AC46">
        <v>-3</v>
      </c>
      <c r="AE46">
        <f t="shared" si="8"/>
        <v>8</v>
      </c>
      <c r="AF46">
        <f t="shared" si="9"/>
        <v>0</v>
      </c>
      <c r="AG46">
        <f t="shared" si="10"/>
        <v>8</v>
      </c>
      <c r="AH46">
        <f t="shared" si="11"/>
        <v>80</v>
      </c>
      <c r="AI46">
        <f t="shared" si="12"/>
        <v>95</v>
      </c>
      <c r="AJ46">
        <f t="shared" si="13"/>
        <v>80</v>
      </c>
      <c r="AL46" s="31">
        <v>1</v>
      </c>
      <c r="AM46" s="31">
        <v>1</v>
      </c>
      <c r="AN46" s="31">
        <v>1</v>
      </c>
      <c r="AO46" s="31">
        <v>1</v>
      </c>
      <c r="AP46" s="31">
        <v>1</v>
      </c>
      <c r="AQ46" s="31">
        <v>1</v>
      </c>
      <c r="AR46" s="3" t="s">
        <v>90</v>
      </c>
    </row>
    <row r="47" spans="1:44">
      <c r="A47" s="4">
        <v>39</v>
      </c>
      <c r="B47">
        <v>1</v>
      </c>
      <c r="C47" s="6">
        <v>8</v>
      </c>
      <c r="D47" s="6">
        <v>8</v>
      </c>
      <c r="E47" s="6">
        <v>95</v>
      </c>
      <c r="F47" s="6">
        <v>-1</v>
      </c>
      <c r="G47">
        <v>3000</v>
      </c>
      <c r="H47">
        <v>13</v>
      </c>
      <c r="I47">
        <v>28</v>
      </c>
      <c r="J47">
        <v>85</v>
      </c>
      <c r="L47" t="s">
        <v>40</v>
      </c>
      <c r="N47" s="3" t="str">
        <f t="shared" si="14"/>
        <v>X</v>
      </c>
      <c r="O47" s="3" t="str">
        <f t="shared" si="1"/>
        <v>-</v>
      </c>
      <c r="P47" s="3" t="str">
        <f t="shared" si="15"/>
        <v>-</v>
      </c>
      <c r="Q47" s="3" t="str">
        <f t="shared" si="16"/>
        <v>-</v>
      </c>
      <c r="R47" s="3" t="str">
        <f t="shared" si="17"/>
        <v>-</v>
      </c>
      <c r="S47" s="3" t="str">
        <f t="shared" si="18"/>
        <v>X</v>
      </c>
      <c r="U47" s="3" t="str">
        <f t="shared" si="19"/>
        <v>-</v>
      </c>
      <c r="V47" s="3" t="str">
        <f t="shared" si="20"/>
        <v>X</v>
      </c>
      <c r="X47">
        <v>8</v>
      </c>
      <c r="Y47">
        <v>0</v>
      </c>
      <c r="Z47">
        <v>8</v>
      </c>
      <c r="AA47">
        <v>-3</v>
      </c>
      <c r="AB47">
        <v>-3</v>
      </c>
      <c r="AC47">
        <v>-3</v>
      </c>
      <c r="AE47">
        <f t="shared" si="8"/>
        <v>8</v>
      </c>
      <c r="AF47">
        <f t="shared" si="9"/>
        <v>0</v>
      </c>
      <c r="AG47">
        <f t="shared" si="10"/>
        <v>8</v>
      </c>
      <c r="AH47">
        <f t="shared" si="11"/>
        <v>-3</v>
      </c>
      <c r="AI47">
        <f t="shared" si="12"/>
        <v>-3</v>
      </c>
      <c r="AJ47">
        <f t="shared" si="13"/>
        <v>-3</v>
      </c>
      <c r="AL47" s="31">
        <v>1</v>
      </c>
      <c r="AM47" s="31">
        <v>1</v>
      </c>
      <c r="AN47" s="31">
        <v>1</v>
      </c>
      <c r="AO47" s="31">
        <v>1</v>
      </c>
      <c r="AP47" s="31">
        <v>1</v>
      </c>
      <c r="AQ47" s="31">
        <v>1</v>
      </c>
      <c r="AR47" s="3"/>
    </row>
    <row r="48" spans="1:44">
      <c r="A48" s="4">
        <v>40</v>
      </c>
      <c r="B48">
        <v>1</v>
      </c>
      <c r="C48" s="6">
        <v>8</v>
      </c>
      <c r="D48" s="6">
        <v>8</v>
      </c>
      <c r="E48" s="6">
        <v>-1</v>
      </c>
      <c r="F48" s="6">
        <v>-1</v>
      </c>
      <c r="G48">
        <v>3000</v>
      </c>
      <c r="H48">
        <v>13</v>
      </c>
      <c r="I48">
        <v>-1</v>
      </c>
      <c r="J48">
        <v>85</v>
      </c>
      <c r="L48" t="s">
        <v>41</v>
      </c>
      <c r="N48" s="3" t="str">
        <f t="shared" si="14"/>
        <v>X</v>
      </c>
      <c r="O48" s="3" t="str">
        <f t="shared" si="1"/>
        <v>-</v>
      </c>
      <c r="P48" s="3" t="str">
        <f t="shared" si="15"/>
        <v>-</v>
      </c>
      <c r="Q48" s="3" t="str">
        <f t="shared" si="16"/>
        <v>X</v>
      </c>
      <c r="R48" s="3" t="str">
        <f t="shared" si="17"/>
        <v>-</v>
      </c>
      <c r="S48" s="3" t="str">
        <f t="shared" si="18"/>
        <v>-</v>
      </c>
      <c r="U48" s="3" t="str">
        <f t="shared" si="19"/>
        <v>-</v>
      </c>
      <c r="V48" s="3" t="str">
        <f t="shared" si="20"/>
        <v>-</v>
      </c>
      <c r="X48">
        <v>8</v>
      </c>
      <c r="Y48">
        <v>0</v>
      </c>
      <c r="Z48">
        <v>8</v>
      </c>
      <c r="AA48">
        <v>-1</v>
      </c>
      <c r="AB48">
        <v>-1</v>
      </c>
      <c r="AC48">
        <v>-1</v>
      </c>
      <c r="AE48">
        <f t="shared" si="8"/>
        <v>8</v>
      </c>
      <c r="AF48">
        <f t="shared" si="9"/>
        <v>0</v>
      </c>
      <c r="AG48">
        <f t="shared" si="10"/>
        <v>8</v>
      </c>
      <c r="AH48">
        <f t="shared" si="11"/>
        <v>-1</v>
      </c>
      <c r="AI48">
        <f t="shared" si="12"/>
        <v>-1</v>
      </c>
      <c r="AJ48">
        <f t="shared" si="13"/>
        <v>-1</v>
      </c>
      <c r="AL48" s="31">
        <v>1</v>
      </c>
      <c r="AM48" s="31">
        <v>1</v>
      </c>
      <c r="AN48" s="31">
        <v>1</v>
      </c>
      <c r="AO48" s="31">
        <v>1</v>
      </c>
      <c r="AP48" s="31">
        <v>1</v>
      </c>
      <c r="AQ48" s="31">
        <v>1</v>
      </c>
      <c r="AR48" s="3"/>
    </row>
    <row r="49" spans="1:44">
      <c r="A49" s="12"/>
      <c r="B49" s="13"/>
      <c r="C49" s="14"/>
      <c r="D49" s="14"/>
      <c r="E49" s="14"/>
      <c r="F49" s="14"/>
      <c r="G49" s="13"/>
      <c r="H49" s="13"/>
      <c r="I49" s="13"/>
      <c r="J49" s="13"/>
      <c r="K49" s="13"/>
      <c r="L49" s="13"/>
      <c r="M49" s="13"/>
      <c r="N49" s="15"/>
      <c r="O49" s="15"/>
      <c r="P49" s="15"/>
      <c r="Q49" s="15"/>
      <c r="R49" s="15"/>
      <c r="S49" s="15"/>
      <c r="T49" s="15"/>
      <c r="U49" s="15"/>
      <c r="V49" s="15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3"/>
    </row>
    <row r="50" spans="1:44">
      <c r="A50" s="4">
        <v>41</v>
      </c>
      <c r="B50">
        <v>1</v>
      </c>
      <c r="C50" s="6">
        <v>0</v>
      </c>
      <c r="D50" s="6">
        <v>0</v>
      </c>
      <c r="E50" s="6">
        <v>-1</v>
      </c>
      <c r="F50" s="6">
        <v>-1</v>
      </c>
      <c r="G50">
        <v>-1</v>
      </c>
      <c r="H50">
        <v>-1</v>
      </c>
      <c r="I50">
        <v>-1</v>
      </c>
      <c r="J50">
        <v>85</v>
      </c>
      <c r="L50" t="s">
        <v>42</v>
      </c>
      <c r="N50" s="3" t="str">
        <f t="shared" si="14"/>
        <v>X</v>
      </c>
      <c r="O50" s="3" t="str">
        <f t="shared" si="1"/>
        <v>-</v>
      </c>
      <c r="P50" s="3" t="str">
        <f t="shared" si="15"/>
        <v>-</v>
      </c>
      <c r="Q50" s="3" t="str">
        <f t="shared" si="16"/>
        <v>X</v>
      </c>
      <c r="R50" s="3" t="str">
        <f t="shared" si="17"/>
        <v>X</v>
      </c>
      <c r="S50" s="3" t="str">
        <f t="shared" si="18"/>
        <v>-</v>
      </c>
      <c r="U50" s="3" t="str">
        <f t="shared" si="19"/>
        <v>-</v>
      </c>
      <c r="V50" s="3" t="str">
        <f t="shared" si="20"/>
        <v>-</v>
      </c>
      <c r="X50">
        <v>0</v>
      </c>
      <c r="Y50">
        <v>0</v>
      </c>
      <c r="Z50">
        <v>0</v>
      </c>
      <c r="AA50">
        <v>-1</v>
      </c>
      <c r="AB50">
        <v>-1</v>
      </c>
      <c r="AC50">
        <v>-1</v>
      </c>
      <c r="AE50">
        <f t="shared" si="8"/>
        <v>0</v>
      </c>
      <c r="AF50">
        <f t="shared" si="9"/>
        <v>0</v>
      </c>
      <c r="AG50">
        <f t="shared" si="10"/>
        <v>0</v>
      </c>
      <c r="AH50">
        <f t="shared" si="11"/>
        <v>-1</v>
      </c>
      <c r="AI50">
        <f t="shared" si="12"/>
        <v>-1</v>
      </c>
      <c r="AJ50">
        <f t="shared" si="13"/>
        <v>-1</v>
      </c>
      <c r="AL50" s="31">
        <v>1</v>
      </c>
      <c r="AM50" s="31">
        <v>1</v>
      </c>
      <c r="AN50" s="31">
        <v>1</v>
      </c>
      <c r="AO50" s="31">
        <v>1</v>
      </c>
      <c r="AP50" s="31">
        <v>1</v>
      </c>
      <c r="AQ50" s="31">
        <v>1</v>
      </c>
      <c r="AR50" s="3"/>
    </row>
    <row r="51" spans="1:44">
      <c r="A51" s="4">
        <v>42</v>
      </c>
      <c r="B51">
        <v>1</v>
      </c>
      <c r="C51" s="6">
        <v>0</v>
      </c>
      <c r="D51" s="6">
        <v>0</v>
      </c>
      <c r="E51" s="6">
        <v>99</v>
      </c>
      <c r="F51" s="6">
        <v>-1</v>
      </c>
      <c r="G51">
        <v>-1</v>
      </c>
      <c r="H51">
        <v>-1</v>
      </c>
      <c r="I51">
        <v>28</v>
      </c>
      <c r="J51">
        <v>85</v>
      </c>
      <c r="L51" t="s">
        <v>43</v>
      </c>
      <c r="N51" s="3" t="str">
        <f t="shared" si="14"/>
        <v>X</v>
      </c>
      <c r="O51" s="3" t="str">
        <f t="shared" si="1"/>
        <v>-</v>
      </c>
      <c r="P51" s="3" t="str">
        <f t="shared" si="15"/>
        <v>-</v>
      </c>
      <c r="Q51" s="3" t="str">
        <f t="shared" si="16"/>
        <v>-</v>
      </c>
      <c r="R51" s="3" t="str">
        <f t="shared" si="17"/>
        <v>X</v>
      </c>
      <c r="S51" s="3" t="str">
        <f t="shared" si="18"/>
        <v>-</v>
      </c>
      <c r="U51" s="3" t="str">
        <f t="shared" si="19"/>
        <v>-</v>
      </c>
      <c r="V51" s="3" t="str">
        <f t="shared" si="20"/>
        <v>-</v>
      </c>
      <c r="X51">
        <v>0</v>
      </c>
      <c r="Y51">
        <v>0</v>
      </c>
      <c r="Z51">
        <v>0</v>
      </c>
      <c r="AA51">
        <v>-3</v>
      </c>
      <c r="AB51">
        <v>-3</v>
      </c>
      <c r="AC51">
        <v>-3</v>
      </c>
      <c r="AE51">
        <f t="shared" si="8"/>
        <v>0</v>
      </c>
      <c r="AF51">
        <f t="shared" si="9"/>
        <v>0</v>
      </c>
      <c r="AG51">
        <f t="shared" si="10"/>
        <v>0</v>
      </c>
      <c r="AH51">
        <f t="shared" si="11"/>
        <v>99</v>
      </c>
      <c r="AI51">
        <f t="shared" si="12"/>
        <v>99</v>
      </c>
      <c r="AJ51">
        <f t="shared" si="13"/>
        <v>-1</v>
      </c>
      <c r="AL51" s="31">
        <v>1</v>
      </c>
      <c r="AM51" s="31">
        <v>1</v>
      </c>
      <c r="AN51" s="31">
        <v>1</v>
      </c>
      <c r="AO51" s="31">
        <v>1</v>
      </c>
      <c r="AP51" s="31">
        <v>1</v>
      </c>
      <c r="AQ51" s="31">
        <v>1</v>
      </c>
      <c r="AR51" s="3" t="s">
        <v>90</v>
      </c>
    </row>
    <row r="52" spans="1:44">
      <c r="A52" s="4">
        <v>43</v>
      </c>
      <c r="B52">
        <v>1</v>
      </c>
      <c r="C52" s="6">
        <v>0</v>
      </c>
      <c r="D52" s="6">
        <v>0</v>
      </c>
      <c r="E52" s="6">
        <v>-1</v>
      </c>
      <c r="F52" s="6">
        <v>79</v>
      </c>
      <c r="G52">
        <v>-1</v>
      </c>
      <c r="H52">
        <v>-1</v>
      </c>
      <c r="I52">
        <v>28</v>
      </c>
      <c r="J52">
        <v>85</v>
      </c>
      <c r="L52" t="s">
        <v>44</v>
      </c>
      <c r="N52" s="3" t="str">
        <f t="shared" si="14"/>
        <v>X</v>
      </c>
      <c r="O52" s="3" t="str">
        <f t="shared" si="1"/>
        <v>-</v>
      </c>
      <c r="P52" s="3" t="str">
        <f t="shared" si="15"/>
        <v>-</v>
      </c>
      <c r="Q52" s="3" t="str">
        <f t="shared" si="16"/>
        <v>X</v>
      </c>
      <c r="R52" s="3" t="str">
        <f t="shared" si="17"/>
        <v>-</v>
      </c>
      <c r="S52" s="3" t="str">
        <f t="shared" si="18"/>
        <v>-</v>
      </c>
      <c r="U52" s="3" t="str">
        <f t="shared" si="19"/>
        <v>-</v>
      </c>
      <c r="V52" s="3" t="str">
        <f t="shared" si="20"/>
        <v>-</v>
      </c>
      <c r="X52">
        <v>0</v>
      </c>
      <c r="Y52">
        <v>0</v>
      </c>
      <c r="Z52">
        <v>0</v>
      </c>
      <c r="AA52">
        <v>-3</v>
      </c>
      <c r="AB52">
        <v>-3</v>
      </c>
      <c r="AC52">
        <v>-3</v>
      </c>
      <c r="AE52">
        <f t="shared" si="8"/>
        <v>0</v>
      </c>
      <c r="AF52">
        <f t="shared" si="9"/>
        <v>0</v>
      </c>
      <c r="AG52">
        <f t="shared" si="10"/>
        <v>0</v>
      </c>
      <c r="AH52">
        <f t="shared" si="11"/>
        <v>79</v>
      </c>
      <c r="AI52">
        <f t="shared" si="12"/>
        <v>-1</v>
      </c>
      <c r="AJ52">
        <f t="shared" si="13"/>
        <v>79</v>
      </c>
      <c r="AL52" s="31">
        <v>1</v>
      </c>
      <c r="AM52" s="31">
        <v>1</v>
      </c>
      <c r="AN52" s="31">
        <v>1</v>
      </c>
      <c r="AO52" s="31">
        <v>1</v>
      </c>
      <c r="AP52" s="31">
        <v>1</v>
      </c>
      <c r="AQ52" s="31">
        <v>1</v>
      </c>
      <c r="AR52" s="3" t="s">
        <v>90</v>
      </c>
    </row>
    <row r="53" spans="1:44">
      <c r="A53" s="4">
        <v>44</v>
      </c>
      <c r="B53">
        <v>1</v>
      </c>
      <c r="C53" s="6">
        <v>0</v>
      </c>
      <c r="D53" s="6">
        <v>0</v>
      </c>
      <c r="E53" s="6">
        <v>99</v>
      </c>
      <c r="F53" s="6">
        <v>79</v>
      </c>
      <c r="G53">
        <v>-1</v>
      </c>
      <c r="H53">
        <v>-1</v>
      </c>
      <c r="I53">
        <v>28</v>
      </c>
      <c r="J53">
        <v>85</v>
      </c>
      <c r="L53" t="s">
        <v>45</v>
      </c>
      <c r="N53" s="3" t="str">
        <f t="shared" si="14"/>
        <v>X</v>
      </c>
      <c r="O53" s="3" t="str">
        <f t="shared" si="1"/>
        <v>-</v>
      </c>
      <c r="P53" s="3" t="str">
        <f t="shared" si="15"/>
        <v>-</v>
      </c>
      <c r="Q53" s="3" t="str">
        <f t="shared" si="16"/>
        <v>-</v>
      </c>
      <c r="R53" s="3" t="str">
        <f t="shared" si="17"/>
        <v>-</v>
      </c>
      <c r="S53" s="3" t="str">
        <f t="shared" si="18"/>
        <v>X</v>
      </c>
      <c r="U53" s="3" t="str">
        <f t="shared" si="19"/>
        <v>-</v>
      </c>
      <c r="V53" s="3" t="str">
        <f t="shared" si="20"/>
        <v>X</v>
      </c>
      <c r="X53">
        <v>0</v>
      </c>
      <c r="Y53">
        <v>0</v>
      </c>
      <c r="Z53">
        <v>0</v>
      </c>
      <c r="AA53">
        <v>-3</v>
      </c>
      <c r="AB53">
        <v>-3</v>
      </c>
      <c r="AC53">
        <v>-3</v>
      </c>
      <c r="AE53">
        <f t="shared" si="8"/>
        <v>0</v>
      </c>
      <c r="AF53">
        <f t="shared" si="9"/>
        <v>0</v>
      </c>
      <c r="AG53">
        <f t="shared" si="10"/>
        <v>0</v>
      </c>
      <c r="AH53">
        <f t="shared" si="11"/>
        <v>-3</v>
      </c>
      <c r="AI53">
        <f t="shared" si="12"/>
        <v>-3</v>
      </c>
      <c r="AJ53">
        <f t="shared" si="13"/>
        <v>-3</v>
      </c>
      <c r="AL53" s="31">
        <v>1</v>
      </c>
      <c r="AM53" s="31">
        <v>1</v>
      </c>
      <c r="AN53" s="31">
        <v>1</v>
      </c>
      <c r="AO53" s="31">
        <v>1</v>
      </c>
      <c r="AP53" s="31">
        <v>1</v>
      </c>
      <c r="AQ53" s="31">
        <v>1</v>
      </c>
      <c r="AR53" s="3"/>
    </row>
    <row r="54" spans="1:4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spans="1:44">
      <c r="A55" s="3">
        <v>45</v>
      </c>
      <c r="B55" s="10">
        <v>1</v>
      </c>
      <c r="C55" s="10">
        <v>3</v>
      </c>
      <c r="D55" s="10">
        <v>2</v>
      </c>
      <c r="E55" s="10">
        <v>0</v>
      </c>
      <c r="F55" s="10">
        <v>7</v>
      </c>
      <c r="G55" s="10">
        <v>3000</v>
      </c>
      <c r="H55" s="10">
        <v>50</v>
      </c>
      <c r="I55" s="10">
        <v>5</v>
      </c>
      <c r="J55" s="10">
        <v>5</v>
      </c>
      <c r="N55" s="3" t="str">
        <f t="shared" ref="N55:N58" si="21">IF(AND(C55&gt;=0,D55&gt;=0,C55&gt;=D55),"X","-")</f>
        <v>X</v>
      </c>
      <c r="O55" s="3" t="str">
        <f t="shared" ref="O55:O58" si="22">IF(N55="-","X","-")</f>
        <v>-</v>
      </c>
      <c r="P55" s="3" t="str">
        <f t="shared" ref="P55:P58" si="23">IF(AND(C55&gt;0,AND(C55&gt;=0,D55&gt;=0,C55-D55&gt;=0),D55&gt;=0,E55&gt;=0,F55&gt;=0),"X","-")</f>
        <v>X</v>
      </c>
      <c r="Q55" s="3" t="str">
        <f t="shared" ref="Q55:Q58" si="24">IF(AND(AND(C55&gt;=0,D55&gt;=0,C55=D55),E55=-1),"X","-")</f>
        <v>-</v>
      </c>
      <c r="R55" s="3" t="str">
        <f t="shared" ref="R55:R58" si="25">IF(AND(D55=0,F55=-1),"X","-")</f>
        <v>-</v>
      </c>
      <c r="S55" s="3" t="str">
        <f t="shared" ref="S55:S58" si="26">IF(AND(P55="-",Q55="-",R55="-"),"X","-")</f>
        <v>-</v>
      </c>
      <c r="U55" s="3" t="str">
        <f t="shared" ref="U55:U58" si="27">IF(O55="X","X","-")</f>
        <v>-</v>
      </c>
      <c r="V55" s="3" t="str">
        <f t="shared" ref="V55:V58" si="28">IF(S55="X","X","-")</f>
        <v>-</v>
      </c>
      <c r="X55">
        <v>3</v>
      </c>
      <c r="Y55">
        <v>1</v>
      </c>
      <c r="Z55">
        <v>2</v>
      </c>
      <c r="AA55">
        <v>5</v>
      </c>
      <c r="AB55">
        <v>0</v>
      </c>
      <c r="AC55">
        <v>7</v>
      </c>
      <c r="AE55">
        <f t="shared" ref="AE55:AE56" si="29">IF(U55="X",-3,C55)</f>
        <v>3</v>
      </c>
      <c r="AF55">
        <f t="shared" ref="AF55:AF56" si="30">IF(N55="X",C55-D55,-3)</f>
        <v>1</v>
      </c>
      <c r="AG55">
        <f t="shared" ref="AG55:AG56" si="31">IF(U55="X",-3,D55)</f>
        <v>2</v>
      </c>
      <c r="AH55">
        <f t="shared" ref="AH55:AH56" si="32">IF(P55="X",ROUND(((C55-D55)*E55+D55*F55)/C55,0),IF(Q55="X",F55,IF(R55="X",E55,-3)))</f>
        <v>5</v>
      </c>
      <c r="AI55">
        <f t="shared" ref="AI55:AI56" si="33">IF(V55="X",-3,E55)</f>
        <v>0</v>
      </c>
      <c r="AJ55">
        <f t="shared" ref="AJ55:AJ56" si="34">IF(V55="X",-3,F55)</f>
        <v>7</v>
      </c>
      <c r="AL55" s="31">
        <v>1</v>
      </c>
      <c r="AM55" s="31">
        <v>1</v>
      </c>
      <c r="AN55" s="31">
        <v>1</v>
      </c>
      <c r="AO55" s="31">
        <v>1</v>
      </c>
      <c r="AP55" s="31">
        <v>1</v>
      </c>
      <c r="AQ55" s="31">
        <v>1</v>
      </c>
    </row>
    <row r="56" spans="1:44">
      <c r="A56" s="3">
        <v>46</v>
      </c>
      <c r="B56" s="10">
        <v>1</v>
      </c>
      <c r="C56" s="10">
        <v>3</v>
      </c>
      <c r="D56" s="10">
        <v>1</v>
      </c>
      <c r="E56" s="10">
        <v>6</v>
      </c>
      <c r="F56" s="10">
        <v>0</v>
      </c>
      <c r="G56" s="10">
        <v>3000</v>
      </c>
      <c r="H56" s="10">
        <v>50</v>
      </c>
      <c r="I56" s="10">
        <v>5</v>
      </c>
      <c r="J56" s="10">
        <v>5</v>
      </c>
      <c r="N56" s="3" t="str">
        <f t="shared" si="21"/>
        <v>X</v>
      </c>
      <c r="O56" s="3" t="str">
        <f t="shared" si="22"/>
        <v>-</v>
      </c>
      <c r="P56" s="3" t="str">
        <f t="shared" si="23"/>
        <v>X</v>
      </c>
      <c r="Q56" s="3" t="str">
        <f t="shared" si="24"/>
        <v>-</v>
      </c>
      <c r="R56" s="3" t="str">
        <f t="shared" si="25"/>
        <v>-</v>
      </c>
      <c r="S56" s="3" t="str">
        <f t="shared" si="26"/>
        <v>-</v>
      </c>
      <c r="U56" s="3" t="str">
        <f t="shared" si="27"/>
        <v>-</v>
      </c>
      <c r="V56" s="3" t="str">
        <f t="shared" si="28"/>
        <v>-</v>
      </c>
      <c r="X56">
        <v>3</v>
      </c>
      <c r="Y56">
        <v>2</v>
      </c>
      <c r="Z56">
        <v>1</v>
      </c>
      <c r="AA56">
        <v>4</v>
      </c>
      <c r="AB56">
        <v>6</v>
      </c>
      <c r="AC56">
        <v>0</v>
      </c>
      <c r="AE56">
        <f t="shared" si="29"/>
        <v>3</v>
      </c>
      <c r="AF56">
        <f t="shared" si="30"/>
        <v>2</v>
      </c>
      <c r="AG56">
        <f t="shared" si="31"/>
        <v>1</v>
      </c>
      <c r="AH56">
        <f t="shared" si="32"/>
        <v>4</v>
      </c>
      <c r="AI56">
        <f t="shared" si="33"/>
        <v>6</v>
      </c>
      <c r="AJ56">
        <f t="shared" si="34"/>
        <v>0</v>
      </c>
      <c r="AL56" s="31">
        <v>1</v>
      </c>
      <c r="AM56" s="31">
        <v>1</v>
      </c>
      <c r="AN56" s="31">
        <v>1</v>
      </c>
      <c r="AO56" s="31">
        <v>1</v>
      </c>
      <c r="AP56" s="31">
        <v>1</v>
      </c>
      <c r="AQ56" s="31">
        <v>1</v>
      </c>
    </row>
    <row r="57" spans="1:44">
      <c r="A57" s="3">
        <v>47</v>
      </c>
      <c r="B57" s="10">
        <v>1</v>
      </c>
      <c r="C57" s="10">
        <v>3</v>
      </c>
      <c r="D57" s="10">
        <v>2</v>
      </c>
      <c r="E57" s="10">
        <v>0</v>
      </c>
      <c r="F57" s="10">
        <v>0</v>
      </c>
      <c r="G57" s="10">
        <v>3000</v>
      </c>
      <c r="H57" s="10">
        <v>50</v>
      </c>
      <c r="I57" s="10">
        <v>5</v>
      </c>
      <c r="J57" s="10">
        <v>5</v>
      </c>
      <c r="N57" s="3" t="str">
        <f t="shared" si="21"/>
        <v>X</v>
      </c>
      <c r="O57" s="3" t="str">
        <f t="shared" si="22"/>
        <v>-</v>
      </c>
      <c r="P57" s="3" t="str">
        <f t="shared" si="23"/>
        <v>X</v>
      </c>
      <c r="Q57" s="3" t="str">
        <f t="shared" si="24"/>
        <v>-</v>
      </c>
      <c r="R57" s="3" t="str">
        <f t="shared" si="25"/>
        <v>-</v>
      </c>
      <c r="S57" s="3" t="str">
        <f t="shared" si="26"/>
        <v>-</v>
      </c>
      <c r="U57" s="3" t="str">
        <f t="shared" si="27"/>
        <v>-</v>
      </c>
      <c r="V57" s="3" t="str">
        <f t="shared" si="28"/>
        <v>-</v>
      </c>
      <c r="X57">
        <v>3</v>
      </c>
      <c r="Y57">
        <v>1</v>
      </c>
      <c r="Z57">
        <v>2</v>
      </c>
      <c r="AA57">
        <v>0</v>
      </c>
      <c r="AB57">
        <v>0</v>
      </c>
      <c r="AC57">
        <v>0</v>
      </c>
      <c r="AE57">
        <f t="shared" ref="AE57:AE58" si="35">IF(U57="X",-3,C57)</f>
        <v>3</v>
      </c>
      <c r="AF57">
        <f t="shared" ref="AF57:AF58" si="36">IF(N57="X",C57-D57,-3)</f>
        <v>1</v>
      </c>
      <c r="AG57">
        <f t="shared" ref="AG57:AG58" si="37">IF(U57="X",-3,D57)</f>
        <v>2</v>
      </c>
      <c r="AH57">
        <f t="shared" ref="AH57:AH58" si="38">IF(P57="X",ROUND(((C57-D57)*E57+D57*F57)/C57,0),IF(Q57="X",F57,IF(R57="X",E57,-3)))</f>
        <v>0</v>
      </c>
      <c r="AI57">
        <f t="shared" ref="AI57:AI58" si="39">IF(V57="X",-3,E57)</f>
        <v>0</v>
      </c>
      <c r="AJ57">
        <f t="shared" ref="AJ57:AJ58" si="40">IF(V57="X",-3,F57)</f>
        <v>0</v>
      </c>
      <c r="AL57" s="31">
        <v>1</v>
      </c>
      <c r="AM57" s="31">
        <v>1</v>
      </c>
      <c r="AN57" s="31">
        <v>1</v>
      </c>
      <c r="AO57" s="31">
        <v>1</v>
      </c>
      <c r="AP57" s="31">
        <v>1</v>
      </c>
      <c r="AQ57" s="31">
        <v>1</v>
      </c>
    </row>
    <row r="58" spans="1:44">
      <c r="A58" s="3">
        <v>48</v>
      </c>
      <c r="B58" s="10">
        <v>1</v>
      </c>
      <c r="C58" s="10">
        <v>3</v>
      </c>
      <c r="D58" s="10">
        <v>1</v>
      </c>
      <c r="E58" s="10">
        <v>0</v>
      </c>
      <c r="F58" s="10">
        <v>0</v>
      </c>
      <c r="G58" s="10">
        <v>3000</v>
      </c>
      <c r="H58" s="10">
        <v>50</v>
      </c>
      <c r="I58" s="10">
        <v>5</v>
      </c>
      <c r="J58" s="10">
        <v>5</v>
      </c>
      <c r="N58" s="3" t="str">
        <f t="shared" si="21"/>
        <v>X</v>
      </c>
      <c r="O58" s="3" t="str">
        <f t="shared" si="22"/>
        <v>-</v>
      </c>
      <c r="P58" s="3" t="str">
        <f t="shared" si="23"/>
        <v>X</v>
      </c>
      <c r="Q58" s="3" t="str">
        <f t="shared" si="24"/>
        <v>-</v>
      </c>
      <c r="R58" s="3" t="str">
        <f t="shared" si="25"/>
        <v>-</v>
      </c>
      <c r="S58" s="3" t="str">
        <f t="shared" si="26"/>
        <v>-</v>
      </c>
      <c r="U58" s="3" t="str">
        <f t="shared" si="27"/>
        <v>-</v>
      </c>
      <c r="V58" s="3" t="str">
        <f t="shared" si="28"/>
        <v>-</v>
      </c>
      <c r="X58">
        <v>3</v>
      </c>
      <c r="Y58">
        <v>2</v>
      </c>
      <c r="Z58">
        <v>1</v>
      </c>
      <c r="AA58">
        <v>0</v>
      </c>
      <c r="AB58">
        <v>0</v>
      </c>
      <c r="AC58">
        <v>0</v>
      </c>
      <c r="AE58">
        <f t="shared" si="35"/>
        <v>3</v>
      </c>
      <c r="AF58">
        <f t="shared" si="36"/>
        <v>2</v>
      </c>
      <c r="AG58">
        <f t="shared" si="37"/>
        <v>1</v>
      </c>
      <c r="AH58">
        <f t="shared" si="38"/>
        <v>0</v>
      </c>
      <c r="AI58">
        <f t="shared" si="39"/>
        <v>0</v>
      </c>
      <c r="AJ58">
        <f t="shared" si="40"/>
        <v>0</v>
      </c>
      <c r="AL58" s="31">
        <v>1</v>
      </c>
      <c r="AM58" s="31">
        <v>1</v>
      </c>
      <c r="AN58" s="31">
        <v>1</v>
      </c>
      <c r="AO58" s="31">
        <v>1</v>
      </c>
      <c r="AP58" s="31">
        <v>1</v>
      </c>
      <c r="AQ58" s="31">
        <v>1</v>
      </c>
    </row>
  </sheetData>
  <phoneticPr fontId="1" type="noConversion"/>
  <conditionalFormatting sqref="B5:K53 B55:J58">
    <cfRule type="cellIs" dxfId="1402" priority="4" stopIfTrue="1" operator="lessThan">
      <formula>0</formula>
    </cfRule>
  </conditionalFormatting>
  <conditionalFormatting sqref="X5:AC53 X55:AC56 X57:Z58">
    <cfRule type="cellIs" dxfId="1401" priority="5" stopIfTrue="1" operator="equal">
      <formula>-3</formula>
    </cfRule>
    <cfRule type="cellIs" dxfId="1400" priority="6" stopIfTrue="1" operator="equal">
      <formula>-1</formula>
    </cfRule>
  </conditionalFormatting>
  <conditionalFormatting sqref="AE5:AQ53 AE55:AJ58">
    <cfRule type="cellIs" dxfId="1399" priority="7" stopIfTrue="1" operator="equal">
      <formula>-3</formula>
    </cfRule>
    <cfRule type="cellIs" dxfId="1398" priority="8" stopIfTrue="1" operator="equal">
      <formula>-1</formula>
    </cfRule>
  </conditionalFormatting>
  <conditionalFormatting sqref="AE5:AK53 AE55:AJ58">
    <cfRule type="cellIs" dxfId="1397" priority="9" stopIfTrue="1" operator="notEqual">
      <formula>X5</formula>
    </cfRule>
  </conditionalFormatting>
  <conditionalFormatting sqref="A54:AQ54">
    <cfRule type="cellIs" dxfId="1396" priority="3" stopIfTrue="1" operator="lessThan">
      <formula>0</formula>
    </cfRule>
  </conditionalFormatting>
  <conditionalFormatting sqref="AL55:AQ58">
    <cfRule type="cellIs" dxfId="1395" priority="1" stopIfTrue="1" operator="equal">
      <formula>-3</formula>
    </cfRule>
    <cfRule type="cellIs" dxfId="1394" priority="2" stopIfTrue="1" operator="equal">
      <formula>-1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2.75" outlineLevelCol="1"/>
  <cols>
    <col min="1" max="1" width="5.7109375" customWidth="1"/>
    <col min="2" max="8" width="6.7109375" customWidth="1"/>
    <col min="9" max="12" width="6.7109375" customWidth="1" outlineLevel="1"/>
    <col min="13" max="13" width="1.7109375" customWidth="1"/>
    <col min="14" max="14" width="52.140625" customWidth="1" outlineLevel="1"/>
    <col min="15" max="15" width="3.7109375" customWidth="1"/>
    <col min="16" max="28" width="3.7109375" customWidth="1" outlineLevel="1"/>
    <col min="29" max="29" width="5.7109375" customWidth="1"/>
    <col min="30" max="35" width="5.7109375" hidden="1" customWidth="1" outlineLevel="1"/>
    <col min="36" max="36" width="5.7109375" customWidth="1" collapsed="1"/>
    <col min="37" max="42" width="5.7109375" customWidth="1" outlineLevel="1"/>
    <col min="43" max="43" width="1.7109375" customWidth="1"/>
    <col min="44" max="49" width="5.7109375" customWidth="1" outlineLevel="1"/>
    <col min="50" max="50" width="1.7109375" customWidth="1"/>
    <col min="51" max="56" width="6.7109375" customWidth="1" outlineLevel="1"/>
  </cols>
  <sheetData>
    <row r="1" spans="1:56">
      <c r="A1" s="2"/>
      <c r="B1" t="s">
        <v>61</v>
      </c>
    </row>
    <row r="2" spans="1:56">
      <c r="A2" s="2" t="s">
        <v>1</v>
      </c>
      <c r="B2" s="11" t="s">
        <v>62</v>
      </c>
      <c r="P2" s="11" t="s">
        <v>46</v>
      </c>
      <c r="W2" s="11" t="s">
        <v>47</v>
      </c>
      <c r="AD2" s="11" t="s">
        <v>98</v>
      </c>
      <c r="AK2" s="11" t="s">
        <v>56</v>
      </c>
      <c r="AR2" s="32" t="s">
        <v>176</v>
      </c>
      <c r="AY2" s="32" t="s">
        <v>177</v>
      </c>
      <c r="AZ2" s="32"/>
    </row>
    <row r="3" spans="1:56">
      <c r="A3" s="2"/>
      <c r="B3" t="s">
        <v>3</v>
      </c>
      <c r="C3" s="19" t="s">
        <v>4</v>
      </c>
      <c r="D3" s="19" t="s">
        <v>11</v>
      </c>
      <c r="E3" s="19" t="s">
        <v>58</v>
      </c>
      <c r="F3" s="19" t="s">
        <v>60</v>
      </c>
      <c r="G3" s="19" t="s">
        <v>57</v>
      </c>
      <c r="H3" s="19" t="s">
        <v>59</v>
      </c>
      <c r="I3" s="19" t="s">
        <v>9</v>
      </c>
      <c r="J3" s="19" t="s">
        <v>8</v>
      </c>
      <c r="K3" s="19" t="s">
        <v>10</v>
      </c>
      <c r="L3" s="19" t="s">
        <v>63</v>
      </c>
      <c r="M3" s="19"/>
      <c r="N3" s="19" t="s">
        <v>12</v>
      </c>
      <c r="P3" s="3" t="s">
        <v>69</v>
      </c>
      <c r="Q3" s="3" t="s">
        <v>70</v>
      </c>
      <c r="R3" s="3" t="s">
        <v>71</v>
      </c>
      <c r="S3" s="3" t="s">
        <v>72</v>
      </c>
      <c r="T3" s="3" t="s">
        <v>73</v>
      </c>
      <c r="U3" s="3" t="s">
        <v>74</v>
      </c>
      <c r="W3" s="3" t="s">
        <v>75</v>
      </c>
      <c r="X3" s="3" t="s">
        <v>76</v>
      </c>
      <c r="Y3" s="3" t="s">
        <v>77</v>
      </c>
      <c r="Z3" s="3" t="s">
        <v>78</v>
      </c>
      <c r="AA3" s="3" t="s">
        <v>79</v>
      </c>
      <c r="AB3" s="3" t="s">
        <v>80</v>
      </c>
      <c r="AD3" s="19" t="s">
        <v>4</v>
      </c>
      <c r="AE3" s="19" t="s">
        <v>11</v>
      </c>
      <c r="AF3" s="19" t="s">
        <v>58</v>
      </c>
      <c r="AG3" s="19" t="s">
        <v>60</v>
      </c>
      <c r="AH3" s="19" t="s">
        <v>57</v>
      </c>
      <c r="AI3" s="19" t="s">
        <v>59</v>
      </c>
      <c r="AK3" s="19" t="s">
        <v>4</v>
      </c>
      <c r="AL3" s="19" t="s">
        <v>11</v>
      </c>
      <c r="AM3" s="19" t="s">
        <v>58</v>
      </c>
      <c r="AN3" s="19" t="s">
        <v>60</v>
      </c>
      <c r="AO3" s="19" t="s">
        <v>57</v>
      </c>
      <c r="AP3" s="19" t="s">
        <v>59</v>
      </c>
      <c r="AQ3" s="19"/>
      <c r="AR3" s="19" t="s">
        <v>4</v>
      </c>
      <c r="AS3" s="19" t="s">
        <v>11</v>
      </c>
      <c r="AT3" s="19" t="s">
        <v>58</v>
      </c>
      <c r="AU3" s="19" t="s">
        <v>60</v>
      </c>
      <c r="AV3" s="19" t="s">
        <v>57</v>
      </c>
      <c r="AW3" s="19" t="s">
        <v>59</v>
      </c>
      <c r="AX3" s="19"/>
      <c r="AY3" s="19" t="s">
        <v>4</v>
      </c>
      <c r="AZ3" s="19" t="s">
        <v>11</v>
      </c>
      <c r="BA3" s="19" t="s">
        <v>58</v>
      </c>
      <c r="BB3" s="19" t="s">
        <v>60</v>
      </c>
      <c r="BC3" s="19" t="s">
        <v>57</v>
      </c>
      <c r="BD3" s="19" t="s">
        <v>59</v>
      </c>
    </row>
    <row r="4" spans="1:56">
      <c r="A4" s="9"/>
      <c r="B4" s="1" t="s">
        <v>66</v>
      </c>
      <c r="C4" s="20" t="s">
        <v>67</v>
      </c>
      <c r="D4" s="21" t="s">
        <v>13</v>
      </c>
      <c r="E4" s="21" t="s">
        <v>67</v>
      </c>
      <c r="F4" s="21" t="s">
        <v>13</v>
      </c>
      <c r="G4" s="21" t="s">
        <v>67</v>
      </c>
      <c r="H4" s="21" t="s">
        <v>13</v>
      </c>
      <c r="I4" s="21" t="s">
        <v>64</v>
      </c>
      <c r="J4" s="21" t="s">
        <v>230</v>
      </c>
      <c r="K4" s="21" t="s">
        <v>13</v>
      </c>
      <c r="L4" s="21" t="s">
        <v>13</v>
      </c>
      <c r="M4" s="21"/>
      <c r="N4" s="21"/>
      <c r="O4" s="1"/>
      <c r="P4" s="8"/>
      <c r="Q4" s="8"/>
      <c r="R4" s="8"/>
      <c r="S4" s="8"/>
      <c r="T4" s="8"/>
      <c r="U4" s="8"/>
      <c r="V4" s="1"/>
      <c r="W4" s="8"/>
      <c r="X4" s="8"/>
      <c r="Y4" s="8"/>
      <c r="Z4" s="8"/>
      <c r="AA4" s="8"/>
      <c r="AB4" s="8"/>
      <c r="AC4" s="1"/>
      <c r="AD4" s="1"/>
      <c r="AE4" s="1"/>
      <c r="AF4" s="1"/>
      <c r="AG4" s="1"/>
      <c r="AH4" s="1"/>
      <c r="AI4" s="1"/>
      <c r="AJ4" s="1"/>
      <c r="AK4" s="33" t="s">
        <v>65</v>
      </c>
      <c r="AL4" s="33" t="s">
        <v>13</v>
      </c>
      <c r="AM4" s="33" t="s">
        <v>65</v>
      </c>
      <c r="AN4" s="33" t="s">
        <v>13</v>
      </c>
      <c r="AO4" s="33" t="s">
        <v>65</v>
      </c>
      <c r="AP4" s="33" t="s">
        <v>13</v>
      </c>
      <c r="AQ4" s="6"/>
    </row>
    <row r="5" spans="1:56">
      <c r="A5" s="2">
        <v>1</v>
      </c>
      <c r="B5" s="22">
        <v>1</v>
      </c>
      <c r="C5">
        <v>12</v>
      </c>
      <c r="D5">
        <v>82</v>
      </c>
      <c r="E5">
        <v>4</v>
      </c>
      <c r="F5">
        <v>73</v>
      </c>
      <c r="G5">
        <v>8</v>
      </c>
      <c r="H5">
        <v>86</v>
      </c>
      <c r="I5">
        <v>13</v>
      </c>
      <c r="J5">
        <v>3300</v>
      </c>
      <c r="K5">
        <v>28</v>
      </c>
      <c r="L5">
        <v>85</v>
      </c>
      <c r="N5" t="s">
        <v>82</v>
      </c>
      <c r="P5" s="3" t="str">
        <f t="shared" ref="P5:P11" si="0">IF(C5=0,IF(OR(D5=-1,D5=-3),"X","-"),"X")</f>
        <v>X</v>
      </c>
      <c r="Q5" s="3" t="str">
        <f t="shared" ref="Q5:Q11" si="1">IF(G5=0,IF(OR(H5=-1,H5=-3),"X","-"),"X")</f>
        <v>X</v>
      </c>
      <c r="R5" s="3" t="str">
        <f t="shared" ref="R5:R11" si="2">IF(E5=0,IF(OR(F5=-1,F5=-3),"X","-"),"X")</f>
        <v>X</v>
      </c>
      <c r="S5" s="3" t="str">
        <f t="shared" ref="S5:S11" si="3">IF(D5&gt;0,IF(C5&gt;0,"X","-"),"X")</f>
        <v>X</v>
      </c>
      <c r="T5" s="3" t="str">
        <f t="shared" ref="T5:T11" si="4">IF(H5&gt;0,IF(G5&gt;0,"X","-"),"X")</f>
        <v>X</v>
      </c>
      <c r="U5" s="3" t="str">
        <f t="shared" ref="U5:U11" si="5">IF(F5&gt;0,IF(E5&gt;0,"X","-"),"X")</f>
        <v>X</v>
      </c>
      <c r="W5" s="3" t="str">
        <f t="shared" ref="W5:AB5" si="6">IF(P5="-","X","-")</f>
        <v>-</v>
      </c>
      <c r="X5" s="3" t="str">
        <f t="shared" si="6"/>
        <v>-</v>
      </c>
      <c r="Y5" s="3" t="str">
        <f t="shared" si="6"/>
        <v>-</v>
      </c>
      <c r="Z5" s="3" t="str">
        <f t="shared" si="6"/>
        <v>-</v>
      </c>
      <c r="AA5" s="3" t="str">
        <f t="shared" si="6"/>
        <v>-</v>
      </c>
      <c r="AB5" s="3" t="str">
        <f t="shared" si="6"/>
        <v>-</v>
      </c>
      <c r="AD5">
        <v>720</v>
      </c>
      <c r="AE5">
        <v>82</v>
      </c>
      <c r="AF5">
        <v>240</v>
      </c>
      <c r="AG5">
        <v>73</v>
      </c>
      <c r="AH5">
        <v>480</v>
      </c>
      <c r="AI5">
        <v>86</v>
      </c>
      <c r="AK5">
        <f t="shared" ref="AK5:AK11" si="7">C5</f>
        <v>12</v>
      </c>
      <c r="AL5">
        <f t="shared" ref="AL5:AL11" si="8">IF(OR($W5="X",$X5="X",$Y5="X",$Z5="X",$AA5="X",$AB5="X"),-3,D5)</f>
        <v>82</v>
      </c>
      <c r="AM5">
        <f t="shared" ref="AM5:AM11" si="9">E5</f>
        <v>4</v>
      </c>
      <c r="AN5">
        <f t="shared" ref="AN5:AN11" si="10">IF(OR($W5="X",$X5="X",$Y5="X",$Z5="X",$AA5="X",$AB5="X"),-3,F5)</f>
        <v>73</v>
      </c>
      <c r="AO5">
        <f t="shared" ref="AO5:AO11" si="11">G5</f>
        <v>8</v>
      </c>
      <c r="AP5">
        <f t="shared" ref="AP5:AP11" si="12">IF(OR($W5="X",$X5="X",$Y5="X",$Z5="X",$AA5="X",$AB5="X"),-3,H5)</f>
        <v>86</v>
      </c>
      <c r="AR5" s="29" t="s">
        <v>166</v>
      </c>
      <c r="AS5" s="32" t="s">
        <v>166</v>
      </c>
      <c r="AT5" s="32" t="s">
        <v>166</v>
      </c>
      <c r="AU5" s="32" t="s">
        <v>166</v>
      </c>
      <c r="AV5" s="32" t="s">
        <v>166</v>
      </c>
      <c r="AW5" s="32" t="s">
        <v>166</v>
      </c>
      <c r="AX5" s="32"/>
      <c r="AY5" s="31">
        <v>1</v>
      </c>
      <c r="AZ5" s="31">
        <v>1</v>
      </c>
      <c r="BA5" s="31">
        <v>1</v>
      </c>
      <c r="BB5" s="31">
        <v>1</v>
      </c>
      <c r="BC5" s="31">
        <v>1</v>
      </c>
      <c r="BD5" s="31">
        <v>1</v>
      </c>
    </row>
    <row r="6" spans="1:56">
      <c r="A6" s="2">
        <v>2</v>
      </c>
      <c r="B6" s="22">
        <v>1</v>
      </c>
      <c r="C6">
        <v>12</v>
      </c>
      <c r="D6">
        <v>-3</v>
      </c>
      <c r="E6">
        <v>4</v>
      </c>
      <c r="F6">
        <v>-3</v>
      </c>
      <c r="G6">
        <v>8</v>
      </c>
      <c r="H6">
        <v>-3</v>
      </c>
      <c r="I6">
        <v>13</v>
      </c>
      <c r="J6">
        <v>3500</v>
      </c>
      <c r="K6">
        <v>28</v>
      </c>
      <c r="L6">
        <v>85</v>
      </c>
      <c r="N6" t="s">
        <v>100</v>
      </c>
      <c r="P6" s="3" t="str">
        <f t="shared" si="0"/>
        <v>X</v>
      </c>
      <c r="Q6" s="3" t="str">
        <f t="shared" si="1"/>
        <v>X</v>
      </c>
      <c r="R6" s="3" t="str">
        <f t="shared" si="2"/>
        <v>X</v>
      </c>
      <c r="S6" s="3" t="str">
        <f t="shared" si="3"/>
        <v>X</v>
      </c>
      <c r="T6" s="3" t="str">
        <f t="shared" si="4"/>
        <v>X</v>
      </c>
      <c r="U6" s="3" t="str">
        <f t="shared" si="5"/>
        <v>X</v>
      </c>
      <c r="W6" s="3" t="str">
        <f t="shared" ref="W6:W28" si="13">IF(P6="-","X","-")</f>
        <v>-</v>
      </c>
      <c r="X6" s="3" t="str">
        <f t="shared" ref="X6:X28" si="14">IF(Q6="-","X","-")</f>
        <v>-</v>
      </c>
      <c r="Y6" s="3" t="str">
        <f t="shared" ref="Y6:Y28" si="15">IF(R6="-","X","-")</f>
        <v>-</v>
      </c>
      <c r="Z6" s="3" t="str">
        <f t="shared" ref="Z6:Z28" si="16">IF(S6="-","X","-")</f>
        <v>-</v>
      </c>
      <c r="AA6" s="3" t="str">
        <f t="shared" ref="AA6:AA28" si="17">IF(T6="-","X","-")</f>
        <v>-</v>
      </c>
      <c r="AB6" s="3" t="str">
        <f t="shared" ref="AB6:AB28" si="18">IF(U6="-","X","-")</f>
        <v>-</v>
      </c>
      <c r="AD6">
        <v>720</v>
      </c>
      <c r="AE6">
        <v>-3</v>
      </c>
      <c r="AF6">
        <v>240</v>
      </c>
      <c r="AG6">
        <v>-3</v>
      </c>
      <c r="AH6">
        <v>480</v>
      </c>
      <c r="AI6">
        <v>-3</v>
      </c>
      <c r="AK6">
        <f t="shared" si="7"/>
        <v>12</v>
      </c>
      <c r="AL6">
        <f t="shared" si="8"/>
        <v>-3</v>
      </c>
      <c r="AM6">
        <f t="shared" si="9"/>
        <v>4</v>
      </c>
      <c r="AN6">
        <f t="shared" si="10"/>
        <v>-3</v>
      </c>
      <c r="AO6">
        <f t="shared" si="11"/>
        <v>8</v>
      </c>
      <c r="AP6">
        <f t="shared" si="12"/>
        <v>-3</v>
      </c>
      <c r="AR6" s="29" t="s">
        <v>166</v>
      </c>
      <c r="AS6" s="32" t="s">
        <v>166</v>
      </c>
      <c r="AT6" s="32" t="s">
        <v>166</v>
      </c>
      <c r="AU6" s="32" t="s">
        <v>166</v>
      </c>
      <c r="AV6" s="32" t="s">
        <v>166</v>
      </c>
      <c r="AW6" s="32" t="s">
        <v>166</v>
      </c>
      <c r="AX6" s="32"/>
      <c r="AY6" s="31">
        <v>1</v>
      </c>
      <c r="AZ6" s="31">
        <v>1</v>
      </c>
      <c r="BA6" s="31">
        <v>1</v>
      </c>
      <c r="BB6" s="31">
        <v>1</v>
      </c>
      <c r="BC6" s="31">
        <v>1</v>
      </c>
      <c r="BD6" s="31">
        <v>1</v>
      </c>
    </row>
    <row r="7" spans="1:56">
      <c r="A7" s="2">
        <v>3</v>
      </c>
      <c r="B7" s="22">
        <v>1</v>
      </c>
      <c r="C7">
        <v>12</v>
      </c>
      <c r="D7">
        <v>-3</v>
      </c>
      <c r="E7">
        <v>4</v>
      </c>
      <c r="F7">
        <v>-3</v>
      </c>
      <c r="G7">
        <v>8</v>
      </c>
      <c r="H7">
        <v>-3</v>
      </c>
      <c r="I7">
        <v>13</v>
      </c>
      <c r="J7">
        <v>2800</v>
      </c>
      <c r="K7">
        <v>-1</v>
      </c>
      <c r="L7">
        <v>85</v>
      </c>
      <c r="N7" t="s">
        <v>101</v>
      </c>
      <c r="P7" s="3" t="str">
        <f t="shared" si="0"/>
        <v>X</v>
      </c>
      <c r="Q7" s="3" t="str">
        <f t="shared" si="1"/>
        <v>X</v>
      </c>
      <c r="R7" s="3" t="str">
        <f t="shared" si="2"/>
        <v>X</v>
      </c>
      <c r="S7" s="3" t="str">
        <f t="shared" si="3"/>
        <v>X</v>
      </c>
      <c r="T7" s="3" t="str">
        <f t="shared" si="4"/>
        <v>X</v>
      </c>
      <c r="U7" s="3" t="str">
        <f t="shared" si="5"/>
        <v>X</v>
      </c>
      <c r="W7" s="3" t="str">
        <f t="shared" ref="W7:AB7" si="19">IF(P7="-","X","-")</f>
        <v>-</v>
      </c>
      <c r="X7" s="3" t="str">
        <f t="shared" si="19"/>
        <v>-</v>
      </c>
      <c r="Y7" s="3" t="str">
        <f t="shared" si="19"/>
        <v>-</v>
      </c>
      <c r="Z7" s="3" t="str">
        <f t="shared" si="19"/>
        <v>-</v>
      </c>
      <c r="AA7" s="3" t="str">
        <f t="shared" si="19"/>
        <v>-</v>
      </c>
      <c r="AB7" s="3" t="str">
        <f t="shared" si="19"/>
        <v>-</v>
      </c>
      <c r="AD7">
        <v>720</v>
      </c>
      <c r="AE7">
        <v>-3</v>
      </c>
      <c r="AF7">
        <v>240</v>
      </c>
      <c r="AG7">
        <v>-3</v>
      </c>
      <c r="AH7">
        <v>480</v>
      </c>
      <c r="AI7">
        <v>-3</v>
      </c>
      <c r="AK7">
        <f t="shared" si="7"/>
        <v>12</v>
      </c>
      <c r="AL7">
        <f t="shared" si="8"/>
        <v>-3</v>
      </c>
      <c r="AM7">
        <f t="shared" si="9"/>
        <v>4</v>
      </c>
      <c r="AN7">
        <f t="shared" si="10"/>
        <v>-3</v>
      </c>
      <c r="AO7">
        <f t="shared" si="11"/>
        <v>8</v>
      </c>
      <c r="AP7">
        <f t="shared" si="12"/>
        <v>-3</v>
      </c>
      <c r="AR7" s="29" t="s">
        <v>166</v>
      </c>
      <c r="AS7" s="32" t="s">
        <v>166</v>
      </c>
      <c r="AT7" s="32" t="s">
        <v>166</v>
      </c>
      <c r="AU7" s="32" t="s">
        <v>166</v>
      </c>
      <c r="AV7" s="32" t="s">
        <v>166</v>
      </c>
      <c r="AW7" s="32" t="s">
        <v>166</v>
      </c>
      <c r="AX7" s="32"/>
      <c r="AY7" s="31">
        <v>1</v>
      </c>
      <c r="AZ7" s="31">
        <v>1</v>
      </c>
      <c r="BA7" s="31">
        <v>1</v>
      </c>
      <c r="BB7" s="31">
        <v>1</v>
      </c>
      <c r="BC7" s="31">
        <v>1</v>
      </c>
      <c r="BD7" s="31">
        <v>1</v>
      </c>
    </row>
    <row r="8" spans="1:56">
      <c r="A8" s="2">
        <v>4</v>
      </c>
      <c r="B8" s="22">
        <v>1</v>
      </c>
      <c r="C8">
        <v>-3</v>
      </c>
      <c r="D8">
        <v>-3</v>
      </c>
      <c r="E8">
        <v>-3</v>
      </c>
      <c r="F8">
        <v>-3</v>
      </c>
      <c r="G8">
        <v>-3</v>
      </c>
      <c r="H8">
        <v>-3</v>
      </c>
      <c r="I8">
        <v>13</v>
      </c>
      <c r="J8">
        <v>4400</v>
      </c>
      <c r="K8">
        <v>28</v>
      </c>
      <c r="L8">
        <v>85</v>
      </c>
      <c r="N8" t="s">
        <v>105</v>
      </c>
      <c r="P8" s="3" t="str">
        <f t="shared" si="0"/>
        <v>X</v>
      </c>
      <c r="Q8" s="3" t="str">
        <f t="shared" si="1"/>
        <v>X</v>
      </c>
      <c r="R8" s="3" t="str">
        <f t="shared" si="2"/>
        <v>X</v>
      </c>
      <c r="S8" s="3" t="str">
        <f t="shared" si="3"/>
        <v>X</v>
      </c>
      <c r="T8" s="3" t="str">
        <f t="shared" si="4"/>
        <v>X</v>
      </c>
      <c r="U8" s="3" t="str">
        <f t="shared" si="5"/>
        <v>X</v>
      </c>
      <c r="W8" s="3" t="str">
        <f t="shared" si="13"/>
        <v>-</v>
      </c>
      <c r="X8" s="3" t="str">
        <f t="shared" si="14"/>
        <v>-</v>
      </c>
      <c r="Y8" s="3" t="str">
        <f t="shared" si="15"/>
        <v>-</v>
      </c>
      <c r="Z8" s="3" t="str">
        <f t="shared" si="16"/>
        <v>-</v>
      </c>
      <c r="AA8" s="3" t="str">
        <f t="shared" si="17"/>
        <v>-</v>
      </c>
      <c r="AB8" s="3" t="str">
        <f t="shared" si="18"/>
        <v>-</v>
      </c>
      <c r="AD8">
        <v>-3</v>
      </c>
      <c r="AE8">
        <v>-3</v>
      </c>
      <c r="AF8">
        <v>-3</v>
      </c>
      <c r="AG8">
        <v>-3</v>
      </c>
      <c r="AH8">
        <v>-3</v>
      </c>
      <c r="AI8">
        <v>-3</v>
      </c>
      <c r="AK8">
        <f t="shared" si="7"/>
        <v>-3</v>
      </c>
      <c r="AL8">
        <f t="shared" si="8"/>
        <v>-3</v>
      </c>
      <c r="AM8">
        <f t="shared" si="9"/>
        <v>-3</v>
      </c>
      <c r="AN8">
        <f t="shared" si="10"/>
        <v>-3</v>
      </c>
      <c r="AO8">
        <f t="shared" si="11"/>
        <v>-3</v>
      </c>
      <c r="AP8">
        <f t="shared" si="12"/>
        <v>-3</v>
      </c>
      <c r="AR8" s="29" t="s">
        <v>166</v>
      </c>
      <c r="AS8" s="32" t="s">
        <v>166</v>
      </c>
      <c r="AT8" s="32" t="s">
        <v>166</v>
      </c>
      <c r="AU8" s="32" t="s">
        <v>166</v>
      </c>
      <c r="AV8" s="32" t="s">
        <v>166</v>
      </c>
      <c r="AW8" s="32" t="s">
        <v>166</v>
      </c>
      <c r="AX8" s="32"/>
      <c r="AY8" s="31">
        <v>1</v>
      </c>
      <c r="AZ8" s="31">
        <v>1</v>
      </c>
      <c r="BA8" s="31">
        <v>1</v>
      </c>
      <c r="BB8" s="31">
        <v>1</v>
      </c>
      <c r="BC8" s="31">
        <v>1</v>
      </c>
      <c r="BD8" s="31">
        <v>1</v>
      </c>
    </row>
    <row r="9" spans="1:56">
      <c r="A9" s="2">
        <v>5</v>
      </c>
      <c r="B9" s="22">
        <v>1</v>
      </c>
      <c r="C9">
        <v>-3</v>
      </c>
      <c r="D9">
        <v>-3</v>
      </c>
      <c r="E9">
        <v>-3</v>
      </c>
      <c r="F9">
        <v>-3</v>
      </c>
      <c r="G9">
        <v>-3</v>
      </c>
      <c r="H9">
        <v>-3</v>
      </c>
      <c r="I9">
        <v>13</v>
      </c>
      <c r="J9">
        <v>3600</v>
      </c>
      <c r="K9">
        <v>-1</v>
      </c>
      <c r="L9">
        <v>85</v>
      </c>
      <c r="N9" t="s">
        <v>104</v>
      </c>
      <c r="P9" s="3" t="str">
        <f t="shared" si="0"/>
        <v>X</v>
      </c>
      <c r="Q9" s="3" t="str">
        <f t="shared" si="1"/>
        <v>X</v>
      </c>
      <c r="R9" s="3" t="str">
        <f t="shared" si="2"/>
        <v>X</v>
      </c>
      <c r="S9" s="3" t="str">
        <f t="shared" si="3"/>
        <v>X</v>
      </c>
      <c r="T9" s="3" t="str">
        <f t="shared" si="4"/>
        <v>X</v>
      </c>
      <c r="U9" s="3" t="str">
        <f t="shared" si="5"/>
        <v>X</v>
      </c>
      <c r="W9" s="3" t="str">
        <f t="shared" ref="W9:AB9" si="20">IF(P9="-","X","-")</f>
        <v>-</v>
      </c>
      <c r="X9" s="3" t="str">
        <f t="shared" si="20"/>
        <v>-</v>
      </c>
      <c r="Y9" s="3" t="str">
        <f t="shared" si="20"/>
        <v>-</v>
      </c>
      <c r="Z9" s="3" t="str">
        <f t="shared" si="20"/>
        <v>-</v>
      </c>
      <c r="AA9" s="3" t="str">
        <f t="shared" si="20"/>
        <v>-</v>
      </c>
      <c r="AB9" s="3" t="str">
        <f t="shared" si="20"/>
        <v>-</v>
      </c>
      <c r="AD9">
        <v>-3</v>
      </c>
      <c r="AE9">
        <v>-3</v>
      </c>
      <c r="AF9">
        <v>-3</v>
      </c>
      <c r="AG9">
        <v>-3</v>
      </c>
      <c r="AH9">
        <v>-3</v>
      </c>
      <c r="AI9">
        <v>-3</v>
      </c>
      <c r="AK9">
        <f t="shared" si="7"/>
        <v>-3</v>
      </c>
      <c r="AL9">
        <f t="shared" si="8"/>
        <v>-3</v>
      </c>
      <c r="AM9">
        <f t="shared" si="9"/>
        <v>-3</v>
      </c>
      <c r="AN9">
        <f t="shared" si="10"/>
        <v>-3</v>
      </c>
      <c r="AO9">
        <f t="shared" si="11"/>
        <v>-3</v>
      </c>
      <c r="AP9">
        <f t="shared" si="12"/>
        <v>-3</v>
      </c>
      <c r="AR9" s="29" t="s">
        <v>166</v>
      </c>
      <c r="AS9" s="32" t="s">
        <v>166</v>
      </c>
      <c r="AT9" s="32" t="s">
        <v>166</v>
      </c>
      <c r="AU9" s="32" t="s">
        <v>166</v>
      </c>
      <c r="AV9" s="32" t="s">
        <v>166</v>
      </c>
      <c r="AW9" s="32" t="s">
        <v>166</v>
      </c>
      <c r="AX9" s="32"/>
      <c r="AY9" s="31">
        <v>1</v>
      </c>
      <c r="AZ9" s="31">
        <v>1</v>
      </c>
      <c r="BA9" s="31">
        <v>1</v>
      </c>
      <c r="BB9" s="31">
        <v>1</v>
      </c>
      <c r="BC9" s="31">
        <v>1</v>
      </c>
      <c r="BD9" s="31">
        <v>1</v>
      </c>
    </row>
    <row r="10" spans="1:56">
      <c r="A10" s="2">
        <v>6</v>
      </c>
      <c r="B10" s="22">
        <v>1</v>
      </c>
      <c r="C10">
        <v>-3</v>
      </c>
      <c r="D10">
        <v>-3</v>
      </c>
      <c r="E10">
        <v>-3</v>
      </c>
      <c r="F10">
        <v>-3</v>
      </c>
      <c r="G10">
        <v>-3</v>
      </c>
      <c r="H10">
        <v>-3</v>
      </c>
      <c r="I10">
        <v>-1</v>
      </c>
      <c r="J10">
        <v>3800</v>
      </c>
      <c r="K10">
        <v>28</v>
      </c>
      <c r="L10">
        <v>85</v>
      </c>
      <c r="N10" t="s">
        <v>102</v>
      </c>
      <c r="P10" s="3" t="str">
        <f t="shared" si="0"/>
        <v>X</v>
      </c>
      <c r="Q10" s="3" t="str">
        <f t="shared" si="1"/>
        <v>X</v>
      </c>
      <c r="R10" s="3" t="str">
        <f t="shared" si="2"/>
        <v>X</v>
      </c>
      <c r="S10" s="3" t="str">
        <f t="shared" si="3"/>
        <v>X</v>
      </c>
      <c r="T10" s="3" t="str">
        <f t="shared" si="4"/>
        <v>X</v>
      </c>
      <c r="U10" s="3" t="str">
        <f t="shared" si="5"/>
        <v>X</v>
      </c>
      <c r="W10" s="3" t="str">
        <f t="shared" ref="W10:W11" si="21">IF(P10="-","X","-")</f>
        <v>-</v>
      </c>
      <c r="X10" s="3" t="str">
        <f t="shared" ref="X10:X11" si="22">IF(Q10="-","X","-")</f>
        <v>-</v>
      </c>
      <c r="Y10" s="3" t="str">
        <f t="shared" ref="Y10:Y11" si="23">IF(R10="-","X","-")</f>
        <v>-</v>
      </c>
      <c r="Z10" s="3" t="str">
        <f t="shared" ref="Z10:Z11" si="24">IF(S10="-","X","-")</f>
        <v>-</v>
      </c>
      <c r="AA10" s="3" t="str">
        <f t="shared" ref="AA10:AA11" si="25">IF(T10="-","X","-")</f>
        <v>-</v>
      </c>
      <c r="AB10" s="3" t="str">
        <f t="shared" ref="AB10:AB11" si="26">IF(U10="-","X","-")</f>
        <v>-</v>
      </c>
      <c r="AK10">
        <f t="shared" si="7"/>
        <v>-3</v>
      </c>
      <c r="AL10">
        <f t="shared" si="8"/>
        <v>-3</v>
      </c>
      <c r="AM10">
        <f t="shared" si="9"/>
        <v>-3</v>
      </c>
      <c r="AN10">
        <f t="shared" si="10"/>
        <v>-3</v>
      </c>
      <c r="AO10">
        <f t="shared" si="11"/>
        <v>-3</v>
      </c>
      <c r="AP10">
        <f t="shared" si="12"/>
        <v>-3</v>
      </c>
      <c r="AR10" s="29" t="s">
        <v>166</v>
      </c>
      <c r="AS10" s="32" t="s">
        <v>166</v>
      </c>
      <c r="AT10" s="32" t="s">
        <v>166</v>
      </c>
      <c r="AU10" s="32" t="s">
        <v>166</v>
      </c>
      <c r="AV10" s="32" t="s">
        <v>166</v>
      </c>
      <c r="AW10" s="32" t="s">
        <v>166</v>
      </c>
      <c r="AX10" s="32"/>
      <c r="AY10" s="31">
        <v>1</v>
      </c>
      <c r="AZ10" s="31">
        <v>1</v>
      </c>
      <c r="BA10" s="31">
        <v>1</v>
      </c>
      <c r="BB10" s="31">
        <v>1</v>
      </c>
      <c r="BC10" s="31">
        <v>1</v>
      </c>
      <c r="BD10" s="31">
        <v>1</v>
      </c>
    </row>
    <row r="11" spans="1:56">
      <c r="A11" s="2">
        <v>7</v>
      </c>
      <c r="B11" s="22">
        <v>1</v>
      </c>
      <c r="C11">
        <v>-3</v>
      </c>
      <c r="D11">
        <v>-3</v>
      </c>
      <c r="E11">
        <v>-3</v>
      </c>
      <c r="F11">
        <v>-3</v>
      </c>
      <c r="G11">
        <v>-3</v>
      </c>
      <c r="H11">
        <v>-3</v>
      </c>
      <c r="I11">
        <v>-1</v>
      </c>
      <c r="J11">
        <v>4600</v>
      </c>
      <c r="K11">
        <v>-1</v>
      </c>
      <c r="L11">
        <v>85</v>
      </c>
      <c r="N11" t="s">
        <v>103</v>
      </c>
      <c r="P11" s="3" t="str">
        <f t="shared" si="0"/>
        <v>X</v>
      </c>
      <c r="Q11" s="3" t="str">
        <f t="shared" si="1"/>
        <v>X</v>
      </c>
      <c r="R11" s="3" t="str">
        <f t="shared" si="2"/>
        <v>X</v>
      </c>
      <c r="S11" s="3" t="str">
        <f t="shared" si="3"/>
        <v>X</v>
      </c>
      <c r="T11" s="3" t="str">
        <f t="shared" si="4"/>
        <v>X</v>
      </c>
      <c r="U11" s="3" t="str">
        <f t="shared" si="5"/>
        <v>X</v>
      </c>
      <c r="W11" s="3" t="str">
        <f t="shared" si="21"/>
        <v>-</v>
      </c>
      <c r="X11" s="3" t="str">
        <f t="shared" si="22"/>
        <v>-</v>
      </c>
      <c r="Y11" s="3" t="str">
        <f t="shared" si="23"/>
        <v>-</v>
      </c>
      <c r="Z11" s="3" t="str">
        <f t="shared" si="24"/>
        <v>-</v>
      </c>
      <c r="AA11" s="3" t="str">
        <f t="shared" si="25"/>
        <v>-</v>
      </c>
      <c r="AB11" s="3" t="str">
        <f t="shared" si="26"/>
        <v>-</v>
      </c>
      <c r="AK11">
        <f t="shared" si="7"/>
        <v>-3</v>
      </c>
      <c r="AL11">
        <f t="shared" si="8"/>
        <v>-3</v>
      </c>
      <c r="AM11">
        <f t="shared" si="9"/>
        <v>-3</v>
      </c>
      <c r="AN11">
        <f t="shared" si="10"/>
        <v>-3</v>
      </c>
      <c r="AO11">
        <f t="shared" si="11"/>
        <v>-3</v>
      </c>
      <c r="AP11">
        <f t="shared" si="12"/>
        <v>-3</v>
      </c>
      <c r="AR11" s="29" t="s">
        <v>166</v>
      </c>
      <c r="AS11" s="32" t="s">
        <v>166</v>
      </c>
      <c r="AT11" s="32" t="s">
        <v>166</v>
      </c>
      <c r="AU11" s="32" t="s">
        <v>166</v>
      </c>
      <c r="AV11" s="32" t="s">
        <v>166</v>
      </c>
      <c r="AW11" s="32" t="s">
        <v>166</v>
      </c>
      <c r="AX11" s="32"/>
      <c r="AY11" s="31">
        <v>1</v>
      </c>
      <c r="AZ11" s="31">
        <v>1</v>
      </c>
      <c r="BA11" s="31">
        <v>1</v>
      </c>
      <c r="BB11" s="31">
        <v>1</v>
      </c>
      <c r="BC11" s="31">
        <v>1</v>
      </c>
      <c r="BD11" s="31">
        <v>1</v>
      </c>
    </row>
    <row r="12" spans="1:56">
      <c r="A12" s="12"/>
      <c r="B12" s="2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5"/>
      <c r="T12" s="15"/>
      <c r="U12" s="15"/>
      <c r="V12" s="13"/>
      <c r="W12" s="15"/>
      <c r="X12" s="15"/>
      <c r="Y12" s="15"/>
      <c r="Z12" s="15"/>
      <c r="AA12" s="15"/>
      <c r="AB12" s="15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</row>
    <row r="13" spans="1:56">
      <c r="A13" s="2">
        <v>8</v>
      </c>
      <c r="B13" s="22">
        <v>1</v>
      </c>
      <c r="C13">
        <v>10</v>
      </c>
      <c r="D13">
        <v>90</v>
      </c>
      <c r="E13">
        <v>0</v>
      </c>
      <c r="F13">
        <v>-1</v>
      </c>
      <c r="G13">
        <v>10</v>
      </c>
      <c r="H13">
        <v>90</v>
      </c>
      <c r="I13">
        <v>13</v>
      </c>
      <c r="J13">
        <v>4500</v>
      </c>
      <c r="K13">
        <v>28</v>
      </c>
      <c r="L13">
        <v>85</v>
      </c>
      <c r="N13" t="s">
        <v>83</v>
      </c>
      <c r="P13" s="3" t="str">
        <f t="shared" ref="P13:P18" si="27">IF(C13=0,IF(OR(D13=-1,D13=-3),"X","-"),"X")</f>
        <v>X</v>
      </c>
      <c r="Q13" s="3" t="str">
        <f t="shared" ref="Q13:Q18" si="28">IF(G13=0,IF(OR(H13=-1,H13=-3),"X","-"),"X")</f>
        <v>X</v>
      </c>
      <c r="R13" s="3" t="str">
        <f t="shared" ref="R13:R18" si="29">IF(E13=0,IF(OR(F13=-1,F13=-3),"X","-"),"X")</f>
        <v>X</v>
      </c>
      <c r="S13" s="3" t="str">
        <f t="shared" ref="S13:S18" si="30">IF(D13&gt;0,IF(C13&gt;0,"X","-"),"X")</f>
        <v>X</v>
      </c>
      <c r="T13" s="3" t="str">
        <f t="shared" ref="T13:T18" si="31">IF(H13&gt;0,IF(G13&gt;0,"X","-"),"X")</f>
        <v>X</v>
      </c>
      <c r="U13" s="3" t="str">
        <f t="shared" ref="U13:U18" si="32">IF(F13&gt;0,IF(E13&gt;0,"X","-"),"X")</f>
        <v>X</v>
      </c>
      <c r="W13" s="3" t="str">
        <f t="shared" si="13"/>
        <v>-</v>
      </c>
      <c r="X13" s="3" t="str">
        <f t="shared" si="14"/>
        <v>-</v>
      </c>
      <c r="Y13" s="3" t="str">
        <f t="shared" si="15"/>
        <v>-</v>
      </c>
      <c r="Z13" s="3" t="str">
        <f t="shared" si="16"/>
        <v>-</v>
      </c>
      <c r="AA13" s="3" t="str">
        <f t="shared" si="17"/>
        <v>-</v>
      </c>
      <c r="AB13" s="3" t="str">
        <f t="shared" si="18"/>
        <v>-</v>
      </c>
      <c r="AD13">
        <v>600</v>
      </c>
      <c r="AE13">
        <v>90</v>
      </c>
      <c r="AF13">
        <v>0</v>
      </c>
      <c r="AG13">
        <v>-1</v>
      </c>
      <c r="AH13">
        <v>600</v>
      </c>
      <c r="AI13">
        <v>90</v>
      </c>
      <c r="AK13">
        <f>C13</f>
        <v>10</v>
      </c>
      <c r="AL13">
        <f>IF(OR($W13="X",$X13="X",$Y13="X",$Z13="X",$AA13="X",$AB13="X"),-3,D13)</f>
        <v>90</v>
      </c>
      <c r="AM13">
        <f>E13</f>
        <v>0</v>
      </c>
      <c r="AN13">
        <f>IF(OR($W13="X",$X13="X",$Y13="X",$Z13="X",$AA13="X",$AB13="X"),-3,F13)</f>
        <v>-1</v>
      </c>
      <c r="AO13">
        <f>G13</f>
        <v>10</v>
      </c>
      <c r="AP13">
        <f>IF(OR($W13="X",$X13="X",$Y13="X",$Z13="X",$AA13="X",$AB13="X"),-3,H13)</f>
        <v>90</v>
      </c>
      <c r="AR13" s="29" t="s">
        <v>166</v>
      </c>
      <c r="AS13" s="32" t="s">
        <v>166</v>
      </c>
      <c r="AT13" s="32" t="s">
        <v>166</v>
      </c>
      <c r="AU13" s="32" t="s">
        <v>166</v>
      </c>
      <c r="AV13" s="32" t="s">
        <v>166</v>
      </c>
      <c r="AW13" s="32" t="s">
        <v>166</v>
      </c>
      <c r="AX13" s="32"/>
      <c r="AY13" s="31">
        <v>1</v>
      </c>
      <c r="AZ13" s="31">
        <v>1</v>
      </c>
      <c r="BA13" s="31">
        <v>1</v>
      </c>
      <c r="BB13" s="31">
        <v>1</v>
      </c>
      <c r="BC13" s="31">
        <v>1</v>
      </c>
      <c r="BD13" s="31">
        <v>1</v>
      </c>
    </row>
    <row r="14" spans="1:56">
      <c r="A14" s="2">
        <v>9</v>
      </c>
      <c r="B14" s="22">
        <v>1</v>
      </c>
      <c r="C14">
        <v>10</v>
      </c>
      <c r="D14">
        <v>-3</v>
      </c>
      <c r="E14">
        <v>0</v>
      </c>
      <c r="F14">
        <v>-3</v>
      </c>
      <c r="G14">
        <v>10</v>
      </c>
      <c r="H14">
        <v>-3</v>
      </c>
      <c r="I14">
        <v>13</v>
      </c>
      <c r="J14">
        <v>4200</v>
      </c>
      <c r="K14">
        <v>28</v>
      </c>
      <c r="L14">
        <v>85</v>
      </c>
      <c r="N14" t="s">
        <v>85</v>
      </c>
      <c r="P14" s="3" t="str">
        <f t="shared" si="27"/>
        <v>X</v>
      </c>
      <c r="Q14" s="3" t="str">
        <f t="shared" si="28"/>
        <v>X</v>
      </c>
      <c r="R14" s="3" t="str">
        <f t="shared" si="29"/>
        <v>X</v>
      </c>
      <c r="S14" s="3" t="str">
        <f t="shared" si="30"/>
        <v>X</v>
      </c>
      <c r="T14" s="3" t="str">
        <f t="shared" si="31"/>
        <v>X</v>
      </c>
      <c r="U14" s="3" t="str">
        <f t="shared" si="32"/>
        <v>X</v>
      </c>
      <c r="W14" s="3" t="str">
        <f t="shared" si="13"/>
        <v>-</v>
      </c>
      <c r="X14" s="3" t="str">
        <f t="shared" si="14"/>
        <v>-</v>
      </c>
      <c r="Y14" s="3" t="str">
        <f t="shared" si="15"/>
        <v>-</v>
      </c>
      <c r="Z14" s="3" t="str">
        <f t="shared" si="16"/>
        <v>-</v>
      </c>
      <c r="AA14" s="3" t="str">
        <f t="shared" si="17"/>
        <v>-</v>
      </c>
      <c r="AB14" s="3" t="str">
        <f t="shared" si="18"/>
        <v>-</v>
      </c>
      <c r="AD14">
        <v>600</v>
      </c>
      <c r="AE14">
        <v>-3</v>
      </c>
      <c r="AF14">
        <v>0</v>
      </c>
      <c r="AG14">
        <v>-3</v>
      </c>
      <c r="AH14">
        <v>600</v>
      </c>
      <c r="AI14">
        <v>-3</v>
      </c>
      <c r="AK14">
        <f>C14</f>
        <v>10</v>
      </c>
      <c r="AL14">
        <f>IF(OR($W14="X",$X14="X",$Y14="X",$Z14="X",$AA14="X",$AB14="X"),-3,D14)</f>
        <v>-3</v>
      </c>
      <c r="AM14">
        <f>E14</f>
        <v>0</v>
      </c>
      <c r="AN14">
        <f>IF(OR($W14="X",$X14="X",$Y14="X",$Z14="X",$AA14="X",$AB14="X"),-3,F14)</f>
        <v>-3</v>
      </c>
      <c r="AO14">
        <f>G14</f>
        <v>10</v>
      </c>
      <c r="AP14">
        <f>IF(OR($W14="X",$X14="X",$Y14="X",$Z14="X",$AA14="X",$AB14="X"),-3,H14)</f>
        <v>-3</v>
      </c>
      <c r="AR14" s="29" t="s">
        <v>166</v>
      </c>
      <c r="AS14" s="32" t="s">
        <v>166</v>
      </c>
      <c r="AT14" s="32" t="s">
        <v>166</v>
      </c>
      <c r="AU14" s="32" t="s">
        <v>166</v>
      </c>
      <c r="AV14" s="32" t="s">
        <v>166</v>
      </c>
      <c r="AW14" s="32" t="s">
        <v>166</v>
      </c>
      <c r="AX14" s="32"/>
      <c r="AY14" s="31">
        <v>1</v>
      </c>
      <c r="AZ14" s="31">
        <v>1</v>
      </c>
      <c r="BA14" s="31">
        <v>1</v>
      </c>
      <c r="BB14" s="31">
        <v>1</v>
      </c>
      <c r="BC14" s="31">
        <v>1</v>
      </c>
      <c r="BD14" s="31">
        <v>1</v>
      </c>
    </row>
    <row r="15" spans="1:56">
      <c r="A15" s="2">
        <v>10</v>
      </c>
      <c r="B15" s="22">
        <v>1</v>
      </c>
      <c r="C15">
        <v>10</v>
      </c>
      <c r="D15">
        <v>-1</v>
      </c>
      <c r="E15">
        <v>0</v>
      </c>
      <c r="F15">
        <v>-1</v>
      </c>
      <c r="G15">
        <v>10</v>
      </c>
      <c r="H15">
        <v>-1</v>
      </c>
      <c r="I15">
        <v>13</v>
      </c>
      <c r="J15">
        <v>3900</v>
      </c>
      <c r="K15">
        <v>-1</v>
      </c>
      <c r="L15">
        <v>85</v>
      </c>
      <c r="N15" t="s">
        <v>84</v>
      </c>
      <c r="P15" s="3" t="str">
        <f t="shared" si="27"/>
        <v>X</v>
      </c>
      <c r="Q15" s="3" t="str">
        <f t="shared" si="28"/>
        <v>X</v>
      </c>
      <c r="R15" s="3" t="str">
        <f t="shared" si="29"/>
        <v>X</v>
      </c>
      <c r="S15" s="3" t="str">
        <f t="shared" si="30"/>
        <v>X</v>
      </c>
      <c r="T15" s="3" t="str">
        <f t="shared" si="31"/>
        <v>X</v>
      </c>
      <c r="U15" s="3" t="str">
        <f t="shared" si="32"/>
        <v>X</v>
      </c>
      <c r="W15" s="3" t="str">
        <f t="shared" si="13"/>
        <v>-</v>
      </c>
      <c r="X15" s="3" t="str">
        <f t="shared" si="14"/>
        <v>-</v>
      </c>
      <c r="Y15" s="3" t="str">
        <f t="shared" si="15"/>
        <v>-</v>
      </c>
      <c r="Z15" s="3" t="str">
        <f t="shared" si="16"/>
        <v>-</v>
      </c>
      <c r="AA15" s="3" t="str">
        <f t="shared" si="17"/>
        <v>-</v>
      </c>
      <c r="AB15" s="3" t="str">
        <f t="shared" si="18"/>
        <v>-</v>
      </c>
      <c r="AD15">
        <v>600</v>
      </c>
      <c r="AE15">
        <v>-1</v>
      </c>
      <c r="AF15">
        <v>0</v>
      </c>
      <c r="AG15">
        <v>-1</v>
      </c>
      <c r="AH15">
        <v>600</v>
      </c>
      <c r="AI15">
        <v>-1</v>
      </c>
      <c r="AK15">
        <f>C15</f>
        <v>10</v>
      </c>
      <c r="AL15">
        <f>IF(OR($W15="X",$X15="X",$Y15="X",$Z15="X",$AA15="X",$AB15="X"),-3,D15)</f>
        <v>-1</v>
      </c>
      <c r="AM15">
        <f>E15</f>
        <v>0</v>
      </c>
      <c r="AN15">
        <f>IF(OR($W15="X",$X15="X",$Y15="X",$Z15="X",$AA15="X",$AB15="X"),-3,F15)</f>
        <v>-1</v>
      </c>
      <c r="AO15">
        <f>G15</f>
        <v>10</v>
      </c>
      <c r="AP15">
        <f>IF(OR($W15="X",$X15="X",$Y15="X",$Z15="X",$AA15="X",$AB15="X"),-3,H15)</f>
        <v>-1</v>
      </c>
      <c r="AR15" s="29" t="s">
        <v>166</v>
      </c>
      <c r="AS15" s="32" t="s">
        <v>166</v>
      </c>
      <c r="AT15" s="32" t="s">
        <v>166</v>
      </c>
      <c r="AU15" s="32" t="s">
        <v>166</v>
      </c>
      <c r="AV15" s="32" t="s">
        <v>166</v>
      </c>
      <c r="AW15" s="32" t="s">
        <v>166</v>
      </c>
      <c r="AX15" s="32"/>
      <c r="AY15" s="31">
        <v>1</v>
      </c>
      <c r="AZ15" s="31">
        <v>1</v>
      </c>
      <c r="BA15" s="31">
        <v>1</v>
      </c>
      <c r="BB15" s="31">
        <v>1</v>
      </c>
      <c r="BC15" s="31">
        <v>1</v>
      </c>
      <c r="BD15" s="31">
        <v>1</v>
      </c>
    </row>
    <row r="16" spans="1:56">
      <c r="A16" s="2">
        <v>11</v>
      </c>
      <c r="B16" s="22">
        <v>1</v>
      </c>
      <c r="C16">
        <v>10</v>
      </c>
      <c r="D16">
        <v>90</v>
      </c>
      <c r="E16">
        <v>0</v>
      </c>
      <c r="F16">
        <v>77</v>
      </c>
      <c r="G16">
        <v>10</v>
      </c>
      <c r="H16">
        <v>90</v>
      </c>
      <c r="I16">
        <v>13</v>
      </c>
      <c r="J16">
        <v>4000</v>
      </c>
      <c r="K16">
        <v>28</v>
      </c>
      <c r="L16">
        <v>85</v>
      </c>
      <c r="N16" t="s">
        <v>93</v>
      </c>
      <c r="P16" s="3" t="str">
        <f t="shared" si="27"/>
        <v>X</v>
      </c>
      <c r="Q16" s="3" t="str">
        <f t="shared" si="28"/>
        <v>X</v>
      </c>
      <c r="R16" s="3" t="str">
        <f t="shared" si="29"/>
        <v>-</v>
      </c>
      <c r="S16" s="3" t="str">
        <f t="shared" si="30"/>
        <v>X</v>
      </c>
      <c r="T16" s="3" t="str">
        <f t="shared" si="31"/>
        <v>X</v>
      </c>
      <c r="U16" s="3" t="str">
        <f t="shared" si="32"/>
        <v>-</v>
      </c>
      <c r="W16" s="3" t="str">
        <f t="shared" si="13"/>
        <v>-</v>
      </c>
      <c r="X16" s="3" t="str">
        <f t="shared" si="14"/>
        <v>-</v>
      </c>
      <c r="Y16" s="3" t="str">
        <f t="shared" si="15"/>
        <v>X</v>
      </c>
      <c r="Z16" s="3" t="str">
        <f t="shared" si="16"/>
        <v>-</v>
      </c>
      <c r="AA16" s="3" t="str">
        <f t="shared" si="17"/>
        <v>-</v>
      </c>
      <c r="AB16" s="3" t="str">
        <f t="shared" si="18"/>
        <v>X</v>
      </c>
      <c r="AD16">
        <v>600</v>
      </c>
      <c r="AE16">
        <v>-3</v>
      </c>
      <c r="AF16">
        <v>0</v>
      </c>
      <c r="AG16">
        <v>-3</v>
      </c>
      <c r="AH16">
        <v>600</v>
      </c>
      <c r="AI16">
        <v>-3</v>
      </c>
      <c r="AK16">
        <v>-2</v>
      </c>
      <c r="AL16">
        <v>-2</v>
      </c>
      <c r="AM16">
        <v>-2</v>
      </c>
      <c r="AN16">
        <v>-2</v>
      </c>
      <c r="AO16">
        <v>-2</v>
      </c>
      <c r="AP16">
        <v>-2</v>
      </c>
      <c r="AR16" s="29" t="s">
        <v>178</v>
      </c>
      <c r="AS16" s="32" t="s">
        <v>178</v>
      </c>
      <c r="AT16" s="32" t="s">
        <v>178</v>
      </c>
      <c r="AU16" s="32" t="s">
        <v>178</v>
      </c>
      <c r="AV16" s="32" t="s">
        <v>178</v>
      </c>
      <c r="AW16" s="32" t="s">
        <v>178</v>
      </c>
      <c r="AX16" s="32"/>
      <c r="AY16" s="31">
        <v>1</v>
      </c>
      <c r="AZ16" s="31">
        <v>1</v>
      </c>
      <c r="BA16" s="31">
        <v>1</v>
      </c>
      <c r="BB16" s="31">
        <v>1</v>
      </c>
      <c r="BC16" s="31">
        <v>1</v>
      </c>
      <c r="BD16" s="31">
        <v>1</v>
      </c>
    </row>
    <row r="17" spans="1:56">
      <c r="A17" s="2">
        <v>12</v>
      </c>
      <c r="B17" s="22">
        <v>1</v>
      </c>
      <c r="C17">
        <v>-3</v>
      </c>
      <c r="D17">
        <v>90</v>
      </c>
      <c r="E17">
        <v>-3</v>
      </c>
      <c r="F17" s="10">
        <v>-1</v>
      </c>
      <c r="G17" s="10">
        <v>-3</v>
      </c>
      <c r="H17" s="10">
        <v>-1</v>
      </c>
      <c r="I17" s="10">
        <v>-1</v>
      </c>
      <c r="J17" s="10">
        <v>4200</v>
      </c>
      <c r="K17" s="10">
        <v>28</v>
      </c>
      <c r="L17" s="10">
        <v>85</v>
      </c>
      <c r="N17" t="s">
        <v>94</v>
      </c>
      <c r="P17" s="3" t="str">
        <f t="shared" si="27"/>
        <v>X</v>
      </c>
      <c r="Q17" s="3" t="str">
        <f t="shared" si="28"/>
        <v>X</v>
      </c>
      <c r="R17" s="3" t="str">
        <f t="shared" si="29"/>
        <v>X</v>
      </c>
      <c r="S17" s="3" t="str">
        <f t="shared" si="30"/>
        <v>-</v>
      </c>
      <c r="T17" s="3" t="str">
        <f t="shared" si="31"/>
        <v>X</v>
      </c>
      <c r="U17" s="3" t="str">
        <f t="shared" si="32"/>
        <v>X</v>
      </c>
      <c r="W17" s="3" t="str">
        <f t="shared" si="13"/>
        <v>-</v>
      </c>
      <c r="X17" s="3" t="str">
        <f t="shared" si="14"/>
        <v>-</v>
      </c>
      <c r="Y17" s="3" t="str">
        <f t="shared" si="15"/>
        <v>-</v>
      </c>
      <c r="Z17" s="3" t="str">
        <f t="shared" si="16"/>
        <v>X</v>
      </c>
      <c r="AA17" s="3" t="str">
        <f t="shared" si="17"/>
        <v>-</v>
      </c>
      <c r="AB17" s="3" t="str">
        <f t="shared" si="18"/>
        <v>-</v>
      </c>
      <c r="AD17">
        <v>-3</v>
      </c>
      <c r="AE17">
        <v>90</v>
      </c>
      <c r="AF17">
        <v>-3</v>
      </c>
      <c r="AG17">
        <v>-1</v>
      </c>
      <c r="AH17">
        <v>-3</v>
      </c>
      <c r="AI17">
        <v>-1</v>
      </c>
      <c r="AK17">
        <v>-2</v>
      </c>
      <c r="AL17">
        <v>90</v>
      </c>
      <c r="AM17">
        <v>-2</v>
      </c>
      <c r="AN17">
        <v>-1</v>
      </c>
      <c r="AO17">
        <v>-2</v>
      </c>
      <c r="AP17">
        <v>-1</v>
      </c>
      <c r="AR17" s="29" t="s">
        <v>178</v>
      </c>
      <c r="AS17" s="32" t="s">
        <v>166</v>
      </c>
      <c r="AT17" s="32" t="s">
        <v>178</v>
      </c>
      <c r="AU17" s="32" t="s">
        <v>166</v>
      </c>
      <c r="AV17" s="32" t="s">
        <v>178</v>
      </c>
      <c r="AW17" s="32" t="s">
        <v>166</v>
      </c>
      <c r="AX17" s="32"/>
      <c r="AY17" s="31">
        <v>1</v>
      </c>
      <c r="AZ17" s="31">
        <v>1</v>
      </c>
      <c r="BA17" s="31">
        <v>1</v>
      </c>
      <c r="BB17" s="31">
        <v>1</v>
      </c>
      <c r="BC17" s="31">
        <v>1</v>
      </c>
      <c r="BD17" s="31">
        <v>1</v>
      </c>
    </row>
    <row r="18" spans="1:56">
      <c r="A18" s="2">
        <v>13</v>
      </c>
      <c r="B18" s="22">
        <v>1</v>
      </c>
      <c r="C18">
        <v>-3</v>
      </c>
      <c r="D18">
        <v>-1</v>
      </c>
      <c r="E18">
        <v>-3</v>
      </c>
      <c r="F18" s="10">
        <v>-1</v>
      </c>
      <c r="G18" s="10">
        <v>-3</v>
      </c>
      <c r="H18" s="10">
        <v>-1</v>
      </c>
      <c r="I18" s="10">
        <v>-1</v>
      </c>
      <c r="J18" s="10">
        <v>4300</v>
      </c>
      <c r="K18">
        <v>-1</v>
      </c>
      <c r="L18" s="10">
        <v>85</v>
      </c>
      <c r="N18" t="s">
        <v>86</v>
      </c>
      <c r="P18" s="3" t="str">
        <f t="shared" si="27"/>
        <v>X</v>
      </c>
      <c r="Q18" s="3" t="str">
        <f t="shared" si="28"/>
        <v>X</v>
      </c>
      <c r="R18" s="3" t="str">
        <f t="shared" si="29"/>
        <v>X</v>
      </c>
      <c r="S18" s="3" t="str">
        <f t="shared" si="30"/>
        <v>X</v>
      </c>
      <c r="T18" s="3" t="str">
        <f t="shared" si="31"/>
        <v>X</v>
      </c>
      <c r="U18" s="3" t="str">
        <f t="shared" si="32"/>
        <v>X</v>
      </c>
      <c r="W18" s="3" t="str">
        <f t="shared" si="13"/>
        <v>-</v>
      </c>
      <c r="X18" s="3" t="str">
        <f t="shared" si="14"/>
        <v>-</v>
      </c>
      <c r="Y18" s="3" t="str">
        <f t="shared" si="15"/>
        <v>-</v>
      </c>
      <c r="Z18" s="3" t="str">
        <f t="shared" si="16"/>
        <v>-</v>
      </c>
      <c r="AA18" s="3" t="str">
        <f t="shared" si="17"/>
        <v>-</v>
      </c>
      <c r="AB18" s="3" t="str">
        <f t="shared" si="18"/>
        <v>-</v>
      </c>
      <c r="AD18">
        <v>-3</v>
      </c>
      <c r="AE18">
        <v>-1</v>
      </c>
      <c r="AF18">
        <v>-3</v>
      </c>
      <c r="AG18">
        <v>-1</v>
      </c>
      <c r="AH18">
        <v>-3</v>
      </c>
      <c r="AI18">
        <v>-1</v>
      </c>
      <c r="AK18">
        <f>C18</f>
        <v>-3</v>
      </c>
      <c r="AL18">
        <f>IF(OR($W18="X",$X18="X",$Y18="X",$Z18="X",$AA18="X",$AB18="X"),-3,D18)</f>
        <v>-1</v>
      </c>
      <c r="AM18">
        <f>E18</f>
        <v>-3</v>
      </c>
      <c r="AN18">
        <f>IF(OR($W18="X",$X18="X",$Y18="X",$Z18="X",$AA18="X",$AB18="X"),-3,F18)</f>
        <v>-1</v>
      </c>
      <c r="AO18">
        <f>G18</f>
        <v>-3</v>
      </c>
      <c r="AP18">
        <f>IF(OR($W18="X",$X18="X",$Y18="X",$Z18="X",$AA18="X",$AB18="X"),-3,H18)</f>
        <v>-1</v>
      </c>
      <c r="AR18" s="29" t="s">
        <v>166</v>
      </c>
      <c r="AS18" s="32" t="s">
        <v>166</v>
      </c>
      <c r="AT18" s="32" t="s">
        <v>166</v>
      </c>
      <c r="AU18" s="32" t="s">
        <v>166</v>
      </c>
      <c r="AV18" s="32" t="s">
        <v>166</v>
      </c>
      <c r="AW18" s="32" t="s">
        <v>166</v>
      </c>
      <c r="AX18" s="32"/>
      <c r="AY18" s="31">
        <v>1</v>
      </c>
      <c r="AZ18" s="31">
        <v>1</v>
      </c>
      <c r="BA18" s="31">
        <v>1</v>
      </c>
      <c r="BB18" s="31">
        <v>1</v>
      </c>
      <c r="BC18" s="31">
        <v>1</v>
      </c>
      <c r="BD18" s="31">
        <v>1</v>
      </c>
    </row>
    <row r="19" spans="1:56">
      <c r="A19" s="12"/>
      <c r="B19" s="2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5"/>
      <c r="T19" s="15"/>
      <c r="U19" s="15"/>
      <c r="V19" s="13"/>
      <c r="W19" s="15"/>
      <c r="X19" s="15"/>
      <c r="Y19" s="15"/>
      <c r="Z19" s="15"/>
      <c r="AA19" s="15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</row>
    <row r="20" spans="1:56">
      <c r="A20" s="2">
        <v>14</v>
      </c>
      <c r="B20" s="22">
        <v>1</v>
      </c>
      <c r="C20">
        <v>8</v>
      </c>
      <c r="D20">
        <v>80</v>
      </c>
      <c r="E20">
        <v>8</v>
      </c>
      <c r="F20">
        <v>80</v>
      </c>
      <c r="G20">
        <v>0</v>
      </c>
      <c r="H20">
        <v>-1</v>
      </c>
      <c r="I20">
        <v>13</v>
      </c>
      <c r="J20" s="10">
        <v>3900</v>
      </c>
      <c r="K20">
        <v>28</v>
      </c>
      <c r="L20">
        <v>85</v>
      </c>
      <c r="N20" t="s">
        <v>87</v>
      </c>
      <c r="P20" s="3" t="str">
        <f>IF(C20=0,IF(OR(D20=-1,D20=-3),"X","-"),"X")</f>
        <v>X</v>
      </c>
      <c r="Q20" s="3" t="str">
        <f>IF(G20=0,IF(OR(H20=-1,H20=-3),"X","-"),"X")</f>
        <v>X</v>
      </c>
      <c r="R20" s="3" t="str">
        <f>IF(E20=0,IF(OR(F20=-1,F20=-3),"X","-"),"X")</f>
        <v>X</v>
      </c>
      <c r="S20" s="3" t="str">
        <f>IF(D20&gt;0,IF(C20&gt;0,"X","-"),"X")</f>
        <v>X</v>
      </c>
      <c r="T20" s="3" t="str">
        <f>IF(H20&gt;0,IF(G20&gt;0,"X","-"),"X")</f>
        <v>X</v>
      </c>
      <c r="U20" s="3" t="str">
        <f>IF(F20&gt;0,IF(E20&gt;0,"X","-"),"X")</f>
        <v>X</v>
      </c>
      <c r="W20" s="3" t="str">
        <f t="shared" si="13"/>
        <v>-</v>
      </c>
      <c r="X20" s="3" t="str">
        <f t="shared" si="14"/>
        <v>-</v>
      </c>
      <c r="Y20" s="3" t="str">
        <f t="shared" si="15"/>
        <v>-</v>
      </c>
      <c r="Z20" s="3" t="str">
        <f t="shared" si="16"/>
        <v>-</v>
      </c>
      <c r="AA20" s="3" t="str">
        <f t="shared" si="17"/>
        <v>-</v>
      </c>
      <c r="AB20" s="3" t="str">
        <f t="shared" si="18"/>
        <v>-</v>
      </c>
      <c r="AD20">
        <v>480</v>
      </c>
      <c r="AE20">
        <v>80</v>
      </c>
      <c r="AF20">
        <v>480</v>
      </c>
      <c r="AG20">
        <v>80</v>
      </c>
      <c r="AH20">
        <v>0</v>
      </c>
      <c r="AI20">
        <v>-1</v>
      </c>
      <c r="AK20">
        <f>C20</f>
        <v>8</v>
      </c>
      <c r="AL20">
        <f>IF(OR($W20="X",$X20="X",$Y20="X",$Z20="X",$AA20="X",$AB20="X"),-3,D20)</f>
        <v>80</v>
      </c>
      <c r="AM20">
        <f>E20</f>
        <v>8</v>
      </c>
      <c r="AN20">
        <f>IF(OR($W20="X",$X20="X",$Y20="X",$Z20="X",$AA20="X",$AB20="X"),-3,F20)</f>
        <v>80</v>
      </c>
      <c r="AO20">
        <f>G20</f>
        <v>0</v>
      </c>
      <c r="AP20">
        <f>IF(OR($W20="X",$X20="X",$Y20="X",$Z20="X",$AA20="X",$AB20="X"),-3,H20)</f>
        <v>-1</v>
      </c>
      <c r="AR20" s="29" t="s">
        <v>166</v>
      </c>
      <c r="AS20" s="32" t="s">
        <v>166</v>
      </c>
      <c r="AT20" s="32" t="s">
        <v>166</v>
      </c>
      <c r="AU20" s="32" t="s">
        <v>166</v>
      </c>
      <c r="AV20" s="32" t="s">
        <v>166</v>
      </c>
      <c r="AW20" s="32" t="s">
        <v>166</v>
      </c>
      <c r="AX20" s="32"/>
      <c r="AY20" s="31">
        <v>1</v>
      </c>
      <c r="AZ20" s="31">
        <v>1</v>
      </c>
      <c r="BA20" s="31">
        <v>1</v>
      </c>
      <c r="BB20" s="31">
        <v>1</v>
      </c>
      <c r="BC20" s="31">
        <v>1</v>
      </c>
      <c r="BD20" s="31">
        <v>1</v>
      </c>
    </row>
    <row r="21" spans="1:56">
      <c r="A21" s="2">
        <v>15</v>
      </c>
      <c r="B21" s="22">
        <v>1</v>
      </c>
      <c r="C21">
        <v>8</v>
      </c>
      <c r="D21">
        <v>80</v>
      </c>
      <c r="E21">
        <v>8</v>
      </c>
      <c r="F21">
        <v>80</v>
      </c>
      <c r="G21">
        <v>0</v>
      </c>
      <c r="H21">
        <v>95</v>
      </c>
      <c r="I21">
        <v>13</v>
      </c>
      <c r="J21" s="10">
        <v>2500</v>
      </c>
      <c r="K21">
        <v>28</v>
      </c>
      <c r="L21">
        <v>85</v>
      </c>
      <c r="N21" t="s">
        <v>95</v>
      </c>
      <c r="P21" s="3" t="str">
        <f>IF(C21=0,IF(OR(D21=-1,D21=-3),"X","-"),"X")</f>
        <v>X</v>
      </c>
      <c r="Q21" s="3" t="str">
        <f>IF(G21=0,IF(OR(H21=-1,H21=-3),"X","-"),"X")</f>
        <v>-</v>
      </c>
      <c r="R21" s="3" t="str">
        <f>IF(E21=0,IF(OR(F21=-1,F21=-3),"X","-"),"X")</f>
        <v>X</v>
      </c>
      <c r="S21" s="3" t="str">
        <f>IF(D21&gt;0,IF(C21&gt;0,"X","-"),"X")</f>
        <v>X</v>
      </c>
      <c r="T21" s="3" t="str">
        <f>IF(H21&gt;0,IF(G21&gt;0,"X","-"),"X")</f>
        <v>-</v>
      </c>
      <c r="U21" s="3" t="str">
        <f>IF(F21&gt;0,IF(E21&gt;0,"X","-"),"X")</f>
        <v>X</v>
      </c>
      <c r="W21" s="3" t="str">
        <f t="shared" si="13"/>
        <v>-</v>
      </c>
      <c r="X21" s="3" t="str">
        <f t="shared" si="14"/>
        <v>X</v>
      </c>
      <c r="Y21" s="3" t="str">
        <f t="shared" si="15"/>
        <v>-</v>
      </c>
      <c r="Z21" s="3" t="str">
        <f t="shared" si="16"/>
        <v>-</v>
      </c>
      <c r="AA21" s="3" t="str">
        <f t="shared" si="17"/>
        <v>X</v>
      </c>
      <c r="AB21" s="3" t="str">
        <f t="shared" si="18"/>
        <v>-</v>
      </c>
      <c r="AD21">
        <v>480</v>
      </c>
      <c r="AE21">
        <v>-3</v>
      </c>
      <c r="AF21">
        <v>480</v>
      </c>
      <c r="AG21">
        <v>-3</v>
      </c>
      <c r="AH21">
        <v>0</v>
      </c>
      <c r="AI21">
        <v>-3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-2</v>
      </c>
      <c r="AR21" s="29" t="s">
        <v>178</v>
      </c>
      <c r="AS21" s="32" t="s">
        <v>178</v>
      </c>
      <c r="AT21" s="32" t="s">
        <v>178</v>
      </c>
      <c r="AU21" s="32" t="s">
        <v>178</v>
      </c>
      <c r="AV21" s="32" t="s">
        <v>178</v>
      </c>
      <c r="AW21" s="32" t="s">
        <v>178</v>
      </c>
      <c r="AX21" s="32"/>
      <c r="AY21" s="31">
        <v>1</v>
      </c>
      <c r="AZ21" s="31">
        <v>1</v>
      </c>
      <c r="BA21" s="31">
        <v>1</v>
      </c>
      <c r="BB21" s="31">
        <v>1</v>
      </c>
      <c r="BC21" s="31">
        <v>1</v>
      </c>
      <c r="BD21" s="31">
        <v>1</v>
      </c>
    </row>
    <row r="22" spans="1:56">
      <c r="A22" s="2">
        <v>16</v>
      </c>
      <c r="B22" s="22">
        <v>1</v>
      </c>
      <c r="C22">
        <v>8</v>
      </c>
      <c r="D22">
        <v>-3</v>
      </c>
      <c r="E22">
        <v>8</v>
      </c>
      <c r="F22">
        <v>-3</v>
      </c>
      <c r="G22">
        <v>0</v>
      </c>
      <c r="H22">
        <v>-3</v>
      </c>
      <c r="I22">
        <v>13</v>
      </c>
      <c r="J22" s="10">
        <v>3800</v>
      </c>
      <c r="K22">
        <v>28</v>
      </c>
      <c r="L22">
        <v>85</v>
      </c>
      <c r="N22" t="s">
        <v>88</v>
      </c>
      <c r="P22" s="3" t="str">
        <f>IF(C22=0,IF(OR(D22=-1,D22=-3),"X","-"),"X")</f>
        <v>X</v>
      </c>
      <c r="Q22" s="3" t="str">
        <f>IF(G22=0,IF(OR(H22=-1,H22=-3),"X","-"),"X")</f>
        <v>X</v>
      </c>
      <c r="R22" s="3" t="str">
        <f>IF(E22=0,IF(OR(F22=-1,F22=-3),"X","-"),"X")</f>
        <v>X</v>
      </c>
      <c r="S22" s="3" t="str">
        <f>IF(D22&gt;0,IF(C22&gt;0,"X","-"),"X")</f>
        <v>X</v>
      </c>
      <c r="T22" s="3" t="str">
        <f>IF(H22&gt;0,IF(G22&gt;0,"X","-"),"X")</f>
        <v>X</v>
      </c>
      <c r="U22" s="3" t="str">
        <f>IF(F22&gt;0,IF(E22&gt;0,"X","-"),"X")</f>
        <v>X</v>
      </c>
      <c r="W22" s="3" t="str">
        <f t="shared" si="13"/>
        <v>-</v>
      </c>
      <c r="X22" s="3" t="str">
        <f t="shared" si="14"/>
        <v>-</v>
      </c>
      <c r="Y22" s="3" t="str">
        <f t="shared" si="15"/>
        <v>-</v>
      </c>
      <c r="Z22" s="3" t="str">
        <f t="shared" si="16"/>
        <v>-</v>
      </c>
      <c r="AA22" s="3" t="str">
        <f t="shared" si="17"/>
        <v>-</v>
      </c>
      <c r="AB22" s="3" t="str">
        <f t="shared" si="18"/>
        <v>-</v>
      </c>
      <c r="AD22">
        <v>480</v>
      </c>
      <c r="AE22">
        <v>-3</v>
      </c>
      <c r="AF22">
        <v>480</v>
      </c>
      <c r="AG22">
        <v>-3</v>
      </c>
      <c r="AH22">
        <v>0</v>
      </c>
      <c r="AI22">
        <v>-3</v>
      </c>
      <c r="AK22">
        <f>C22</f>
        <v>8</v>
      </c>
      <c r="AL22">
        <f>IF(OR($W22="X",$X22="X",$Y22="X",$Z22="X",$AA22="X",$AB22="X"),-3,D22)</f>
        <v>-3</v>
      </c>
      <c r="AM22">
        <f>E22</f>
        <v>8</v>
      </c>
      <c r="AN22">
        <f>IF(OR($W22="X",$X22="X",$Y22="X",$Z22="X",$AA22="X",$AB22="X"),-3,F22)</f>
        <v>-3</v>
      </c>
      <c r="AO22">
        <f>G22</f>
        <v>0</v>
      </c>
      <c r="AP22">
        <f>IF(OR($W22="X",$X22="X",$Y22="X",$Z22="X",$AA22="X",$AB22="X"),-3,H22)</f>
        <v>-3</v>
      </c>
      <c r="AR22" s="29" t="s">
        <v>166</v>
      </c>
      <c r="AS22" s="32" t="s">
        <v>166</v>
      </c>
      <c r="AT22" s="32" t="s">
        <v>166</v>
      </c>
      <c r="AU22" s="32" t="s">
        <v>166</v>
      </c>
      <c r="AV22" s="32" t="s">
        <v>166</v>
      </c>
      <c r="AW22" s="32" t="s">
        <v>166</v>
      </c>
      <c r="AX22" s="32"/>
      <c r="AY22" s="31">
        <v>1</v>
      </c>
      <c r="AZ22" s="31">
        <v>1</v>
      </c>
      <c r="BA22" s="31">
        <v>1</v>
      </c>
      <c r="BB22" s="31">
        <v>1</v>
      </c>
      <c r="BC22" s="31">
        <v>1</v>
      </c>
      <c r="BD22" s="31">
        <v>1</v>
      </c>
    </row>
    <row r="23" spans="1:56">
      <c r="A23" s="2">
        <v>17</v>
      </c>
      <c r="B23" s="22">
        <v>1</v>
      </c>
      <c r="C23">
        <v>8</v>
      </c>
      <c r="D23">
        <v>-1</v>
      </c>
      <c r="E23">
        <v>8</v>
      </c>
      <c r="F23">
        <v>-1</v>
      </c>
      <c r="G23">
        <v>0</v>
      </c>
      <c r="H23">
        <v>-1</v>
      </c>
      <c r="I23">
        <v>13</v>
      </c>
      <c r="J23" s="10">
        <v>4700</v>
      </c>
      <c r="K23">
        <v>-1</v>
      </c>
      <c r="L23">
        <v>85</v>
      </c>
      <c r="N23" t="s">
        <v>89</v>
      </c>
      <c r="P23" s="3" t="str">
        <f>IF(C23=0,IF(OR(D23=-1,D23=-3),"X","-"),"X")</f>
        <v>X</v>
      </c>
      <c r="Q23" s="3" t="str">
        <f>IF(G23=0,IF(OR(H23=-1,H23=-3),"X","-"),"X")</f>
        <v>X</v>
      </c>
      <c r="R23" s="3" t="str">
        <f>IF(E23=0,IF(OR(F23=-1,F23=-3),"X","-"),"X")</f>
        <v>X</v>
      </c>
      <c r="S23" s="3" t="str">
        <f>IF(D23&gt;0,IF(C23&gt;0,"X","-"),"X")</f>
        <v>X</v>
      </c>
      <c r="T23" s="3" t="str">
        <f>IF(H23&gt;0,IF(G23&gt;0,"X","-"),"X")</f>
        <v>X</v>
      </c>
      <c r="U23" s="3" t="str">
        <f>IF(F23&gt;0,IF(E23&gt;0,"X","-"),"X")</f>
        <v>X</v>
      </c>
      <c r="W23" s="3" t="str">
        <f t="shared" si="13"/>
        <v>-</v>
      </c>
      <c r="X23" s="3" t="str">
        <f t="shared" si="14"/>
        <v>-</v>
      </c>
      <c r="Y23" s="3" t="str">
        <f t="shared" si="15"/>
        <v>-</v>
      </c>
      <c r="Z23" s="3" t="str">
        <f t="shared" si="16"/>
        <v>-</v>
      </c>
      <c r="AA23" s="3" t="str">
        <f t="shared" si="17"/>
        <v>-</v>
      </c>
      <c r="AB23" s="3" t="str">
        <f t="shared" si="18"/>
        <v>-</v>
      </c>
      <c r="AD23">
        <v>480</v>
      </c>
      <c r="AE23">
        <v>-1</v>
      </c>
      <c r="AF23">
        <v>480</v>
      </c>
      <c r="AG23">
        <v>-1</v>
      </c>
      <c r="AH23">
        <v>0</v>
      </c>
      <c r="AI23">
        <v>-1</v>
      </c>
      <c r="AK23">
        <f>C23</f>
        <v>8</v>
      </c>
      <c r="AL23">
        <f>IF(OR($W23="X",$X23="X",$Y23="X",$Z23="X",$AA23="X",$AB23="X"),-3,D23)</f>
        <v>-1</v>
      </c>
      <c r="AM23">
        <f>E23</f>
        <v>8</v>
      </c>
      <c r="AN23">
        <f>IF(OR($W23="X",$X23="X",$Y23="X",$Z23="X",$AA23="X",$AB23="X"),-3,F23)</f>
        <v>-1</v>
      </c>
      <c r="AO23">
        <f>G23</f>
        <v>0</v>
      </c>
      <c r="AP23">
        <f>IF(OR($W23="X",$X23="X",$Y23="X",$Z23="X",$AA23="X",$AB23="X"),-3,H23)</f>
        <v>-1</v>
      </c>
      <c r="AR23" s="29" t="s">
        <v>166</v>
      </c>
      <c r="AS23" s="32" t="s">
        <v>166</v>
      </c>
      <c r="AT23" s="32" t="s">
        <v>166</v>
      </c>
      <c r="AU23" s="32" t="s">
        <v>166</v>
      </c>
      <c r="AV23" s="32" t="s">
        <v>166</v>
      </c>
      <c r="AW23" s="32" t="s">
        <v>166</v>
      </c>
      <c r="AX23" s="32"/>
      <c r="AY23" s="31">
        <v>1</v>
      </c>
      <c r="AZ23" s="31">
        <v>1</v>
      </c>
      <c r="BA23" s="31">
        <v>1</v>
      </c>
      <c r="BB23" s="31">
        <v>1</v>
      </c>
      <c r="BC23" s="31">
        <v>1</v>
      </c>
      <c r="BD23" s="31">
        <v>1</v>
      </c>
    </row>
    <row r="24" spans="1:56">
      <c r="A24" s="12"/>
      <c r="B24" s="2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5"/>
      <c r="T24" s="15"/>
      <c r="U24" s="15"/>
      <c r="V24" s="13"/>
      <c r="W24" s="15"/>
      <c r="X24" s="15"/>
      <c r="Y24" s="15"/>
      <c r="Z24" s="15"/>
      <c r="AA24" s="15"/>
      <c r="AB24" s="15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</row>
    <row r="25" spans="1:56">
      <c r="A25" s="2">
        <v>18</v>
      </c>
      <c r="B25" s="22">
        <v>1</v>
      </c>
      <c r="C25">
        <v>0</v>
      </c>
      <c r="D25">
        <v>-1</v>
      </c>
      <c r="E25">
        <v>0</v>
      </c>
      <c r="F25">
        <v>-1</v>
      </c>
      <c r="G25">
        <v>0</v>
      </c>
      <c r="H25">
        <v>-1</v>
      </c>
      <c r="I25">
        <v>-1</v>
      </c>
      <c r="J25" s="10">
        <v>3600</v>
      </c>
      <c r="K25">
        <v>-1</v>
      </c>
      <c r="L25">
        <v>85</v>
      </c>
      <c r="N25" t="s">
        <v>91</v>
      </c>
      <c r="P25" s="3" t="str">
        <f>IF(C25=0,IF(OR(D25=-1,D25=-3),"X","-"),"X")</f>
        <v>X</v>
      </c>
      <c r="Q25" s="3" t="str">
        <f>IF(G25=0,IF(OR(H25=-1,H25=-3),"X","-"),"X")</f>
        <v>X</v>
      </c>
      <c r="R25" s="3" t="str">
        <f>IF(E25=0,IF(OR(F25=-1,F25=-3),"X","-"),"X")</f>
        <v>X</v>
      </c>
      <c r="S25" s="3" t="str">
        <f>IF(D25&gt;0,IF(C25&gt;0,"X","-"),"X")</f>
        <v>X</v>
      </c>
      <c r="T25" s="3" t="str">
        <f>IF(H25&gt;0,IF(G25&gt;0,"X","-"),"X")</f>
        <v>X</v>
      </c>
      <c r="U25" s="3" t="str">
        <f>IF(F25&gt;0,IF(E25&gt;0,"X","-"),"X")</f>
        <v>X</v>
      </c>
      <c r="W25" s="3" t="str">
        <f t="shared" si="13"/>
        <v>-</v>
      </c>
      <c r="X25" s="3" t="str">
        <f t="shared" si="14"/>
        <v>-</v>
      </c>
      <c r="Y25" s="3" t="str">
        <f t="shared" si="15"/>
        <v>-</v>
      </c>
      <c r="Z25" s="3" t="str">
        <f t="shared" si="16"/>
        <v>-</v>
      </c>
      <c r="AA25" s="3" t="str">
        <f t="shared" si="17"/>
        <v>-</v>
      </c>
      <c r="AB25" s="3" t="str">
        <f t="shared" si="18"/>
        <v>-</v>
      </c>
      <c r="AD25">
        <v>0</v>
      </c>
      <c r="AE25">
        <v>-1</v>
      </c>
      <c r="AF25">
        <v>0</v>
      </c>
      <c r="AG25">
        <v>-1</v>
      </c>
      <c r="AH25">
        <v>0</v>
      </c>
      <c r="AI25">
        <v>-1</v>
      </c>
      <c r="AK25">
        <f>C25</f>
        <v>0</v>
      </c>
      <c r="AL25">
        <f>IF(OR($W25="X",$X25="X",$Y25="X",$Z25="X",$AA25="X",$AB25="X"),-3,D25)</f>
        <v>-1</v>
      </c>
      <c r="AM25">
        <f>E25</f>
        <v>0</v>
      </c>
      <c r="AN25">
        <f>IF(OR($W25="X",$X25="X",$Y25="X",$Z25="X",$AA25="X",$AB25="X"),-3,F25)</f>
        <v>-1</v>
      </c>
      <c r="AO25">
        <f>G25</f>
        <v>0</v>
      </c>
      <c r="AP25">
        <f>IF(OR($W25="X",$X25="X",$Y25="X",$Z25="X",$AA25="X",$AB25="X"),-3,H25)</f>
        <v>-1</v>
      </c>
      <c r="AR25" s="29" t="s">
        <v>166</v>
      </c>
      <c r="AS25" s="32" t="s">
        <v>166</v>
      </c>
      <c r="AT25" s="32" t="s">
        <v>166</v>
      </c>
      <c r="AU25" s="32" t="s">
        <v>166</v>
      </c>
      <c r="AV25" s="32" t="s">
        <v>166</v>
      </c>
      <c r="AW25" s="32" t="s">
        <v>166</v>
      </c>
      <c r="AX25" s="32"/>
      <c r="AY25" s="31">
        <v>1</v>
      </c>
      <c r="AZ25" s="31">
        <v>1</v>
      </c>
      <c r="BA25" s="31">
        <v>1</v>
      </c>
      <c r="BB25" s="31">
        <v>1</v>
      </c>
      <c r="BC25" s="31">
        <v>1</v>
      </c>
      <c r="BD25" s="31">
        <v>1</v>
      </c>
    </row>
    <row r="26" spans="1:56">
      <c r="A26" s="2">
        <v>19</v>
      </c>
      <c r="B26" s="22">
        <v>1</v>
      </c>
      <c r="C26">
        <v>0</v>
      </c>
      <c r="D26">
        <v>99</v>
      </c>
      <c r="E26">
        <v>0</v>
      </c>
      <c r="F26">
        <v>-1</v>
      </c>
      <c r="G26">
        <v>0</v>
      </c>
      <c r="H26">
        <v>99</v>
      </c>
      <c r="I26">
        <v>-1</v>
      </c>
      <c r="J26" s="10">
        <v>3300</v>
      </c>
      <c r="K26">
        <v>28</v>
      </c>
      <c r="L26">
        <v>85</v>
      </c>
      <c r="N26" t="s">
        <v>96</v>
      </c>
      <c r="P26" s="3" t="str">
        <f>IF(C26=0,IF(OR(D26=-1,D26=-3),"X","-"),"X")</f>
        <v>-</v>
      </c>
      <c r="Q26" s="3" t="str">
        <f>IF(G26=0,IF(OR(H26=-1,H26=-3),"X","-"),"X")</f>
        <v>-</v>
      </c>
      <c r="R26" s="3" t="str">
        <f>IF(E26=0,IF(OR(F26=-1,F26=-3),"X","-"),"X")</f>
        <v>X</v>
      </c>
      <c r="S26" s="3" t="str">
        <f>IF(D26&gt;0,IF(C26&gt;0,"X","-"),"X")</f>
        <v>-</v>
      </c>
      <c r="T26" s="3" t="str">
        <f>IF(H26&gt;0,IF(G26&gt;0,"X","-"),"X")</f>
        <v>-</v>
      </c>
      <c r="U26" s="3" t="str">
        <f>IF(F26&gt;0,IF(E26&gt;0,"X","-"),"X")</f>
        <v>X</v>
      </c>
      <c r="W26" s="3" t="str">
        <f t="shared" si="13"/>
        <v>X</v>
      </c>
      <c r="X26" s="3" t="str">
        <f t="shared" si="14"/>
        <v>X</v>
      </c>
      <c r="Y26" s="3" t="str">
        <f t="shared" si="15"/>
        <v>-</v>
      </c>
      <c r="Z26" s="3" t="str">
        <f t="shared" si="16"/>
        <v>X</v>
      </c>
      <c r="AA26" s="3" t="str">
        <f t="shared" si="17"/>
        <v>X</v>
      </c>
      <c r="AB26" s="3" t="str">
        <f t="shared" si="18"/>
        <v>-</v>
      </c>
      <c r="AD26">
        <v>0</v>
      </c>
      <c r="AE26">
        <v>-3</v>
      </c>
      <c r="AF26">
        <v>0</v>
      </c>
      <c r="AG26">
        <v>-3</v>
      </c>
      <c r="AH26">
        <v>0</v>
      </c>
      <c r="AI26">
        <v>-3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R26" s="3" t="s">
        <v>178</v>
      </c>
      <c r="AS26" t="s">
        <v>178</v>
      </c>
      <c r="AT26" t="s">
        <v>178</v>
      </c>
      <c r="AU26" t="s">
        <v>178</v>
      </c>
      <c r="AV26" t="s">
        <v>178</v>
      </c>
      <c r="AW26" t="s">
        <v>178</v>
      </c>
      <c r="AY26" s="31">
        <v>1</v>
      </c>
      <c r="AZ26" s="31">
        <v>1</v>
      </c>
      <c r="BA26" s="31">
        <v>1</v>
      </c>
      <c r="BB26" s="31">
        <v>1</v>
      </c>
      <c r="BC26" s="31">
        <v>1</v>
      </c>
      <c r="BD26" s="31">
        <v>1</v>
      </c>
    </row>
    <row r="27" spans="1:56">
      <c r="A27" s="2">
        <v>20</v>
      </c>
      <c r="B27" s="22">
        <v>1</v>
      </c>
      <c r="C27">
        <v>0</v>
      </c>
      <c r="D27">
        <v>79</v>
      </c>
      <c r="E27">
        <v>0</v>
      </c>
      <c r="F27">
        <v>79</v>
      </c>
      <c r="G27">
        <v>0</v>
      </c>
      <c r="H27">
        <v>-1</v>
      </c>
      <c r="I27">
        <v>-1</v>
      </c>
      <c r="J27" s="10">
        <v>3500</v>
      </c>
      <c r="K27">
        <v>28</v>
      </c>
      <c r="L27">
        <v>85</v>
      </c>
      <c r="N27" t="s">
        <v>97</v>
      </c>
      <c r="P27" s="3" t="str">
        <f>IF(C27=0,IF(OR(D27=-1,D27=-3),"X","-"),"X")</f>
        <v>-</v>
      </c>
      <c r="Q27" s="3" t="str">
        <f>IF(G27=0,IF(OR(H27=-1,H27=-3),"X","-"),"X")</f>
        <v>X</v>
      </c>
      <c r="R27" s="3" t="str">
        <f>IF(E27=0,IF(OR(F27=-1,F27=-3),"X","-"),"X")</f>
        <v>-</v>
      </c>
      <c r="S27" s="3" t="str">
        <f>IF(D27&gt;0,IF(C27&gt;0,"X","-"),"X")</f>
        <v>-</v>
      </c>
      <c r="T27" s="3" t="str">
        <f>IF(H27&gt;0,IF(G27&gt;0,"X","-"),"X")</f>
        <v>X</v>
      </c>
      <c r="U27" s="3" t="str">
        <f>IF(F27&gt;0,IF(E27&gt;0,"X","-"),"X")</f>
        <v>-</v>
      </c>
      <c r="W27" s="3" t="str">
        <f t="shared" si="13"/>
        <v>X</v>
      </c>
      <c r="X27" s="3" t="str">
        <f t="shared" si="14"/>
        <v>-</v>
      </c>
      <c r="Y27" s="3" t="str">
        <f t="shared" si="15"/>
        <v>X</v>
      </c>
      <c r="Z27" s="3" t="str">
        <f t="shared" si="16"/>
        <v>X</v>
      </c>
      <c r="AA27" s="3" t="str">
        <f t="shared" si="17"/>
        <v>-</v>
      </c>
      <c r="AB27" s="3" t="str">
        <f t="shared" si="18"/>
        <v>X</v>
      </c>
      <c r="AD27">
        <v>0</v>
      </c>
      <c r="AE27">
        <v>-3</v>
      </c>
      <c r="AF27">
        <v>0</v>
      </c>
      <c r="AG27">
        <v>-3</v>
      </c>
      <c r="AH27">
        <v>0</v>
      </c>
      <c r="AI27">
        <v>-3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R27" s="3" t="s">
        <v>178</v>
      </c>
      <c r="AS27" t="s">
        <v>178</v>
      </c>
      <c r="AT27" t="s">
        <v>178</v>
      </c>
      <c r="AU27" t="s">
        <v>178</v>
      </c>
      <c r="AV27" t="s">
        <v>178</v>
      </c>
      <c r="AW27" t="s">
        <v>178</v>
      </c>
      <c r="AY27" s="31">
        <v>1</v>
      </c>
      <c r="AZ27" s="31">
        <v>1</v>
      </c>
      <c r="BA27" s="31">
        <v>1</v>
      </c>
      <c r="BB27" s="31">
        <v>1</v>
      </c>
      <c r="BC27" s="31">
        <v>1</v>
      </c>
      <c r="BD27" s="31">
        <v>1</v>
      </c>
    </row>
    <row r="28" spans="1:56">
      <c r="A28" s="2">
        <v>21</v>
      </c>
      <c r="B28" s="22">
        <v>1</v>
      </c>
      <c r="C28">
        <v>0</v>
      </c>
      <c r="D28">
        <v>-3</v>
      </c>
      <c r="E28">
        <v>0</v>
      </c>
      <c r="F28">
        <v>-3</v>
      </c>
      <c r="G28">
        <v>0</v>
      </c>
      <c r="H28">
        <v>-3</v>
      </c>
      <c r="I28">
        <v>-1</v>
      </c>
      <c r="J28" s="10">
        <v>3900</v>
      </c>
      <c r="K28">
        <v>28</v>
      </c>
      <c r="L28">
        <v>85</v>
      </c>
      <c r="N28" t="s">
        <v>92</v>
      </c>
      <c r="P28" s="3" t="str">
        <f>IF(C28=0,IF(OR(D28=-1,D28=-3),"X","-"),"X")</f>
        <v>X</v>
      </c>
      <c r="Q28" s="3" t="str">
        <f>IF(G28=0,IF(OR(H28=-1,H28=-3),"X","-"),"X")</f>
        <v>X</v>
      </c>
      <c r="R28" s="3" t="str">
        <f>IF(E28=0,IF(OR(F28=-1,F28=-3),"X","-"),"X")</f>
        <v>X</v>
      </c>
      <c r="S28" s="3" t="str">
        <f>IF(D28&gt;0,IF(C28&gt;0,"X","-"),"X")</f>
        <v>X</v>
      </c>
      <c r="T28" s="3" t="str">
        <f>IF(H28&gt;0,IF(G28&gt;0,"X","-"),"X")</f>
        <v>X</v>
      </c>
      <c r="U28" s="3" t="str">
        <f>IF(F28&gt;0,IF(E28&gt;0,"X","-"),"X")</f>
        <v>X</v>
      </c>
      <c r="W28" s="3" t="str">
        <f t="shared" si="13"/>
        <v>-</v>
      </c>
      <c r="X28" s="3" t="str">
        <f t="shared" si="14"/>
        <v>-</v>
      </c>
      <c r="Y28" s="3" t="str">
        <f t="shared" si="15"/>
        <v>-</v>
      </c>
      <c r="Z28" s="3" t="str">
        <f t="shared" si="16"/>
        <v>-</v>
      </c>
      <c r="AA28" s="3" t="str">
        <f t="shared" si="17"/>
        <v>-</v>
      </c>
      <c r="AB28" s="3" t="str">
        <f t="shared" si="18"/>
        <v>-</v>
      </c>
      <c r="AD28">
        <v>0</v>
      </c>
      <c r="AE28">
        <v>-3</v>
      </c>
      <c r="AF28">
        <v>0</v>
      </c>
      <c r="AG28">
        <v>-3</v>
      </c>
      <c r="AH28">
        <v>0</v>
      </c>
      <c r="AI28">
        <v>-3</v>
      </c>
      <c r="AK28">
        <f>C28</f>
        <v>0</v>
      </c>
      <c r="AL28">
        <f>IF(OR($W28="X",$X28="X",$Y28="X",$Z28="X",$AA28="X",$AB28="X"),-3,D28)</f>
        <v>-3</v>
      </c>
      <c r="AM28">
        <f>E28</f>
        <v>0</v>
      </c>
      <c r="AN28">
        <f>IF(OR($W28="X",$X28="X",$Y28="X",$Z28="X",$AA28="X",$AB28="X"),-3,F28)</f>
        <v>-3</v>
      </c>
      <c r="AO28">
        <f>G28</f>
        <v>0</v>
      </c>
      <c r="AP28">
        <f>IF(OR($W28="X",$X28="X",$Y28="X",$Z28="X",$AA28="X",$AB28="X"),-3,H28)</f>
        <v>-3</v>
      </c>
      <c r="AR28" s="29" t="s">
        <v>166</v>
      </c>
      <c r="AS28" s="32" t="s">
        <v>166</v>
      </c>
      <c r="AT28" s="32" t="s">
        <v>166</v>
      </c>
      <c r="AU28" s="32" t="s">
        <v>166</v>
      </c>
      <c r="AV28" s="32" t="s">
        <v>166</v>
      </c>
      <c r="AW28" s="32" t="s">
        <v>166</v>
      </c>
      <c r="AX28" s="32"/>
      <c r="AY28" s="31">
        <v>1</v>
      </c>
      <c r="AZ28" s="31">
        <v>1</v>
      </c>
      <c r="BA28" s="31">
        <v>1</v>
      </c>
      <c r="BB28" s="31">
        <v>1</v>
      </c>
      <c r="BC28" s="31">
        <v>1</v>
      </c>
      <c r="BD28" s="31">
        <v>1</v>
      </c>
    </row>
    <row r="29" spans="1:56">
      <c r="A29" s="35"/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38"/>
      <c r="R29" s="38"/>
      <c r="S29" s="38"/>
      <c r="T29" s="38"/>
      <c r="U29" s="38"/>
      <c r="V29" s="37"/>
      <c r="W29" s="38"/>
      <c r="X29" s="38"/>
      <c r="Y29" s="38"/>
      <c r="Z29" s="38"/>
      <c r="AA29" s="38"/>
      <c r="AB29" s="38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9"/>
      <c r="AS29" s="40"/>
      <c r="AT29" s="40"/>
      <c r="AU29" s="40"/>
      <c r="AV29" s="40"/>
      <c r="AW29" s="40"/>
      <c r="AX29" s="40"/>
      <c r="AY29" s="41"/>
      <c r="AZ29" s="41"/>
      <c r="BA29" s="41"/>
      <c r="BB29" s="41"/>
      <c r="BC29" s="41"/>
      <c r="BD29" s="41"/>
    </row>
    <row r="30" spans="1:56">
      <c r="A30" s="2">
        <v>22</v>
      </c>
      <c r="B30" s="22">
        <v>1</v>
      </c>
      <c r="C30">
        <v>3</v>
      </c>
      <c r="D30">
        <v>5</v>
      </c>
      <c r="E30" s="10">
        <v>2</v>
      </c>
      <c r="F30" s="10">
        <v>7</v>
      </c>
      <c r="G30" s="10">
        <v>1</v>
      </c>
      <c r="H30" s="10">
        <v>0</v>
      </c>
      <c r="I30">
        <v>50</v>
      </c>
      <c r="J30" s="10">
        <v>4100</v>
      </c>
      <c r="K30">
        <v>5</v>
      </c>
      <c r="L30">
        <v>5</v>
      </c>
      <c r="N30" t="s">
        <v>223</v>
      </c>
      <c r="P30" s="3" t="str">
        <f>IF(C30=0,IF(OR(D30=-1,D30=-3),"X","-"),"X")</f>
        <v>X</v>
      </c>
      <c r="Q30" s="3" t="str">
        <f>IF(G30=0,IF(OR(H30=-1,H30=-3),"X","-"),"X")</f>
        <v>X</v>
      </c>
      <c r="R30" s="3" t="str">
        <f>IF(E30=0,IF(OR(F30=-1,F30=-3),"X","-"),"X")</f>
        <v>X</v>
      </c>
      <c r="S30" s="3" t="str">
        <f>IF(D30&gt;0,IF(C30&gt;0,"X","-"),"X")</f>
        <v>X</v>
      </c>
      <c r="T30" s="3" t="str">
        <f>IF(H30&gt;0,IF(G30&gt;0,"X","-"),"X")</f>
        <v>X</v>
      </c>
      <c r="U30" s="3" t="str">
        <f>IF(F30&gt;0,IF(E30&gt;0,"X","-"),"X")</f>
        <v>X</v>
      </c>
      <c r="W30" s="3" t="str">
        <f t="shared" ref="W30:W32" si="33">IF(P30="-","X","-")</f>
        <v>-</v>
      </c>
      <c r="X30" s="3" t="str">
        <f t="shared" ref="X30:X32" si="34">IF(Q30="-","X","-")</f>
        <v>-</v>
      </c>
      <c r="Y30" s="3" t="str">
        <f t="shared" ref="Y30:Y32" si="35">IF(R30="-","X","-")</f>
        <v>-</v>
      </c>
      <c r="Z30" s="3" t="str">
        <f t="shared" ref="Z30:Z32" si="36">IF(S30="-","X","-")</f>
        <v>-</v>
      </c>
      <c r="AA30" s="3" t="str">
        <f t="shared" ref="AA30:AA32" si="37">IF(T30="-","X","-")</f>
        <v>-</v>
      </c>
      <c r="AB30" s="3" t="str">
        <f t="shared" ref="AB30:AB32" si="38">IF(U30="-","X","-")</f>
        <v>-</v>
      </c>
      <c r="AD30">
        <v>180</v>
      </c>
      <c r="AE30">
        <v>5</v>
      </c>
      <c r="AF30">
        <v>120</v>
      </c>
      <c r="AG30">
        <v>7</v>
      </c>
      <c r="AH30">
        <v>60</v>
      </c>
      <c r="AI30">
        <v>0</v>
      </c>
      <c r="AK30">
        <f>C30</f>
        <v>3</v>
      </c>
      <c r="AL30">
        <f>IF(OR($W30="X",$X30="X",$Y30="X",$Z30="X",$AA30="X",$AB30="X"),-3,D30)</f>
        <v>5</v>
      </c>
      <c r="AM30">
        <f>E30</f>
        <v>2</v>
      </c>
      <c r="AN30">
        <f>IF(OR($W30="X",$X30="X",$Y30="X",$Z30="X",$AA30="X",$AB30="X"),-3,F30)</f>
        <v>7</v>
      </c>
      <c r="AO30">
        <f>G30</f>
        <v>1</v>
      </c>
      <c r="AP30">
        <f>IF(OR($W30="X",$X30="X",$Y30="X",$Z30="X",$AA30="X",$AB30="X"),-3,H30)</f>
        <v>0</v>
      </c>
      <c r="AR30" s="29" t="s">
        <v>166</v>
      </c>
      <c r="AS30" s="32" t="s">
        <v>166</v>
      </c>
      <c r="AT30" s="32" t="s">
        <v>166</v>
      </c>
      <c r="AU30" s="32" t="s">
        <v>166</v>
      </c>
      <c r="AV30" s="32" t="s">
        <v>166</v>
      </c>
      <c r="AW30" s="32" t="s">
        <v>166</v>
      </c>
      <c r="AX30" s="32"/>
      <c r="AY30" s="31">
        <v>1</v>
      </c>
      <c r="AZ30" s="31">
        <v>1</v>
      </c>
      <c r="BA30" s="31">
        <v>1</v>
      </c>
      <c r="BB30" s="31">
        <v>1</v>
      </c>
      <c r="BC30" s="31">
        <v>1</v>
      </c>
      <c r="BD30" s="31">
        <v>1</v>
      </c>
    </row>
    <row r="31" spans="1:56">
      <c r="A31" s="2">
        <v>23</v>
      </c>
      <c r="B31" s="22">
        <v>1</v>
      </c>
      <c r="C31">
        <v>3</v>
      </c>
      <c r="D31">
        <v>4</v>
      </c>
      <c r="E31" s="10">
        <v>1</v>
      </c>
      <c r="F31" s="10">
        <v>0</v>
      </c>
      <c r="G31" s="10">
        <v>2</v>
      </c>
      <c r="H31" s="10">
        <v>6</v>
      </c>
      <c r="I31">
        <v>50</v>
      </c>
      <c r="J31" s="10">
        <v>4200</v>
      </c>
      <c r="K31">
        <v>5</v>
      </c>
      <c r="L31">
        <v>5</v>
      </c>
      <c r="N31" t="s">
        <v>224</v>
      </c>
      <c r="P31" s="3" t="str">
        <f t="shared" ref="P31:P32" si="39">IF(C31=0,IF(OR(D31=-1,D31=-3),"X","-"),"X")</f>
        <v>X</v>
      </c>
      <c r="Q31" s="3" t="str">
        <f>IF(G31=0,IF(OR(H31=-1,H31=-3),"X","-"),"X")</f>
        <v>X</v>
      </c>
      <c r="R31" s="3" t="str">
        <f>IF(E31=0,IF(OR(F31=-1,F31=-3),"X","-"),"X")</f>
        <v>X</v>
      </c>
      <c r="S31" s="3" t="str">
        <f>IF(D31&gt;0,IF(C31&gt;0,"X","-"),"X")</f>
        <v>X</v>
      </c>
      <c r="T31" s="3" t="str">
        <f>IF(H31&gt;0,IF(G31&gt;0,"X","-"),"X")</f>
        <v>X</v>
      </c>
      <c r="U31" s="3" t="str">
        <f>IF(F31&gt;0,IF(E31&gt;0,"X","-"),"X")</f>
        <v>X</v>
      </c>
      <c r="W31" s="3" t="str">
        <f t="shared" si="33"/>
        <v>-</v>
      </c>
      <c r="X31" s="3" t="str">
        <f t="shared" si="34"/>
        <v>-</v>
      </c>
      <c r="Y31" s="3" t="str">
        <f t="shared" si="35"/>
        <v>-</v>
      </c>
      <c r="Z31" s="3" t="str">
        <f t="shared" si="36"/>
        <v>-</v>
      </c>
      <c r="AA31" s="3" t="str">
        <f t="shared" si="37"/>
        <v>-</v>
      </c>
      <c r="AB31" s="3" t="str">
        <f t="shared" si="38"/>
        <v>-</v>
      </c>
      <c r="AD31">
        <v>180</v>
      </c>
      <c r="AE31">
        <v>4</v>
      </c>
      <c r="AF31">
        <v>60</v>
      </c>
      <c r="AG31">
        <v>0</v>
      </c>
      <c r="AH31">
        <v>120</v>
      </c>
      <c r="AI31">
        <v>6</v>
      </c>
      <c r="AK31">
        <f>C31</f>
        <v>3</v>
      </c>
      <c r="AL31">
        <f>IF(OR($W31="X",$X31="X",$Y31="X",$Z31="X",$AA31="X",$AB31="X"),-3,D31)</f>
        <v>4</v>
      </c>
      <c r="AM31">
        <f>E31</f>
        <v>1</v>
      </c>
      <c r="AN31">
        <f>IF(OR($W31="X",$X31="X",$Y31="X",$Z31="X",$AA31="X",$AB31="X"),-3,F31)</f>
        <v>0</v>
      </c>
      <c r="AO31">
        <f>G31</f>
        <v>2</v>
      </c>
      <c r="AP31">
        <f>IF(OR($W31="X",$X31="X",$Y31="X",$Z31="X",$AA31="X",$AB31="X"),-3,H31)</f>
        <v>6</v>
      </c>
      <c r="AR31" s="29" t="s">
        <v>166</v>
      </c>
      <c r="AS31" s="32" t="s">
        <v>166</v>
      </c>
      <c r="AT31" s="32" t="s">
        <v>166</v>
      </c>
      <c r="AU31" s="32" t="s">
        <v>166</v>
      </c>
      <c r="AV31" s="32" t="s">
        <v>166</v>
      </c>
      <c r="AW31" s="32" t="s">
        <v>166</v>
      </c>
      <c r="AX31" s="32"/>
      <c r="AY31" s="31">
        <v>1</v>
      </c>
      <c r="AZ31" s="31">
        <v>1</v>
      </c>
      <c r="BA31" s="31">
        <v>1</v>
      </c>
      <c r="BB31" s="31">
        <v>1</v>
      </c>
      <c r="BC31" s="31">
        <v>1</v>
      </c>
      <c r="BD31" s="31">
        <v>1</v>
      </c>
    </row>
    <row r="32" spans="1:56">
      <c r="A32" s="2">
        <v>24</v>
      </c>
      <c r="B32" s="22">
        <v>1</v>
      </c>
      <c r="C32">
        <v>3</v>
      </c>
      <c r="D32">
        <v>0</v>
      </c>
      <c r="E32" s="10">
        <v>2</v>
      </c>
      <c r="F32" s="10">
        <v>0</v>
      </c>
      <c r="G32" s="10">
        <v>1</v>
      </c>
      <c r="H32" s="10">
        <v>0</v>
      </c>
      <c r="I32">
        <v>50</v>
      </c>
      <c r="J32" s="10">
        <v>4000</v>
      </c>
      <c r="K32">
        <v>5</v>
      </c>
      <c r="L32">
        <v>5</v>
      </c>
      <c r="N32" t="s">
        <v>225</v>
      </c>
      <c r="P32" s="3" t="str">
        <f t="shared" si="39"/>
        <v>X</v>
      </c>
      <c r="Q32" s="3" t="str">
        <f>IF(G32=0,IF(OR(H32=-1,H32=-3),"X","-"),"X")</f>
        <v>X</v>
      </c>
      <c r="R32" s="3" t="str">
        <f>IF(E32=0,IF(OR(F32=-1,F32=-3),"X","-"),"X")</f>
        <v>X</v>
      </c>
      <c r="S32" s="3" t="str">
        <f>IF(D32&gt;0,IF(C32&gt;0,"X","-"),"X")</f>
        <v>X</v>
      </c>
      <c r="T32" s="3" t="str">
        <f>IF(H32&gt;0,IF(G32&gt;0,"X","-"),"X")</f>
        <v>X</v>
      </c>
      <c r="U32" s="3" t="str">
        <f>IF(F32&gt;0,IF(E32&gt;0,"X","-"),"X")</f>
        <v>X</v>
      </c>
      <c r="W32" s="3" t="str">
        <f t="shared" si="33"/>
        <v>-</v>
      </c>
      <c r="X32" s="3" t="str">
        <f t="shared" si="34"/>
        <v>-</v>
      </c>
      <c r="Y32" s="3" t="str">
        <f t="shared" si="35"/>
        <v>-</v>
      </c>
      <c r="Z32" s="3" t="str">
        <f t="shared" si="36"/>
        <v>-</v>
      </c>
      <c r="AA32" s="3" t="str">
        <f t="shared" si="37"/>
        <v>-</v>
      </c>
      <c r="AB32" s="3" t="str">
        <f t="shared" si="38"/>
        <v>-</v>
      </c>
      <c r="AD32">
        <v>180</v>
      </c>
      <c r="AE32">
        <v>0</v>
      </c>
      <c r="AF32">
        <v>120</v>
      </c>
      <c r="AG32">
        <v>0</v>
      </c>
      <c r="AH32">
        <v>60</v>
      </c>
      <c r="AI32">
        <v>0</v>
      </c>
      <c r="AK32">
        <f>C32</f>
        <v>3</v>
      </c>
      <c r="AL32">
        <f>IF(OR($W32="X",$X32="X",$Y32="X",$Z32="X",$AA32="X",$AB32="X"),-3,D32)</f>
        <v>0</v>
      </c>
      <c r="AM32">
        <f>E32</f>
        <v>2</v>
      </c>
      <c r="AN32">
        <f>IF(OR($W32="X",$X32="X",$Y32="X",$Z32="X",$AA32="X",$AB32="X"),-3,F32)</f>
        <v>0</v>
      </c>
      <c r="AO32">
        <f>G32</f>
        <v>1</v>
      </c>
      <c r="AP32">
        <f>IF(OR($W32="X",$X32="X",$Y32="X",$Z32="X",$AA32="X",$AB32="X"),-3,H32)</f>
        <v>0</v>
      </c>
      <c r="AR32" s="29" t="s">
        <v>166</v>
      </c>
      <c r="AS32" s="32" t="s">
        <v>166</v>
      </c>
      <c r="AT32" s="32" t="s">
        <v>166</v>
      </c>
      <c r="AU32" s="32" t="s">
        <v>166</v>
      </c>
      <c r="AV32" s="32" t="s">
        <v>166</v>
      </c>
      <c r="AW32" s="32" t="s">
        <v>166</v>
      </c>
      <c r="AX32" s="32"/>
      <c r="AY32" s="31">
        <v>1</v>
      </c>
      <c r="AZ32" s="31">
        <v>1</v>
      </c>
      <c r="BA32" s="31">
        <v>1</v>
      </c>
      <c r="BB32" s="31">
        <v>1</v>
      </c>
      <c r="BC32" s="31">
        <v>1</v>
      </c>
      <c r="BD32" s="31">
        <v>1</v>
      </c>
    </row>
    <row r="33" spans="1:1">
      <c r="A33" s="2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</sheetData>
  <phoneticPr fontId="1" type="noConversion"/>
  <conditionalFormatting sqref="AK5:AQ32">
    <cfRule type="cellIs" dxfId="1393" priority="15" stopIfTrue="1" operator="equal">
      <formula>-3</formula>
    </cfRule>
    <cfRule type="cellIs" dxfId="1392" priority="16" stopIfTrue="1" operator="equal">
      <formula>-2</formula>
    </cfRule>
    <cfRule type="cellIs" dxfId="1391" priority="17" stopIfTrue="1" operator="equal">
      <formula>-1</formula>
    </cfRule>
    <cfRule type="cellIs" dxfId="1390" priority="18" stopIfTrue="1" operator="notEqual">
      <formula>AD5</formula>
    </cfRule>
  </conditionalFormatting>
  <conditionalFormatting sqref="C5:H32 I5:L9 I12:L32 M5:N32 AD5:AI32">
    <cfRule type="cellIs" dxfId="1389" priority="19" stopIfTrue="1" operator="equal">
      <formula>-3</formula>
    </cfRule>
    <cfRule type="cellIs" dxfId="1388" priority="20" stopIfTrue="1" operator="equal">
      <formula>-1</formula>
    </cfRule>
  </conditionalFormatting>
  <conditionalFormatting sqref="I10:L11">
    <cfRule type="cellIs" dxfId="1387" priority="21" stopIfTrue="1" operator="lessThan">
      <formula>0</formula>
    </cfRule>
  </conditionalFormatting>
  <conditionalFormatting sqref="AR12:AX12 AR19:AX19 AR24:AX24">
    <cfRule type="cellIs" dxfId="1386" priority="24" stopIfTrue="1" operator="equal">
      <formula>-3</formula>
    </cfRule>
    <cfRule type="cellIs" dxfId="1385" priority="25" stopIfTrue="1" operator="equal">
      <formula>-2</formula>
    </cfRule>
    <cfRule type="cellIs" dxfId="1384" priority="26" stopIfTrue="1" operator="equal">
      <formula>-1</formula>
    </cfRule>
    <cfRule type="cellIs" dxfId="1383" priority="27" stopIfTrue="1" operator="notEqual">
      <formula>AJ12</formula>
    </cfRule>
  </conditionalFormatting>
  <conditionalFormatting sqref="AY12:BD12 AY19:BD19 AY24:BD24">
    <cfRule type="cellIs" dxfId="1382" priority="32" stopIfTrue="1" operator="equal">
      <formula>-3</formula>
    </cfRule>
    <cfRule type="cellIs" dxfId="1381" priority="33" stopIfTrue="1" operator="equal">
      <formula>-2</formula>
    </cfRule>
    <cfRule type="cellIs" dxfId="1380" priority="34" stopIfTrue="1" operator="equal">
      <formula>-1</formula>
    </cfRule>
    <cfRule type="cellIs" dxfId="1379" priority="35" stopIfTrue="1" operator="notEqual">
      <formula>AP12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ignoredErrors>
    <ignoredError sqref="T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pane ySplit="4" topLeftCell="A5" activePane="bottomLeft" state="frozen"/>
      <selection pane="bottomLeft"/>
    </sheetView>
  </sheetViews>
  <sheetFormatPr baseColWidth="10" defaultRowHeight="12.75" outlineLevelCol="1"/>
  <cols>
    <col min="1" max="1" width="5.7109375" customWidth="1"/>
    <col min="2" max="8" width="6.7109375" customWidth="1"/>
    <col min="9" max="12" width="6.7109375" customWidth="1" outlineLevel="1"/>
    <col min="13" max="13" width="1.7109375" customWidth="1"/>
    <col min="14" max="14" width="21.5703125" bestFit="1" customWidth="1" outlineLevel="1"/>
    <col min="15" max="15" width="3.7109375" customWidth="1"/>
    <col min="16" max="28" width="3.7109375" customWidth="1" outlineLevel="1"/>
    <col min="29" max="29" width="5.7109375" customWidth="1"/>
    <col min="30" max="35" width="5.7109375" hidden="1" customWidth="1" outlineLevel="1"/>
    <col min="36" max="36" width="5.7109375" customWidth="1" collapsed="1"/>
    <col min="37" max="42" width="5.7109375" customWidth="1" outlineLevel="1"/>
    <col min="43" max="43" width="1.7109375" customWidth="1"/>
    <col min="44" max="49" width="5.7109375" customWidth="1" outlineLevel="1"/>
    <col min="50" max="50" width="1.7109375" customWidth="1"/>
    <col min="51" max="56" width="6.7109375" customWidth="1" outlineLevel="1"/>
  </cols>
  <sheetData>
    <row r="1" spans="1:56">
      <c r="A1" s="2"/>
      <c r="B1" t="s">
        <v>99</v>
      </c>
    </row>
    <row r="2" spans="1:56">
      <c r="A2" s="2" t="s">
        <v>1</v>
      </c>
      <c r="B2" s="11" t="s">
        <v>62</v>
      </c>
      <c r="P2" s="11" t="s">
        <v>46</v>
      </c>
      <c r="W2" s="11" t="s">
        <v>47</v>
      </c>
      <c r="AD2" s="11" t="s">
        <v>113</v>
      </c>
      <c r="AK2" s="11" t="s">
        <v>56</v>
      </c>
      <c r="AR2" s="32" t="s">
        <v>176</v>
      </c>
      <c r="AY2" s="32" t="s">
        <v>177</v>
      </c>
    </row>
    <row r="3" spans="1:56">
      <c r="A3" s="2"/>
      <c r="B3" t="s">
        <v>3</v>
      </c>
      <c r="C3" s="19" t="s">
        <v>4</v>
      </c>
      <c r="D3" s="19" t="s">
        <v>11</v>
      </c>
      <c r="E3" s="19" t="s">
        <v>58</v>
      </c>
      <c r="F3" s="19" t="s">
        <v>60</v>
      </c>
      <c r="G3" s="19" t="s">
        <v>57</v>
      </c>
      <c r="H3" s="19" t="s">
        <v>59</v>
      </c>
      <c r="I3" s="19" t="s">
        <v>9</v>
      </c>
      <c r="J3" s="19" t="s">
        <v>8</v>
      </c>
      <c r="K3" s="19" t="s">
        <v>10</v>
      </c>
      <c r="L3" s="19" t="s">
        <v>63</v>
      </c>
      <c r="M3" s="19"/>
      <c r="N3" s="19" t="s">
        <v>12</v>
      </c>
      <c r="P3" t="s">
        <v>110</v>
      </c>
      <c r="W3" t="s">
        <v>111</v>
      </c>
      <c r="AK3" t="s">
        <v>4</v>
      </c>
      <c r="AL3" t="s">
        <v>63</v>
      </c>
      <c r="AR3" s="32" t="s">
        <v>4</v>
      </c>
      <c r="AS3" s="32" t="s">
        <v>63</v>
      </c>
      <c r="AY3" s="32" t="s">
        <v>4</v>
      </c>
      <c r="AZ3" s="32" t="s">
        <v>63</v>
      </c>
    </row>
    <row r="4" spans="1:56">
      <c r="A4" s="9"/>
      <c r="B4" s="1" t="s">
        <v>66</v>
      </c>
      <c r="C4" s="20" t="s">
        <v>67</v>
      </c>
      <c r="D4" s="21" t="s">
        <v>13</v>
      </c>
      <c r="E4" s="21" t="s">
        <v>67</v>
      </c>
      <c r="F4" s="21" t="s">
        <v>13</v>
      </c>
      <c r="G4" s="21" t="s">
        <v>67</v>
      </c>
      <c r="H4" s="21" t="s">
        <v>13</v>
      </c>
      <c r="I4" s="21" t="s">
        <v>64</v>
      </c>
      <c r="J4" s="21" t="s">
        <v>230</v>
      </c>
      <c r="K4" s="21" t="s">
        <v>13</v>
      </c>
      <c r="L4" s="21" t="s">
        <v>13</v>
      </c>
      <c r="M4" s="21"/>
      <c r="N4" s="2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 t="s">
        <v>65</v>
      </c>
      <c r="AL4" s="1" t="s">
        <v>13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>
      <c r="A5" s="2" t="s">
        <v>215</v>
      </c>
      <c r="B5" s="22">
        <v>1</v>
      </c>
      <c r="C5">
        <v>12</v>
      </c>
      <c r="D5">
        <v>82</v>
      </c>
      <c r="E5">
        <v>4</v>
      </c>
      <c r="F5">
        <v>73</v>
      </c>
      <c r="G5">
        <v>8</v>
      </c>
      <c r="H5">
        <v>86</v>
      </c>
      <c r="I5">
        <v>13</v>
      </c>
      <c r="J5">
        <v>3800</v>
      </c>
      <c r="K5">
        <v>28</v>
      </c>
      <c r="L5">
        <v>85</v>
      </c>
      <c r="N5" t="s">
        <v>106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</row>
    <row r="6" spans="1:56">
      <c r="A6" s="2" t="s">
        <v>216</v>
      </c>
      <c r="B6" s="22">
        <v>1</v>
      </c>
      <c r="C6">
        <v>12</v>
      </c>
      <c r="D6">
        <v>82</v>
      </c>
      <c r="E6">
        <v>4</v>
      </c>
      <c r="F6">
        <v>73</v>
      </c>
      <c r="G6">
        <v>8</v>
      </c>
      <c r="H6">
        <v>86</v>
      </c>
      <c r="I6">
        <v>13</v>
      </c>
      <c r="J6">
        <v>3100</v>
      </c>
      <c r="K6">
        <v>28</v>
      </c>
      <c r="L6">
        <v>85</v>
      </c>
      <c r="P6" t="str">
        <f>IF(C6=0,IF(L6=L5,"X","-"),"X")</f>
        <v>X</v>
      </c>
      <c r="W6" s="3" t="str">
        <f t="shared" ref="W6:W12" si="0">IF(P6="-","X","-")</f>
        <v>-</v>
      </c>
      <c r="AK6">
        <f>C6</f>
        <v>12</v>
      </c>
      <c r="AL6">
        <f>IF(W6="X",-3,L6)</f>
        <v>85</v>
      </c>
      <c r="AR6" s="29" t="s">
        <v>166</v>
      </c>
      <c r="AS6" s="32" t="s">
        <v>166</v>
      </c>
      <c r="AT6" s="32"/>
      <c r="AU6" s="32"/>
      <c r="AV6" s="32"/>
      <c r="AW6" s="32"/>
      <c r="AX6" s="32"/>
      <c r="AY6" s="31">
        <v>1</v>
      </c>
      <c r="AZ6" s="31">
        <v>1</v>
      </c>
      <c r="BA6" s="31"/>
      <c r="BB6" s="31"/>
      <c r="BC6" s="31"/>
      <c r="BD6" s="31"/>
    </row>
    <row r="7" spans="1:56">
      <c r="A7" s="2" t="s">
        <v>217</v>
      </c>
      <c r="B7" s="22">
        <v>1</v>
      </c>
      <c r="C7">
        <v>12</v>
      </c>
      <c r="D7">
        <v>82</v>
      </c>
      <c r="E7">
        <v>4</v>
      </c>
      <c r="F7">
        <v>73</v>
      </c>
      <c r="G7">
        <v>8</v>
      </c>
      <c r="H7">
        <v>86</v>
      </c>
      <c r="I7">
        <v>13</v>
      </c>
      <c r="J7">
        <v>4200</v>
      </c>
      <c r="K7">
        <v>28</v>
      </c>
      <c r="L7">
        <v>85</v>
      </c>
      <c r="N7" t="s">
        <v>107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</row>
    <row r="8" spans="1:56">
      <c r="A8" s="2" t="s">
        <v>218</v>
      </c>
      <c r="B8" s="22">
        <v>1</v>
      </c>
      <c r="C8">
        <v>0</v>
      </c>
      <c r="D8">
        <v>-1</v>
      </c>
      <c r="E8">
        <v>0</v>
      </c>
      <c r="F8">
        <v>-1</v>
      </c>
      <c r="G8">
        <v>0</v>
      </c>
      <c r="H8">
        <v>-1</v>
      </c>
      <c r="I8">
        <v>-1</v>
      </c>
      <c r="J8">
        <v>4400</v>
      </c>
      <c r="K8">
        <v>-1</v>
      </c>
      <c r="L8">
        <v>85</v>
      </c>
      <c r="P8" t="str">
        <f>IF(C8=0,IF(L8=L7,"X","-"),"X")</f>
        <v>X</v>
      </c>
      <c r="W8" s="3" t="str">
        <f t="shared" si="0"/>
        <v>-</v>
      </c>
      <c r="AK8">
        <f>C8</f>
        <v>0</v>
      </c>
      <c r="AL8">
        <f>IF(W8="X",-3,L8)</f>
        <v>85</v>
      </c>
      <c r="AR8" s="29" t="s">
        <v>166</v>
      </c>
      <c r="AS8" s="32" t="s">
        <v>166</v>
      </c>
      <c r="AT8" s="32"/>
      <c r="AU8" s="32"/>
      <c r="AV8" s="32"/>
      <c r="AW8" s="32"/>
      <c r="AX8" s="32"/>
      <c r="AY8" s="31">
        <v>1</v>
      </c>
      <c r="AZ8" s="31">
        <v>1</v>
      </c>
      <c r="BA8" s="31"/>
      <c r="BB8" s="31"/>
      <c r="BC8" s="31"/>
      <c r="BD8" s="31"/>
    </row>
    <row r="9" spans="1:56">
      <c r="A9" s="2" t="s">
        <v>219</v>
      </c>
      <c r="B9" s="22">
        <v>1</v>
      </c>
      <c r="C9">
        <v>12</v>
      </c>
      <c r="D9">
        <v>82</v>
      </c>
      <c r="E9">
        <v>4</v>
      </c>
      <c r="F9">
        <v>73</v>
      </c>
      <c r="G9">
        <v>8</v>
      </c>
      <c r="H9">
        <v>86</v>
      </c>
      <c r="I9">
        <v>13</v>
      </c>
      <c r="J9">
        <v>3900</v>
      </c>
      <c r="K9">
        <v>28</v>
      </c>
      <c r="L9">
        <v>85</v>
      </c>
      <c r="N9" t="s">
        <v>108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</row>
    <row r="10" spans="1:56">
      <c r="A10" s="2" t="s">
        <v>221</v>
      </c>
      <c r="B10" s="22">
        <v>1</v>
      </c>
      <c r="C10">
        <v>0</v>
      </c>
      <c r="D10">
        <v>-1</v>
      </c>
      <c r="E10">
        <v>0</v>
      </c>
      <c r="F10">
        <v>-1</v>
      </c>
      <c r="G10">
        <v>0</v>
      </c>
      <c r="H10">
        <v>-1</v>
      </c>
      <c r="I10">
        <v>-1</v>
      </c>
      <c r="J10">
        <v>3000</v>
      </c>
      <c r="K10">
        <v>-1</v>
      </c>
      <c r="L10">
        <v>83</v>
      </c>
      <c r="P10" t="str">
        <f>IF(C10=0,IF(L10=L9,"X","-"),"X")</f>
        <v>-</v>
      </c>
      <c r="W10" s="3" t="str">
        <f t="shared" si="0"/>
        <v>X</v>
      </c>
      <c r="AK10">
        <f>C10</f>
        <v>0</v>
      </c>
      <c r="AL10">
        <v>-2</v>
      </c>
      <c r="AR10" s="29" t="s">
        <v>166</v>
      </c>
      <c r="AS10" s="29" t="s">
        <v>178</v>
      </c>
      <c r="AY10" s="31">
        <v>1</v>
      </c>
      <c r="AZ10" s="31">
        <v>1</v>
      </c>
    </row>
    <row r="11" spans="1:56">
      <c r="A11" s="2" t="s">
        <v>220</v>
      </c>
      <c r="B11" s="22">
        <v>1</v>
      </c>
      <c r="C11">
        <v>12</v>
      </c>
      <c r="D11">
        <v>82</v>
      </c>
      <c r="E11">
        <v>4</v>
      </c>
      <c r="F11">
        <v>73</v>
      </c>
      <c r="G11">
        <v>8</v>
      </c>
      <c r="H11">
        <v>86</v>
      </c>
      <c r="I11">
        <v>13</v>
      </c>
      <c r="J11">
        <v>3500</v>
      </c>
      <c r="K11">
        <v>28</v>
      </c>
      <c r="L11">
        <v>85</v>
      </c>
      <c r="N11" t="s">
        <v>109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</row>
    <row r="12" spans="1:56">
      <c r="A12" s="2" t="s">
        <v>222</v>
      </c>
      <c r="B12" s="22">
        <v>1</v>
      </c>
      <c r="C12">
        <v>0</v>
      </c>
      <c r="D12">
        <v>-1</v>
      </c>
      <c r="E12">
        <v>0</v>
      </c>
      <c r="F12">
        <v>-1</v>
      </c>
      <c r="G12">
        <v>0</v>
      </c>
      <c r="H12">
        <v>-1</v>
      </c>
      <c r="I12">
        <v>-1</v>
      </c>
      <c r="J12">
        <v>4000</v>
      </c>
      <c r="K12">
        <v>-1</v>
      </c>
      <c r="L12">
        <v>89</v>
      </c>
      <c r="P12" t="str">
        <f>IF(C12=0,IF(L12=L11,"X","-"),"X")</f>
        <v>-</v>
      </c>
      <c r="W12" s="3" t="str">
        <f t="shared" si="0"/>
        <v>X</v>
      </c>
      <c r="AK12">
        <f>C12</f>
        <v>0</v>
      </c>
      <c r="AL12">
        <v>-2</v>
      </c>
      <c r="AR12" s="29" t="s">
        <v>166</v>
      </c>
      <c r="AS12" s="29" t="s">
        <v>178</v>
      </c>
      <c r="AY12" s="31">
        <v>1</v>
      </c>
      <c r="AZ12" s="31">
        <v>1</v>
      </c>
    </row>
    <row r="13" spans="1:56">
      <c r="A13" s="2"/>
    </row>
    <row r="14" spans="1:56">
      <c r="A14" s="2"/>
      <c r="B14" t="s">
        <v>112</v>
      </c>
    </row>
    <row r="15" spans="1:56">
      <c r="A15" s="2"/>
      <c r="B15" t="s">
        <v>114</v>
      </c>
      <c r="D15">
        <v>100</v>
      </c>
      <c r="E15" t="s">
        <v>13</v>
      </c>
    </row>
    <row r="16" spans="1:56">
      <c r="A16" s="9"/>
      <c r="B16" s="25" t="s">
        <v>115</v>
      </c>
      <c r="C16" s="1"/>
      <c r="D16" s="1">
        <v>80</v>
      </c>
      <c r="E16" s="1" t="s">
        <v>64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 t="s">
        <v>125</v>
      </c>
      <c r="Q16" s="1"/>
      <c r="R16" s="1"/>
      <c r="S16" s="1"/>
      <c r="T16" s="1"/>
      <c r="U16" s="1"/>
      <c r="V16" s="1"/>
      <c r="W16" s="1" t="s">
        <v>126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 t="s">
        <v>11</v>
      </c>
      <c r="AL16" s="1" t="s">
        <v>9</v>
      </c>
      <c r="AM16" s="1"/>
      <c r="AN16" s="1"/>
      <c r="AO16" s="1"/>
      <c r="AP16" s="1"/>
      <c r="AQ16" s="1"/>
      <c r="AR16" s="1" t="s">
        <v>11</v>
      </c>
      <c r="AS16" s="1" t="s">
        <v>9</v>
      </c>
      <c r="AT16" s="1"/>
      <c r="AU16" s="1"/>
      <c r="AV16" s="1"/>
      <c r="AW16" s="1"/>
      <c r="AX16" s="1"/>
      <c r="AY16" s="1" t="s">
        <v>11</v>
      </c>
      <c r="AZ16" s="1" t="s">
        <v>9</v>
      </c>
      <c r="BA16" s="1"/>
      <c r="BB16" s="1"/>
      <c r="BC16" s="1"/>
      <c r="BD16" s="1"/>
    </row>
    <row r="17" spans="1:52">
      <c r="A17" s="2">
        <v>5</v>
      </c>
      <c r="B17" s="22">
        <v>1</v>
      </c>
      <c r="C17">
        <v>12</v>
      </c>
      <c r="D17">
        <v>82</v>
      </c>
      <c r="E17">
        <v>4</v>
      </c>
      <c r="F17">
        <v>73</v>
      </c>
      <c r="G17">
        <v>8</v>
      </c>
      <c r="H17">
        <v>86</v>
      </c>
      <c r="I17">
        <v>13</v>
      </c>
      <c r="J17">
        <v>4000</v>
      </c>
      <c r="K17">
        <v>28</v>
      </c>
      <c r="L17">
        <v>85</v>
      </c>
      <c r="N17" t="s">
        <v>116</v>
      </c>
      <c r="P17" t="str">
        <f t="shared" ref="P17:P25" si="1">IF(D17&gt;D$15,IF(I17&lt;D$16,"X","-"),"X")</f>
        <v>X</v>
      </c>
      <c r="W17" s="3" t="str">
        <f t="shared" ref="W17:W25" si="2">IF(P17="-","X","-")</f>
        <v>-</v>
      </c>
      <c r="AK17">
        <f t="shared" ref="AK17:AK25" si="3">D17</f>
        <v>82</v>
      </c>
      <c r="AL17">
        <f>IF(W17="X",-3,I17)</f>
        <v>13</v>
      </c>
      <c r="AR17" s="29" t="s">
        <v>166</v>
      </c>
      <c r="AS17" s="32" t="s">
        <v>166</v>
      </c>
      <c r="AY17" s="31">
        <v>1</v>
      </c>
      <c r="AZ17" s="31">
        <v>1</v>
      </c>
    </row>
    <row r="18" spans="1:52">
      <c r="A18" s="2">
        <v>6</v>
      </c>
      <c r="B18" s="22">
        <v>1</v>
      </c>
      <c r="C18">
        <v>12</v>
      </c>
      <c r="D18">
        <v>-3</v>
      </c>
      <c r="E18">
        <v>4</v>
      </c>
      <c r="F18">
        <v>-3</v>
      </c>
      <c r="G18">
        <v>8</v>
      </c>
      <c r="H18">
        <v>-3</v>
      </c>
      <c r="I18">
        <v>13</v>
      </c>
      <c r="J18">
        <v>3500</v>
      </c>
      <c r="K18">
        <v>28</v>
      </c>
      <c r="L18">
        <v>85</v>
      </c>
      <c r="N18" t="s">
        <v>117</v>
      </c>
      <c r="P18" t="str">
        <f t="shared" si="1"/>
        <v>X</v>
      </c>
      <c r="W18" s="3" t="str">
        <f t="shared" si="2"/>
        <v>-</v>
      </c>
      <c r="AK18">
        <f t="shared" si="3"/>
        <v>-3</v>
      </c>
      <c r="AL18">
        <f>IF(W18="X",-3,I18)</f>
        <v>13</v>
      </c>
      <c r="AR18" s="29" t="s">
        <v>166</v>
      </c>
      <c r="AS18" s="32" t="s">
        <v>166</v>
      </c>
      <c r="AY18" s="31">
        <v>1</v>
      </c>
      <c r="AZ18" s="31">
        <v>1</v>
      </c>
    </row>
    <row r="19" spans="1:52">
      <c r="A19" s="2">
        <v>7</v>
      </c>
      <c r="B19" s="22">
        <v>1</v>
      </c>
      <c r="C19">
        <v>-3</v>
      </c>
      <c r="D19">
        <v>-3</v>
      </c>
      <c r="E19">
        <v>-3</v>
      </c>
      <c r="F19">
        <v>-3</v>
      </c>
      <c r="G19">
        <v>-3</v>
      </c>
      <c r="H19">
        <v>-3</v>
      </c>
      <c r="I19">
        <v>-1</v>
      </c>
      <c r="J19">
        <v>3000</v>
      </c>
      <c r="K19">
        <v>28</v>
      </c>
      <c r="L19">
        <v>85</v>
      </c>
      <c r="N19" t="s">
        <v>119</v>
      </c>
      <c r="P19" t="str">
        <f t="shared" si="1"/>
        <v>X</v>
      </c>
      <c r="W19" s="3" t="str">
        <f t="shared" si="2"/>
        <v>-</v>
      </c>
      <c r="AK19">
        <f t="shared" si="3"/>
        <v>-3</v>
      </c>
      <c r="AL19">
        <f>IF(W19="X",-3,I19)</f>
        <v>-1</v>
      </c>
      <c r="AR19" s="29" t="s">
        <v>166</v>
      </c>
      <c r="AS19" s="32" t="s">
        <v>166</v>
      </c>
      <c r="AY19" s="31">
        <v>1</v>
      </c>
      <c r="AZ19" s="31">
        <v>1</v>
      </c>
    </row>
    <row r="20" spans="1:52">
      <c r="A20" s="2">
        <v>8</v>
      </c>
      <c r="B20" s="22">
        <v>1</v>
      </c>
      <c r="C20">
        <v>10</v>
      </c>
      <c r="D20">
        <v>-1</v>
      </c>
      <c r="E20">
        <v>0</v>
      </c>
      <c r="F20">
        <v>-1</v>
      </c>
      <c r="G20">
        <v>10</v>
      </c>
      <c r="H20">
        <v>-1</v>
      </c>
      <c r="I20">
        <v>13</v>
      </c>
      <c r="J20">
        <v>3900</v>
      </c>
      <c r="K20">
        <v>-1</v>
      </c>
      <c r="L20">
        <v>85</v>
      </c>
      <c r="N20" t="s">
        <v>118</v>
      </c>
      <c r="P20" t="str">
        <f t="shared" si="1"/>
        <v>X</v>
      </c>
      <c r="W20" s="3" t="str">
        <f t="shared" si="2"/>
        <v>-</v>
      </c>
      <c r="AK20">
        <f t="shared" si="3"/>
        <v>-1</v>
      </c>
      <c r="AL20">
        <f>IF(W20="X",-3,I20)</f>
        <v>13</v>
      </c>
      <c r="AR20" s="29" t="s">
        <v>166</v>
      </c>
      <c r="AS20" s="32" t="s">
        <v>166</v>
      </c>
      <c r="AY20" s="31">
        <v>1</v>
      </c>
      <c r="AZ20" s="31">
        <v>1</v>
      </c>
    </row>
    <row r="21" spans="1:52">
      <c r="A21" s="2">
        <v>9</v>
      </c>
      <c r="B21" s="19">
        <v>1</v>
      </c>
      <c r="C21">
        <v>8</v>
      </c>
      <c r="D21">
        <v>101</v>
      </c>
      <c r="E21">
        <v>0</v>
      </c>
      <c r="F21">
        <v>-1</v>
      </c>
      <c r="G21">
        <v>8</v>
      </c>
      <c r="H21">
        <v>101</v>
      </c>
      <c r="I21">
        <v>25</v>
      </c>
      <c r="J21">
        <v>4400</v>
      </c>
      <c r="K21">
        <v>38</v>
      </c>
      <c r="L21">
        <v>99</v>
      </c>
      <c r="N21" t="s">
        <v>120</v>
      </c>
      <c r="P21" t="str">
        <f t="shared" si="1"/>
        <v>X</v>
      </c>
      <c r="W21" s="3" t="str">
        <f t="shared" si="2"/>
        <v>-</v>
      </c>
      <c r="AK21">
        <f t="shared" si="3"/>
        <v>101</v>
      </c>
      <c r="AL21">
        <f>IF(W21="X",-3,I21)</f>
        <v>25</v>
      </c>
      <c r="AR21" s="29" t="s">
        <v>166</v>
      </c>
      <c r="AS21" s="32" t="s">
        <v>166</v>
      </c>
      <c r="AY21" s="31">
        <v>1</v>
      </c>
      <c r="AZ21" s="31">
        <v>1</v>
      </c>
    </row>
    <row r="22" spans="1:52">
      <c r="A22" s="2">
        <v>10</v>
      </c>
      <c r="B22" s="19">
        <v>1</v>
      </c>
      <c r="C22">
        <v>8</v>
      </c>
      <c r="D22">
        <v>101</v>
      </c>
      <c r="E22">
        <v>0</v>
      </c>
      <c r="F22">
        <v>-1</v>
      </c>
      <c r="G22">
        <v>8</v>
      </c>
      <c r="H22">
        <v>101</v>
      </c>
      <c r="I22">
        <v>81</v>
      </c>
      <c r="J22">
        <v>4200</v>
      </c>
      <c r="K22">
        <v>38</v>
      </c>
      <c r="L22">
        <v>99</v>
      </c>
      <c r="N22" t="s">
        <v>121</v>
      </c>
      <c r="P22" t="str">
        <f t="shared" si="1"/>
        <v>-</v>
      </c>
      <c r="W22" s="3" t="str">
        <f t="shared" si="2"/>
        <v>X</v>
      </c>
      <c r="AK22">
        <f t="shared" si="3"/>
        <v>101</v>
      </c>
      <c r="AL22">
        <v>-2</v>
      </c>
      <c r="AR22" s="29" t="s">
        <v>166</v>
      </c>
      <c r="AS22" s="29" t="s">
        <v>178</v>
      </c>
      <c r="AY22" s="31">
        <v>1</v>
      </c>
      <c r="AZ22" s="31">
        <v>1</v>
      </c>
    </row>
    <row r="23" spans="1:52">
      <c r="A23" s="2">
        <v>11</v>
      </c>
      <c r="B23" s="19">
        <v>1</v>
      </c>
      <c r="C23">
        <v>8</v>
      </c>
      <c r="D23">
        <v>101</v>
      </c>
      <c r="E23">
        <v>0</v>
      </c>
      <c r="F23">
        <v>-1</v>
      </c>
      <c r="G23">
        <v>8</v>
      </c>
      <c r="H23">
        <v>101</v>
      </c>
      <c r="I23">
        <v>80</v>
      </c>
      <c r="J23">
        <v>3100</v>
      </c>
      <c r="K23">
        <v>38</v>
      </c>
      <c r="L23">
        <v>99</v>
      </c>
      <c r="N23" t="s">
        <v>122</v>
      </c>
      <c r="P23" t="str">
        <f t="shared" si="1"/>
        <v>-</v>
      </c>
      <c r="W23" s="3" t="str">
        <f t="shared" si="2"/>
        <v>X</v>
      </c>
      <c r="AK23">
        <f t="shared" si="3"/>
        <v>101</v>
      </c>
      <c r="AL23">
        <v>-2</v>
      </c>
      <c r="AR23" s="29" t="s">
        <v>166</v>
      </c>
      <c r="AS23" s="29" t="s">
        <v>178</v>
      </c>
      <c r="AY23" s="31">
        <v>1</v>
      </c>
      <c r="AZ23" s="31">
        <v>1</v>
      </c>
    </row>
    <row r="24" spans="1:52">
      <c r="A24" s="2">
        <v>12</v>
      </c>
      <c r="B24" s="19">
        <v>1</v>
      </c>
      <c r="C24">
        <v>8</v>
      </c>
      <c r="D24">
        <v>99</v>
      </c>
      <c r="E24">
        <v>0</v>
      </c>
      <c r="F24">
        <v>-1</v>
      </c>
      <c r="G24">
        <v>8</v>
      </c>
      <c r="H24">
        <v>101</v>
      </c>
      <c r="I24">
        <v>81</v>
      </c>
      <c r="J24">
        <v>3800</v>
      </c>
      <c r="K24">
        <v>38</v>
      </c>
      <c r="L24">
        <v>99</v>
      </c>
      <c r="N24" t="s">
        <v>123</v>
      </c>
      <c r="P24" t="str">
        <f t="shared" si="1"/>
        <v>X</v>
      </c>
      <c r="W24" s="3" t="str">
        <f t="shared" si="2"/>
        <v>-</v>
      </c>
      <c r="AK24">
        <f t="shared" si="3"/>
        <v>99</v>
      </c>
      <c r="AL24">
        <f>IF(W24="X",-3,I24)</f>
        <v>81</v>
      </c>
      <c r="AR24" s="29" t="s">
        <v>166</v>
      </c>
      <c r="AS24" s="32" t="s">
        <v>166</v>
      </c>
      <c r="AY24" s="31">
        <v>1</v>
      </c>
      <c r="AZ24" s="31">
        <v>1</v>
      </c>
    </row>
    <row r="25" spans="1:52">
      <c r="A25" s="2">
        <v>13</v>
      </c>
      <c r="B25" s="19">
        <v>1</v>
      </c>
      <c r="C25">
        <v>8</v>
      </c>
      <c r="D25">
        <v>100</v>
      </c>
      <c r="E25">
        <v>0</v>
      </c>
      <c r="F25">
        <v>-1</v>
      </c>
      <c r="G25">
        <v>8</v>
      </c>
      <c r="H25">
        <v>101</v>
      </c>
      <c r="I25">
        <v>81</v>
      </c>
      <c r="J25">
        <v>4000</v>
      </c>
      <c r="K25">
        <v>38</v>
      </c>
      <c r="L25">
        <v>99</v>
      </c>
      <c r="N25" t="s">
        <v>124</v>
      </c>
      <c r="P25" t="str">
        <f t="shared" si="1"/>
        <v>X</v>
      </c>
      <c r="W25" s="3" t="str">
        <f t="shared" si="2"/>
        <v>-</v>
      </c>
      <c r="AK25">
        <f t="shared" si="3"/>
        <v>100</v>
      </c>
      <c r="AL25">
        <f>IF(W25="X",-3,I25)</f>
        <v>81</v>
      </c>
      <c r="AR25" s="29" t="s">
        <v>166</v>
      </c>
      <c r="AS25" s="32" t="s">
        <v>166</v>
      </c>
      <c r="AY25" s="31">
        <v>1</v>
      </c>
      <c r="AZ25" s="31">
        <v>1</v>
      </c>
    </row>
    <row r="26" spans="1:52">
      <c r="A26" s="3"/>
    </row>
    <row r="27" spans="1:52">
      <c r="A27" s="3"/>
    </row>
    <row r="28" spans="1:52">
      <c r="A28" s="3"/>
    </row>
    <row r="29" spans="1:52">
      <c r="A29" s="3"/>
    </row>
    <row r="30" spans="1:52">
      <c r="A30" s="3"/>
    </row>
    <row r="31" spans="1:52">
      <c r="A31" s="3"/>
    </row>
    <row r="32" spans="1:52">
      <c r="A32" s="3"/>
    </row>
    <row r="33" spans="1:1">
      <c r="A33" s="3"/>
    </row>
  </sheetData>
  <conditionalFormatting sqref="C5:L12 N5 D15:D16 C17:L18 C19:H19 C20:L25">
    <cfRule type="cellIs" dxfId="1378" priority="7" stopIfTrue="1" operator="equal">
      <formula>-3</formula>
    </cfRule>
    <cfRule type="cellIs" dxfId="1377" priority="8" stopIfTrue="1" operator="equal">
      <formula>-1</formula>
    </cfRule>
  </conditionalFormatting>
  <conditionalFormatting sqref="I19:L19">
    <cfRule type="cellIs" dxfId="1376" priority="9" stopIfTrue="1" operator="lessThan">
      <formula>0</formula>
    </cfRule>
  </conditionalFormatting>
  <conditionalFormatting sqref="AK5:AL12 AK17:AL25">
    <cfRule type="cellIs" dxfId="1375" priority="1" stopIfTrue="1" operator="equal">
      <formula>-1</formula>
    </cfRule>
    <cfRule type="cellIs" dxfId="1374" priority="2" stopIfTrue="1" operator="equal">
      <formula>-2</formula>
    </cfRule>
    <cfRule type="cellIs" dxfId="1373" priority="10" stopIfTrue="1" operator="equal">
      <formula>-3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6"/>
  <sheetViews>
    <sheetView workbookViewId="0">
      <pane xSplit="1" ySplit="9" topLeftCell="B10" activePane="bottomRight" state="frozen"/>
      <selection pane="topRight" activeCell="B1" sqref="B1"/>
      <selection pane="bottomLeft" activeCell="A14" sqref="A14"/>
      <selection pane="bottomRight"/>
    </sheetView>
  </sheetViews>
  <sheetFormatPr baseColWidth="10" defaultRowHeight="12.75" outlineLevelCol="1"/>
  <cols>
    <col min="1" max="1" width="5.7109375" customWidth="1"/>
    <col min="2" max="12" width="6.7109375" customWidth="1"/>
    <col min="13" max="13" width="1.7109375" customWidth="1"/>
    <col min="14" max="14" width="27" hidden="1" customWidth="1" outlineLevel="1"/>
    <col min="15" max="15" width="3.7109375" customWidth="1" collapsed="1"/>
    <col min="16" max="16" width="20.85546875" bestFit="1" customWidth="1"/>
    <col min="17" max="17" width="2.7109375" customWidth="1"/>
    <col min="18" max="27" width="5.7109375" customWidth="1" outlineLevel="1"/>
    <col min="28" max="28" width="1.7109375" customWidth="1"/>
    <col min="29" max="38" width="5.7109375" customWidth="1" outlineLevel="1"/>
    <col min="39" max="39" width="1.7109375" customWidth="1"/>
    <col min="40" max="49" width="6.7109375" customWidth="1" outlineLevel="1"/>
  </cols>
  <sheetData>
    <row r="1" spans="1:49">
      <c r="A1" s="2"/>
      <c r="B1" s="26" t="s">
        <v>130</v>
      </c>
    </row>
    <row r="2" spans="1:49">
      <c r="A2" s="2"/>
      <c r="B2" s="26" t="s">
        <v>127</v>
      </c>
    </row>
    <row r="3" spans="1:49">
      <c r="A3" s="2"/>
      <c r="B3" s="27" t="s">
        <v>180</v>
      </c>
      <c r="G3">
        <v>6</v>
      </c>
    </row>
    <row r="4" spans="1:49">
      <c r="A4" s="2"/>
      <c r="B4" s="27" t="s">
        <v>181</v>
      </c>
      <c r="G4">
        <v>4</v>
      </c>
    </row>
    <row r="5" spans="1:49">
      <c r="A5" s="2"/>
      <c r="B5" s="27" t="s">
        <v>128</v>
      </c>
      <c r="G5">
        <v>7</v>
      </c>
    </row>
    <row r="6" spans="1:49">
      <c r="A6" s="2"/>
      <c r="B6" s="27" t="s">
        <v>129</v>
      </c>
      <c r="G6">
        <v>4</v>
      </c>
    </row>
    <row r="7" spans="1:49">
      <c r="A7" s="2" t="s">
        <v>1</v>
      </c>
      <c r="B7" s="28" t="s">
        <v>62</v>
      </c>
      <c r="P7" s="11" t="s">
        <v>113</v>
      </c>
      <c r="AC7" s="32" t="s">
        <v>176</v>
      </c>
      <c r="AN7" s="32" t="s">
        <v>177</v>
      </c>
    </row>
    <row r="8" spans="1:49">
      <c r="A8" s="2"/>
      <c r="B8" s="26" t="s">
        <v>3</v>
      </c>
      <c r="C8" s="19" t="s">
        <v>4</v>
      </c>
      <c r="D8" s="19" t="s">
        <v>11</v>
      </c>
      <c r="E8" s="19" t="s">
        <v>58</v>
      </c>
      <c r="F8" s="19" t="s">
        <v>60</v>
      </c>
      <c r="G8" s="19" t="s">
        <v>57</v>
      </c>
      <c r="H8" s="19" t="s">
        <v>59</v>
      </c>
      <c r="I8" s="19" t="s">
        <v>9</v>
      </c>
      <c r="J8" s="19" t="s">
        <v>8</v>
      </c>
      <c r="K8" s="19" t="s">
        <v>10</v>
      </c>
      <c r="L8" s="19" t="s">
        <v>63</v>
      </c>
      <c r="N8" t="s">
        <v>12</v>
      </c>
      <c r="R8" s="19" t="s">
        <v>4</v>
      </c>
      <c r="S8" s="19" t="s">
        <v>11</v>
      </c>
      <c r="T8" s="19" t="s">
        <v>58</v>
      </c>
      <c r="U8" s="19" t="s">
        <v>60</v>
      </c>
      <c r="V8" s="19" t="s">
        <v>57</v>
      </c>
      <c r="W8" s="19" t="s">
        <v>59</v>
      </c>
      <c r="X8" s="19" t="s">
        <v>9</v>
      </c>
      <c r="Y8" s="19" t="s">
        <v>8</v>
      </c>
      <c r="Z8" s="19" t="s">
        <v>10</v>
      </c>
      <c r="AA8" s="19" t="s">
        <v>63</v>
      </c>
      <c r="AC8" s="19" t="s">
        <v>4</v>
      </c>
      <c r="AD8" s="19" t="s">
        <v>11</v>
      </c>
      <c r="AE8" s="19" t="s">
        <v>58</v>
      </c>
      <c r="AF8" s="19" t="s">
        <v>60</v>
      </c>
      <c r="AG8" s="19" t="s">
        <v>57</v>
      </c>
      <c r="AH8" s="19" t="s">
        <v>59</v>
      </c>
      <c r="AI8" s="19" t="s">
        <v>9</v>
      </c>
      <c r="AJ8" s="19" t="s">
        <v>8</v>
      </c>
      <c r="AK8" s="19" t="s">
        <v>10</v>
      </c>
      <c r="AL8" s="19" t="s">
        <v>63</v>
      </c>
      <c r="AN8" s="19" t="s">
        <v>4</v>
      </c>
      <c r="AO8" s="19" t="s">
        <v>11</v>
      </c>
      <c r="AP8" s="19" t="s">
        <v>58</v>
      </c>
      <c r="AQ8" s="19" t="s">
        <v>60</v>
      </c>
      <c r="AR8" s="19" t="s">
        <v>57</v>
      </c>
      <c r="AS8" s="19" t="s">
        <v>59</v>
      </c>
      <c r="AT8" s="19" t="s">
        <v>9</v>
      </c>
      <c r="AU8" s="19" t="s">
        <v>8</v>
      </c>
      <c r="AV8" s="19" t="s">
        <v>10</v>
      </c>
      <c r="AW8" s="19" t="s">
        <v>63</v>
      </c>
    </row>
    <row r="9" spans="1:49">
      <c r="A9" s="9"/>
      <c r="B9" s="1" t="s">
        <v>66</v>
      </c>
      <c r="C9" s="20" t="s">
        <v>65</v>
      </c>
      <c r="D9" s="21" t="s">
        <v>13</v>
      </c>
      <c r="E9" s="21" t="s">
        <v>65</v>
      </c>
      <c r="F9" s="21" t="s">
        <v>13</v>
      </c>
      <c r="G9" s="21" t="s">
        <v>67</v>
      </c>
      <c r="H9" s="21" t="s">
        <v>13</v>
      </c>
      <c r="I9" s="21" t="s">
        <v>64</v>
      </c>
      <c r="J9" s="21" t="s">
        <v>230</v>
      </c>
      <c r="K9" s="21" t="s">
        <v>13</v>
      </c>
      <c r="L9" s="19" t="s">
        <v>13</v>
      </c>
      <c r="Q9" s="6"/>
      <c r="R9" s="21" t="s">
        <v>65</v>
      </c>
      <c r="S9" s="21" t="s">
        <v>13</v>
      </c>
      <c r="T9" s="21" t="s">
        <v>65</v>
      </c>
      <c r="U9" s="21" t="s">
        <v>13</v>
      </c>
      <c r="V9" s="21" t="s">
        <v>65</v>
      </c>
      <c r="W9" s="21" t="s">
        <v>13</v>
      </c>
      <c r="X9" s="21" t="s">
        <v>64</v>
      </c>
      <c r="Y9" s="21" t="s">
        <v>230</v>
      </c>
      <c r="Z9" s="21" t="s">
        <v>13</v>
      </c>
      <c r="AA9" s="19" t="s">
        <v>13</v>
      </c>
      <c r="AC9" s="21"/>
      <c r="AD9" s="21"/>
      <c r="AE9" s="21"/>
      <c r="AF9" s="21"/>
      <c r="AG9" s="21"/>
      <c r="AH9" s="21"/>
      <c r="AI9" s="21"/>
      <c r="AJ9" s="21"/>
      <c r="AK9" s="21"/>
      <c r="AL9" s="22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49">
      <c r="A10" s="2">
        <v>1</v>
      </c>
      <c r="B10" s="22">
        <v>1</v>
      </c>
      <c r="C10">
        <v>12</v>
      </c>
      <c r="D10">
        <v>82</v>
      </c>
      <c r="E10">
        <v>4</v>
      </c>
      <c r="F10">
        <v>73</v>
      </c>
      <c r="G10">
        <f>C10-E10</f>
        <v>8</v>
      </c>
      <c r="H10">
        <v>86</v>
      </c>
      <c r="I10">
        <v>13</v>
      </c>
      <c r="J10">
        <v>3300</v>
      </c>
      <c r="K10">
        <v>28</v>
      </c>
      <c r="L10">
        <v>83</v>
      </c>
      <c r="N10" t="s">
        <v>131</v>
      </c>
      <c r="P10" t="s">
        <v>139</v>
      </c>
      <c r="R10">
        <v>12</v>
      </c>
      <c r="S10">
        <v>82</v>
      </c>
      <c r="T10">
        <v>4</v>
      </c>
      <c r="U10">
        <v>73</v>
      </c>
      <c r="V10">
        <v>8</v>
      </c>
      <c r="W10">
        <v>86</v>
      </c>
      <c r="X10">
        <v>13</v>
      </c>
      <c r="Y10">
        <v>3300</v>
      </c>
      <c r="Z10">
        <v>28</v>
      </c>
      <c r="AA10">
        <v>83</v>
      </c>
      <c r="AC10" s="32" t="s">
        <v>166</v>
      </c>
      <c r="AD10" s="32" t="s">
        <v>166</v>
      </c>
      <c r="AE10" s="32" t="s">
        <v>166</v>
      </c>
      <c r="AF10" s="32" t="s">
        <v>166</v>
      </c>
      <c r="AG10" s="32" t="s">
        <v>166</v>
      </c>
      <c r="AH10" s="32" t="s">
        <v>166</v>
      </c>
      <c r="AI10" s="32" t="s">
        <v>166</v>
      </c>
      <c r="AJ10" s="32" t="s">
        <v>166</v>
      </c>
      <c r="AK10" s="32" t="s">
        <v>166</v>
      </c>
      <c r="AL10" s="32" t="s">
        <v>166</v>
      </c>
      <c r="AN10" s="31">
        <v>1</v>
      </c>
      <c r="AO10" s="31">
        <v>1</v>
      </c>
      <c r="AP10" s="31">
        <v>1</v>
      </c>
      <c r="AQ10" s="31">
        <v>1</v>
      </c>
      <c r="AR10" s="31">
        <v>1</v>
      </c>
      <c r="AS10" s="31">
        <v>1</v>
      </c>
      <c r="AT10" s="31">
        <v>1</v>
      </c>
      <c r="AU10" s="31">
        <v>1</v>
      </c>
      <c r="AV10" s="31">
        <v>1</v>
      </c>
      <c r="AW10" s="31">
        <v>1</v>
      </c>
    </row>
    <row r="11" spans="1:49">
      <c r="A11" s="2"/>
      <c r="B11" s="22">
        <v>1</v>
      </c>
      <c r="C11">
        <v>11</v>
      </c>
      <c r="D11">
        <v>85</v>
      </c>
      <c r="E11">
        <v>3</v>
      </c>
      <c r="F11">
        <v>75</v>
      </c>
      <c r="G11">
        <f t="shared" ref="G11:G74" si="0">C11-E11</f>
        <v>8</v>
      </c>
      <c r="H11">
        <v>92</v>
      </c>
      <c r="I11">
        <v>14</v>
      </c>
      <c r="J11">
        <v>3500</v>
      </c>
      <c r="K11">
        <v>21</v>
      </c>
      <c r="L11">
        <v>84</v>
      </c>
      <c r="R11">
        <v>11</v>
      </c>
      <c r="S11">
        <v>85</v>
      </c>
      <c r="T11">
        <v>3</v>
      </c>
      <c r="U11">
        <v>75</v>
      </c>
      <c r="V11">
        <v>8</v>
      </c>
      <c r="W11">
        <v>92</v>
      </c>
      <c r="X11">
        <v>14</v>
      </c>
      <c r="Y11">
        <v>3500</v>
      </c>
      <c r="Z11">
        <v>21</v>
      </c>
      <c r="AA11">
        <v>84</v>
      </c>
      <c r="AC11" s="32" t="s">
        <v>166</v>
      </c>
      <c r="AD11" s="32" t="s">
        <v>166</v>
      </c>
      <c r="AE11" s="32" t="s">
        <v>166</v>
      </c>
      <c r="AF11" s="32" t="s">
        <v>166</v>
      </c>
      <c r="AG11" s="32" t="s">
        <v>166</v>
      </c>
      <c r="AH11" s="32" t="s">
        <v>166</v>
      </c>
      <c r="AI11" s="32" t="s">
        <v>166</v>
      </c>
      <c r="AJ11" s="32" t="s">
        <v>166</v>
      </c>
      <c r="AK11" s="32" t="s">
        <v>166</v>
      </c>
      <c r="AL11" s="32" t="s">
        <v>166</v>
      </c>
      <c r="AN11" s="31">
        <v>1</v>
      </c>
      <c r="AO11" s="31">
        <v>1</v>
      </c>
      <c r="AP11" s="31">
        <v>1</v>
      </c>
      <c r="AQ11" s="31">
        <v>1</v>
      </c>
      <c r="AR11" s="31">
        <v>1</v>
      </c>
      <c r="AS11" s="31">
        <v>1</v>
      </c>
      <c r="AT11" s="31">
        <v>1</v>
      </c>
      <c r="AU11" s="31">
        <v>1</v>
      </c>
      <c r="AV11" s="31">
        <v>1</v>
      </c>
      <c r="AW11" s="31">
        <v>1</v>
      </c>
    </row>
    <row r="12" spans="1:49">
      <c r="A12" s="2"/>
      <c r="B12" s="22">
        <v>1</v>
      </c>
      <c r="C12">
        <v>10</v>
      </c>
      <c r="D12">
        <v>87</v>
      </c>
      <c r="E12">
        <v>3</v>
      </c>
      <c r="F12">
        <v>71</v>
      </c>
      <c r="G12">
        <f t="shared" si="0"/>
        <v>7</v>
      </c>
      <c r="H12">
        <v>86</v>
      </c>
      <c r="I12">
        <v>15</v>
      </c>
      <c r="J12">
        <v>2800</v>
      </c>
      <c r="K12">
        <v>23</v>
      </c>
      <c r="L12">
        <v>85</v>
      </c>
      <c r="R12">
        <v>10</v>
      </c>
      <c r="S12">
        <v>87</v>
      </c>
      <c r="T12">
        <v>3</v>
      </c>
      <c r="U12">
        <v>71</v>
      </c>
      <c r="V12">
        <v>7</v>
      </c>
      <c r="W12">
        <v>86</v>
      </c>
      <c r="X12">
        <v>15</v>
      </c>
      <c r="Y12">
        <v>2800</v>
      </c>
      <c r="Z12">
        <v>23</v>
      </c>
      <c r="AA12">
        <v>85</v>
      </c>
      <c r="AC12" s="32" t="s">
        <v>166</v>
      </c>
      <c r="AD12" s="32" t="s">
        <v>166</v>
      </c>
      <c r="AE12" s="32" t="s">
        <v>166</v>
      </c>
      <c r="AF12" s="32" t="s">
        <v>166</v>
      </c>
      <c r="AG12" s="32" t="s">
        <v>166</v>
      </c>
      <c r="AH12" s="32" t="s">
        <v>166</v>
      </c>
      <c r="AI12" s="32" t="s">
        <v>166</v>
      </c>
      <c r="AJ12" s="32" t="s">
        <v>166</v>
      </c>
      <c r="AK12" s="32" t="s">
        <v>166</v>
      </c>
      <c r="AL12" s="32" t="s">
        <v>166</v>
      </c>
      <c r="AN12" s="31">
        <v>1</v>
      </c>
      <c r="AO12" s="31">
        <v>1</v>
      </c>
      <c r="AP12" s="31">
        <v>1</v>
      </c>
      <c r="AQ12" s="31">
        <v>1</v>
      </c>
      <c r="AR12" s="31">
        <v>1</v>
      </c>
      <c r="AS12" s="31">
        <v>1</v>
      </c>
      <c r="AT12" s="31">
        <v>1</v>
      </c>
      <c r="AU12" s="31">
        <v>1</v>
      </c>
      <c r="AV12" s="31">
        <v>1</v>
      </c>
      <c r="AW12" s="31">
        <v>1</v>
      </c>
    </row>
    <row r="13" spans="1:49">
      <c r="A13" s="2"/>
      <c r="B13" s="22">
        <v>1</v>
      </c>
      <c r="C13">
        <v>11</v>
      </c>
      <c r="D13">
        <v>82</v>
      </c>
      <c r="E13">
        <v>4</v>
      </c>
      <c r="F13">
        <v>69</v>
      </c>
      <c r="G13">
        <f t="shared" si="0"/>
        <v>7</v>
      </c>
      <c r="H13">
        <v>85</v>
      </c>
      <c r="I13">
        <v>12</v>
      </c>
      <c r="J13">
        <v>4400</v>
      </c>
      <c r="K13">
        <v>31</v>
      </c>
      <c r="L13">
        <v>84</v>
      </c>
      <c r="R13">
        <v>11</v>
      </c>
      <c r="S13">
        <v>82</v>
      </c>
      <c r="T13">
        <v>4</v>
      </c>
      <c r="U13">
        <v>69</v>
      </c>
      <c r="V13">
        <v>7</v>
      </c>
      <c r="W13">
        <v>85</v>
      </c>
      <c r="X13">
        <v>12</v>
      </c>
      <c r="Y13">
        <v>4400</v>
      </c>
      <c r="Z13">
        <v>31</v>
      </c>
      <c r="AA13">
        <v>84</v>
      </c>
      <c r="AC13" s="32" t="s">
        <v>166</v>
      </c>
      <c r="AD13" s="32" t="s">
        <v>166</v>
      </c>
      <c r="AE13" s="32" t="s">
        <v>166</v>
      </c>
      <c r="AF13" s="32" t="s">
        <v>166</v>
      </c>
      <c r="AG13" s="32" t="s">
        <v>166</v>
      </c>
      <c r="AH13" s="32" t="s">
        <v>166</v>
      </c>
      <c r="AI13" s="32" t="s">
        <v>166</v>
      </c>
      <c r="AJ13" s="32" t="s">
        <v>166</v>
      </c>
      <c r="AK13" s="32" t="s">
        <v>166</v>
      </c>
      <c r="AL13" s="32" t="s">
        <v>166</v>
      </c>
      <c r="AN13" s="31">
        <v>1</v>
      </c>
      <c r="AO13" s="31">
        <v>1</v>
      </c>
      <c r="AP13" s="31">
        <v>1</v>
      </c>
      <c r="AQ13" s="31">
        <v>1</v>
      </c>
      <c r="AR13" s="31">
        <v>1</v>
      </c>
      <c r="AS13" s="31">
        <v>1</v>
      </c>
      <c r="AT13" s="31">
        <v>1</v>
      </c>
      <c r="AU13" s="31">
        <v>1</v>
      </c>
      <c r="AV13" s="31">
        <v>1</v>
      </c>
      <c r="AW13" s="31">
        <v>1</v>
      </c>
    </row>
    <row r="14" spans="1:49">
      <c r="A14" s="2"/>
      <c r="B14" s="22">
        <v>1</v>
      </c>
      <c r="C14">
        <v>10</v>
      </c>
      <c r="D14">
        <v>76</v>
      </c>
      <c r="E14">
        <v>3</v>
      </c>
      <c r="F14">
        <v>73</v>
      </c>
      <c r="G14">
        <f t="shared" si="0"/>
        <v>7</v>
      </c>
      <c r="H14">
        <v>85</v>
      </c>
      <c r="I14">
        <v>13</v>
      </c>
      <c r="J14">
        <v>3600</v>
      </c>
      <c r="K14">
        <v>32</v>
      </c>
      <c r="L14">
        <v>82</v>
      </c>
      <c r="R14">
        <v>10</v>
      </c>
      <c r="S14">
        <v>76</v>
      </c>
      <c r="T14">
        <v>3</v>
      </c>
      <c r="U14">
        <v>73</v>
      </c>
      <c r="V14">
        <v>7</v>
      </c>
      <c r="W14">
        <v>85</v>
      </c>
      <c r="X14">
        <v>13</v>
      </c>
      <c r="Y14">
        <v>3600</v>
      </c>
      <c r="Z14">
        <v>32</v>
      </c>
      <c r="AA14">
        <v>82</v>
      </c>
      <c r="AC14" s="32" t="s">
        <v>166</v>
      </c>
      <c r="AD14" s="32" t="s">
        <v>166</v>
      </c>
      <c r="AE14" s="32" t="s">
        <v>166</v>
      </c>
      <c r="AF14" s="32" t="s">
        <v>166</v>
      </c>
      <c r="AG14" s="32" t="s">
        <v>166</v>
      </c>
      <c r="AH14" s="32" t="s">
        <v>166</v>
      </c>
      <c r="AI14" s="32" t="s">
        <v>166</v>
      </c>
      <c r="AJ14" s="32" t="s">
        <v>166</v>
      </c>
      <c r="AK14" s="32" t="s">
        <v>166</v>
      </c>
      <c r="AL14" s="32" t="s">
        <v>166</v>
      </c>
      <c r="AN14" s="31">
        <v>1</v>
      </c>
      <c r="AO14" s="31">
        <v>1</v>
      </c>
      <c r="AP14" s="31">
        <v>1</v>
      </c>
      <c r="AQ14" s="31">
        <v>1</v>
      </c>
      <c r="AR14" s="31">
        <v>1</v>
      </c>
      <c r="AS14" s="31">
        <v>1</v>
      </c>
      <c r="AT14" s="31">
        <v>1</v>
      </c>
      <c r="AU14" s="31">
        <v>1</v>
      </c>
      <c r="AV14" s="31">
        <v>1</v>
      </c>
      <c r="AW14" s="31">
        <v>1</v>
      </c>
    </row>
    <row r="15" spans="1:49">
      <c r="A15" s="2"/>
      <c r="B15" s="22">
        <v>1</v>
      </c>
      <c r="C15">
        <v>6</v>
      </c>
      <c r="D15">
        <v>52</v>
      </c>
      <c r="E15">
        <v>3</v>
      </c>
      <c r="F15">
        <v>73</v>
      </c>
      <c r="G15">
        <f t="shared" si="0"/>
        <v>3</v>
      </c>
      <c r="H15">
        <v>74</v>
      </c>
      <c r="I15">
        <v>15</v>
      </c>
      <c r="J15">
        <v>3800</v>
      </c>
      <c r="K15">
        <v>25</v>
      </c>
      <c r="L15">
        <v>80</v>
      </c>
      <c r="R15">
        <v>6</v>
      </c>
      <c r="S15">
        <v>52</v>
      </c>
      <c r="T15">
        <v>3</v>
      </c>
      <c r="U15">
        <v>73</v>
      </c>
      <c r="V15">
        <v>3</v>
      </c>
      <c r="W15">
        <v>74</v>
      </c>
      <c r="X15">
        <v>15</v>
      </c>
      <c r="Y15">
        <v>3800</v>
      </c>
      <c r="Z15">
        <v>25</v>
      </c>
      <c r="AA15">
        <v>80</v>
      </c>
      <c r="AC15" s="32" t="s">
        <v>166</v>
      </c>
      <c r="AD15" s="32" t="s">
        <v>166</v>
      </c>
      <c r="AE15" s="32" t="s">
        <v>166</v>
      </c>
      <c r="AF15" s="32" t="s">
        <v>166</v>
      </c>
      <c r="AG15" s="32" t="s">
        <v>166</v>
      </c>
      <c r="AH15" s="32" t="s">
        <v>166</v>
      </c>
      <c r="AI15" s="32" t="s">
        <v>166</v>
      </c>
      <c r="AJ15" s="32" t="s">
        <v>166</v>
      </c>
      <c r="AK15" s="32" t="s">
        <v>166</v>
      </c>
      <c r="AL15" s="32" t="s">
        <v>166</v>
      </c>
      <c r="AN15" s="31">
        <v>1</v>
      </c>
      <c r="AO15" s="31">
        <v>1</v>
      </c>
      <c r="AP15" s="31">
        <v>1</v>
      </c>
      <c r="AQ15" s="31">
        <v>1</v>
      </c>
      <c r="AR15" s="31">
        <v>1</v>
      </c>
      <c r="AS15" s="31">
        <v>1</v>
      </c>
      <c r="AT15" s="31">
        <v>1</v>
      </c>
      <c r="AU15" s="31">
        <v>1</v>
      </c>
      <c r="AV15" s="31">
        <v>1</v>
      </c>
      <c r="AW15" s="31">
        <v>1</v>
      </c>
    </row>
    <row r="16" spans="1:49">
      <c r="A16" s="2"/>
      <c r="B16" s="22">
        <v>1</v>
      </c>
      <c r="C16">
        <v>10</v>
      </c>
      <c r="D16">
        <v>74</v>
      </c>
      <c r="E16">
        <v>2</v>
      </c>
      <c r="F16">
        <v>72</v>
      </c>
      <c r="G16">
        <f t="shared" si="0"/>
        <v>8</v>
      </c>
      <c r="H16">
        <v>92</v>
      </c>
      <c r="I16">
        <v>16</v>
      </c>
      <c r="J16">
        <v>4600</v>
      </c>
      <c r="K16">
        <v>28</v>
      </c>
      <c r="L16">
        <v>81</v>
      </c>
      <c r="R16">
        <v>10</v>
      </c>
      <c r="S16">
        <v>74</v>
      </c>
      <c r="T16">
        <v>2</v>
      </c>
      <c r="U16">
        <v>72</v>
      </c>
      <c r="V16">
        <v>8</v>
      </c>
      <c r="W16">
        <v>92</v>
      </c>
      <c r="X16">
        <v>16</v>
      </c>
      <c r="Y16">
        <v>4600</v>
      </c>
      <c r="Z16">
        <v>28</v>
      </c>
      <c r="AA16">
        <v>81</v>
      </c>
      <c r="AC16" s="32" t="s">
        <v>166</v>
      </c>
      <c r="AD16" s="32" t="s">
        <v>166</v>
      </c>
      <c r="AE16" s="32" t="s">
        <v>166</v>
      </c>
      <c r="AF16" s="32" t="s">
        <v>166</v>
      </c>
      <c r="AG16" s="32" t="s">
        <v>166</v>
      </c>
      <c r="AH16" s="32" t="s">
        <v>166</v>
      </c>
      <c r="AI16" s="32" t="s">
        <v>166</v>
      </c>
      <c r="AJ16" s="32" t="s">
        <v>166</v>
      </c>
      <c r="AK16" s="32" t="s">
        <v>166</v>
      </c>
      <c r="AL16" s="32" t="s">
        <v>166</v>
      </c>
      <c r="AN16" s="31">
        <v>1</v>
      </c>
      <c r="AO16" s="31">
        <v>1</v>
      </c>
      <c r="AP16" s="31">
        <v>1</v>
      </c>
      <c r="AQ16" s="31">
        <v>1</v>
      </c>
      <c r="AR16" s="31">
        <v>1</v>
      </c>
      <c r="AS16" s="31">
        <v>1</v>
      </c>
      <c r="AT16" s="31">
        <v>1</v>
      </c>
      <c r="AU16" s="31">
        <v>1</v>
      </c>
      <c r="AV16" s="31">
        <v>1</v>
      </c>
      <c r="AW16" s="31">
        <v>1</v>
      </c>
    </row>
    <row r="17" spans="1:49">
      <c r="A17" s="2"/>
      <c r="B17" s="22">
        <v>1</v>
      </c>
      <c r="C17">
        <v>11</v>
      </c>
      <c r="D17">
        <v>76</v>
      </c>
      <c r="E17">
        <v>4</v>
      </c>
      <c r="F17">
        <v>70</v>
      </c>
      <c r="G17">
        <f t="shared" si="0"/>
        <v>7</v>
      </c>
      <c r="H17">
        <v>85</v>
      </c>
      <c r="I17">
        <v>18</v>
      </c>
      <c r="J17">
        <v>4500</v>
      </c>
      <c r="K17">
        <v>28</v>
      </c>
      <c r="L17">
        <v>81</v>
      </c>
      <c r="R17">
        <v>11</v>
      </c>
      <c r="S17">
        <v>76</v>
      </c>
      <c r="T17">
        <v>4</v>
      </c>
      <c r="U17">
        <v>70</v>
      </c>
      <c r="V17">
        <v>7</v>
      </c>
      <c r="W17">
        <v>85</v>
      </c>
      <c r="X17">
        <v>18</v>
      </c>
      <c r="Y17">
        <v>4500</v>
      </c>
      <c r="Z17">
        <v>28</v>
      </c>
      <c r="AA17">
        <v>81</v>
      </c>
      <c r="AC17" s="32" t="s">
        <v>166</v>
      </c>
      <c r="AD17" s="32" t="s">
        <v>166</v>
      </c>
      <c r="AE17" s="32" t="s">
        <v>166</v>
      </c>
      <c r="AF17" s="32" t="s">
        <v>166</v>
      </c>
      <c r="AG17" s="32" t="s">
        <v>166</v>
      </c>
      <c r="AH17" s="32" t="s">
        <v>166</v>
      </c>
      <c r="AI17" s="32" t="s">
        <v>166</v>
      </c>
      <c r="AJ17" s="32" t="s">
        <v>166</v>
      </c>
      <c r="AK17" s="32" t="s">
        <v>166</v>
      </c>
      <c r="AL17" s="32" t="s">
        <v>166</v>
      </c>
      <c r="AN17" s="31">
        <v>1</v>
      </c>
      <c r="AO17" s="31">
        <v>1</v>
      </c>
      <c r="AP17" s="31">
        <v>1</v>
      </c>
      <c r="AQ17" s="31">
        <v>1</v>
      </c>
      <c r="AR17" s="31">
        <v>1</v>
      </c>
      <c r="AS17" s="31">
        <v>1</v>
      </c>
      <c r="AT17" s="31">
        <v>1</v>
      </c>
      <c r="AU17" s="31">
        <v>1</v>
      </c>
      <c r="AV17" s="31">
        <v>1</v>
      </c>
      <c r="AW17" s="31">
        <v>1</v>
      </c>
    </row>
    <row r="18" spans="1:49">
      <c r="A18" s="2"/>
      <c r="B18" s="22">
        <v>1</v>
      </c>
      <c r="C18">
        <v>12</v>
      </c>
      <c r="D18">
        <v>82</v>
      </c>
      <c r="E18">
        <v>1</v>
      </c>
      <c r="F18">
        <v>71</v>
      </c>
      <c r="G18">
        <f t="shared" si="0"/>
        <v>11</v>
      </c>
      <c r="H18">
        <v>83</v>
      </c>
      <c r="I18">
        <v>18</v>
      </c>
      <c r="J18">
        <v>4200</v>
      </c>
      <c r="K18">
        <v>28</v>
      </c>
      <c r="L18">
        <v>82</v>
      </c>
      <c r="R18">
        <v>12</v>
      </c>
      <c r="S18">
        <v>82</v>
      </c>
      <c r="T18">
        <v>1</v>
      </c>
      <c r="U18">
        <v>71</v>
      </c>
      <c r="V18">
        <v>11</v>
      </c>
      <c r="W18">
        <v>83</v>
      </c>
      <c r="X18">
        <v>18</v>
      </c>
      <c r="Y18">
        <v>4200</v>
      </c>
      <c r="Z18">
        <v>28</v>
      </c>
      <c r="AA18">
        <v>82</v>
      </c>
      <c r="AC18" s="32" t="s">
        <v>166</v>
      </c>
      <c r="AD18" s="32" t="s">
        <v>166</v>
      </c>
      <c r="AE18" s="32" t="s">
        <v>166</v>
      </c>
      <c r="AF18" s="32" t="s">
        <v>166</v>
      </c>
      <c r="AG18" s="32" t="s">
        <v>166</v>
      </c>
      <c r="AH18" s="32" t="s">
        <v>166</v>
      </c>
      <c r="AI18" s="32" t="s">
        <v>166</v>
      </c>
      <c r="AJ18" s="32" t="s">
        <v>166</v>
      </c>
      <c r="AK18" s="32" t="s">
        <v>166</v>
      </c>
      <c r="AL18" s="32" t="s">
        <v>166</v>
      </c>
      <c r="AN18" s="31">
        <v>1</v>
      </c>
      <c r="AO18" s="31">
        <v>1</v>
      </c>
      <c r="AP18" s="31">
        <v>1</v>
      </c>
      <c r="AQ18" s="31">
        <v>1</v>
      </c>
      <c r="AR18" s="31">
        <v>1</v>
      </c>
      <c r="AS18" s="31">
        <v>1</v>
      </c>
      <c r="AT18" s="31">
        <v>1</v>
      </c>
      <c r="AU18" s="31">
        <v>1</v>
      </c>
      <c r="AV18" s="31">
        <v>1</v>
      </c>
      <c r="AW18" s="31">
        <v>1</v>
      </c>
    </row>
    <row r="19" spans="1:49">
      <c r="A19" s="2"/>
      <c r="B19" s="22">
        <v>1</v>
      </c>
      <c r="C19">
        <v>11</v>
      </c>
      <c r="D19">
        <v>75</v>
      </c>
      <c r="E19">
        <v>2</v>
      </c>
      <c r="F19">
        <v>69</v>
      </c>
      <c r="G19">
        <f t="shared" si="0"/>
        <v>9</v>
      </c>
      <c r="H19">
        <v>86</v>
      </c>
      <c r="I19">
        <v>16</v>
      </c>
      <c r="J19">
        <v>3900</v>
      </c>
      <c r="K19">
        <v>28</v>
      </c>
      <c r="L19">
        <v>82</v>
      </c>
      <c r="R19">
        <v>11</v>
      </c>
      <c r="S19">
        <v>75</v>
      </c>
      <c r="T19">
        <v>2</v>
      </c>
      <c r="U19">
        <v>69</v>
      </c>
      <c r="V19">
        <v>9</v>
      </c>
      <c r="W19">
        <v>86</v>
      </c>
      <c r="X19">
        <v>16</v>
      </c>
      <c r="Y19">
        <v>3900</v>
      </c>
      <c r="Z19">
        <v>28</v>
      </c>
      <c r="AA19">
        <v>82</v>
      </c>
      <c r="AC19" s="32" t="s">
        <v>166</v>
      </c>
      <c r="AD19" s="32" t="s">
        <v>166</v>
      </c>
      <c r="AE19" s="32" t="s">
        <v>166</v>
      </c>
      <c r="AF19" s="32" t="s">
        <v>166</v>
      </c>
      <c r="AG19" s="32" t="s">
        <v>166</v>
      </c>
      <c r="AH19" s="32" t="s">
        <v>166</v>
      </c>
      <c r="AI19" s="32" t="s">
        <v>166</v>
      </c>
      <c r="AJ19" s="32" t="s">
        <v>166</v>
      </c>
      <c r="AK19" s="32" t="s">
        <v>166</v>
      </c>
      <c r="AL19" s="32" t="s">
        <v>166</v>
      </c>
      <c r="AN19" s="31">
        <v>1</v>
      </c>
      <c r="AO19" s="31">
        <v>1</v>
      </c>
      <c r="AP19" s="31">
        <v>1</v>
      </c>
      <c r="AQ19" s="31">
        <v>1</v>
      </c>
      <c r="AR19" s="31">
        <v>1</v>
      </c>
      <c r="AS19" s="31">
        <v>1</v>
      </c>
      <c r="AT19" s="31">
        <v>1</v>
      </c>
      <c r="AU19" s="31">
        <v>1</v>
      </c>
      <c r="AV19" s="31">
        <v>1</v>
      </c>
      <c r="AW19" s="31">
        <v>1</v>
      </c>
    </row>
    <row r="20" spans="1:49">
      <c r="A20" s="2"/>
      <c r="B20" s="22">
        <v>1</v>
      </c>
      <c r="C20">
        <v>12</v>
      </c>
      <c r="D20">
        <v>75</v>
      </c>
      <c r="E20">
        <v>3</v>
      </c>
      <c r="F20">
        <v>70</v>
      </c>
      <c r="G20">
        <f t="shared" si="0"/>
        <v>9</v>
      </c>
      <c r="H20">
        <v>88</v>
      </c>
      <c r="I20">
        <v>14</v>
      </c>
      <c r="J20">
        <v>4000</v>
      </c>
      <c r="K20">
        <v>28</v>
      </c>
      <c r="L20">
        <v>81</v>
      </c>
      <c r="R20">
        <v>12</v>
      </c>
      <c r="S20">
        <v>75</v>
      </c>
      <c r="T20">
        <v>3</v>
      </c>
      <c r="U20">
        <v>70</v>
      </c>
      <c r="V20">
        <v>9</v>
      </c>
      <c r="W20">
        <v>88</v>
      </c>
      <c r="X20">
        <v>14</v>
      </c>
      <c r="Y20">
        <v>4000</v>
      </c>
      <c r="Z20">
        <v>28</v>
      </c>
      <c r="AA20">
        <v>81</v>
      </c>
      <c r="AC20" s="32" t="s">
        <v>166</v>
      </c>
      <c r="AD20" s="32" t="s">
        <v>166</v>
      </c>
      <c r="AE20" s="32" t="s">
        <v>166</v>
      </c>
      <c r="AF20" s="32" t="s">
        <v>166</v>
      </c>
      <c r="AG20" s="32" t="s">
        <v>166</v>
      </c>
      <c r="AH20" s="32" t="s">
        <v>166</v>
      </c>
      <c r="AI20" s="32" t="s">
        <v>166</v>
      </c>
      <c r="AJ20" s="32" t="s">
        <v>166</v>
      </c>
      <c r="AK20" s="32" t="s">
        <v>166</v>
      </c>
      <c r="AL20" s="32" t="s">
        <v>166</v>
      </c>
      <c r="AN20" s="31">
        <v>1</v>
      </c>
      <c r="AO20" s="31">
        <v>1</v>
      </c>
      <c r="AP20" s="31">
        <v>1</v>
      </c>
      <c r="AQ20" s="31">
        <v>1</v>
      </c>
      <c r="AR20" s="31">
        <v>1</v>
      </c>
      <c r="AS20" s="31">
        <v>1</v>
      </c>
      <c r="AT20" s="31">
        <v>1</v>
      </c>
      <c r="AU20" s="31">
        <v>1</v>
      </c>
      <c r="AV20" s="31">
        <v>1</v>
      </c>
      <c r="AW20" s="31">
        <v>1</v>
      </c>
    </row>
    <row r="21" spans="1:49">
      <c r="A21" s="2"/>
      <c r="B21" s="22">
        <v>1</v>
      </c>
      <c r="C21">
        <v>11</v>
      </c>
      <c r="D21">
        <v>77</v>
      </c>
      <c r="E21">
        <v>3</v>
      </c>
      <c r="F21">
        <v>69</v>
      </c>
      <c r="G21">
        <f t="shared" si="0"/>
        <v>8</v>
      </c>
      <c r="H21">
        <v>87</v>
      </c>
      <c r="I21">
        <v>12</v>
      </c>
      <c r="J21" s="10">
        <v>4200</v>
      </c>
      <c r="K21">
        <v>28</v>
      </c>
      <c r="L21">
        <v>81</v>
      </c>
      <c r="R21">
        <v>11</v>
      </c>
      <c r="S21">
        <v>77</v>
      </c>
      <c r="T21">
        <v>3</v>
      </c>
      <c r="U21">
        <v>69</v>
      </c>
      <c r="V21">
        <v>8</v>
      </c>
      <c r="W21">
        <v>87</v>
      </c>
      <c r="X21">
        <v>12</v>
      </c>
      <c r="Y21">
        <v>4200</v>
      </c>
      <c r="Z21">
        <v>28</v>
      </c>
      <c r="AA21">
        <v>81</v>
      </c>
      <c r="AC21" s="32" t="s">
        <v>166</v>
      </c>
      <c r="AD21" s="32" t="s">
        <v>166</v>
      </c>
      <c r="AE21" s="32" t="s">
        <v>166</v>
      </c>
      <c r="AF21" s="32" t="s">
        <v>166</v>
      </c>
      <c r="AG21" s="32" t="s">
        <v>166</v>
      </c>
      <c r="AH21" s="32" t="s">
        <v>166</v>
      </c>
      <c r="AI21" s="32" t="s">
        <v>166</v>
      </c>
      <c r="AJ21" s="32" t="s">
        <v>166</v>
      </c>
      <c r="AK21" s="32" t="s">
        <v>166</v>
      </c>
      <c r="AL21" s="32" t="s">
        <v>166</v>
      </c>
      <c r="AN21" s="31">
        <v>1</v>
      </c>
      <c r="AO21" s="31">
        <v>1</v>
      </c>
      <c r="AP21" s="31">
        <v>1</v>
      </c>
      <c r="AQ21" s="31">
        <v>1</v>
      </c>
      <c r="AR21" s="31">
        <v>1</v>
      </c>
      <c r="AS21" s="31">
        <v>1</v>
      </c>
      <c r="AT21" s="31">
        <v>1</v>
      </c>
      <c r="AU21" s="31">
        <v>1</v>
      </c>
      <c r="AV21" s="31">
        <v>1</v>
      </c>
      <c r="AW21" s="31">
        <v>1</v>
      </c>
    </row>
    <row r="22" spans="1:49">
      <c r="A22" s="2">
        <v>2</v>
      </c>
      <c r="B22" s="22">
        <v>1</v>
      </c>
      <c r="C22">
        <v>12</v>
      </c>
      <c r="D22">
        <v>82</v>
      </c>
      <c r="E22">
        <v>4</v>
      </c>
      <c r="F22">
        <v>73</v>
      </c>
      <c r="G22">
        <f>C22-E22</f>
        <v>8</v>
      </c>
      <c r="H22">
        <v>86</v>
      </c>
      <c r="I22">
        <v>13</v>
      </c>
      <c r="J22" s="10">
        <v>4300</v>
      </c>
      <c r="K22">
        <v>28</v>
      </c>
      <c r="L22">
        <v>82</v>
      </c>
      <c r="N22" t="s">
        <v>132</v>
      </c>
      <c r="R22">
        <v>12</v>
      </c>
      <c r="S22">
        <v>82</v>
      </c>
      <c r="T22">
        <v>4</v>
      </c>
      <c r="U22">
        <v>73</v>
      </c>
      <c r="V22">
        <v>8</v>
      </c>
      <c r="W22">
        <v>86</v>
      </c>
      <c r="X22">
        <v>13</v>
      </c>
      <c r="Y22">
        <v>4300</v>
      </c>
      <c r="Z22">
        <v>28</v>
      </c>
      <c r="AA22">
        <v>82</v>
      </c>
      <c r="AC22" s="32" t="s">
        <v>166</v>
      </c>
      <c r="AD22" s="32" t="s">
        <v>166</v>
      </c>
      <c r="AE22" s="32" t="s">
        <v>166</v>
      </c>
      <c r="AF22" s="32" t="s">
        <v>166</v>
      </c>
      <c r="AG22" s="32" t="s">
        <v>166</v>
      </c>
      <c r="AH22" s="32" t="s">
        <v>166</v>
      </c>
      <c r="AI22" s="32" t="s">
        <v>166</v>
      </c>
      <c r="AJ22" s="32" t="s">
        <v>166</v>
      </c>
      <c r="AK22" s="32" t="s">
        <v>166</v>
      </c>
      <c r="AL22" s="32" t="s">
        <v>166</v>
      </c>
      <c r="AN22" s="31">
        <v>1</v>
      </c>
      <c r="AO22" s="31">
        <v>1</v>
      </c>
      <c r="AP22" s="31">
        <v>1</v>
      </c>
      <c r="AQ22" s="31">
        <v>1</v>
      </c>
      <c r="AR22" s="31">
        <v>1</v>
      </c>
      <c r="AS22" s="31">
        <v>1</v>
      </c>
      <c r="AT22" s="31">
        <v>1</v>
      </c>
      <c r="AU22" s="31">
        <v>1</v>
      </c>
      <c r="AV22" s="31">
        <v>1</v>
      </c>
      <c r="AW22" s="31">
        <v>1</v>
      </c>
    </row>
    <row r="23" spans="1:49">
      <c r="A23" s="2"/>
      <c r="B23" s="22">
        <v>1</v>
      </c>
      <c r="C23">
        <v>11</v>
      </c>
      <c r="D23">
        <v>85</v>
      </c>
      <c r="E23">
        <v>3</v>
      </c>
      <c r="F23">
        <v>75</v>
      </c>
      <c r="G23">
        <f t="shared" si="0"/>
        <v>8</v>
      </c>
      <c r="H23">
        <v>92</v>
      </c>
      <c r="I23">
        <v>14</v>
      </c>
      <c r="J23" s="10">
        <v>3900</v>
      </c>
      <c r="K23">
        <v>21</v>
      </c>
      <c r="L23">
        <v>83</v>
      </c>
      <c r="R23">
        <v>11</v>
      </c>
      <c r="S23">
        <v>85</v>
      </c>
      <c r="T23">
        <v>3</v>
      </c>
      <c r="U23">
        <v>75</v>
      </c>
      <c r="V23">
        <v>8</v>
      </c>
      <c r="W23">
        <v>92</v>
      </c>
      <c r="X23">
        <v>14</v>
      </c>
      <c r="Y23">
        <v>3900</v>
      </c>
      <c r="Z23">
        <v>21</v>
      </c>
      <c r="AA23">
        <v>83</v>
      </c>
      <c r="AC23" s="32" t="s">
        <v>166</v>
      </c>
      <c r="AD23" s="32" t="s">
        <v>166</v>
      </c>
      <c r="AE23" s="32" t="s">
        <v>166</v>
      </c>
      <c r="AF23" s="32" t="s">
        <v>166</v>
      </c>
      <c r="AG23" s="32" t="s">
        <v>166</v>
      </c>
      <c r="AH23" s="32" t="s">
        <v>166</v>
      </c>
      <c r="AI23" s="32" t="s">
        <v>166</v>
      </c>
      <c r="AJ23" s="32" t="s">
        <v>166</v>
      </c>
      <c r="AK23" s="32" t="s">
        <v>166</v>
      </c>
      <c r="AL23" s="32" t="s">
        <v>166</v>
      </c>
      <c r="AN23" s="31">
        <v>1</v>
      </c>
      <c r="AO23" s="31">
        <v>1</v>
      </c>
      <c r="AP23" s="31">
        <v>1</v>
      </c>
      <c r="AQ23" s="31">
        <v>1</v>
      </c>
      <c r="AR23" s="31">
        <v>1</v>
      </c>
      <c r="AS23" s="31">
        <v>1</v>
      </c>
      <c r="AT23" s="31">
        <v>1</v>
      </c>
      <c r="AU23" s="31">
        <v>1</v>
      </c>
      <c r="AV23" s="31">
        <v>1</v>
      </c>
      <c r="AW23" s="31">
        <v>1</v>
      </c>
    </row>
    <row r="24" spans="1:49">
      <c r="A24" s="2"/>
      <c r="B24" s="22">
        <v>1</v>
      </c>
      <c r="C24">
        <v>12</v>
      </c>
      <c r="D24">
        <v>87</v>
      </c>
      <c r="E24">
        <v>4</v>
      </c>
      <c r="F24">
        <v>71</v>
      </c>
      <c r="G24">
        <f t="shared" si="0"/>
        <v>8</v>
      </c>
      <c r="H24">
        <v>86</v>
      </c>
      <c r="I24">
        <v>15</v>
      </c>
      <c r="J24" s="10">
        <v>2500</v>
      </c>
      <c r="K24">
        <v>23</v>
      </c>
      <c r="L24">
        <v>84</v>
      </c>
      <c r="R24">
        <v>12</v>
      </c>
      <c r="S24">
        <v>87</v>
      </c>
      <c r="T24">
        <v>4</v>
      </c>
      <c r="U24">
        <v>71</v>
      </c>
      <c r="V24">
        <v>8</v>
      </c>
      <c r="W24">
        <v>86</v>
      </c>
      <c r="X24">
        <v>15</v>
      </c>
      <c r="Y24">
        <v>2500</v>
      </c>
      <c r="Z24">
        <v>23</v>
      </c>
      <c r="AA24">
        <v>84</v>
      </c>
      <c r="AC24" s="32" t="s">
        <v>166</v>
      </c>
      <c r="AD24" s="32" t="s">
        <v>166</v>
      </c>
      <c r="AE24" s="32" t="s">
        <v>166</v>
      </c>
      <c r="AF24" s="32" t="s">
        <v>166</v>
      </c>
      <c r="AG24" s="32" t="s">
        <v>166</v>
      </c>
      <c r="AH24" s="32" t="s">
        <v>166</v>
      </c>
      <c r="AI24" s="32" t="s">
        <v>166</v>
      </c>
      <c r="AJ24" s="32" t="s">
        <v>166</v>
      </c>
      <c r="AK24" s="32" t="s">
        <v>166</v>
      </c>
      <c r="AL24" s="32" t="s">
        <v>166</v>
      </c>
      <c r="AN24" s="31">
        <v>1</v>
      </c>
      <c r="AO24" s="31">
        <v>1</v>
      </c>
      <c r="AP24" s="31">
        <v>1</v>
      </c>
      <c r="AQ24" s="31">
        <v>1</v>
      </c>
      <c r="AR24" s="31">
        <v>1</v>
      </c>
      <c r="AS24" s="31">
        <v>1</v>
      </c>
      <c r="AT24" s="31">
        <v>1</v>
      </c>
      <c r="AU24" s="31">
        <v>1</v>
      </c>
      <c r="AV24" s="31">
        <v>1</v>
      </c>
      <c r="AW24" s="31">
        <v>1</v>
      </c>
    </row>
    <row r="25" spans="1:49">
      <c r="A25" s="2"/>
      <c r="B25" s="22">
        <v>1</v>
      </c>
      <c r="C25">
        <v>12</v>
      </c>
      <c r="D25">
        <v>82</v>
      </c>
      <c r="E25">
        <v>3</v>
      </c>
      <c r="F25">
        <v>69</v>
      </c>
      <c r="G25">
        <f t="shared" si="0"/>
        <v>9</v>
      </c>
      <c r="H25">
        <v>85</v>
      </c>
      <c r="I25">
        <v>12</v>
      </c>
      <c r="J25" s="10">
        <v>3800</v>
      </c>
      <c r="K25">
        <v>31</v>
      </c>
      <c r="L25">
        <v>83</v>
      </c>
      <c r="R25">
        <v>12</v>
      </c>
      <c r="S25">
        <v>82</v>
      </c>
      <c r="T25">
        <v>3</v>
      </c>
      <c r="U25">
        <v>69</v>
      </c>
      <c r="V25">
        <v>9</v>
      </c>
      <c r="W25">
        <v>85</v>
      </c>
      <c r="X25">
        <v>12</v>
      </c>
      <c r="Y25">
        <v>3800</v>
      </c>
      <c r="Z25">
        <v>31</v>
      </c>
      <c r="AA25">
        <v>83</v>
      </c>
      <c r="AC25" s="32" t="s">
        <v>166</v>
      </c>
      <c r="AD25" s="32" t="s">
        <v>166</v>
      </c>
      <c r="AE25" s="32" t="s">
        <v>166</v>
      </c>
      <c r="AF25" s="32" t="s">
        <v>166</v>
      </c>
      <c r="AG25" s="32" t="s">
        <v>166</v>
      </c>
      <c r="AH25" s="32" t="s">
        <v>166</v>
      </c>
      <c r="AI25" s="32" t="s">
        <v>166</v>
      </c>
      <c r="AJ25" s="32" t="s">
        <v>166</v>
      </c>
      <c r="AK25" s="32" t="s">
        <v>166</v>
      </c>
      <c r="AL25" s="32" t="s">
        <v>166</v>
      </c>
      <c r="AN25" s="31">
        <v>1</v>
      </c>
      <c r="AO25" s="31">
        <v>1</v>
      </c>
      <c r="AP25" s="31">
        <v>1</v>
      </c>
      <c r="AQ25" s="31">
        <v>1</v>
      </c>
      <c r="AR25" s="31">
        <v>1</v>
      </c>
      <c r="AS25" s="31">
        <v>1</v>
      </c>
      <c r="AT25" s="31">
        <v>1</v>
      </c>
      <c r="AU25" s="31">
        <v>1</v>
      </c>
      <c r="AV25" s="31">
        <v>1</v>
      </c>
      <c r="AW25" s="31">
        <v>1</v>
      </c>
    </row>
    <row r="26" spans="1:49">
      <c r="A26" s="2"/>
      <c r="B26" s="22">
        <v>1</v>
      </c>
      <c r="C26">
        <v>12</v>
      </c>
      <c r="D26">
        <v>76</v>
      </c>
      <c r="E26">
        <v>3</v>
      </c>
      <c r="F26">
        <v>73</v>
      </c>
      <c r="G26">
        <f t="shared" si="0"/>
        <v>9</v>
      </c>
      <c r="H26">
        <v>85</v>
      </c>
      <c r="I26">
        <v>13</v>
      </c>
      <c r="J26" s="10">
        <v>4700</v>
      </c>
      <c r="K26">
        <v>32</v>
      </c>
      <c r="L26">
        <v>82</v>
      </c>
      <c r="R26">
        <v>12</v>
      </c>
      <c r="S26">
        <v>76</v>
      </c>
      <c r="T26">
        <v>3</v>
      </c>
      <c r="U26">
        <v>73</v>
      </c>
      <c r="V26">
        <v>9</v>
      </c>
      <c r="W26">
        <v>85</v>
      </c>
      <c r="X26">
        <v>13</v>
      </c>
      <c r="Y26">
        <v>4700</v>
      </c>
      <c r="Z26">
        <v>32</v>
      </c>
      <c r="AA26">
        <v>82</v>
      </c>
      <c r="AC26" s="32" t="s">
        <v>166</v>
      </c>
      <c r="AD26" s="32" t="s">
        <v>166</v>
      </c>
      <c r="AE26" s="32" t="s">
        <v>166</v>
      </c>
      <c r="AF26" s="32" t="s">
        <v>166</v>
      </c>
      <c r="AG26" s="32" t="s">
        <v>166</v>
      </c>
      <c r="AH26" s="32" t="s">
        <v>166</v>
      </c>
      <c r="AI26" s="32" t="s">
        <v>166</v>
      </c>
      <c r="AJ26" s="32" t="s">
        <v>166</v>
      </c>
      <c r="AK26" s="32" t="s">
        <v>166</v>
      </c>
      <c r="AL26" s="32" t="s">
        <v>166</v>
      </c>
      <c r="AN26" s="31">
        <v>1</v>
      </c>
      <c r="AO26" s="31">
        <v>1</v>
      </c>
      <c r="AP26" s="31">
        <v>1</v>
      </c>
      <c r="AQ26" s="31">
        <v>1</v>
      </c>
      <c r="AR26" s="31">
        <v>1</v>
      </c>
      <c r="AS26" s="31">
        <v>1</v>
      </c>
      <c r="AT26" s="31">
        <v>1</v>
      </c>
      <c r="AU26" s="31">
        <v>1</v>
      </c>
      <c r="AV26" s="31">
        <v>1</v>
      </c>
      <c r="AW26" s="31">
        <v>1</v>
      </c>
    </row>
    <row r="27" spans="1:49">
      <c r="A27" s="2"/>
      <c r="B27" s="22">
        <v>1</v>
      </c>
      <c r="C27">
        <v>12</v>
      </c>
      <c r="D27">
        <v>52</v>
      </c>
      <c r="E27">
        <v>4</v>
      </c>
      <c r="F27">
        <v>73</v>
      </c>
      <c r="G27">
        <f t="shared" si="0"/>
        <v>8</v>
      </c>
      <c r="H27">
        <v>74</v>
      </c>
      <c r="I27">
        <v>15</v>
      </c>
      <c r="J27" s="10">
        <v>3600</v>
      </c>
      <c r="K27">
        <v>25</v>
      </c>
      <c r="L27">
        <v>80</v>
      </c>
      <c r="R27">
        <v>12</v>
      </c>
      <c r="S27">
        <v>52</v>
      </c>
      <c r="T27">
        <v>4</v>
      </c>
      <c r="U27">
        <v>73</v>
      </c>
      <c r="V27">
        <v>8</v>
      </c>
      <c r="W27">
        <v>74</v>
      </c>
      <c r="X27">
        <v>15</v>
      </c>
      <c r="Y27">
        <v>3600</v>
      </c>
      <c r="Z27">
        <v>25</v>
      </c>
      <c r="AA27">
        <v>80</v>
      </c>
      <c r="AC27" s="32" t="s">
        <v>166</v>
      </c>
      <c r="AD27" s="32" t="s">
        <v>166</v>
      </c>
      <c r="AE27" s="32" t="s">
        <v>166</v>
      </c>
      <c r="AF27" s="32" t="s">
        <v>166</v>
      </c>
      <c r="AG27" s="32" t="s">
        <v>166</v>
      </c>
      <c r="AH27" s="32" t="s">
        <v>166</v>
      </c>
      <c r="AI27" s="32" t="s">
        <v>166</v>
      </c>
      <c r="AJ27" s="32" t="s">
        <v>166</v>
      </c>
      <c r="AK27" s="32" t="s">
        <v>166</v>
      </c>
      <c r="AL27" s="32" t="s">
        <v>166</v>
      </c>
      <c r="AN27" s="31">
        <v>1</v>
      </c>
      <c r="AO27" s="31">
        <v>1</v>
      </c>
      <c r="AP27" s="31">
        <v>1</v>
      </c>
      <c r="AQ27" s="31">
        <v>1</v>
      </c>
      <c r="AR27" s="31">
        <v>1</v>
      </c>
      <c r="AS27" s="31">
        <v>1</v>
      </c>
      <c r="AT27" s="31">
        <v>1</v>
      </c>
      <c r="AU27" s="31">
        <v>1</v>
      </c>
      <c r="AV27" s="31">
        <v>1</v>
      </c>
      <c r="AW27" s="31">
        <v>1</v>
      </c>
    </row>
    <row r="28" spans="1:49">
      <c r="A28" s="2"/>
      <c r="B28" s="22">
        <v>1</v>
      </c>
      <c r="C28">
        <v>12</v>
      </c>
      <c r="D28">
        <v>74</v>
      </c>
      <c r="E28">
        <v>3</v>
      </c>
      <c r="F28">
        <v>72</v>
      </c>
      <c r="G28">
        <f t="shared" si="0"/>
        <v>9</v>
      </c>
      <c r="H28">
        <v>92</v>
      </c>
      <c r="I28">
        <v>16</v>
      </c>
      <c r="J28" s="10">
        <v>3300</v>
      </c>
      <c r="K28">
        <v>28</v>
      </c>
      <c r="L28">
        <v>82</v>
      </c>
      <c r="R28">
        <v>12</v>
      </c>
      <c r="S28">
        <v>74</v>
      </c>
      <c r="T28">
        <v>3</v>
      </c>
      <c r="U28">
        <v>72</v>
      </c>
      <c r="V28">
        <v>9</v>
      </c>
      <c r="W28">
        <v>92</v>
      </c>
      <c r="X28">
        <v>16</v>
      </c>
      <c r="Y28">
        <v>3300</v>
      </c>
      <c r="Z28">
        <v>28</v>
      </c>
      <c r="AA28">
        <v>82</v>
      </c>
      <c r="AC28" s="32" t="s">
        <v>166</v>
      </c>
      <c r="AD28" s="32" t="s">
        <v>166</v>
      </c>
      <c r="AE28" s="32" t="s">
        <v>166</v>
      </c>
      <c r="AF28" s="32" t="s">
        <v>166</v>
      </c>
      <c r="AG28" s="32" t="s">
        <v>166</v>
      </c>
      <c r="AH28" s="32" t="s">
        <v>166</v>
      </c>
      <c r="AI28" s="32" t="s">
        <v>166</v>
      </c>
      <c r="AJ28" s="32" t="s">
        <v>166</v>
      </c>
      <c r="AK28" s="32" t="s">
        <v>166</v>
      </c>
      <c r="AL28" s="32" t="s">
        <v>166</v>
      </c>
      <c r="AN28" s="31">
        <v>1</v>
      </c>
      <c r="AO28" s="31">
        <v>1</v>
      </c>
      <c r="AP28" s="31">
        <v>1</v>
      </c>
      <c r="AQ28" s="31">
        <v>1</v>
      </c>
      <c r="AR28" s="31">
        <v>1</v>
      </c>
      <c r="AS28" s="31">
        <v>1</v>
      </c>
      <c r="AT28" s="31">
        <v>1</v>
      </c>
      <c r="AU28" s="31">
        <v>1</v>
      </c>
      <c r="AV28" s="31">
        <v>1</v>
      </c>
      <c r="AW28" s="31">
        <v>1</v>
      </c>
    </row>
    <row r="29" spans="1:49">
      <c r="A29" s="2"/>
      <c r="B29" s="22">
        <v>1</v>
      </c>
      <c r="C29">
        <v>12</v>
      </c>
      <c r="D29">
        <v>76</v>
      </c>
      <c r="E29">
        <v>4</v>
      </c>
      <c r="F29">
        <v>70</v>
      </c>
      <c r="G29">
        <f t="shared" si="0"/>
        <v>8</v>
      </c>
      <c r="H29">
        <v>85</v>
      </c>
      <c r="I29">
        <v>18</v>
      </c>
      <c r="J29" s="10">
        <v>3500</v>
      </c>
      <c r="K29">
        <v>28</v>
      </c>
      <c r="L29">
        <v>82</v>
      </c>
      <c r="R29">
        <v>12</v>
      </c>
      <c r="S29">
        <v>76</v>
      </c>
      <c r="T29">
        <v>4</v>
      </c>
      <c r="U29">
        <v>70</v>
      </c>
      <c r="V29">
        <v>8</v>
      </c>
      <c r="W29">
        <v>85</v>
      </c>
      <c r="X29">
        <v>18</v>
      </c>
      <c r="Y29">
        <v>3500</v>
      </c>
      <c r="Z29">
        <v>28</v>
      </c>
      <c r="AA29">
        <v>82</v>
      </c>
      <c r="AC29" s="32" t="s">
        <v>166</v>
      </c>
      <c r="AD29" s="32" t="s">
        <v>166</v>
      </c>
      <c r="AE29" s="32" t="s">
        <v>166</v>
      </c>
      <c r="AF29" s="32" t="s">
        <v>166</v>
      </c>
      <c r="AG29" s="32" t="s">
        <v>166</v>
      </c>
      <c r="AH29" s="32" t="s">
        <v>166</v>
      </c>
      <c r="AI29" s="32" t="s">
        <v>166</v>
      </c>
      <c r="AJ29" s="32" t="s">
        <v>166</v>
      </c>
      <c r="AK29" s="32" t="s">
        <v>166</v>
      </c>
      <c r="AL29" s="32" t="s">
        <v>166</v>
      </c>
      <c r="AN29" s="31">
        <v>1</v>
      </c>
      <c r="AO29" s="31">
        <v>1</v>
      </c>
      <c r="AP29" s="31">
        <v>1</v>
      </c>
      <c r="AQ29" s="31">
        <v>1</v>
      </c>
      <c r="AR29" s="31">
        <v>1</v>
      </c>
      <c r="AS29" s="31">
        <v>1</v>
      </c>
      <c r="AT29" s="31">
        <v>1</v>
      </c>
      <c r="AU29" s="31">
        <v>1</v>
      </c>
      <c r="AV29" s="31">
        <v>1</v>
      </c>
      <c r="AW29" s="31">
        <v>1</v>
      </c>
    </row>
    <row r="30" spans="1:49">
      <c r="A30" s="2"/>
      <c r="B30" s="22">
        <v>1</v>
      </c>
      <c r="C30">
        <v>12</v>
      </c>
      <c r="D30">
        <v>82</v>
      </c>
      <c r="E30">
        <v>1</v>
      </c>
      <c r="F30">
        <v>71</v>
      </c>
      <c r="G30">
        <f t="shared" si="0"/>
        <v>11</v>
      </c>
      <c r="H30">
        <v>83</v>
      </c>
      <c r="I30">
        <v>18</v>
      </c>
      <c r="J30" s="10">
        <v>3900</v>
      </c>
      <c r="K30">
        <v>29</v>
      </c>
      <c r="L30">
        <v>83</v>
      </c>
      <c r="P30" s="32" t="s">
        <v>139</v>
      </c>
      <c r="R30">
        <v>12</v>
      </c>
      <c r="S30">
        <v>82</v>
      </c>
      <c r="T30">
        <v>1</v>
      </c>
      <c r="U30">
        <v>71</v>
      </c>
      <c r="V30">
        <v>11</v>
      </c>
      <c r="W30">
        <v>83</v>
      </c>
      <c r="X30">
        <v>18</v>
      </c>
      <c r="Y30">
        <v>3900</v>
      </c>
      <c r="Z30">
        <v>29</v>
      </c>
      <c r="AA30">
        <v>83</v>
      </c>
      <c r="AC30" s="32" t="s">
        <v>166</v>
      </c>
      <c r="AD30" s="32" t="s">
        <v>166</v>
      </c>
      <c r="AE30" s="32" t="s">
        <v>166</v>
      </c>
      <c r="AF30" s="32" t="s">
        <v>166</v>
      </c>
      <c r="AG30" s="32" t="s">
        <v>166</v>
      </c>
      <c r="AH30" s="32" t="s">
        <v>166</v>
      </c>
      <c r="AI30" s="32" t="s">
        <v>166</v>
      </c>
      <c r="AJ30" s="32" t="s">
        <v>166</v>
      </c>
      <c r="AK30" s="32" t="s">
        <v>166</v>
      </c>
      <c r="AL30" s="32" t="s">
        <v>166</v>
      </c>
      <c r="AN30" s="31">
        <v>1</v>
      </c>
      <c r="AO30" s="31">
        <v>1</v>
      </c>
      <c r="AP30" s="31">
        <v>1</v>
      </c>
      <c r="AQ30" s="31">
        <v>1</v>
      </c>
      <c r="AR30" s="31">
        <v>1</v>
      </c>
      <c r="AS30" s="31">
        <v>1</v>
      </c>
      <c r="AT30" s="31">
        <v>1</v>
      </c>
      <c r="AU30" s="31">
        <v>1</v>
      </c>
      <c r="AV30" s="31">
        <v>1</v>
      </c>
      <c r="AW30" s="31">
        <v>1</v>
      </c>
    </row>
    <row r="31" spans="1:49">
      <c r="A31" s="2"/>
      <c r="B31" s="22">
        <v>1</v>
      </c>
      <c r="C31">
        <v>10</v>
      </c>
      <c r="D31">
        <v>75</v>
      </c>
      <c r="E31">
        <v>2</v>
      </c>
      <c r="F31">
        <v>69</v>
      </c>
      <c r="G31">
        <f t="shared" si="0"/>
        <v>8</v>
      </c>
      <c r="H31">
        <v>86</v>
      </c>
      <c r="I31">
        <v>16</v>
      </c>
      <c r="J31" s="10">
        <v>4100</v>
      </c>
      <c r="K31">
        <v>28</v>
      </c>
      <c r="L31">
        <v>82</v>
      </c>
      <c r="R31">
        <v>10</v>
      </c>
      <c r="S31">
        <v>75</v>
      </c>
      <c r="T31">
        <v>2</v>
      </c>
      <c r="U31">
        <v>69</v>
      </c>
      <c r="V31">
        <v>8</v>
      </c>
      <c r="W31">
        <v>86</v>
      </c>
      <c r="X31">
        <v>16</v>
      </c>
      <c r="Y31">
        <v>4100</v>
      </c>
      <c r="Z31">
        <v>28</v>
      </c>
      <c r="AA31">
        <v>82</v>
      </c>
      <c r="AC31" s="32" t="s">
        <v>166</v>
      </c>
      <c r="AD31" s="32" t="s">
        <v>166</v>
      </c>
      <c r="AE31" s="32" t="s">
        <v>166</v>
      </c>
      <c r="AF31" s="32" t="s">
        <v>166</v>
      </c>
      <c r="AG31" s="32" t="s">
        <v>166</v>
      </c>
      <c r="AH31" s="32" t="s">
        <v>166</v>
      </c>
      <c r="AI31" s="32" t="s">
        <v>166</v>
      </c>
      <c r="AJ31" s="32" t="s">
        <v>166</v>
      </c>
      <c r="AK31" s="32" t="s">
        <v>166</v>
      </c>
      <c r="AL31" s="32" t="s">
        <v>166</v>
      </c>
      <c r="AN31" s="31">
        <v>1</v>
      </c>
      <c r="AO31" s="31">
        <v>1</v>
      </c>
      <c r="AP31" s="31">
        <v>1</v>
      </c>
      <c r="AQ31" s="31">
        <v>1</v>
      </c>
      <c r="AR31" s="31">
        <v>1</v>
      </c>
      <c r="AS31" s="31">
        <v>1</v>
      </c>
      <c r="AT31" s="31">
        <v>1</v>
      </c>
      <c r="AU31" s="31">
        <v>1</v>
      </c>
      <c r="AV31" s="31">
        <v>1</v>
      </c>
      <c r="AW31" s="31">
        <v>1</v>
      </c>
    </row>
    <row r="32" spans="1:49">
      <c r="A32" s="2"/>
      <c r="B32" s="22">
        <v>1</v>
      </c>
      <c r="C32">
        <v>12</v>
      </c>
      <c r="D32">
        <v>75</v>
      </c>
      <c r="E32">
        <v>3</v>
      </c>
      <c r="F32">
        <v>70</v>
      </c>
      <c r="G32">
        <f t="shared" si="0"/>
        <v>9</v>
      </c>
      <c r="H32">
        <v>88</v>
      </c>
      <c r="I32">
        <v>14</v>
      </c>
      <c r="J32" s="10">
        <v>4200</v>
      </c>
      <c r="K32">
        <v>28</v>
      </c>
      <c r="L32">
        <v>82</v>
      </c>
      <c r="R32">
        <v>12</v>
      </c>
      <c r="S32">
        <v>75</v>
      </c>
      <c r="T32">
        <v>3</v>
      </c>
      <c r="U32">
        <v>70</v>
      </c>
      <c r="V32">
        <v>9</v>
      </c>
      <c r="W32">
        <v>88</v>
      </c>
      <c r="X32">
        <v>14</v>
      </c>
      <c r="Y32">
        <v>4200</v>
      </c>
      <c r="Z32">
        <v>28</v>
      </c>
      <c r="AA32">
        <v>82</v>
      </c>
      <c r="AC32" s="32" t="s">
        <v>166</v>
      </c>
      <c r="AD32" s="32" t="s">
        <v>166</v>
      </c>
      <c r="AE32" s="32" t="s">
        <v>166</v>
      </c>
      <c r="AF32" s="32" t="s">
        <v>166</v>
      </c>
      <c r="AG32" s="32" t="s">
        <v>166</v>
      </c>
      <c r="AH32" s="32" t="s">
        <v>166</v>
      </c>
      <c r="AI32" s="32" t="s">
        <v>166</v>
      </c>
      <c r="AJ32" s="32" t="s">
        <v>166</v>
      </c>
      <c r="AK32" s="32" t="s">
        <v>166</v>
      </c>
      <c r="AL32" s="32" t="s">
        <v>166</v>
      </c>
      <c r="AN32" s="31">
        <v>1</v>
      </c>
      <c r="AO32" s="31">
        <v>1</v>
      </c>
      <c r="AP32" s="31">
        <v>1</v>
      </c>
      <c r="AQ32" s="31">
        <v>1</v>
      </c>
      <c r="AR32" s="31">
        <v>1</v>
      </c>
      <c r="AS32" s="31">
        <v>1</v>
      </c>
      <c r="AT32" s="31">
        <v>1</v>
      </c>
      <c r="AU32" s="31">
        <v>1</v>
      </c>
      <c r="AV32" s="31">
        <v>1</v>
      </c>
      <c r="AW32" s="31">
        <v>1</v>
      </c>
    </row>
    <row r="33" spans="1:49">
      <c r="A33" s="2"/>
      <c r="B33" s="22">
        <v>1</v>
      </c>
      <c r="C33">
        <v>11</v>
      </c>
      <c r="D33">
        <v>77</v>
      </c>
      <c r="E33">
        <v>3</v>
      </c>
      <c r="F33">
        <v>69</v>
      </c>
      <c r="G33">
        <f t="shared" si="0"/>
        <v>8</v>
      </c>
      <c r="H33">
        <v>87</v>
      </c>
      <c r="I33">
        <v>12</v>
      </c>
      <c r="J33" s="10">
        <v>4000</v>
      </c>
      <c r="K33">
        <v>28</v>
      </c>
      <c r="L33">
        <v>81</v>
      </c>
      <c r="R33">
        <v>11</v>
      </c>
      <c r="S33">
        <v>77</v>
      </c>
      <c r="T33">
        <v>3</v>
      </c>
      <c r="U33">
        <v>69</v>
      </c>
      <c r="V33">
        <v>8</v>
      </c>
      <c r="W33">
        <v>87</v>
      </c>
      <c r="X33">
        <v>12</v>
      </c>
      <c r="Y33">
        <v>4000</v>
      </c>
      <c r="Z33">
        <v>28</v>
      </c>
      <c r="AA33">
        <v>81</v>
      </c>
      <c r="AC33" s="32" t="s">
        <v>166</v>
      </c>
      <c r="AD33" s="32" t="s">
        <v>166</v>
      </c>
      <c r="AE33" s="32" t="s">
        <v>166</v>
      </c>
      <c r="AF33" s="32" t="s">
        <v>166</v>
      </c>
      <c r="AG33" s="32" t="s">
        <v>166</v>
      </c>
      <c r="AH33" s="32" t="s">
        <v>166</v>
      </c>
      <c r="AI33" s="32" t="s">
        <v>166</v>
      </c>
      <c r="AJ33" s="32" t="s">
        <v>166</v>
      </c>
      <c r="AK33" s="32" t="s">
        <v>166</v>
      </c>
      <c r="AL33" s="32" t="s">
        <v>166</v>
      </c>
      <c r="AN33" s="31">
        <v>1</v>
      </c>
      <c r="AO33" s="31">
        <v>1</v>
      </c>
      <c r="AP33" s="31">
        <v>1</v>
      </c>
      <c r="AQ33" s="31">
        <v>1</v>
      </c>
      <c r="AR33" s="31">
        <v>1</v>
      </c>
      <c r="AS33" s="31">
        <v>1</v>
      </c>
      <c r="AT33" s="31">
        <v>1</v>
      </c>
      <c r="AU33" s="31">
        <v>1</v>
      </c>
      <c r="AV33" s="31">
        <v>1</v>
      </c>
      <c r="AW33" s="31">
        <v>1</v>
      </c>
    </row>
    <row r="34" spans="1:49">
      <c r="A34" s="2">
        <v>3</v>
      </c>
      <c r="B34" s="22">
        <v>1</v>
      </c>
      <c r="C34">
        <v>12</v>
      </c>
      <c r="D34">
        <v>82</v>
      </c>
      <c r="E34">
        <v>4</v>
      </c>
      <c r="F34">
        <v>73</v>
      </c>
      <c r="G34">
        <f t="shared" si="0"/>
        <v>8</v>
      </c>
      <c r="H34">
        <v>86</v>
      </c>
      <c r="I34">
        <v>13</v>
      </c>
      <c r="J34">
        <v>3800</v>
      </c>
      <c r="K34">
        <v>28</v>
      </c>
      <c r="L34">
        <v>81</v>
      </c>
      <c r="N34" s="32" t="s">
        <v>182</v>
      </c>
      <c r="R34">
        <v>12</v>
      </c>
      <c r="S34">
        <v>82</v>
      </c>
      <c r="T34">
        <v>4</v>
      </c>
      <c r="U34">
        <v>73</v>
      </c>
      <c r="V34">
        <v>8</v>
      </c>
      <c r="W34">
        <v>86</v>
      </c>
      <c r="X34">
        <v>13</v>
      </c>
      <c r="Y34">
        <v>3800</v>
      </c>
      <c r="Z34">
        <v>28</v>
      </c>
      <c r="AA34">
        <v>81</v>
      </c>
      <c r="AC34" s="32" t="s">
        <v>166</v>
      </c>
      <c r="AD34" s="32" t="s">
        <v>166</v>
      </c>
      <c r="AE34" s="32" t="s">
        <v>166</v>
      </c>
      <c r="AF34" s="32" t="s">
        <v>166</v>
      </c>
      <c r="AG34" s="32" t="s">
        <v>166</v>
      </c>
      <c r="AH34" s="32" t="s">
        <v>166</v>
      </c>
      <c r="AI34" s="32" t="s">
        <v>166</v>
      </c>
      <c r="AJ34" s="32" t="s">
        <v>166</v>
      </c>
      <c r="AK34" s="32" t="s">
        <v>166</v>
      </c>
      <c r="AL34" s="32" t="s">
        <v>166</v>
      </c>
      <c r="AN34" s="31">
        <v>1</v>
      </c>
      <c r="AO34" s="31">
        <v>1</v>
      </c>
      <c r="AP34" s="31">
        <v>1</v>
      </c>
      <c r="AQ34" s="31">
        <v>1</v>
      </c>
      <c r="AR34" s="31">
        <v>1</v>
      </c>
      <c r="AS34" s="31">
        <v>1</v>
      </c>
      <c r="AT34" s="31">
        <v>1</v>
      </c>
      <c r="AU34" s="31">
        <v>1</v>
      </c>
      <c r="AV34" s="31">
        <v>1</v>
      </c>
      <c r="AW34" s="31">
        <v>1</v>
      </c>
    </row>
    <row r="35" spans="1:49">
      <c r="A35" s="2"/>
      <c r="B35" s="22">
        <v>1</v>
      </c>
      <c r="C35">
        <v>11</v>
      </c>
      <c r="D35">
        <v>85</v>
      </c>
      <c r="E35">
        <v>4</v>
      </c>
      <c r="F35">
        <v>75</v>
      </c>
      <c r="G35">
        <f t="shared" si="0"/>
        <v>7</v>
      </c>
      <c r="H35">
        <v>92</v>
      </c>
      <c r="I35">
        <v>14</v>
      </c>
      <c r="J35">
        <v>3100</v>
      </c>
      <c r="K35">
        <v>21</v>
      </c>
      <c r="L35">
        <v>82</v>
      </c>
      <c r="R35">
        <v>11</v>
      </c>
      <c r="S35">
        <v>85</v>
      </c>
      <c r="T35">
        <v>4</v>
      </c>
      <c r="U35">
        <v>75</v>
      </c>
      <c r="V35">
        <v>7</v>
      </c>
      <c r="W35">
        <v>92</v>
      </c>
      <c r="X35">
        <v>14</v>
      </c>
      <c r="Y35">
        <v>3100</v>
      </c>
      <c r="Z35">
        <v>21</v>
      </c>
      <c r="AA35">
        <v>82</v>
      </c>
      <c r="AC35" s="32" t="s">
        <v>166</v>
      </c>
      <c r="AD35" s="32" t="s">
        <v>166</v>
      </c>
      <c r="AE35" s="32" t="s">
        <v>166</v>
      </c>
      <c r="AF35" s="32" t="s">
        <v>166</v>
      </c>
      <c r="AG35" s="32" t="s">
        <v>166</v>
      </c>
      <c r="AH35" s="32" t="s">
        <v>166</v>
      </c>
      <c r="AI35" s="32" t="s">
        <v>166</v>
      </c>
      <c r="AJ35" s="32" t="s">
        <v>166</v>
      </c>
      <c r="AK35" s="32" t="s">
        <v>166</v>
      </c>
      <c r="AL35" s="32" t="s">
        <v>166</v>
      </c>
      <c r="AN35" s="31">
        <v>1</v>
      </c>
      <c r="AO35" s="31">
        <v>1</v>
      </c>
      <c r="AP35" s="31">
        <v>1</v>
      </c>
      <c r="AQ35" s="31">
        <v>1</v>
      </c>
      <c r="AR35" s="31">
        <v>1</v>
      </c>
      <c r="AS35" s="31">
        <v>1</v>
      </c>
      <c r="AT35" s="31">
        <v>1</v>
      </c>
      <c r="AU35" s="31">
        <v>1</v>
      </c>
      <c r="AV35" s="31">
        <v>1</v>
      </c>
      <c r="AW35" s="31">
        <v>1</v>
      </c>
    </row>
    <row r="36" spans="1:49">
      <c r="A36" s="2"/>
      <c r="B36" s="22">
        <v>1</v>
      </c>
      <c r="C36">
        <v>10</v>
      </c>
      <c r="D36">
        <v>87</v>
      </c>
      <c r="E36">
        <v>4</v>
      </c>
      <c r="F36">
        <v>71</v>
      </c>
      <c r="G36">
        <f t="shared" si="0"/>
        <v>6</v>
      </c>
      <c r="H36">
        <v>86</v>
      </c>
      <c r="I36">
        <v>15</v>
      </c>
      <c r="J36">
        <v>4200</v>
      </c>
      <c r="K36">
        <v>23</v>
      </c>
      <c r="L36">
        <v>82</v>
      </c>
      <c r="R36">
        <v>10</v>
      </c>
      <c r="S36">
        <v>87</v>
      </c>
      <c r="T36">
        <v>4</v>
      </c>
      <c r="U36">
        <v>71</v>
      </c>
      <c r="V36">
        <v>6</v>
      </c>
      <c r="W36">
        <v>86</v>
      </c>
      <c r="X36">
        <v>15</v>
      </c>
      <c r="Y36">
        <v>4200</v>
      </c>
      <c r="Z36">
        <v>23</v>
      </c>
      <c r="AA36">
        <v>82</v>
      </c>
      <c r="AC36" s="32" t="s">
        <v>166</v>
      </c>
      <c r="AD36" s="32" t="s">
        <v>166</v>
      </c>
      <c r="AE36" s="32" t="s">
        <v>166</v>
      </c>
      <c r="AF36" s="32" t="s">
        <v>166</v>
      </c>
      <c r="AG36" s="32" t="s">
        <v>166</v>
      </c>
      <c r="AH36" s="32" t="s">
        <v>166</v>
      </c>
      <c r="AI36" s="32" t="s">
        <v>166</v>
      </c>
      <c r="AJ36" s="32" t="s">
        <v>166</v>
      </c>
      <c r="AK36" s="32" t="s">
        <v>166</v>
      </c>
      <c r="AL36" s="32" t="s">
        <v>166</v>
      </c>
      <c r="AN36" s="31">
        <v>1</v>
      </c>
      <c r="AO36" s="31">
        <v>1</v>
      </c>
      <c r="AP36" s="31">
        <v>1</v>
      </c>
      <c r="AQ36" s="31">
        <v>1</v>
      </c>
      <c r="AR36" s="31">
        <v>1</v>
      </c>
      <c r="AS36" s="31">
        <v>1</v>
      </c>
      <c r="AT36" s="31">
        <v>1</v>
      </c>
      <c r="AU36" s="31">
        <v>1</v>
      </c>
      <c r="AV36" s="31">
        <v>1</v>
      </c>
      <c r="AW36" s="31">
        <v>1</v>
      </c>
    </row>
    <row r="37" spans="1:49">
      <c r="A37" s="2"/>
      <c r="B37" s="22">
        <v>1</v>
      </c>
      <c r="C37">
        <v>12</v>
      </c>
      <c r="D37">
        <v>82</v>
      </c>
      <c r="E37">
        <v>4</v>
      </c>
      <c r="F37">
        <v>69</v>
      </c>
      <c r="G37">
        <f t="shared" si="0"/>
        <v>8</v>
      </c>
      <c r="H37">
        <v>85</v>
      </c>
      <c r="I37">
        <v>12</v>
      </c>
      <c r="J37">
        <v>4400</v>
      </c>
      <c r="K37">
        <v>31</v>
      </c>
      <c r="L37">
        <v>82</v>
      </c>
      <c r="R37">
        <v>12</v>
      </c>
      <c r="S37">
        <v>82</v>
      </c>
      <c r="T37">
        <v>4</v>
      </c>
      <c r="U37">
        <v>69</v>
      </c>
      <c r="V37">
        <v>8</v>
      </c>
      <c r="W37">
        <v>85</v>
      </c>
      <c r="X37">
        <v>12</v>
      </c>
      <c r="Y37">
        <v>4400</v>
      </c>
      <c r="Z37">
        <v>31</v>
      </c>
      <c r="AA37">
        <v>82</v>
      </c>
      <c r="AC37" s="32" t="s">
        <v>166</v>
      </c>
      <c r="AD37" s="32" t="s">
        <v>166</v>
      </c>
      <c r="AE37" s="32" t="s">
        <v>166</v>
      </c>
      <c r="AF37" s="32" t="s">
        <v>166</v>
      </c>
      <c r="AG37" s="32" t="s">
        <v>166</v>
      </c>
      <c r="AH37" s="32" t="s">
        <v>166</v>
      </c>
      <c r="AI37" s="32" t="s">
        <v>166</v>
      </c>
      <c r="AJ37" s="32" t="s">
        <v>166</v>
      </c>
      <c r="AK37" s="32" t="s">
        <v>166</v>
      </c>
      <c r="AL37" s="32" t="s">
        <v>166</v>
      </c>
      <c r="AN37" s="31">
        <v>1</v>
      </c>
      <c r="AO37" s="31">
        <v>1</v>
      </c>
      <c r="AP37" s="31">
        <v>1</v>
      </c>
      <c r="AQ37" s="31">
        <v>1</v>
      </c>
      <c r="AR37" s="31">
        <v>1</v>
      </c>
      <c r="AS37" s="31">
        <v>1</v>
      </c>
      <c r="AT37" s="31">
        <v>1</v>
      </c>
      <c r="AU37" s="31">
        <v>1</v>
      </c>
      <c r="AV37" s="31">
        <v>1</v>
      </c>
      <c r="AW37" s="31">
        <v>1</v>
      </c>
    </row>
    <row r="38" spans="1:49">
      <c r="A38" s="2"/>
      <c r="B38" s="22">
        <v>1</v>
      </c>
      <c r="C38">
        <v>10</v>
      </c>
      <c r="D38">
        <v>76</v>
      </c>
      <c r="E38">
        <v>4</v>
      </c>
      <c r="F38">
        <v>73</v>
      </c>
      <c r="G38">
        <f t="shared" si="0"/>
        <v>6</v>
      </c>
      <c r="H38">
        <v>85</v>
      </c>
      <c r="I38">
        <v>13</v>
      </c>
      <c r="J38">
        <v>3900</v>
      </c>
      <c r="K38">
        <v>32</v>
      </c>
      <c r="L38">
        <v>82</v>
      </c>
      <c r="R38">
        <v>10</v>
      </c>
      <c r="S38">
        <v>76</v>
      </c>
      <c r="T38">
        <v>4</v>
      </c>
      <c r="U38">
        <v>73</v>
      </c>
      <c r="V38">
        <v>6</v>
      </c>
      <c r="W38">
        <v>85</v>
      </c>
      <c r="X38">
        <v>13</v>
      </c>
      <c r="Y38">
        <v>3900</v>
      </c>
      <c r="Z38">
        <v>32</v>
      </c>
      <c r="AA38">
        <v>82</v>
      </c>
      <c r="AC38" s="32" t="s">
        <v>166</v>
      </c>
      <c r="AD38" s="32" t="s">
        <v>166</v>
      </c>
      <c r="AE38" s="32" t="s">
        <v>166</v>
      </c>
      <c r="AF38" s="32" t="s">
        <v>166</v>
      </c>
      <c r="AG38" s="32" t="s">
        <v>166</v>
      </c>
      <c r="AH38" s="32" t="s">
        <v>166</v>
      </c>
      <c r="AI38" s="32" t="s">
        <v>166</v>
      </c>
      <c r="AJ38" s="32" t="s">
        <v>166</v>
      </c>
      <c r="AK38" s="32" t="s">
        <v>166</v>
      </c>
      <c r="AL38" s="32" t="s">
        <v>166</v>
      </c>
      <c r="AN38" s="31">
        <v>1</v>
      </c>
      <c r="AO38" s="31">
        <v>1</v>
      </c>
      <c r="AP38" s="31">
        <v>1</v>
      </c>
      <c r="AQ38" s="31">
        <v>1</v>
      </c>
      <c r="AR38" s="31">
        <v>1</v>
      </c>
      <c r="AS38" s="31">
        <v>1</v>
      </c>
      <c r="AT38" s="31">
        <v>1</v>
      </c>
      <c r="AU38" s="31">
        <v>1</v>
      </c>
      <c r="AV38" s="31">
        <v>1</v>
      </c>
      <c r="AW38" s="31">
        <v>1</v>
      </c>
    </row>
    <row r="39" spans="1:49">
      <c r="A39" s="2"/>
      <c r="B39" s="22">
        <v>1</v>
      </c>
      <c r="C39">
        <v>6</v>
      </c>
      <c r="D39">
        <v>52</v>
      </c>
      <c r="E39">
        <v>3</v>
      </c>
      <c r="F39">
        <v>73</v>
      </c>
      <c r="G39">
        <f t="shared" si="0"/>
        <v>3</v>
      </c>
      <c r="H39">
        <v>74</v>
      </c>
      <c r="I39">
        <v>15</v>
      </c>
      <c r="J39">
        <v>3000</v>
      </c>
      <c r="K39">
        <v>25</v>
      </c>
      <c r="L39">
        <v>81</v>
      </c>
      <c r="R39">
        <v>6</v>
      </c>
      <c r="S39">
        <v>52</v>
      </c>
      <c r="T39">
        <v>3</v>
      </c>
      <c r="U39">
        <v>73</v>
      </c>
      <c r="V39">
        <v>3</v>
      </c>
      <c r="W39">
        <v>74</v>
      </c>
      <c r="X39">
        <v>15</v>
      </c>
      <c r="Y39">
        <v>3000</v>
      </c>
      <c r="Z39">
        <v>25</v>
      </c>
      <c r="AA39">
        <v>81</v>
      </c>
      <c r="AC39" s="32" t="s">
        <v>166</v>
      </c>
      <c r="AD39" s="32" t="s">
        <v>166</v>
      </c>
      <c r="AE39" s="32" t="s">
        <v>166</v>
      </c>
      <c r="AF39" s="32" t="s">
        <v>166</v>
      </c>
      <c r="AG39" s="32" t="s">
        <v>166</v>
      </c>
      <c r="AH39" s="32" t="s">
        <v>166</v>
      </c>
      <c r="AI39" s="32" t="s">
        <v>166</v>
      </c>
      <c r="AJ39" s="32" t="s">
        <v>166</v>
      </c>
      <c r="AK39" s="32" t="s">
        <v>166</v>
      </c>
      <c r="AL39" s="32" t="s">
        <v>166</v>
      </c>
      <c r="AN39" s="31">
        <v>1</v>
      </c>
      <c r="AO39" s="31">
        <v>1</v>
      </c>
      <c r="AP39" s="31">
        <v>1</v>
      </c>
      <c r="AQ39" s="31">
        <v>1</v>
      </c>
      <c r="AR39" s="31">
        <v>1</v>
      </c>
      <c r="AS39" s="31">
        <v>1</v>
      </c>
      <c r="AT39" s="31">
        <v>1</v>
      </c>
      <c r="AU39" s="31">
        <v>1</v>
      </c>
      <c r="AV39" s="31">
        <v>1</v>
      </c>
      <c r="AW39" s="31">
        <v>1</v>
      </c>
    </row>
    <row r="40" spans="1:49">
      <c r="A40" s="2"/>
      <c r="B40" s="22">
        <v>1</v>
      </c>
      <c r="C40">
        <v>9</v>
      </c>
      <c r="D40">
        <v>74</v>
      </c>
      <c r="E40">
        <v>4</v>
      </c>
      <c r="F40">
        <v>72</v>
      </c>
      <c r="G40">
        <f t="shared" si="0"/>
        <v>5</v>
      </c>
      <c r="H40">
        <v>92</v>
      </c>
      <c r="I40">
        <v>16</v>
      </c>
      <c r="J40">
        <v>3500</v>
      </c>
      <c r="K40">
        <v>28</v>
      </c>
      <c r="L40">
        <v>82</v>
      </c>
      <c r="R40">
        <v>9</v>
      </c>
      <c r="S40">
        <v>74</v>
      </c>
      <c r="T40">
        <v>4</v>
      </c>
      <c r="U40">
        <v>72</v>
      </c>
      <c r="V40">
        <v>5</v>
      </c>
      <c r="W40">
        <v>92</v>
      </c>
      <c r="X40">
        <v>16</v>
      </c>
      <c r="Y40">
        <v>3500</v>
      </c>
      <c r="Z40">
        <v>28</v>
      </c>
      <c r="AA40">
        <v>82</v>
      </c>
      <c r="AC40" s="32" t="s">
        <v>166</v>
      </c>
      <c r="AD40" s="32" t="s">
        <v>166</v>
      </c>
      <c r="AE40" s="32" t="s">
        <v>166</v>
      </c>
      <c r="AF40" s="32" t="s">
        <v>166</v>
      </c>
      <c r="AG40" s="32" t="s">
        <v>166</v>
      </c>
      <c r="AH40" s="32" t="s">
        <v>166</v>
      </c>
      <c r="AI40" s="32" t="s">
        <v>166</v>
      </c>
      <c r="AJ40" s="32" t="s">
        <v>166</v>
      </c>
      <c r="AK40" s="32" t="s">
        <v>166</v>
      </c>
      <c r="AL40" s="32" t="s">
        <v>166</v>
      </c>
      <c r="AN40" s="31">
        <v>1</v>
      </c>
      <c r="AO40" s="31">
        <v>1</v>
      </c>
      <c r="AP40" s="31">
        <v>1</v>
      </c>
      <c r="AQ40" s="31">
        <v>1</v>
      </c>
      <c r="AR40" s="31">
        <v>1</v>
      </c>
      <c r="AS40" s="31">
        <v>1</v>
      </c>
      <c r="AT40" s="31">
        <v>1</v>
      </c>
      <c r="AU40" s="31">
        <v>1</v>
      </c>
      <c r="AV40" s="31">
        <v>1</v>
      </c>
      <c r="AW40" s="31">
        <v>1</v>
      </c>
    </row>
    <row r="41" spans="1:49">
      <c r="A41" s="2"/>
      <c r="B41" s="22">
        <v>1</v>
      </c>
      <c r="C41">
        <v>10</v>
      </c>
      <c r="D41">
        <v>76</v>
      </c>
      <c r="E41">
        <v>4</v>
      </c>
      <c r="F41">
        <v>70</v>
      </c>
      <c r="G41">
        <f t="shared" si="0"/>
        <v>6</v>
      </c>
      <c r="H41">
        <v>85</v>
      </c>
      <c r="I41">
        <v>18</v>
      </c>
      <c r="J41">
        <v>4000</v>
      </c>
      <c r="K41">
        <v>22</v>
      </c>
      <c r="L41">
        <v>82</v>
      </c>
      <c r="R41">
        <v>10</v>
      </c>
      <c r="S41">
        <v>76</v>
      </c>
      <c r="T41">
        <v>4</v>
      </c>
      <c r="U41">
        <v>70</v>
      </c>
      <c r="V41">
        <v>6</v>
      </c>
      <c r="W41">
        <v>85</v>
      </c>
      <c r="X41">
        <v>18</v>
      </c>
      <c r="Y41">
        <v>4000</v>
      </c>
      <c r="Z41">
        <v>22</v>
      </c>
      <c r="AA41">
        <v>82</v>
      </c>
      <c r="AC41" s="32" t="s">
        <v>166</v>
      </c>
      <c r="AD41" s="32" t="s">
        <v>166</v>
      </c>
      <c r="AE41" s="32" t="s">
        <v>166</v>
      </c>
      <c r="AF41" s="32" t="s">
        <v>166</v>
      </c>
      <c r="AG41" s="32" t="s">
        <v>166</v>
      </c>
      <c r="AH41" s="32" t="s">
        <v>166</v>
      </c>
      <c r="AI41" s="32" t="s">
        <v>166</v>
      </c>
      <c r="AJ41" s="32" t="s">
        <v>166</v>
      </c>
      <c r="AK41" s="32" t="s">
        <v>166</v>
      </c>
      <c r="AL41" s="32" t="s">
        <v>166</v>
      </c>
      <c r="AN41" s="31">
        <v>1</v>
      </c>
      <c r="AO41" s="31">
        <v>1</v>
      </c>
      <c r="AP41" s="31">
        <v>1</v>
      </c>
      <c r="AQ41" s="31">
        <v>1</v>
      </c>
      <c r="AR41" s="31">
        <v>1</v>
      </c>
      <c r="AS41" s="31">
        <v>1</v>
      </c>
      <c r="AT41" s="31">
        <v>1</v>
      </c>
      <c r="AU41" s="31">
        <v>1</v>
      </c>
      <c r="AV41" s="31">
        <v>1</v>
      </c>
      <c r="AW41" s="31">
        <v>1</v>
      </c>
    </row>
    <row r="42" spans="1:49">
      <c r="A42" s="2"/>
      <c r="B42" s="22">
        <v>1</v>
      </c>
      <c r="C42">
        <v>12</v>
      </c>
      <c r="D42">
        <v>82</v>
      </c>
      <c r="E42">
        <v>4</v>
      </c>
      <c r="F42">
        <v>71</v>
      </c>
      <c r="G42">
        <f t="shared" si="0"/>
        <v>8</v>
      </c>
      <c r="H42">
        <v>83</v>
      </c>
      <c r="I42">
        <v>18</v>
      </c>
      <c r="J42">
        <v>4000</v>
      </c>
      <c r="K42">
        <v>28</v>
      </c>
      <c r="L42">
        <v>82</v>
      </c>
      <c r="R42">
        <v>12</v>
      </c>
      <c r="S42">
        <v>82</v>
      </c>
      <c r="T42">
        <v>4</v>
      </c>
      <c r="U42">
        <v>71</v>
      </c>
      <c r="V42">
        <v>8</v>
      </c>
      <c r="W42">
        <v>83</v>
      </c>
      <c r="X42">
        <v>18</v>
      </c>
      <c r="Y42">
        <v>4000</v>
      </c>
      <c r="Z42">
        <v>28</v>
      </c>
      <c r="AA42">
        <v>82</v>
      </c>
      <c r="AC42" s="32" t="s">
        <v>166</v>
      </c>
      <c r="AD42" s="32" t="s">
        <v>166</v>
      </c>
      <c r="AE42" s="32" t="s">
        <v>166</v>
      </c>
      <c r="AF42" s="32" t="s">
        <v>166</v>
      </c>
      <c r="AG42" s="32" t="s">
        <v>166</v>
      </c>
      <c r="AH42" s="32" t="s">
        <v>166</v>
      </c>
      <c r="AI42" s="32" t="s">
        <v>166</v>
      </c>
      <c r="AJ42" s="32" t="s">
        <v>166</v>
      </c>
      <c r="AK42" s="32" t="s">
        <v>166</v>
      </c>
      <c r="AL42" s="32" t="s">
        <v>166</v>
      </c>
      <c r="AN42" s="31">
        <v>1</v>
      </c>
      <c r="AO42" s="31">
        <v>1</v>
      </c>
      <c r="AP42" s="31">
        <v>1</v>
      </c>
      <c r="AQ42" s="31">
        <v>1</v>
      </c>
      <c r="AR42" s="31">
        <v>1</v>
      </c>
      <c r="AS42" s="31">
        <v>1</v>
      </c>
      <c r="AT42" s="31">
        <v>1</v>
      </c>
      <c r="AU42" s="31">
        <v>1</v>
      </c>
      <c r="AV42" s="31">
        <v>1</v>
      </c>
      <c r="AW42" s="31">
        <v>1</v>
      </c>
    </row>
    <row r="43" spans="1:49">
      <c r="A43" s="2"/>
      <c r="B43" s="22">
        <v>1</v>
      </c>
      <c r="C43">
        <v>11</v>
      </c>
      <c r="D43">
        <v>75</v>
      </c>
      <c r="E43">
        <v>4</v>
      </c>
      <c r="F43">
        <v>69</v>
      </c>
      <c r="G43">
        <f t="shared" si="0"/>
        <v>7</v>
      </c>
      <c r="H43">
        <v>86</v>
      </c>
      <c r="I43">
        <v>16</v>
      </c>
      <c r="J43">
        <v>3500</v>
      </c>
      <c r="K43">
        <v>26</v>
      </c>
      <c r="L43">
        <v>81</v>
      </c>
      <c r="R43">
        <v>11</v>
      </c>
      <c r="S43">
        <v>75</v>
      </c>
      <c r="T43">
        <v>4</v>
      </c>
      <c r="U43">
        <v>69</v>
      </c>
      <c r="V43">
        <v>7</v>
      </c>
      <c r="W43">
        <v>86</v>
      </c>
      <c r="X43">
        <v>16</v>
      </c>
      <c r="Y43">
        <v>3500</v>
      </c>
      <c r="Z43">
        <v>26</v>
      </c>
      <c r="AA43">
        <v>81</v>
      </c>
      <c r="AC43" s="32" t="s">
        <v>166</v>
      </c>
      <c r="AD43" s="32" t="s">
        <v>166</v>
      </c>
      <c r="AE43" s="32" t="s">
        <v>166</v>
      </c>
      <c r="AF43" s="32" t="s">
        <v>166</v>
      </c>
      <c r="AG43" s="32" t="s">
        <v>166</v>
      </c>
      <c r="AH43" s="32" t="s">
        <v>166</v>
      </c>
      <c r="AI43" s="32" t="s">
        <v>166</v>
      </c>
      <c r="AJ43" s="32" t="s">
        <v>166</v>
      </c>
      <c r="AK43" s="32" t="s">
        <v>166</v>
      </c>
      <c r="AL43" s="32" t="s">
        <v>166</v>
      </c>
      <c r="AN43" s="31">
        <v>1</v>
      </c>
      <c r="AO43" s="31">
        <v>1</v>
      </c>
      <c r="AP43" s="31">
        <v>1</v>
      </c>
      <c r="AQ43" s="31">
        <v>1</v>
      </c>
      <c r="AR43" s="31">
        <v>1</v>
      </c>
      <c r="AS43" s="31">
        <v>1</v>
      </c>
      <c r="AT43" s="31">
        <v>1</v>
      </c>
      <c r="AU43" s="31">
        <v>1</v>
      </c>
      <c r="AV43" s="31">
        <v>1</v>
      </c>
      <c r="AW43" s="31">
        <v>1</v>
      </c>
    </row>
    <row r="44" spans="1:49">
      <c r="A44" s="2"/>
      <c r="B44" s="22">
        <v>1</v>
      </c>
      <c r="C44">
        <v>10</v>
      </c>
      <c r="D44">
        <v>74</v>
      </c>
      <c r="E44">
        <v>4</v>
      </c>
      <c r="F44">
        <v>72</v>
      </c>
      <c r="G44">
        <f t="shared" si="0"/>
        <v>6</v>
      </c>
      <c r="H44">
        <v>92</v>
      </c>
      <c r="I44">
        <v>16</v>
      </c>
      <c r="J44">
        <v>3000</v>
      </c>
      <c r="K44">
        <v>28</v>
      </c>
      <c r="L44">
        <v>81</v>
      </c>
      <c r="R44">
        <v>10</v>
      </c>
      <c r="S44">
        <v>74</v>
      </c>
      <c r="T44">
        <v>4</v>
      </c>
      <c r="U44">
        <v>72</v>
      </c>
      <c r="V44">
        <v>6</v>
      </c>
      <c r="W44">
        <v>92</v>
      </c>
      <c r="X44">
        <v>16</v>
      </c>
      <c r="Y44">
        <v>3000</v>
      </c>
      <c r="Z44">
        <v>28</v>
      </c>
      <c r="AA44">
        <v>81</v>
      </c>
      <c r="AC44" s="32" t="s">
        <v>166</v>
      </c>
      <c r="AD44" s="32" t="s">
        <v>166</v>
      </c>
      <c r="AE44" s="32" t="s">
        <v>166</v>
      </c>
      <c r="AF44" s="32" t="s">
        <v>166</v>
      </c>
      <c r="AG44" s="32" t="s">
        <v>166</v>
      </c>
      <c r="AH44" s="32" t="s">
        <v>166</v>
      </c>
      <c r="AI44" s="32" t="s">
        <v>166</v>
      </c>
      <c r="AJ44" s="32" t="s">
        <v>166</v>
      </c>
      <c r="AK44" s="32" t="s">
        <v>166</v>
      </c>
      <c r="AL44" s="32" t="s">
        <v>166</v>
      </c>
      <c r="AN44" s="31">
        <v>1</v>
      </c>
      <c r="AO44" s="31">
        <v>1</v>
      </c>
      <c r="AP44" s="31">
        <v>1</v>
      </c>
      <c r="AQ44" s="31">
        <v>1</v>
      </c>
      <c r="AR44" s="31">
        <v>1</v>
      </c>
      <c r="AS44" s="31">
        <v>1</v>
      </c>
      <c r="AT44" s="31">
        <v>1</v>
      </c>
      <c r="AU44" s="31">
        <v>1</v>
      </c>
      <c r="AV44" s="31">
        <v>1</v>
      </c>
      <c r="AW44" s="31">
        <v>1</v>
      </c>
    </row>
    <row r="45" spans="1:49">
      <c r="A45" s="2"/>
      <c r="B45" s="22">
        <v>1</v>
      </c>
      <c r="C45">
        <v>11</v>
      </c>
      <c r="D45">
        <v>76</v>
      </c>
      <c r="E45">
        <v>4</v>
      </c>
      <c r="F45">
        <v>70</v>
      </c>
      <c r="G45">
        <f t="shared" si="0"/>
        <v>7</v>
      </c>
      <c r="H45">
        <v>85</v>
      </c>
      <c r="I45">
        <v>18</v>
      </c>
      <c r="J45">
        <v>3900</v>
      </c>
      <c r="K45">
        <v>22</v>
      </c>
      <c r="L45">
        <v>80</v>
      </c>
      <c r="R45">
        <v>11</v>
      </c>
      <c r="S45">
        <v>76</v>
      </c>
      <c r="T45">
        <v>4</v>
      </c>
      <c r="U45">
        <v>70</v>
      </c>
      <c r="V45">
        <v>7</v>
      </c>
      <c r="W45">
        <v>85</v>
      </c>
      <c r="X45">
        <v>18</v>
      </c>
      <c r="Y45">
        <v>3900</v>
      </c>
      <c r="Z45">
        <v>22</v>
      </c>
      <c r="AA45">
        <v>80</v>
      </c>
      <c r="AC45" s="32" t="s">
        <v>166</v>
      </c>
      <c r="AD45" s="32" t="s">
        <v>166</v>
      </c>
      <c r="AE45" s="32" t="s">
        <v>166</v>
      </c>
      <c r="AF45" s="32" t="s">
        <v>166</v>
      </c>
      <c r="AG45" s="32" t="s">
        <v>166</v>
      </c>
      <c r="AH45" s="32" t="s">
        <v>166</v>
      </c>
      <c r="AI45" s="32" t="s">
        <v>166</v>
      </c>
      <c r="AJ45" s="32" t="s">
        <v>166</v>
      </c>
      <c r="AK45" s="32" t="s">
        <v>166</v>
      </c>
      <c r="AL45" s="32" t="s">
        <v>166</v>
      </c>
      <c r="AN45" s="31">
        <v>1</v>
      </c>
      <c r="AO45" s="31">
        <v>1</v>
      </c>
      <c r="AP45" s="31">
        <v>1</v>
      </c>
      <c r="AQ45" s="31">
        <v>1</v>
      </c>
      <c r="AR45" s="31">
        <v>1</v>
      </c>
      <c r="AS45" s="31">
        <v>1</v>
      </c>
      <c r="AT45" s="31">
        <v>1</v>
      </c>
      <c r="AU45" s="31">
        <v>1</v>
      </c>
      <c r="AV45" s="31">
        <v>1</v>
      </c>
      <c r="AW45" s="31">
        <v>1</v>
      </c>
    </row>
    <row r="46" spans="1:49">
      <c r="A46" s="2"/>
      <c r="B46" s="22">
        <v>1</v>
      </c>
      <c r="C46">
        <v>12</v>
      </c>
      <c r="D46">
        <v>82</v>
      </c>
      <c r="E46">
        <v>4</v>
      </c>
      <c r="F46">
        <v>71</v>
      </c>
      <c r="G46">
        <f t="shared" si="0"/>
        <v>8</v>
      </c>
      <c r="H46">
        <v>83</v>
      </c>
      <c r="I46">
        <v>18</v>
      </c>
      <c r="J46">
        <v>4400</v>
      </c>
      <c r="K46">
        <v>28</v>
      </c>
      <c r="L46">
        <v>81</v>
      </c>
      <c r="P46" s="32" t="s">
        <v>139</v>
      </c>
      <c r="R46">
        <v>12</v>
      </c>
      <c r="S46">
        <v>82</v>
      </c>
      <c r="T46">
        <v>4</v>
      </c>
      <c r="U46">
        <v>71</v>
      </c>
      <c r="V46">
        <v>8</v>
      </c>
      <c r="W46">
        <v>83</v>
      </c>
      <c r="X46">
        <v>18</v>
      </c>
      <c r="Y46">
        <v>4400</v>
      </c>
      <c r="Z46">
        <v>28</v>
      </c>
      <c r="AA46">
        <v>81</v>
      </c>
      <c r="AC46" s="32" t="s">
        <v>166</v>
      </c>
      <c r="AD46" s="32" t="s">
        <v>166</v>
      </c>
      <c r="AE46" s="32" t="s">
        <v>166</v>
      </c>
      <c r="AF46" s="32" t="s">
        <v>166</v>
      </c>
      <c r="AG46" s="32" t="s">
        <v>166</v>
      </c>
      <c r="AH46" s="32" t="s">
        <v>166</v>
      </c>
      <c r="AI46" s="32" t="s">
        <v>166</v>
      </c>
      <c r="AJ46" s="32" t="s">
        <v>166</v>
      </c>
      <c r="AK46" s="32" t="s">
        <v>166</v>
      </c>
      <c r="AL46" s="32" t="s">
        <v>166</v>
      </c>
      <c r="AN46" s="31">
        <v>1</v>
      </c>
      <c r="AO46" s="31">
        <v>1</v>
      </c>
      <c r="AP46" s="31">
        <v>1</v>
      </c>
      <c r="AQ46" s="31">
        <v>1</v>
      </c>
      <c r="AR46" s="31">
        <v>1</v>
      </c>
      <c r="AS46" s="31">
        <v>1</v>
      </c>
      <c r="AT46" s="31">
        <v>1</v>
      </c>
      <c r="AU46" s="31">
        <v>1</v>
      </c>
      <c r="AV46" s="31">
        <v>1</v>
      </c>
      <c r="AW46" s="31">
        <v>1</v>
      </c>
    </row>
    <row r="47" spans="1:49">
      <c r="A47" s="2"/>
      <c r="B47" s="22">
        <v>1</v>
      </c>
      <c r="C47">
        <v>11</v>
      </c>
      <c r="D47">
        <v>75</v>
      </c>
      <c r="E47">
        <v>4</v>
      </c>
      <c r="F47">
        <v>69</v>
      </c>
      <c r="G47">
        <f t="shared" si="0"/>
        <v>7</v>
      </c>
      <c r="H47">
        <v>86</v>
      </c>
      <c r="I47">
        <v>16</v>
      </c>
      <c r="J47">
        <v>4200</v>
      </c>
      <c r="K47">
        <v>26</v>
      </c>
      <c r="L47">
        <v>80</v>
      </c>
      <c r="P47" s="32" t="s">
        <v>139</v>
      </c>
      <c r="R47">
        <v>11</v>
      </c>
      <c r="S47">
        <v>75</v>
      </c>
      <c r="T47">
        <v>4</v>
      </c>
      <c r="U47">
        <v>69</v>
      </c>
      <c r="V47">
        <v>7</v>
      </c>
      <c r="W47">
        <v>86</v>
      </c>
      <c r="X47">
        <v>16</v>
      </c>
      <c r="Y47">
        <v>4200</v>
      </c>
      <c r="Z47">
        <v>26</v>
      </c>
      <c r="AA47">
        <v>80</v>
      </c>
      <c r="AC47" s="32" t="s">
        <v>166</v>
      </c>
      <c r="AD47" s="32" t="s">
        <v>166</v>
      </c>
      <c r="AE47" s="32" t="s">
        <v>166</v>
      </c>
      <c r="AF47" s="32" t="s">
        <v>166</v>
      </c>
      <c r="AG47" s="32" t="s">
        <v>166</v>
      </c>
      <c r="AH47" s="32" t="s">
        <v>166</v>
      </c>
      <c r="AI47" s="32" t="s">
        <v>166</v>
      </c>
      <c r="AJ47" s="32" t="s">
        <v>166</v>
      </c>
      <c r="AK47" s="32" t="s">
        <v>166</v>
      </c>
      <c r="AL47" s="32" t="s">
        <v>166</v>
      </c>
      <c r="AN47" s="31">
        <v>1</v>
      </c>
      <c r="AO47" s="31">
        <v>1</v>
      </c>
      <c r="AP47" s="31">
        <v>1</v>
      </c>
      <c r="AQ47" s="31">
        <v>1</v>
      </c>
      <c r="AR47" s="31">
        <v>1</v>
      </c>
      <c r="AS47" s="31">
        <v>1</v>
      </c>
      <c r="AT47" s="31">
        <v>1</v>
      </c>
      <c r="AU47" s="31">
        <v>1</v>
      </c>
      <c r="AV47" s="31">
        <v>1</v>
      </c>
      <c r="AW47" s="31">
        <v>1</v>
      </c>
    </row>
    <row r="48" spans="1:49">
      <c r="A48" s="2"/>
      <c r="B48" s="22">
        <v>1</v>
      </c>
      <c r="C48">
        <v>12</v>
      </c>
      <c r="D48">
        <v>75</v>
      </c>
      <c r="E48">
        <v>3</v>
      </c>
      <c r="F48">
        <v>70</v>
      </c>
      <c r="G48">
        <f t="shared" si="0"/>
        <v>9</v>
      </c>
      <c r="H48">
        <v>88</v>
      </c>
      <c r="I48">
        <v>14</v>
      </c>
      <c r="J48">
        <v>3100</v>
      </c>
      <c r="K48">
        <v>28</v>
      </c>
      <c r="L48">
        <v>79</v>
      </c>
      <c r="R48">
        <v>12</v>
      </c>
      <c r="S48">
        <v>75</v>
      </c>
      <c r="T48">
        <v>3</v>
      </c>
      <c r="U48">
        <v>70</v>
      </c>
      <c r="V48">
        <v>9</v>
      </c>
      <c r="W48">
        <v>88</v>
      </c>
      <c r="X48">
        <v>14</v>
      </c>
      <c r="Y48">
        <v>3100</v>
      </c>
      <c r="Z48">
        <v>28</v>
      </c>
      <c r="AA48">
        <v>79</v>
      </c>
      <c r="AC48" s="32" t="s">
        <v>166</v>
      </c>
      <c r="AD48" s="32" t="s">
        <v>166</v>
      </c>
      <c r="AE48" s="32" t="s">
        <v>166</v>
      </c>
      <c r="AF48" s="32" t="s">
        <v>166</v>
      </c>
      <c r="AG48" s="32" t="s">
        <v>166</v>
      </c>
      <c r="AH48" s="32" t="s">
        <v>166</v>
      </c>
      <c r="AI48" s="32" t="s">
        <v>166</v>
      </c>
      <c r="AJ48" s="32" t="s">
        <v>166</v>
      </c>
      <c r="AK48" s="32" t="s">
        <v>166</v>
      </c>
      <c r="AL48" s="32" t="s">
        <v>166</v>
      </c>
      <c r="AN48" s="31">
        <v>1</v>
      </c>
      <c r="AO48" s="31">
        <v>1</v>
      </c>
      <c r="AP48" s="31">
        <v>1</v>
      </c>
      <c r="AQ48" s="31">
        <v>1</v>
      </c>
      <c r="AR48" s="31">
        <v>1</v>
      </c>
      <c r="AS48" s="31">
        <v>1</v>
      </c>
      <c r="AT48" s="31">
        <v>1</v>
      </c>
      <c r="AU48" s="31">
        <v>1</v>
      </c>
      <c r="AV48" s="31">
        <v>1</v>
      </c>
      <c r="AW48" s="31">
        <v>1</v>
      </c>
    </row>
    <row r="49" spans="1:49">
      <c r="A49" s="2">
        <v>4</v>
      </c>
      <c r="B49" s="22">
        <v>1</v>
      </c>
      <c r="C49">
        <v>12</v>
      </c>
      <c r="D49">
        <v>82</v>
      </c>
      <c r="E49">
        <v>4</v>
      </c>
      <c r="F49">
        <v>73</v>
      </c>
      <c r="G49">
        <f t="shared" si="0"/>
        <v>8</v>
      </c>
      <c r="H49">
        <v>86</v>
      </c>
      <c r="I49">
        <v>13</v>
      </c>
      <c r="J49">
        <v>3800</v>
      </c>
      <c r="K49">
        <v>28</v>
      </c>
      <c r="L49">
        <v>80</v>
      </c>
      <c r="N49" s="32" t="s">
        <v>183</v>
      </c>
      <c r="R49">
        <v>12</v>
      </c>
      <c r="S49">
        <v>82</v>
      </c>
      <c r="T49">
        <v>4</v>
      </c>
      <c r="U49">
        <v>73</v>
      </c>
      <c r="V49">
        <v>8</v>
      </c>
      <c r="W49">
        <v>86</v>
      </c>
      <c r="X49">
        <v>13</v>
      </c>
      <c r="Y49">
        <v>3800</v>
      </c>
      <c r="Z49">
        <v>28</v>
      </c>
      <c r="AA49">
        <v>80</v>
      </c>
      <c r="AC49" s="32" t="s">
        <v>166</v>
      </c>
      <c r="AD49" s="32" t="s">
        <v>166</v>
      </c>
      <c r="AE49" s="32" t="s">
        <v>166</v>
      </c>
      <c r="AF49" s="32" t="s">
        <v>166</v>
      </c>
      <c r="AG49" s="32" t="s">
        <v>166</v>
      </c>
      <c r="AH49" s="32" t="s">
        <v>166</v>
      </c>
      <c r="AI49" s="32" t="s">
        <v>166</v>
      </c>
      <c r="AJ49" s="32" t="s">
        <v>166</v>
      </c>
      <c r="AK49" s="32" t="s">
        <v>166</v>
      </c>
      <c r="AL49" s="32" t="s">
        <v>166</v>
      </c>
      <c r="AN49" s="31">
        <v>1</v>
      </c>
      <c r="AO49" s="31">
        <v>1</v>
      </c>
      <c r="AP49" s="31">
        <v>1</v>
      </c>
      <c r="AQ49" s="31">
        <v>1</v>
      </c>
      <c r="AR49" s="31">
        <v>1</v>
      </c>
      <c r="AS49" s="31">
        <v>1</v>
      </c>
      <c r="AT49" s="31">
        <v>1</v>
      </c>
      <c r="AU49" s="31">
        <v>1</v>
      </c>
      <c r="AV49" s="31">
        <v>1</v>
      </c>
      <c r="AW49" s="31">
        <v>1</v>
      </c>
    </row>
    <row r="50" spans="1:49">
      <c r="A50" s="2"/>
      <c r="B50" s="22">
        <v>1</v>
      </c>
      <c r="C50">
        <v>11</v>
      </c>
      <c r="D50">
        <v>85</v>
      </c>
      <c r="E50">
        <v>3</v>
      </c>
      <c r="F50">
        <v>75</v>
      </c>
      <c r="G50">
        <f t="shared" si="0"/>
        <v>8</v>
      </c>
      <c r="H50">
        <v>92</v>
      </c>
      <c r="I50">
        <v>14</v>
      </c>
      <c r="J50">
        <v>4000</v>
      </c>
      <c r="K50">
        <v>21</v>
      </c>
      <c r="L50">
        <v>81</v>
      </c>
      <c r="R50">
        <v>11</v>
      </c>
      <c r="S50">
        <v>85</v>
      </c>
      <c r="T50">
        <v>3</v>
      </c>
      <c r="U50">
        <v>75</v>
      </c>
      <c r="V50">
        <v>8</v>
      </c>
      <c r="W50">
        <v>92</v>
      </c>
      <c r="X50">
        <v>14</v>
      </c>
      <c r="Y50">
        <v>4000</v>
      </c>
      <c r="Z50">
        <v>21</v>
      </c>
      <c r="AA50">
        <v>81</v>
      </c>
      <c r="AC50" s="32" t="s">
        <v>166</v>
      </c>
      <c r="AD50" s="32" t="s">
        <v>166</v>
      </c>
      <c r="AE50" s="32" t="s">
        <v>166</v>
      </c>
      <c r="AF50" s="32" t="s">
        <v>166</v>
      </c>
      <c r="AG50" s="32" t="s">
        <v>166</v>
      </c>
      <c r="AH50" s="32" t="s">
        <v>166</v>
      </c>
      <c r="AI50" s="32" t="s">
        <v>166</v>
      </c>
      <c r="AJ50" s="32" t="s">
        <v>166</v>
      </c>
      <c r="AK50" s="32" t="s">
        <v>166</v>
      </c>
      <c r="AL50" s="32" t="s">
        <v>166</v>
      </c>
      <c r="AN50" s="31">
        <v>1</v>
      </c>
      <c r="AO50" s="31">
        <v>1</v>
      </c>
      <c r="AP50" s="31">
        <v>1</v>
      </c>
      <c r="AQ50" s="31">
        <v>1</v>
      </c>
      <c r="AR50" s="31">
        <v>1</v>
      </c>
      <c r="AS50" s="31">
        <v>1</v>
      </c>
      <c r="AT50" s="31">
        <v>1</v>
      </c>
      <c r="AU50" s="31">
        <v>1</v>
      </c>
      <c r="AV50" s="31">
        <v>1</v>
      </c>
      <c r="AW50" s="31">
        <v>1</v>
      </c>
    </row>
    <row r="51" spans="1:49">
      <c r="A51" s="2"/>
      <c r="B51" s="22">
        <v>1</v>
      </c>
      <c r="C51">
        <v>10</v>
      </c>
      <c r="D51">
        <v>87</v>
      </c>
      <c r="E51">
        <v>3</v>
      </c>
      <c r="F51">
        <v>71</v>
      </c>
      <c r="G51">
        <f t="shared" si="0"/>
        <v>7</v>
      </c>
      <c r="H51">
        <v>86</v>
      </c>
      <c r="I51">
        <v>15</v>
      </c>
      <c r="J51">
        <v>3300</v>
      </c>
      <c r="K51">
        <v>23</v>
      </c>
      <c r="L51">
        <v>81</v>
      </c>
      <c r="R51">
        <v>10</v>
      </c>
      <c r="S51">
        <v>87</v>
      </c>
      <c r="T51">
        <v>3</v>
      </c>
      <c r="U51">
        <v>71</v>
      </c>
      <c r="V51">
        <v>7</v>
      </c>
      <c r="W51">
        <v>86</v>
      </c>
      <c r="X51">
        <v>15</v>
      </c>
      <c r="Y51">
        <v>3300</v>
      </c>
      <c r="Z51">
        <v>23</v>
      </c>
      <c r="AA51">
        <v>81</v>
      </c>
      <c r="AC51" s="32" t="s">
        <v>166</v>
      </c>
      <c r="AD51" s="32" t="s">
        <v>166</v>
      </c>
      <c r="AE51" s="32" t="s">
        <v>166</v>
      </c>
      <c r="AF51" s="32" t="s">
        <v>166</v>
      </c>
      <c r="AG51" s="32" t="s">
        <v>166</v>
      </c>
      <c r="AH51" s="32" t="s">
        <v>166</v>
      </c>
      <c r="AI51" s="32" t="s">
        <v>166</v>
      </c>
      <c r="AJ51" s="32" t="s">
        <v>166</v>
      </c>
      <c r="AK51" s="32" t="s">
        <v>166</v>
      </c>
      <c r="AL51" s="32" t="s">
        <v>166</v>
      </c>
      <c r="AN51" s="31">
        <v>1</v>
      </c>
      <c r="AO51" s="31">
        <v>1</v>
      </c>
      <c r="AP51" s="31">
        <v>1</v>
      </c>
      <c r="AQ51" s="31">
        <v>1</v>
      </c>
      <c r="AR51" s="31">
        <v>1</v>
      </c>
      <c r="AS51" s="31">
        <v>1</v>
      </c>
      <c r="AT51" s="31">
        <v>1</v>
      </c>
      <c r="AU51" s="31">
        <v>1</v>
      </c>
      <c r="AV51" s="31">
        <v>1</v>
      </c>
      <c r="AW51" s="31">
        <v>1</v>
      </c>
    </row>
    <row r="52" spans="1:49">
      <c r="A52" s="2"/>
      <c r="B52" s="22">
        <v>1</v>
      </c>
      <c r="C52">
        <v>11</v>
      </c>
      <c r="D52">
        <v>82</v>
      </c>
      <c r="E52">
        <v>4</v>
      </c>
      <c r="F52">
        <v>69</v>
      </c>
      <c r="G52">
        <f t="shared" si="0"/>
        <v>7</v>
      </c>
      <c r="H52">
        <v>85</v>
      </c>
      <c r="I52">
        <v>12</v>
      </c>
      <c r="J52">
        <v>3500</v>
      </c>
      <c r="K52">
        <v>31</v>
      </c>
      <c r="L52">
        <v>82</v>
      </c>
      <c r="R52">
        <v>11</v>
      </c>
      <c r="S52">
        <v>82</v>
      </c>
      <c r="T52">
        <v>4</v>
      </c>
      <c r="U52">
        <v>69</v>
      </c>
      <c r="V52">
        <v>7</v>
      </c>
      <c r="W52">
        <v>85</v>
      </c>
      <c r="X52">
        <v>12</v>
      </c>
      <c r="Y52">
        <v>3500</v>
      </c>
      <c r="Z52">
        <v>31</v>
      </c>
      <c r="AA52">
        <v>82</v>
      </c>
      <c r="AC52" s="32" t="s">
        <v>166</v>
      </c>
      <c r="AD52" s="32" t="s">
        <v>166</v>
      </c>
      <c r="AE52" s="32" t="s">
        <v>166</v>
      </c>
      <c r="AF52" s="32" t="s">
        <v>166</v>
      </c>
      <c r="AG52" s="32" t="s">
        <v>166</v>
      </c>
      <c r="AH52" s="32" t="s">
        <v>166</v>
      </c>
      <c r="AI52" s="32" t="s">
        <v>166</v>
      </c>
      <c r="AJ52" s="32" t="s">
        <v>166</v>
      </c>
      <c r="AK52" s="32" t="s">
        <v>166</v>
      </c>
      <c r="AL52" s="32" t="s">
        <v>166</v>
      </c>
      <c r="AN52" s="31">
        <v>1</v>
      </c>
      <c r="AO52" s="31">
        <v>1</v>
      </c>
      <c r="AP52" s="31">
        <v>1</v>
      </c>
      <c r="AQ52" s="31">
        <v>1</v>
      </c>
      <c r="AR52" s="31">
        <v>1</v>
      </c>
      <c r="AS52" s="31">
        <v>1</v>
      </c>
      <c r="AT52" s="31">
        <v>1</v>
      </c>
      <c r="AU52" s="31">
        <v>1</v>
      </c>
      <c r="AV52" s="31">
        <v>1</v>
      </c>
      <c r="AW52" s="31">
        <v>1</v>
      </c>
    </row>
    <row r="53" spans="1:49">
      <c r="A53" s="2"/>
      <c r="B53" s="22">
        <v>1</v>
      </c>
      <c r="C53">
        <v>10</v>
      </c>
      <c r="D53">
        <v>76</v>
      </c>
      <c r="E53">
        <v>3</v>
      </c>
      <c r="F53">
        <v>73</v>
      </c>
      <c r="G53">
        <f t="shared" si="0"/>
        <v>7</v>
      </c>
      <c r="H53">
        <v>85</v>
      </c>
      <c r="I53">
        <v>13</v>
      </c>
      <c r="J53">
        <v>2800</v>
      </c>
      <c r="K53">
        <v>32</v>
      </c>
      <c r="L53">
        <v>81</v>
      </c>
      <c r="R53">
        <v>10</v>
      </c>
      <c r="S53">
        <v>76</v>
      </c>
      <c r="T53">
        <v>3</v>
      </c>
      <c r="U53">
        <v>73</v>
      </c>
      <c r="V53">
        <v>7</v>
      </c>
      <c r="W53">
        <v>85</v>
      </c>
      <c r="X53">
        <v>13</v>
      </c>
      <c r="Y53">
        <v>2800</v>
      </c>
      <c r="Z53">
        <v>32</v>
      </c>
      <c r="AA53">
        <v>81</v>
      </c>
      <c r="AC53" s="32" t="s">
        <v>166</v>
      </c>
      <c r="AD53" s="32" t="s">
        <v>166</v>
      </c>
      <c r="AE53" s="32" t="s">
        <v>166</v>
      </c>
      <c r="AF53" s="32" t="s">
        <v>166</v>
      </c>
      <c r="AG53" s="32" t="s">
        <v>166</v>
      </c>
      <c r="AH53" s="32" t="s">
        <v>166</v>
      </c>
      <c r="AI53" s="32" t="s">
        <v>166</v>
      </c>
      <c r="AJ53" s="32" t="s">
        <v>166</v>
      </c>
      <c r="AK53" s="32" t="s">
        <v>166</v>
      </c>
      <c r="AL53" s="32" t="s">
        <v>166</v>
      </c>
      <c r="AN53" s="31">
        <v>1</v>
      </c>
      <c r="AO53" s="31">
        <v>1</v>
      </c>
      <c r="AP53" s="31">
        <v>1</v>
      </c>
      <c r="AQ53" s="31">
        <v>1</v>
      </c>
      <c r="AR53" s="31">
        <v>1</v>
      </c>
      <c r="AS53" s="31">
        <v>1</v>
      </c>
      <c r="AT53" s="31">
        <v>1</v>
      </c>
      <c r="AU53" s="31">
        <v>1</v>
      </c>
      <c r="AV53" s="31">
        <v>1</v>
      </c>
      <c r="AW53" s="31">
        <v>1</v>
      </c>
    </row>
    <row r="54" spans="1:49">
      <c r="A54" s="2"/>
      <c r="B54" s="22">
        <v>1</v>
      </c>
      <c r="C54">
        <v>8</v>
      </c>
      <c r="D54">
        <v>52</v>
      </c>
      <c r="E54">
        <v>1</v>
      </c>
      <c r="F54">
        <v>73</v>
      </c>
      <c r="G54">
        <f t="shared" si="0"/>
        <v>7</v>
      </c>
      <c r="H54">
        <v>74</v>
      </c>
      <c r="I54">
        <v>15</v>
      </c>
      <c r="J54">
        <v>4400</v>
      </c>
      <c r="K54">
        <v>25</v>
      </c>
      <c r="L54">
        <v>79</v>
      </c>
      <c r="R54">
        <v>8</v>
      </c>
      <c r="S54">
        <v>52</v>
      </c>
      <c r="T54">
        <v>1</v>
      </c>
      <c r="U54">
        <v>73</v>
      </c>
      <c r="V54">
        <v>7</v>
      </c>
      <c r="W54">
        <v>74</v>
      </c>
      <c r="X54">
        <v>15</v>
      </c>
      <c r="Y54">
        <v>4400</v>
      </c>
      <c r="Z54">
        <v>25</v>
      </c>
      <c r="AA54">
        <v>79</v>
      </c>
      <c r="AC54" s="32" t="s">
        <v>166</v>
      </c>
      <c r="AD54" s="32" t="s">
        <v>166</v>
      </c>
      <c r="AE54" s="32" t="s">
        <v>166</v>
      </c>
      <c r="AF54" s="32" t="s">
        <v>166</v>
      </c>
      <c r="AG54" s="32" t="s">
        <v>166</v>
      </c>
      <c r="AH54" s="32" t="s">
        <v>166</v>
      </c>
      <c r="AI54" s="32" t="s">
        <v>166</v>
      </c>
      <c r="AJ54" s="32" t="s">
        <v>166</v>
      </c>
      <c r="AK54" s="32" t="s">
        <v>166</v>
      </c>
      <c r="AL54" s="32" t="s">
        <v>166</v>
      </c>
      <c r="AN54" s="31">
        <v>1</v>
      </c>
      <c r="AO54" s="31">
        <v>1</v>
      </c>
      <c r="AP54" s="31">
        <v>1</v>
      </c>
      <c r="AQ54" s="31">
        <v>1</v>
      </c>
      <c r="AR54" s="31">
        <v>1</v>
      </c>
      <c r="AS54" s="31">
        <v>1</v>
      </c>
      <c r="AT54" s="31">
        <v>1</v>
      </c>
      <c r="AU54" s="31">
        <v>1</v>
      </c>
      <c r="AV54" s="31">
        <v>1</v>
      </c>
      <c r="AW54" s="31">
        <v>1</v>
      </c>
    </row>
    <row r="55" spans="1:49">
      <c r="A55" s="2"/>
      <c r="B55" s="22">
        <v>1</v>
      </c>
      <c r="C55">
        <v>10</v>
      </c>
      <c r="D55">
        <v>76</v>
      </c>
      <c r="E55">
        <v>3</v>
      </c>
      <c r="F55">
        <v>73</v>
      </c>
      <c r="G55">
        <f t="shared" si="0"/>
        <v>7</v>
      </c>
      <c r="H55">
        <v>85</v>
      </c>
      <c r="I55">
        <v>13</v>
      </c>
      <c r="J55">
        <v>3600</v>
      </c>
      <c r="K55">
        <v>32</v>
      </c>
      <c r="L55">
        <v>80</v>
      </c>
      <c r="R55">
        <v>10</v>
      </c>
      <c r="S55">
        <v>76</v>
      </c>
      <c r="T55">
        <v>3</v>
      </c>
      <c r="U55">
        <v>73</v>
      </c>
      <c r="V55">
        <v>7</v>
      </c>
      <c r="W55">
        <v>85</v>
      </c>
      <c r="X55">
        <v>13</v>
      </c>
      <c r="Y55">
        <v>3600</v>
      </c>
      <c r="Z55">
        <v>32</v>
      </c>
      <c r="AA55">
        <v>80</v>
      </c>
      <c r="AC55" s="32" t="s">
        <v>166</v>
      </c>
      <c r="AD55" s="32" t="s">
        <v>166</v>
      </c>
      <c r="AE55" s="32" t="s">
        <v>166</v>
      </c>
      <c r="AF55" s="32" t="s">
        <v>166</v>
      </c>
      <c r="AG55" s="32" t="s">
        <v>166</v>
      </c>
      <c r="AH55" s="32" t="s">
        <v>166</v>
      </c>
      <c r="AI55" s="32" t="s">
        <v>166</v>
      </c>
      <c r="AJ55" s="32" t="s">
        <v>166</v>
      </c>
      <c r="AK55" s="32" t="s">
        <v>166</v>
      </c>
      <c r="AL55" s="32" t="s">
        <v>166</v>
      </c>
      <c r="AN55" s="31">
        <v>1</v>
      </c>
      <c r="AO55" s="31">
        <v>1</v>
      </c>
      <c r="AP55" s="31">
        <v>1</v>
      </c>
      <c r="AQ55" s="31">
        <v>1</v>
      </c>
      <c r="AR55" s="31">
        <v>1</v>
      </c>
      <c r="AS55" s="31">
        <v>1</v>
      </c>
      <c r="AT55" s="31">
        <v>1</v>
      </c>
      <c r="AU55" s="31">
        <v>1</v>
      </c>
      <c r="AV55" s="31">
        <v>1</v>
      </c>
      <c r="AW55" s="31">
        <v>1</v>
      </c>
    </row>
    <row r="56" spans="1:49">
      <c r="A56" s="2"/>
      <c r="B56" s="22">
        <v>1</v>
      </c>
      <c r="C56">
        <v>8</v>
      </c>
      <c r="D56">
        <v>52</v>
      </c>
      <c r="E56">
        <v>1</v>
      </c>
      <c r="F56">
        <v>73</v>
      </c>
      <c r="G56">
        <f t="shared" si="0"/>
        <v>7</v>
      </c>
      <c r="H56">
        <v>74</v>
      </c>
      <c r="I56">
        <v>15</v>
      </c>
      <c r="J56">
        <v>3800</v>
      </c>
      <c r="K56">
        <v>25</v>
      </c>
      <c r="L56">
        <v>78</v>
      </c>
      <c r="R56">
        <v>8</v>
      </c>
      <c r="S56">
        <v>52</v>
      </c>
      <c r="T56">
        <v>1</v>
      </c>
      <c r="U56">
        <v>73</v>
      </c>
      <c r="V56">
        <v>7</v>
      </c>
      <c r="W56">
        <v>74</v>
      </c>
      <c r="X56">
        <v>15</v>
      </c>
      <c r="Y56">
        <v>3800</v>
      </c>
      <c r="Z56">
        <v>25</v>
      </c>
      <c r="AA56">
        <v>78</v>
      </c>
      <c r="AC56" s="32" t="s">
        <v>166</v>
      </c>
      <c r="AD56" s="32" t="s">
        <v>166</v>
      </c>
      <c r="AE56" s="32" t="s">
        <v>166</v>
      </c>
      <c r="AF56" s="32" t="s">
        <v>166</v>
      </c>
      <c r="AG56" s="32" t="s">
        <v>166</v>
      </c>
      <c r="AH56" s="32" t="s">
        <v>166</v>
      </c>
      <c r="AI56" s="32" t="s">
        <v>166</v>
      </c>
      <c r="AJ56" s="32" t="s">
        <v>166</v>
      </c>
      <c r="AK56" s="32" t="s">
        <v>166</v>
      </c>
      <c r="AL56" s="32" t="s">
        <v>166</v>
      </c>
      <c r="AN56" s="31">
        <v>1</v>
      </c>
      <c r="AO56" s="31">
        <v>1</v>
      </c>
      <c r="AP56" s="31">
        <v>1</v>
      </c>
      <c r="AQ56" s="31">
        <v>1</v>
      </c>
      <c r="AR56" s="31">
        <v>1</v>
      </c>
      <c r="AS56" s="31">
        <v>1</v>
      </c>
      <c r="AT56" s="31">
        <v>1</v>
      </c>
      <c r="AU56" s="31">
        <v>1</v>
      </c>
      <c r="AV56" s="31">
        <v>1</v>
      </c>
      <c r="AW56" s="31">
        <v>1</v>
      </c>
    </row>
    <row r="57" spans="1:49">
      <c r="A57" s="2"/>
      <c r="B57" s="22">
        <v>1</v>
      </c>
      <c r="C57">
        <v>9</v>
      </c>
      <c r="D57">
        <v>74</v>
      </c>
      <c r="E57">
        <v>2</v>
      </c>
      <c r="F57">
        <v>72</v>
      </c>
      <c r="G57">
        <f t="shared" si="0"/>
        <v>7</v>
      </c>
      <c r="H57">
        <v>92</v>
      </c>
      <c r="I57">
        <v>16</v>
      </c>
      <c r="J57">
        <v>4600</v>
      </c>
      <c r="K57">
        <v>28</v>
      </c>
      <c r="L57">
        <v>79</v>
      </c>
      <c r="P57" s="32" t="s">
        <v>139</v>
      </c>
      <c r="R57">
        <v>9</v>
      </c>
      <c r="S57">
        <v>74</v>
      </c>
      <c r="T57">
        <v>2</v>
      </c>
      <c r="U57">
        <v>72</v>
      </c>
      <c r="V57">
        <v>7</v>
      </c>
      <c r="W57">
        <v>92</v>
      </c>
      <c r="X57">
        <v>16</v>
      </c>
      <c r="Y57">
        <v>4600</v>
      </c>
      <c r="Z57">
        <v>28</v>
      </c>
      <c r="AA57">
        <v>79</v>
      </c>
      <c r="AC57" s="32" t="s">
        <v>166</v>
      </c>
      <c r="AD57" s="32" t="s">
        <v>166</v>
      </c>
      <c r="AE57" s="32" t="s">
        <v>166</v>
      </c>
      <c r="AF57" s="32" t="s">
        <v>166</v>
      </c>
      <c r="AG57" s="32" t="s">
        <v>166</v>
      </c>
      <c r="AH57" s="32" t="s">
        <v>166</v>
      </c>
      <c r="AI57" s="32" t="s">
        <v>166</v>
      </c>
      <c r="AJ57" s="32" t="s">
        <v>166</v>
      </c>
      <c r="AK57" s="32" t="s">
        <v>166</v>
      </c>
      <c r="AL57" s="32" t="s">
        <v>166</v>
      </c>
      <c r="AN57" s="31">
        <v>1</v>
      </c>
      <c r="AO57" s="31">
        <v>1</v>
      </c>
      <c r="AP57" s="31">
        <v>1</v>
      </c>
      <c r="AQ57" s="31">
        <v>1</v>
      </c>
      <c r="AR57" s="31">
        <v>1</v>
      </c>
      <c r="AS57" s="31">
        <v>1</v>
      </c>
      <c r="AT57" s="31">
        <v>1</v>
      </c>
      <c r="AU57" s="31">
        <v>1</v>
      </c>
      <c r="AV57" s="31">
        <v>1</v>
      </c>
      <c r="AW57" s="31">
        <v>1</v>
      </c>
    </row>
    <row r="58" spans="1:49">
      <c r="A58" s="2"/>
      <c r="B58" s="22">
        <v>1</v>
      </c>
      <c r="C58">
        <v>9</v>
      </c>
      <c r="D58">
        <v>76</v>
      </c>
      <c r="E58">
        <v>3</v>
      </c>
      <c r="F58">
        <v>70</v>
      </c>
      <c r="G58">
        <f t="shared" si="0"/>
        <v>6</v>
      </c>
      <c r="H58">
        <v>85</v>
      </c>
      <c r="I58">
        <v>18</v>
      </c>
      <c r="J58">
        <v>4500</v>
      </c>
      <c r="K58">
        <v>25</v>
      </c>
      <c r="L58">
        <v>79</v>
      </c>
      <c r="R58">
        <v>9</v>
      </c>
      <c r="S58">
        <v>76</v>
      </c>
      <c r="T58">
        <v>3</v>
      </c>
      <c r="U58">
        <v>70</v>
      </c>
      <c r="V58">
        <v>6</v>
      </c>
      <c r="W58">
        <v>85</v>
      </c>
      <c r="X58">
        <v>18</v>
      </c>
      <c r="Y58">
        <v>4500</v>
      </c>
      <c r="Z58">
        <v>25</v>
      </c>
      <c r="AA58">
        <v>79</v>
      </c>
      <c r="AC58" s="32" t="s">
        <v>166</v>
      </c>
      <c r="AD58" s="32" t="s">
        <v>166</v>
      </c>
      <c r="AE58" s="32" t="s">
        <v>166</v>
      </c>
      <c r="AF58" s="32" t="s">
        <v>166</v>
      </c>
      <c r="AG58" s="32" t="s">
        <v>166</v>
      </c>
      <c r="AH58" s="32" t="s">
        <v>166</v>
      </c>
      <c r="AI58" s="32" t="s">
        <v>166</v>
      </c>
      <c r="AJ58" s="32" t="s">
        <v>166</v>
      </c>
      <c r="AK58" s="32" t="s">
        <v>166</v>
      </c>
      <c r="AL58" s="32" t="s">
        <v>166</v>
      </c>
      <c r="AN58" s="31">
        <v>1</v>
      </c>
      <c r="AO58" s="31">
        <v>1</v>
      </c>
      <c r="AP58" s="31">
        <v>1</v>
      </c>
      <c r="AQ58" s="31">
        <v>1</v>
      </c>
      <c r="AR58" s="31">
        <v>1</v>
      </c>
      <c r="AS58" s="31">
        <v>1</v>
      </c>
      <c r="AT58" s="31">
        <v>1</v>
      </c>
      <c r="AU58" s="31">
        <v>1</v>
      </c>
      <c r="AV58" s="31">
        <v>1</v>
      </c>
      <c r="AW58" s="31">
        <v>1</v>
      </c>
    </row>
    <row r="59" spans="1:49">
      <c r="A59" s="2"/>
      <c r="B59" s="22">
        <v>1</v>
      </c>
      <c r="C59">
        <v>12</v>
      </c>
      <c r="D59">
        <v>82</v>
      </c>
      <c r="E59">
        <v>4</v>
      </c>
      <c r="F59">
        <v>71</v>
      </c>
      <c r="G59">
        <f t="shared" si="0"/>
        <v>8</v>
      </c>
      <c r="H59">
        <v>83</v>
      </c>
      <c r="I59">
        <v>18</v>
      </c>
      <c r="J59">
        <v>4200</v>
      </c>
      <c r="K59">
        <v>23</v>
      </c>
      <c r="L59">
        <v>80</v>
      </c>
      <c r="R59">
        <v>12</v>
      </c>
      <c r="S59">
        <v>82</v>
      </c>
      <c r="T59">
        <v>4</v>
      </c>
      <c r="U59">
        <v>71</v>
      </c>
      <c r="V59">
        <v>8</v>
      </c>
      <c r="W59">
        <v>83</v>
      </c>
      <c r="X59">
        <v>18</v>
      </c>
      <c r="Y59">
        <v>4200</v>
      </c>
      <c r="Z59">
        <v>23</v>
      </c>
      <c r="AA59">
        <v>80</v>
      </c>
      <c r="AC59" s="32" t="s">
        <v>166</v>
      </c>
      <c r="AD59" s="32" t="s">
        <v>166</v>
      </c>
      <c r="AE59" s="32" t="s">
        <v>166</v>
      </c>
      <c r="AF59" s="32" t="s">
        <v>166</v>
      </c>
      <c r="AG59" s="32" t="s">
        <v>166</v>
      </c>
      <c r="AH59" s="32" t="s">
        <v>166</v>
      </c>
      <c r="AI59" s="32" t="s">
        <v>166</v>
      </c>
      <c r="AJ59" s="32" t="s">
        <v>166</v>
      </c>
      <c r="AK59" s="32" t="s">
        <v>166</v>
      </c>
      <c r="AL59" s="32" t="s">
        <v>166</v>
      </c>
      <c r="AN59" s="31">
        <v>1</v>
      </c>
      <c r="AO59" s="31">
        <v>1</v>
      </c>
      <c r="AP59" s="31">
        <v>1</v>
      </c>
      <c r="AQ59" s="31">
        <v>1</v>
      </c>
      <c r="AR59" s="31">
        <v>1</v>
      </c>
      <c r="AS59" s="31">
        <v>1</v>
      </c>
      <c r="AT59" s="31">
        <v>1</v>
      </c>
      <c r="AU59" s="31">
        <v>1</v>
      </c>
      <c r="AV59" s="31">
        <v>1</v>
      </c>
      <c r="AW59" s="31">
        <v>1</v>
      </c>
    </row>
    <row r="60" spans="1:49">
      <c r="A60" s="2"/>
      <c r="B60" s="22">
        <v>1</v>
      </c>
      <c r="C60">
        <v>11</v>
      </c>
      <c r="D60">
        <v>75</v>
      </c>
      <c r="E60">
        <v>2</v>
      </c>
      <c r="F60">
        <v>69</v>
      </c>
      <c r="G60">
        <f t="shared" si="0"/>
        <v>9</v>
      </c>
      <c r="H60">
        <v>86</v>
      </c>
      <c r="I60">
        <v>16</v>
      </c>
      <c r="J60">
        <v>3900</v>
      </c>
      <c r="K60">
        <v>22</v>
      </c>
      <c r="L60">
        <v>79</v>
      </c>
      <c r="R60">
        <v>11</v>
      </c>
      <c r="S60">
        <v>75</v>
      </c>
      <c r="T60">
        <v>2</v>
      </c>
      <c r="U60">
        <v>69</v>
      </c>
      <c r="V60">
        <v>9</v>
      </c>
      <c r="W60">
        <v>86</v>
      </c>
      <c r="X60">
        <v>16</v>
      </c>
      <c r="Y60">
        <v>3900</v>
      </c>
      <c r="Z60">
        <v>22</v>
      </c>
      <c r="AA60">
        <v>79</v>
      </c>
      <c r="AC60" s="32" t="s">
        <v>166</v>
      </c>
      <c r="AD60" s="32" t="s">
        <v>166</v>
      </c>
      <c r="AE60" s="32" t="s">
        <v>166</v>
      </c>
      <c r="AF60" s="32" t="s">
        <v>166</v>
      </c>
      <c r="AG60" s="32" t="s">
        <v>166</v>
      </c>
      <c r="AH60" s="32" t="s">
        <v>166</v>
      </c>
      <c r="AI60" s="32" t="s">
        <v>166</v>
      </c>
      <c r="AJ60" s="32" t="s">
        <v>166</v>
      </c>
      <c r="AK60" s="32" t="s">
        <v>166</v>
      </c>
      <c r="AL60" s="32" t="s">
        <v>166</v>
      </c>
      <c r="AN60" s="31">
        <v>1</v>
      </c>
      <c r="AO60" s="31">
        <v>1</v>
      </c>
      <c r="AP60" s="31">
        <v>1</v>
      </c>
      <c r="AQ60" s="31">
        <v>1</v>
      </c>
      <c r="AR60" s="31">
        <v>1</v>
      </c>
      <c r="AS60" s="31">
        <v>1</v>
      </c>
      <c r="AT60" s="31">
        <v>1</v>
      </c>
      <c r="AU60" s="31">
        <v>1</v>
      </c>
      <c r="AV60" s="31">
        <v>1</v>
      </c>
      <c r="AW60" s="31">
        <v>1</v>
      </c>
    </row>
    <row r="61" spans="1:49">
      <c r="A61" s="2"/>
      <c r="B61" s="22">
        <v>1</v>
      </c>
      <c r="C61">
        <v>12</v>
      </c>
      <c r="D61">
        <v>75</v>
      </c>
      <c r="E61">
        <v>4</v>
      </c>
      <c r="F61">
        <v>70</v>
      </c>
      <c r="G61">
        <f t="shared" si="0"/>
        <v>8</v>
      </c>
      <c r="H61">
        <v>88</v>
      </c>
      <c r="I61">
        <v>14</v>
      </c>
      <c r="J61">
        <v>4000</v>
      </c>
      <c r="K61">
        <v>28</v>
      </c>
      <c r="L61">
        <v>79</v>
      </c>
      <c r="R61">
        <v>12</v>
      </c>
      <c r="S61">
        <v>75</v>
      </c>
      <c r="T61">
        <v>4</v>
      </c>
      <c r="U61">
        <v>70</v>
      </c>
      <c r="V61">
        <v>8</v>
      </c>
      <c r="W61">
        <v>88</v>
      </c>
      <c r="X61">
        <v>14</v>
      </c>
      <c r="Y61">
        <v>4000</v>
      </c>
      <c r="Z61">
        <v>28</v>
      </c>
      <c r="AA61">
        <v>79</v>
      </c>
      <c r="AC61" s="32" t="s">
        <v>166</v>
      </c>
      <c r="AD61" s="32" t="s">
        <v>166</v>
      </c>
      <c r="AE61" s="32" t="s">
        <v>166</v>
      </c>
      <c r="AF61" s="32" t="s">
        <v>166</v>
      </c>
      <c r="AG61" s="32" t="s">
        <v>166</v>
      </c>
      <c r="AH61" s="32" t="s">
        <v>166</v>
      </c>
      <c r="AI61" s="32" t="s">
        <v>166</v>
      </c>
      <c r="AJ61" s="32" t="s">
        <v>166</v>
      </c>
      <c r="AK61" s="32" t="s">
        <v>166</v>
      </c>
      <c r="AL61" s="32" t="s">
        <v>166</v>
      </c>
      <c r="AN61" s="31">
        <v>1</v>
      </c>
      <c r="AO61" s="31">
        <v>1</v>
      </c>
      <c r="AP61" s="31">
        <v>1</v>
      </c>
      <c r="AQ61" s="31">
        <v>1</v>
      </c>
      <c r="AR61" s="31">
        <v>1</v>
      </c>
      <c r="AS61" s="31">
        <v>1</v>
      </c>
      <c r="AT61" s="31">
        <v>1</v>
      </c>
      <c r="AU61" s="31">
        <v>1</v>
      </c>
      <c r="AV61" s="31">
        <v>1</v>
      </c>
      <c r="AW61" s="31">
        <v>1</v>
      </c>
    </row>
    <row r="62" spans="1:49">
      <c r="A62" s="2"/>
      <c r="B62" s="22">
        <v>1</v>
      </c>
      <c r="C62">
        <v>11</v>
      </c>
      <c r="D62">
        <v>77</v>
      </c>
      <c r="E62">
        <v>3</v>
      </c>
      <c r="F62">
        <v>69</v>
      </c>
      <c r="G62">
        <f t="shared" si="0"/>
        <v>8</v>
      </c>
      <c r="H62">
        <v>87</v>
      </c>
      <c r="I62">
        <v>12</v>
      </c>
      <c r="J62" s="10">
        <v>4200</v>
      </c>
      <c r="K62">
        <v>26</v>
      </c>
      <c r="L62">
        <v>78</v>
      </c>
      <c r="R62">
        <v>11</v>
      </c>
      <c r="S62">
        <v>77</v>
      </c>
      <c r="T62">
        <v>3</v>
      </c>
      <c r="U62">
        <v>69</v>
      </c>
      <c r="V62">
        <v>8</v>
      </c>
      <c r="W62">
        <v>87</v>
      </c>
      <c r="X62">
        <v>12</v>
      </c>
      <c r="Y62">
        <v>4200</v>
      </c>
      <c r="Z62">
        <v>26</v>
      </c>
      <c r="AA62">
        <v>78</v>
      </c>
      <c r="AC62" s="32" t="s">
        <v>166</v>
      </c>
      <c r="AD62" s="32" t="s">
        <v>166</v>
      </c>
      <c r="AE62" s="32" t="s">
        <v>166</v>
      </c>
      <c r="AF62" s="32" t="s">
        <v>166</v>
      </c>
      <c r="AG62" s="32" t="s">
        <v>166</v>
      </c>
      <c r="AH62" s="32" t="s">
        <v>166</v>
      </c>
      <c r="AI62" s="32" t="s">
        <v>166</v>
      </c>
      <c r="AJ62" s="32" t="s">
        <v>166</v>
      </c>
      <c r="AK62" s="32" t="s">
        <v>166</v>
      </c>
      <c r="AL62" s="32" t="s">
        <v>166</v>
      </c>
      <c r="AN62" s="31">
        <v>1</v>
      </c>
      <c r="AO62" s="31">
        <v>1</v>
      </c>
      <c r="AP62" s="31">
        <v>1</v>
      </c>
      <c r="AQ62" s="31">
        <v>1</v>
      </c>
      <c r="AR62" s="31">
        <v>1</v>
      </c>
      <c r="AS62" s="31">
        <v>1</v>
      </c>
      <c r="AT62" s="31">
        <v>1</v>
      </c>
      <c r="AU62" s="31">
        <v>1</v>
      </c>
      <c r="AV62" s="31">
        <v>1</v>
      </c>
      <c r="AW62" s="31">
        <v>1</v>
      </c>
    </row>
    <row r="63" spans="1:49">
      <c r="A63" s="2"/>
      <c r="B63" s="22">
        <v>1</v>
      </c>
      <c r="C63">
        <v>12</v>
      </c>
      <c r="D63">
        <v>82</v>
      </c>
      <c r="E63">
        <v>2</v>
      </c>
      <c r="F63">
        <v>73</v>
      </c>
      <c r="G63">
        <f t="shared" si="0"/>
        <v>10</v>
      </c>
      <c r="H63">
        <v>86</v>
      </c>
      <c r="I63">
        <v>13</v>
      </c>
      <c r="J63" s="10">
        <v>4300</v>
      </c>
      <c r="K63">
        <v>28</v>
      </c>
      <c r="L63">
        <v>79</v>
      </c>
      <c r="R63">
        <v>12</v>
      </c>
      <c r="S63">
        <v>82</v>
      </c>
      <c r="T63">
        <v>2</v>
      </c>
      <c r="U63">
        <v>73</v>
      </c>
      <c r="V63">
        <v>10</v>
      </c>
      <c r="W63">
        <v>86</v>
      </c>
      <c r="X63">
        <v>13</v>
      </c>
      <c r="Y63">
        <v>4300</v>
      </c>
      <c r="Z63">
        <v>28</v>
      </c>
      <c r="AA63">
        <v>79</v>
      </c>
      <c r="AC63" s="32" t="s">
        <v>166</v>
      </c>
      <c r="AD63" s="32" t="s">
        <v>166</v>
      </c>
      <c r="AE63" s="32" t="s">
        <v>166</v>
      </c>
      <c r="AF63" s="32" t="s">
        <v>166</v>
      </c>
      <c r="AG63" s="32" t="s">
        <v>166</v>
      </c>
      <c r="AH63" s="32" t="s">
        <v>166</v>
      </c>
      <c r="AI63" s="32" t="s">
        <v>166</v>
      </c>
      <c r="AJ63" s="32" t="s">
        <v>166</v>
      </c>
      <c r="AK63" s="32" t="s">
        <v>166</v>
      </c>
      <c r="AL63" s="32" t="s">
        <v>166</v>
      </c>
      <c r="AN63" s="31">
        <v>1</v>
      </c>
      <c r="AO63" s="31">
        <v>1</v>
      </c>
      <c r="AP63" s="31">
        <v>1</v>
      </c>
      <c r="AQ63" s="31">
        <v>1</v>
      </c>
      <c r="AR63" s="31">
        <v>1</v>
      </c>
      <c r="AS63" s="31">
        <v>1</v>
      </c>
      <c r="AT63" s="31">
        <v>1</v>
      </c>
      <c r="AU63" s="31">
        <v>1</v>
      </c>
      <c r="AV63" s="31">
        <v>1</v>
      </c>
      <c r="AW63" s="31">
        <v>1</v>
      </c>
    </row>
    <row r="64" spans="1:49">
      <c r="A64" s="2">
        <v>5</v>
      </c>
      <c r="B64" s="22">
        <v>1</v>
      </c>
      <c r="C64">
        <v>12</v>
      </c>
      <c r="D64">
        <v>82</v>
      </c>
      <c r="E64">
        <v>4</v>
      </c>
      <c r="F64">
        <v>73</v>
      </c>
      <c r="G64">
        <f t="shared" si="0"/>
        <v>8</v>
      </c>
      <c r="H64">
        <v>86</v>
      </c>
      <c r="I64">
        <v>13</v>
      </c>
      <c r="J64" s="10">
        <v>3900</v>
      </c>
      <c r="K64">
        <v>28</v>
      </c>
      <c r="L64">
        <v>81</v>
      </c>
      <c r="N64" t="s">
        <v>133</v>
      </c>
      <c r="R64">
        <v>12</v>
      </c>
      <c r="S64">
        <v>82</v>
      </c>
      <c r="T64">
        <v>4</v>
      </c>
      <c r="U64">
        <v>73</v>
      </c>
      <c r="V64">
        <v>8</v>
      </c>
      <c r="W64">
        <v>86</v>
      </c>
      <c r="X64">
        <v>13</v>
      </c>
      <c r="Y64">
        <v>3900</v>
      </c>
      <c r="Z64">
        <v>28</v>
      </c>
      <c r="AA64">
        <v>81</v>
      </c>
      <c r="AC64" s="32" t="s">
        <v>166</v>
      </c>
      <c r="AD64" s="32" t="s">
        <v>166</v>
      </c>
      <c r="AE64" s="32" t="s">
        <v>166</v>
      </c>
      <c r="AF64" s="32" t="s">
        <v>166</v>
      </c>
      <c r="AG64" s="32" t="s">
        <v>166</v>
      </c>
      <c r="AH64" s="32" t="s">
        <v>166</v>
      </c>
      <c r="AI64" s="32" t="s">
        <v>166</v>
      </c>
      <c r="AJ64" s="32" t="s">
        <v>166</v>
      </c>
      <c r="AK64" s="32" t="s">
        <v>166</v>
      </c>
      <c r="AL64" s="32" t="s">
        <v>166</v>
      </c>
      <c r="AN64" s="31">
        <v>1</v>
      </c>
      <c r="AO64" s="31">
        <v>1</v>
      </c>
      <c r="AP64" s="31">
        <v>1</v>
      </c>
      <c r="AQ64" s="31">
        <v>1</v>
      </c>
      <c r="AR64" s="31">
        <v>1</v>
      </c>
      <c r="AS64" s="31">
        <v>1</v>
      </c>
      <c r="AT64" s="31">
        <v>1</v>
      </c>
      <c r="AU64" s="31">
        <v>1</v>
      </c>
      <c r="AV64" s="31">
        <v>1</v>
      </c>
      <c r="AW64" s="31">
        <v>1</v>
      </c>
    </row>
    <row r="65" spans="1:49">
      <c r="A65" s="2"/>
      <c r="B65" s="22">
        <v>1</v>
      </c>
      <c r="C65">
        <v>11</v>
      </c>
      <c r="D65">
        <v>85</v>
      </c>
      <c r="E65">
        <v>3</v>
      </c>
      <c r="F65">
        <v>75</v>
      </c>
      <c r="G65">
        <f t="shared" si="0"/>
        <v>8</v>
      </c>
      <c r="H65">
        <v>92</v>
      </c>
      <c r="I65">
        <v>14</v>
      </c>
      <c r="J65" s="10">
        <v>2500</v>
      </c>
      <c r="K65">
        <v>21</v>
      </c>
      <c r="L65">
        <v>82</v>
      </c>
      <c r="R65">
        <v>11</v>
      </c>
      <c r="S65">
        <v>85</v>
      </c>
      <c r="T65">
        <v>3</v>
      </c>
      <c r="U65">
        <v>75</v>
      </c>
      <c r="V65">
        <v>8</v>
      </c>
      <c r="W65">
        <v>92</v>
      </c>
      <c r="X65">
        <v>14</v>
      </c>
      <c r="Y65">
        <v>2500</v>
      </c>
      <c r="Z65">
        <v>21</v>
      </c>
      <c r="AA65">
        <v>82</v>
      </c>
      <c r="AC65" s="32" t="s">
        <v>166</v>
      </c>
      <c r="AD65" s="32" t="s">
        <v>166</v>
      </c>
      <c r="AE65" s="32" t="s">
        <v>166</v>
      </c>
      <c r="AF65" s="32" t="s">
        <v>166</v>
      </c>
      <c r="AG65" s="32" t="s">
        <v>166</v>
      </c>
      <c r="AH65" s="32" t="s">
        <v>166</v>
      </c>
      <c r="AI65" s="32" t="s">
        <v>166</v>
      </c>
      <c r="AJ65" s="32" t="s">
        <v>166</v>
      </c>
      <c r="AK65" s="32" t="s">
        <v>166</v>
      </c>
      <c r="AL65" s="32" t="s">
        <v>166</v>
      </c>
      <c r="AN65" s="31">
        <v>1</v>
      </c>
      <c r="AO65" s="31">
        <v>1</v>
      </c>
      <c r="AP65" s="31">
        <v>1</v>
      </c>
      <c r="AQ65" s="31">
        <v>1</v>
      </c>
      <c r="AR65" s="31">
        <v>1</v>
      </c>
      <c r="AS65" s="31">
        <v>1</v>
      </c>
      <c r="AT65" s="31">
        <v>1</v>
      </c>
      <c r="AU65" s="31">
        <v>1</v>
      </c>
      <c r="AV65" s="31">
        <v>1</v>
      </c>
      <c r="AW65" s="31">
        <v>1</v>
      </c>
    </row>
    <row r="66" spans="1:49">
      <c r="A66" s="2"/>
      <c r="B66" s="22">
        <v>1</v>
      </c>
      <c r="C66">
        <v>10</v>
      </c>
      <c r="D66">
        <v>85</v>
      </c>
      <c r="E66">
        <v>4</v>
      </c>
      <c r="F66">
        <v>71</v>
      </c>
      <c r="G66">
        <f t="shared" si="0"/>
        <v>6</v>
      </c>
      <c r="H66">
        <v>86</v>
      </c>
      <c r="I66">
        <v>15</v>
      </c>
      <c r="J66" s="10">
        <v>3800</v>
      </c>
      <c r="K66">
        <v>23</v>
      </c>
      <c r="L66">
        <v>83</v>
      </c>
      <c r="R66">
        <v>10</v>
      </c>
      <c r="S66">
        <v>85</v>
      </c>
      <c r="T66">
        <v>4</v>
      </c>
      <c r="U66">
        <v>71</v>
      </c>
      <c r="V66">
        <v>6</v>
      </c>
      <c r="W66">
        <v>86</v>
      </c>
      <c r="X66">
        <v>15</v>
      </c>
      <c r="Y66">
        <v>3800</v>
      </c>
      <c r="Z66">
        <v>23</v>
      </c>
      <c r="AA66">
        <v>83</v>
      </c>
      <c r="AC66" s="32" t="s">
        <v>166</v>
      </c>
      <c r="AD66" s="32" t="s">
        <v>166</v>
      </c>
      <c r="AE66" s="32" t="s">
        <v>166</v>
      </c>
      <c r="AF66" s="32" t="s">
        <v>166</v>
      </c>
      <c r="AG66" s="32" t="s">
        <v>166</v>
      </c>
      <c r="AH66" s="32" t="s">
        <v>166</v>
      </c>
      <c r="AI66" s="32" t="s">
        <v>166</v>
      </c>
      <c r="AJ66" s="32" t="s">
        <v>166</v>
      </c>
      <c r="AK66" s="32" t="s">
        <v>166</v>
      </c>
      <c r="AL66" s="32" t="s">
        <v>166</v>
      </c>
      <c r="AN66" s="31">
        <v>1</v>
      </c>
      <c r="AO66" s="31">
        <v>1</v>
      </c>
      <c r="AP66" s="31">
        <v>1</v>
      </c>
      <c r="AQ66" s="31">
        <v>1</v>
      </c>
      <c r="AR66" s="31">
        <v>1</v>
      </c>
      <c r="AS66" s="31">
        <v>1</v>
      </c>
      <c r="AT66" s="31">
        <v>1</v>
      </c>
      <c r="AU66" s="31">
        <v>1</v>
      </c>
      <c r="AV66" s="31">
        <v>1</v>
      </c>
      <c r="AW66" s="31">
        <v>1</v>
      </c>
    </row>
    <row r="67" spans="1:49">
      <c r="A67" s="2"/>
      <c r="B67" s="22">
        <v>1</v>
      </c>
      <c r="C67">
        <v>11</v>
      </c>
      <c r="D67">
        <v>85</v>
      </c>
      <c r="E67">
        <v>4</v>
      </c>
      <c r="F67">
        <v>69</v>
      </c>
      <c r="G67">
        <f t="shared" si="0"/>
        <v>7</v>
      </c>
      <c r="H67">
        <v>85</v>
      </c>
      <c r="I67">
        <v>12</v>
      </c>
      <c r="J67" s="10">
        <v>4700</v>
      </c>
      <c r="K67">
        <v>31</v>
      </c>
      <c r="L67">
        <v>84</v>
      </c>
      <c r="R67">
        <v>11</v>
      </c>
      <c r="S67">
        <v>85</v>
      </c>
      <c r="T67">
        <v>4</v>
      </c>
      <c r="U67">
        <v>69</v>
      </c>
      <c r="V67">
        <v>7</v>
      </c>
      <c r="W67">
        <v>85</v>
      </c>
      <c r="X67">
        <v>12</v>
      </c>
      <c r="Y67">
        <v>4700</v>
      </c>
      <c r="Z67">
        <v>31</v>
      </c>
      <c r="AA67">
        <v>84</v>
      </c>
      <c r="AC67" s="32" t="s">
        <v>166</v>
      </c>
      <c r="AD67" s="32" t="s">
        <v>166</v>
      </c>
      <c r="AE67" s="32" t="s">
        <v>166</v>
      </c>
      <c r="AF67" s="32" t="s">
        <v>166</v>
      </c>
      <c r="AG67" s="32" t="s">
        <v>166</v>
      </c>
      <c r="AH67" s="32" t="s">
        <v>166</v>
      </c>
      <c r="AI67" s="32" t="s">
        <v>166</v>
      </c>
      <c r="AJ67" s="32" t="s">
        <v>166</v>
      </c>
      <c r="AK67" s="32" t="s">
        <v>166</v>
      </c>
      <c r="AL67" s="32" t="s">
        <v>166</v>
      </c>
      <c r="AN67" s="31">
        <v>1</v>
      </c>
      <c r="AO67" s="31">
        <v>1</v>
      </c>
      <c r="AP67" s="31">
        <v>1</v>
      </c>
      <c r="AQ67" s="31">
        <v>1</v>
      </c>
      <c r="AR67" s="31">
        <v>1</v>
      </c>
      <c r="AS67" s="31">
        <v>1</v>
      </c>
      <c r="AT67" s="31">
        <v>1</v>
      </c>
      <c r="AU67" s="31">
        <v>1</v>
      </c>
      <c r="AV67" s="31">
        <v>1</v>
      </c>
      <c r="AW67" s="31">
        <v>1</v>
      </c>
    </row>
    <row r="68" spans="1:49">
      <c r="A68" s="2"/>
      <c r="B68" s="22">
        <v>1</v>
      </c>
      <c r="C68">
        <v>10</v>
      </c>
      <c r="D68">
        <v>85</v>
      </c>
      <c r="E68">
        <v>3</v>
      </c>
      <c r="F68">
        <v>73</v>
      </c>
      <c r="G68">
        <f t="shared" si="0"/>
        <v>7</v>
      </c>
      <c r="H68">
        <v>85</v>
      </c>
      <c r="I68">
        <v>13</v>
      </c>
      <c r="J68" s="10">
        <v>3600</v>
      </c>
      <c r="K68">
        <v>32</v>
      </c>
      <c r="L68">
        <v>85</v>
      </c>
      <c r="R68">
        <v>10</v>
      </c>
      <c r="S68">
        <v>85</v>
      </c>
      <c r="T68">
        <v>3</v>
      </c>
      <c r="U68">
        <v>73</v>
      </c>
      <c r="V68">
        <v>7</v>
      </c>
      <c r="W68">
        <v>85</v>
      </c>
      <c r="X68">
        <v>13</v>
      </c>
      <c r="Y68">
        <v>3600</v>
      </c>
      <c r="Z68">
        <v>32</v>
      </c>
      <c r="AA68">
        <v>85</v>
      </c>
      <c r="AC68" s="32" t="s">
        <v>166</v>
      </c>
      <c r="AD68" s="32" t="s">
        <v>166</v>
      </c>
      <c r="AE68" s="32" t="s">
        <v>166</v>
      </c>
      <c r="AF68" s="32" t="s">
        <v>166</v>
      </c>
      <c r="AG68" s="32" t="s">
        <v>166</v>
      </c>
      <c r="AH68" s="32" t="s">
        <v>166</v>
      </c>
      <c r="AI68" s="32" t="s">
        <v>166</v>
      </c>
      <c r="AJ68" s="32" t="s">
        <v>166</v>
      </c>
      <c r="AK68" s="32" t="s">
        <v>166</v>
      </c>
      <c r="AL68" s="32" t="s">
        <v>166</v>
      </c>
      <c r="AN68" s="31">
        <v>1</v>
      </c>
      <c r="AO68" s="31">
        <v>1</v>
      </c>
      <c r="AP68" s="31">
        <v>1</v>
      </c>
      <c r="AQ68" s="31">
        <v>1</v>
      </c>
      <c r="AR68" s="31">
        <v>1</v>
      </c>
      <c r="AS68" s="31">
        <v>1</v>
      </c>
      <c r="AT68" s="31">
        <v>1</v>
      </c>
      <c r="AU68" s="31">
        <v>1</v>
      </c>
      <c r="AV68" s="31">
        <v>1</v>
      </c>
      <c r="AW68" s="31">
        <v>1</v>
      </c>
    </row>
    <row r="69" spans="1:49">
      <c r="A69" s="2"/>
      <c r="B69" s="22">
        <v>1</v>
      </c>
      <c r="C69">
        <v>6</v>
      </c>
      <c r="D69">
        <v>85</v>
      </c>
      <c r="E69">
        <v>3</v>
      </c>
      <c r="F69">
        <v>73</v>
      </c>
      <c r="G69">
        <f t="shared" si="0"/>
        <v>3</v>
      </c>
      <c r="H69">
        <v>74</v>
      </c>
      <c r="I69">
        <v>15</v>
      </c>
      <c r="J69" s="10">
        <v>3300</v>
      </c>
      <c r="K69">
        <v>25</v>
      </c>
      <c r="L69">
        <v>85</v>
      </c>
      <c r="P69" s="32" t="s">
        <v>139</v>
      </c>
      <c r="R69">
        <v>6</v>
      </c>
      <c r="S69">
        <v>85</v>
      </c>
      <c r="T69">
        <v>3</v>
      </c>
      <c r="U69">
        <v>73</v>
      </c>
      <c r="V69">
        <v>3</v>
      </c>
      <c r="W69">
        <v>74</v>
      </c>
      <c r="X69">
        <v>15</v>
      </c>
      <c r="Y69">
        <v>3300</v>
      </c>
      <c r="Z69">
        <v>25</v>
      </c>
      <c r="AA69">
        <v>85</v>
      </c>
      <c r="AC69" s="32" t="s">
        <v>166</v>
      </c>
      <c r="AD69" s="32" t="s">
        <v>166</v>
      </c>
      <c r="AE69" s="32" t="s">
        <v>166</v>
      </c>
      <c r="AF69" s="32" t="s">
        <v>166</v>
      </c>
      <c r="AG69" s="32" t="s">
        <v>166</v>
      </c>
      <c r="AH69" s="32" t="s">
        <v>166</v>
      </c>
      <c r="AI69" s="32" t="s">
        <v>166</v>
      </c>
      <c r="AJ69" s="32" t="s">
        <v>166</v>
      </c>
      <c r="AK69" s="32" t="s">
        <v>166</v>
      </c>
      <c r="AL69" s="32" t="s">
        <v>166</v>
      </c>
      <c r="AN69" s="31">
        <v>1</v>
      </c>
      <c r="AO69" s="31">
        <v>1</v>
      </c>
      <c r="AP69" s="31">
        <v>1</v>
      </c>
      <c r="AQ69" s="31">
        <v>1</v>
      </c>
      <c r="AR69" s="31">
        <v>1</v>
      </c>
      <c r="AS69" s="31">
        <v>1</v>
      </c>
      <c r="AT69" s="31">
        <v>1</v>
      </c>
      <c r="AU69" s="31">
        <v>1</v>
      </c>
      <c r="AV69" s="31">
        <v>1</v>
      </c>
      <c r="AW69" s="31">
        <v>1</v>
      </c>
    </row>
    <row r="70" spans="1:49">
      <c r="A70" s="2"/>
      <c r="B70" s="22">
        <v>1</v>
      </c>
      <c r="C70">
        <v>11</v>
      </c>
      <c r="D70">
        <v>85</v>
      </c>
      <c r="E70">
        <v>2</v>
      </c>
      <c r="F70">
        <v>72</v>
      </c>
      <c r="G70">
        <f t="shared" si="0"/>
        <v>9</v>
      </c>
      <c r="H70">
        <v>92</v>
      </c>
      <c r="I70">
        <v>16</v>
      </c>
      <c r="J70" s="10">
        <v>3500</v>
      </c>
      <c r="K70">
        <v>28</v>
      </c>
      <c r="L70">
        <v>85</v>
      </c>
      <c r="P70" s="32" t="s">
        <v>139</v>
      </c>
      <c r="R70">
        <v>11</v>
      </c>
      <c r="S70">
        <v>85</v>
      </c>
      <c r="T70">
        <v>2</v>
      </c>
      <c r="U70">
        <v>72</v>
      </c>
      <c r="V70">
        <v>9</v>
      </c>
      <c r="W70">
        <v>92</v>
      </c>
      <c r="X70">
        <v>16</v>
      </c>
      <c r="Y70">
        <v>3500</v>
      </c>
      <c r="Z70">
        <v>28</v>
      </c>
      <c r="AA70">
        <v>85</v>
      </c>
      <c r="AC70" s="32" t="s">
        <v>166</v>
      </c>
      <c r="AD70" s="32" t="s">
        <v>166</v>
      </c>
      <c r="AE70" s="32" t="s">
        <v>166</v>
      </c>
      <c r="AF70" s="32" t="s">
        <v>166</v>
      </c>
      <c r="AG70" s="32" t="s">
        <v>166</v>
      </c>
      <c r="AH70" s="32" t="s">
        <v>166</v>
      </c>
      <c r="AI70" s="32" t="s">
        <v>166</v>
      </c>
      <c r="AJ70" s="32" t="s">
        <v>166</v>
      </c>
      <c r="AK70" s="32" t="s">
        <v>166</v>
      </c>
      <c r="AL70" s="32" t="s">
        <v>166</v>
      </c>
      <c r="AN70" s="31">
        <v>1</v>
      </c>
      <c r="AO70" s="31">
        <v>1</v>
      </c>
      <c r="AP70" s="31">
        <v>1</v>
      </c>
      <c r="AQ70" s="31">
        <v>1</v>
      </c>
      <c r="AR70" s="31">
        <v>1</v>
      </c>
      <c r="AS70" s="31">
        <v>1</v>
      </c>
      <c r="AT70" s="31">
        <v>1</v>
      </c>
      <c r="AU70" s="31">
        <v>1</v>
      </c>
      <c r="AV70" s="31">
        <v>1</v>
      </c>
      <c r="AW70" s="31">
        <v>1</v>
      </c>
    </row>
    <row r="71" spans="1:49">
      <c r="A71" s="2"/>
      <c r="B71" s="22">
        <v>1</v>
      </c>
      <c r="C71">
        <v>9</v>
      </c>
      <c r="D71">
        <v>85</v>
      </c>
      <c r="E71">
        <v>3</v>
      </c>
      <c r="F71">
        <v>70</v>
      </c>
      <c r="G71">
        <f t="shared" si="0"/>
        <v>6</v>
      </c>
      <c r="H71">
        <v>85</v>
      </c>
      <c r="I71">
        <v>18</v>
      </c>
      <c r="J71" s="10">
        <v>3900</v>
      </c>
      <c r="K71">
        <v>28</v>
      </c>
      <c r="L71">
        <v>85</v>
      </c>
      <c r="P71" s="32" t="s">
        <v>139</v>
      </c>
      <c r="R71">
        <v>9</v>
      </c>
      <c r="S71">
        <v>85</v>
      </c>
      <c r="T71">
        <v>3</v>
      </c>
      <c r="U71">
        <v>70</v>
      </c>
      <c r="V71">
        <v>6</v>
      </c>
      <c r="W71">
        <v>85</v>
      </c>
      <c r="X71">
        <v>18</v>
      </c>
      <c r="Y71">
        <v>3900</v>
      </c>
      <c r="Z71">
        <v>28</v>
      </c>
      <c r="AA71">
        <v>85</v>
      </c>
      <c r="AC71" s="32" t="s">
        <v>166</v>
      </c>
      <c r="AD71" s="32" t="s">
        <v>166</v>
      </c>
      <c r="AE71" s="32" t="s">
        <v>166</v>
      </c>
      <c r="AF71" s="32" t="s">
        <v>166</v>
      </c>
      <c r="AG71" s="32" t="s">
        <v>166</v>
      </c>
      <c r="AH71" s="32" t="s">
        <v>166</v>
      </c>
      <c r="AI71" s="32" t="s">
        <v>166</v>
      </c>
      <c r="AJ71" s="32" t="s">
        <v>166</v>
      </c>
      <c r="AK71" s="32" t="s">
        <v>166</v>
      </c>
      <c r="AL71" s="32" t="s">
        <v>166</v>
      </c>
      <c r="AN71" s="31">
        <v>1</v>
      </c>
      <c r="AO71" s="31">
        <v>1</v>
      </c>
      <c r="AP71" s="31">
        <v>1</v>
      </c>
      <c r="AQ71" s="31">
        <v>1</v>
      </c>
      <c r="AR71" s="31">
        <v>1</v>
      </c>
      <c r="AS71" s="31">
        <v>1</v>
      </c>
      <c r="AT71" s="31">
        <v>1</v>
      </c>
      <c r="AU71" s="31">
        <v>1</v>
      </c>
      <c r="AV71" s="31">
        <v>1</v>
      </c>
      <c r="AW71" s="31">
        <v>1</v>
      </c>
    </row>
    <row r="72" spans="1:49">
      <c r="A72" s="2"/>
      <c r="B72" s="22">
        <v>1</v>
      </c>
      <c r="C72">
        <v>12</v>
      </c>
      <c r="D72">
        <v>84</v>
      </c>
      <c r="E72">
        <v>1</v>
      </c>
      <c r="F72">
        <v>71</v>
      </c>
      <c r="G72">
        <f t="shared" si="0"/>
        <v>11</v>
      </c>
      <c r="H72">
        <v>83</v>
      </c>
      <c r="I72">
        <v>18</v>
      </c>
      <c r="J72" s="10">
        <v>4100</v>
      </c>
      <c r="K72">
        <v>28</v>
      </c>
      <c r="L72">
        <v>85</v>
      </c>
      <c r="R72">
        <v>12</v>
      </c>
      <c r="S72">
        <v>84</v>
      </c>
      <c r="T72">
        <v>1</v>
      </c>
      <c r="U72">
        <v>71</v>
      </c>
      <c r="V72">
        <v>11</v>
      </c>
      <c r="W72">
        <v>83</v>
      </c>
      <c r="X72">
        <v>18</v>
      </c>
      <c r="Y72">
        <v>4100</v>
      </c>
      <c r="Z72">
        <v>28</v>
      </c>
      <c r="AA72">
        <v>85</v>
      </c>
      <c r="AC72" s="32" t="s">
        <v>166</v>
      </c>
      <c r="AD72" s="32" t="s">
        <v>166</v>
      </c>
      <c r="AE72" s="32" t="s">
        <v>166</v>
      </c>
      <c r="AF72" s="32" t="s">
        <v>166</v>
      </c>
      <c r="AG72" s="32" t="s">
        <v>166</v>
      </c>
      <c r="AH72" s="32" t="s">
        <v>166</v>
      </c>
      <c r="AI72" s="32" t="s">
        <v>166</v>
      </c>
      <c r="AJ72" s="32" t="s">
        <v>166</v>
      </c>
      <c r="AK72" s="32" t="s">
        <v>166</v>
      </c>
      <c r="AL72" s="32" t="s">
        <v>166</v>
      </c>
      <c r="AN72" s="31">
        <v>1</v>
      </c>
      <c r="AO72" s="31">
        <v>1</v>
      </c>
      <c r="AP72" s="31">
        <v>1</v>
      </c>
      <c r="AQ72" s="31">
        <v>1</v>
      </c>
      <c r="AR72" s="31">
        <v>1</v>
      </c>
      <c r="AS72" s="31">
        <v>1</v>
      </c>
      <c r="AT72" s="31">
        <v>1</v>
      </c>
      <c r="AU72" s="31">
        <v>1</v>
      </c>
      <c r="AV72" s="31">
        <v>1</v>
      </c>
      <c r="AW72" s="31">
        <v>1</v>
      </c>
    </row>
    <row r="73" spans="1:49">
      <c r="A73" s="2"/>
      <c r="B73" s="22">
        <v>1</v>
      </c>
      <c r="C73">
        <v>10</v>
      </c>
      <c r="D73">
        <v>82</v>
      </c>
      <c r="E73">
        <v>3</v>
      </c>
      <c r="F73">
        <v>69</v>
      </c>
      <c r="G73">
        <f t="shared" si="0"/>
        <v>7</v>
      </c>
      <c r="H73">
        <v>86</v>
      </c>
      <c r="I73">
        <v>16</v>
      </c>
      <c r="J73" s="10">
        <v>4200</v>
      </c>
      <c r="K73">
        <v>28</v>
      </c>
      <c r="L73">
        <v>84</v>
      </c>
      <c r="R73">
        <v>10</v>
      </c>
      <c r="S73">
        <v>82</v>
      </c>
      <c r="T73">
        <v>3</v>
      </c>
      <c r="U73">
        <v>69</v>
      </c>
      <c r="V73">
        <v>7</v>
      </c>
      <c r="W73">
        <v>86</v>
      </c>
      <c r="X73">
        <v>16</v>
      </c>
      <c r="Y73">
        <v>4200</v>
      </c>
      <c r="Z73">
        <v>28</v>
      </c>
      <c r="AA73">
        <v>84</v>
      </c>
      <c r="AC73" s="32" t="s">
        <v>166</v>
      </c>
      <c r="AD73" s="32" t="s">
        <v>166</v>
      </c>
      <c r="AE73" s="32" t="s">
        <v>166</v>
      </c>
      <c r="AF73" s="32" t="s">
        <v>166</v>
      </c>
      <c r="AG73" s="32" t="s">
        <v>166</v>
      </c>
      <c r="AH73" s="32" t="s">
        <v>166</v>
      </c>
      <c r="AI73" s="32" t="s">
        <v>166</v>
      </c>
      <c r="AJ73" s="32" t="s">
        <v>166</v>
      </c>
      <c r="AK73" s="32" t="s">
        <v>166</v>
      </c>
      <c r="AL73" s="32" t="s">
        <v>166</v>
      </c>
      <c r="AN73" s="31">
        <v>1</v>
      </c>
      <c r="AO73" s="31">
        <v>1</v>
      </c>
      <c r="AP73" s="31">
        <v>1</v>
      </c>
      <c r="AQ73" s="31">
        <v>1</v>
      </c>
      <c r="AR73" s="31">
        <v>1</v>
      </c>
      <c r="AS73" s="31">
        <v>1</v>
      </c>
      <c r="AT73" s="31">
        <v>1</v>
      </c>
      <c r="AU73" s="31">
        <v>1</v>
      </c>
      <c r="AV73" s="31">
        <v>1</v>
      </c>
      <c r="AW73" s="31">
        <v>1</v>
      </c>
    </row>
    <row r="74" spans="1:49">
      <c r="A74" s="2"/>
      <c r="B74" s="22">
        <v>1</v>
      </c>
      <c r="C74">
        <v>12</v>
      </c>
      <c r="D74">
        <v>82</v>
      </c>
      <c r="E74">
        <v>3</v>
      </c>
      <c r="F74">
        <v>70</v>
      </c>
      <c r="G74">
        <f t="shared" si="0"/>
        <v>9</v>
      </c>
      <c r="H74">
        <v>88</v>
      </c>
      <c r="I74">
        <v>14</v>
      </c>
      <c r="J74" s="10">
        <v>4000</v>
      </c>
      <c r="K74">
        <v>28</v>
      </c>
      <c r="L74">
        <v>83</v>
      </c>
      <c r="R74">
        <v>12</v>
      </c>
      <c r="S74">
        <v>82</v>
      </c>
      <c r="T74">
        <v>3</v>
      </c>
      <c r="U74">
        <v>70</v>
      </c>
      <c r="V74">
        <v>9</v>
      </c>
      <c r="W74">
        <v>88</v>
      </c>
      <c r="X74">
        <v>14</v>
      </c>
      <c r="Y74">
        <v>4000</v>
      </c>
      <c r="Z74">
        <v>28</v>
      </c>
      <c r="AA74">
        <v>83</v>
      </c>
      <c r="AC74" s="32" t="s">
        <v>166</v>
      </c>
      <c r="AD74" s="32" t="s">
        <v>166</v>
      </c>
      <c r="AE74" s="32" t="s">
        <v>166</v>
      </c>
      <c r="AF74" s="32" t="s">
        <v>166</v>
      </c>
      <c r="AG74" s="32" t="s">
        <v>166</v>
      </c>
      <c r="AH74" s="32" t="s">
        <v>166</v>
      </c>
      <c r="AI74" s="32" t="s">
        <v>166</v>
      </c>
      <c r="AJ74" s="32" t="s">
        <v>166</v>
      </c>
      <c r="AK74" s="32" t="s">
        <v>166</v>
      </c>
      <c r="AL74" s="32" t="s">
        <v>166</v>
      </c>
      <c r="AN74" s="31">
        <v>1</v>
      </c>
      <c r="AO74" s="31">
        <v>1</v>
      </c>
      <c r="AP74" s="31">
        <v>1</v>
      </c>
      <c r="AQ74" s="31">
        <v>1</v>
      </c>
      <c r="AR74" s="31">
        <v>1</v>
      </c>
      <c r="AS74" s="31">
        <v>1</v>
      </c>
      <c r="AT74" s="31">
        <v>1</v>
      </c>
      <c r="AU74" s="31">
        <v>1</v>
      </c>
      <c r="AV74" s="31">
        <v>1</v>
      </c>
      <c r="AW74" s="31">
        <v>1</v>
      </c>
    </row>
    <row r="75" spans="1:49">
      <c r="A75" s="2"/>
      <c r="B75" s="22">
        <v>1</v>
      </c>
      <c r="C75">
        <v>11</v>
      </c>
      <c r="D75">
        <v>82</v>
      </c>
      <c r="E75">
        <v>4</v>
      </c>
      <c r="F75">
        <v>69</v>
      </c>
      <c r="G75">
        <f t="shared" ref="G75:G138" si="1">C75-E75</f>
        <v>7</v>
      </c>
      <c r="H75">
        <v>87</v>
      </c>
      <c r="I75">
        <v>12</v>
      </c>
      <c r="J75">
        <v>3800</v>
      </c>
      <c r="K75">
        <v>28</v>
      </c>
      <c r="L75">
        <v>82</v>
      </c>
      <c r="R75">
        <v>11</v>
      </c>
      <c r="S75">
        <v>82</v>
      </c>
      <c r="T75">
        <v>4</v>
      </c>
      <c r="U75">
        <v>69</v>
      </c>
      <c r="V75">
        <v>7</v>
      </c>
      <c r="W75">
        <v>87</v>
      </c>
      <c r="X75">
        <v>12</v>
      </c>
      <c r="Y75">
        <v>3800</v>
      </c>
      <c r="Z75">
        <v>28</v>
      </c>
      <c r="AA75">
        <v>82</v>
      </c>
      <c r="AC75" s="32" t="s">
        <v>166</v>
      </c>
      <c r="AD75" s="32" t="s">
        <v>166</v>
      </c>
      <c r="AE75" s="32" t="s">
        <v>166</v>
      </c>
      <c r="AF75" s="32" t="s">
        <v>166</v>
      </c>
      <c r="AG75" s="32" t="s">
        <v>166</v>
      </c>
      <c r="AH75" s="32" t="s">
        <v>166</v>
      </c>
      <c r="AI75" s="32" t="s">
        <v>166</v>
      </c>
      <c r="AJ75" s="32" t="s">
        <v>166</v>
      </c>
      <c r="AK75" s="32" t="s">
        <v>166</v>
      </c>
      <c r="AL75" s="32" t="s">
        <v>166</v>
      </c>
      <c r="AN75" s="31">
        <v>1</v>
      </c>
      <c r="AO75" s="31">
        <v>1</v>
      </c>
      <c r="AP75" s="31">
        <v>1</v>
      </c>
      <c r="AQ75" s="31">
        <v>1</v>
      </c>
      <c r="AR75" s="31">
        <v>1</v>
      </c>
      <c r="AS75" s="31">
        <v>1</v>
      </c>
      <c r="AT75" s="31">
        <v>1</v>
      </c>
      <c r="AU75" s="31">
        <v>1</v>
      </c>
      <c r="AV75" s="31">
        <v>1</v>
      </c>
      <c r="AW75" s="31">
        <v>1</v>
      </c>
    </row>
    <row r="76" spans="1:49">
      <c r="A76" s="2"/>
      <c r="B76" s="22">
        <v>1</v>
      </c>
      <c r="C76">
        <v>12</v>
      </c>
      <c r="D76">
        <v>82</v>
      </c>
      <c r="E76">
        <v>4</v>
      </c>
      <c r="F76">
        <v>73</v>
      </c>
      <c r="G76">
        <f t="shared" si="1"/>
        <v>8</v>
      </c>
      <c r="H76">
        <v>86</v>
      </c>
      <c r="I76">
        <v>13</v>
      </c>
      <c r="J76">
        <v>3100</v>
      </c>
      <c r="K76">
        <v>28</v>
      </c>
      <c r="L76">
        <v>82</v>
      </c>
      <c r="R76">
        <v>12</v>
      </c>
      <c r="S76">
        <v>82</v>
      </c>
      <c r="T76">
        <v>4</v>
      </c>
      <c r="U76">
        <v>73</v>
      </c>
      <c r="V76">
        <v>8</v>
      </c>
      <c r="W76">
        <v>86</v>
      </c>
      <c r="X76">
        <v>13</v>
      </c>
      <c r="Y76">
        <v>3100</v>
      </c>
      <c r="Z76">
        <v>28</v>
      </c>
      <c r="AA76">
        <v>82</v>
      </c>
      <c r="AC76" s="32" t="s">
        <v>166</v>
      </c>
      <c r="AD76" s="32" t="s">
        <v>166</v>
      </c>
      <c r="AE76" s="32" t="s">
        <v>166</v>
      </c>
      <c r="AF76" s="32" t="s">
        <v>166</v>
      </c>
      <c r="AG76" s="32" t="s">
        <v>166</v>
      </c>
      <c r="AH76" s="32" t="s">
        <v>166</v>
      </c>
      <c r="AI76" s="32" t="s">
        <v>166</v>
      </c>
      <c r="AJ76" s="32" t="s">
        <v>166</v>
      </c>
      <c r="AK76" s="32" t="s">
        <v>166</v>
      </c>
      <c r="AL76" s="32" t="s">
        <v>166</v>
      </c>
      <c r="AN76" s="31">
        <v>1</v>
      </c>
      <c r="AO76" s="31">
        <v>1</v>
      </c>
      <c r="AP76" s="31">
        <v>1</v>
      </c>
      <c r="AQ76" s="31">
        <v>1</v>
      </c>
      <c r="AR76" s="31">
        <v>1</v>
      </c>
      <c r="AS76" s="31">
        <v>1</v>
      </c>
      <c r="AT76" s="31">
        <v>1</v>
      </c>
      <c r="AU76" s="31">
        <v>1</v>
      </c>
      <c r="AV76" s="31">
        <v>1</v>
      </c>
      <c r="AW76" s="31">
        <v>1</v>
      </c>
    </row>
    <row r="77" spans="1:49">
      <c r="A77" s="2"/>
      <c r="B77" s="22">
        <v>1</v>
      </c>
      <c r="C77">
        <v>11</v>
      </c>
      <c r="D77">
        <v>86</v>
      </c>
      <c r="E77">
        <v>2</v>
      </c>
      <c r="F77">
        <v>75</v>
      </c>
      <c r="G77">
        <f t="shared" si="1"/>
        <v>9</v>
      </c>
      <c r="H77">
        <v>92</v>
      </c>
      <c r="I77">
        <v>14</v>
      </c>
      <c r="J77">
        <v>4200</v>
      </c>
      <c r="K77">
        <v>21</v>
      </c>
      <c r="L77">
        <v>83</v>
      </c>
      <c r="R77">
        <v>11</v>
      </c>
      <c r="S77">
        <v>86</v>
      </c>
      <c r="T77">
        <v>2</v>
      </c>
      <c r="U77">
        <v>75</v>
      </c>
      <c r="V77">
        <v>9</v>
      </c>
      <c r="W77">
        <v>92</v>
      </c>
      <c r="X77">
        <v>14</v>
      </c>
      <c r="Y77">
        <v>4200</v>
      </c>
      <c r="Z77">
        <v>21</v>
      </c>
      <c r="AA77">
        <v>83</v>
      </c>
      <c r="AC77" s="32" t="s">
        <v>166</v>
      </c>
      <c r="AD77" s="32" t="s">
        <v>166</v>
      </c>
      <c r="AE77" s="32" t="s">
        <v>166</v>
      </c>
      <c r="AF77" s="32" t="s">
        <v>166</v>
      </c>
      <c r="AG77" s="32" t="s">
        <v>166</v>
      </c>
      <c r="AH77" s="32" t="s">
        <v>166</v>
      </c>
      <c r="AI77" s="32" t="s">
        <v>166</v>
      </c>
      <c r="AJ77" s="32" t="s">
        <v>166</v>
      </c>
      <c r="AK77" s="32" t="s">
        <v>166</v>
      </c>
      <c r="AL77" s="32" t="s">
        <v>166</v>
      </c>
      <c r="AN77" s="31">
        <v>1</v>
      </c>
      <c r="AO77" s="31">
        <v>1</v>
      </c>
      <c r="AP77" s="31">
        <v>1</v>
      </c>
      <c r="AQ77" s="31">
        <v>1</v>
      </c>
      <c r="AR77" s="31">
        <v>1</v>
      </c>
      <c r="AS77" s="31">
        <v>1</v>
      </c>
      <c r="AT77" s="31">
        <v>1</v>
      </c>
      <c r="AU77" s="31">
        <v>1</v>
      </c>
      <c r="AV77" s="31">
        <v>1</v>
      </c>
      <c r="AW77" s="31">
        <v>1</v>
      </c>
    </row>
    <row r="78" spans="1:49">
      <c r="A78" s="2">
        <v>6</v>
      </c>
      <c r="B78" s="22">
        <v>1</v>
      </c>
      <c r="C78">
        <v>12</v>
      </c>
      <c r="D78">
        <v>82</v>
      </c>
      <c r="E78">
        <v>4</v>
      </c>
      <c r="F78">
        <v>73</v>
      </c>
      <c r="G78">
        <f t="shared" si="1"/>
        <v>8</v>
      </c>
      <c r="H78">
        <v>86</v>
      </c>
      <c r="I78">
        <v>13</v>
      </c>
      <c r="J78">
        <v>4400</v>
      </c>
      <c r="K78">
        <v>28</v>
      </c>
      <c r="L78">
        <v>82</v>
      </c>
      <c r="N78" s="32" t="s">
        <v>184</v>
      </c>
      <c r="R78">
        <v>12</v>
      </c>
      <c r="S78">
        <v>82</v>
      </c>
      <c r="T78">
        <v>4</v>
      </c>
      <c r="U78">
        <v>73</v>
      </c>
      <c r="V78">
        <v>8</v>
      </c>
      <c r="W78">
        <v>86</v>
      </c>
      <c r="X78">
        <v>13</v>
      </c>
      <c r="Y78">
        <v>4400</v>
      </c>
      <c r="Z78">
        <v>28</v>
      </c>
      <c r="AA78">
        <v>82</v>
      </c>
      <c r="AC78" s="32" t="s">
        <v>166</v>
      </c>
      <c r="AD78" s="32" t="s">
        <v>166</v>
      </c>
      <c r="AE78" s="32" t="s">
        <v>166</v>
      </c>
      <c r="AF78" s="32" t="s">
        <v>166</v>
      </c>
      <c r="AG78" s="32" t="s">
        <v>166</v>
      </c>
      <c r="AH78" s="32" t="s">
        <v>166</v>
      </c>
      <c r="AI78" s="32" t="s">
        <v>166</v>
      </c>
      <c r="AJ78" s="32" t="s">
        <v>166</v>
      </c>
      <c r="AK78" s="32" t="s">
        <v>166</v>
      </c>
      <c r="AL78" s="32" t="s">
        <v>166</v>
      </c>
      <c r="AN78" s="31">
        <v>1</v>
      </c>
      <c r="AO78" s="31">
        <v>1</v>
      </c>
      <c r="AP78" s="31">
        <v>1</v>
      </c>
      <c r="AQ78" s="31">
        <v>1</v>
      </c>
      <c r="AR78" s="31">
        <v>1</v>
      </c>
      <c r="AS78" s="31">
        <v>1</v>
      </c>
      <c r="AT78" s="31">
        <v>1</v>
      </c>
      <c r="AU78" s="31">
        <v>1</v>
      </c>
      <c r="AV78" s="31">
        <v>1</v>
      </c>
      <c r="AW78" s="31">
        <v>1</v>
      </c>
    </row>
    <row r="79" spans="1:49">
      <c r="A79" s="2"/>
      <c r="B79" s="22">
        <v>1</v>
      </c>
      <c r="C79">
        <v>11</v>
      </c>
      <c r="D79">
        <v>85</v>
      </c>
      <c r="E79">
        <v>3</v>
      </c>
      <c r="F79">
        <v>75</v>
      </c>
      <c r="G79">
        <f t="shared" si="1"/>
        <v>8</v>
      </c>
      <c r="H79">
        <v>92</v>
      </c>
      <c r="I79">
        <v>14</v>
      </c>
      <c r="J79">
        <v>3900</v>
      </c>
      <c r="K79">
        <v>21</v>
      </c>
      <c r="L79">
        <v>83</v>
      </c>
      <c r="R79">
        <v>11</v>
      </c>
      <c r="S79">
        <v>85</v>
      </c>
      <c r="T79">
        <v>3</v>
      </c>
      <c r="U79">
        <v>75</v>
      </c>
      <c r="V79">
        <v>8</v>
      </c>
      <c r="W79">
        <v>92</v>
      </c>
      <c r="X79">
        <v>14</v>
      </c>
      <c r="Y79">
        <v>3900</v>
      </c>
      <c r="Z79">
        <v>21</v>
      </c>
      <c r="AA79">
        <v>83</v>
      </c>
      <c r="AC79" s="32" t="s">
        <v>166</v>
      </c>
      <c r="AD79" s="32" t="s">
        <v>166</v>
      </c>
      <c r="AE79" s="32" t="s">
        <v>166</v>
      </c>
      <c r="AF79" s="32" t="s">
        <v>166</v>
      </c>
      <c r="AG79" s="32" t="s">
        <v>166</v>
      </c>
      <c r="AH79" s="32" t="s">
        <v>166</v>
      </c>
      <c r="AI79" s="32" t="s">
        <v>166</v>
      </c>
      <c r="AJ79" s="32" t="s">
        <v>166</v>
      </c>
      <c r="AK79" s="32" t="s">
        <v>166</v>
      </c>
      <c r="AL79" s="32" t="s">
        <v>166</v>
      </c>
      <c r="AN79" s="31">
        <v>1</v>
      </c>
      <c r="AO79" s="31">
        <v>1</v>
      </c>
      <c r="AP79" s="31">
        <v>1</v>
      </c>
      <c r="AQ79" s="31">
        <v>1</v>
      </c>
      <c r="AR79" s="31">
        <v>1</v>
      </c>
      <c r="AS79" s="31">
        <v>1</v>
      </c>
      <c r="AT79" s="31">
        <v>1</v>
      </c>
      <c r="AU79" s="31">
        <v>1</v>
      </c>
      <c r="AV79" s="31">
        <v>1</v>
      </c>
      <c r="AW79" s="31">
        <v>1</v>
      </c>
    </row>
    <row r="80" spans="1:49">
      <c r="A80" s="2"/>
      <c r="B80" s="22">
        <v>1</v>
      </c>
      <c r="C80">
        <v>10</v>
      </c>
      <c r="D80">
        <v>87</v>
      </c>
      <c r="E80">
        <v>4</v>
      </c>
      <c r="F80">
        <v>71</v>
      </c>
      <c r="G80">
        <f t="shared" si="1"/>
        <v>6</v>
      </c>
      <c r="H80">
        <v>86</v>
      </c>
      <c r="I80">
        <v>15</v>
      </c>
      <c r="J80">
        <v>3000</v>
      </c>
      <c r="K80">
        <v>23</v>
      </c>
      <c r="L80">
        <v>84</v>
      </c>
      <c r="R80">
        <v>10</v>
      </c>
      <c r="S80">
        <v>87</v>
      </c>
      <c r="T80">
        <v>4</v>
      </c>
      <c r="U80">
        <v>71</v>
      </c>
      <c r="V80">
        <v>6</v>
      </c>
      <c r="W80">
        <v>86</v>
      </c>
      <c r="X80">
        <v>15</v>
      </c>
      <c r="Y80">
        <v>3000</v>
      </c>
      <c r="Z80">
        <v>23</v>
      </c>
      <c r="AA80">
        <v>84</v>
      </c>
      <c r="AC80" s="32" t="s">
        <v>166</v>
      </c>
      <c r="AD80" s="32" t="s">
        <v>166</v>
      </c>
      <c r="AE80" s="32" t="s">
        <v>166</v>
      </c>
      <c r="AF80" s="32" t="s">
        <v>166</v>
      </c>
      <c r="AG80" s="32" t="s">
        <v>166</v>
      </c>
      <c r="AH80" s="32" t="s">
        <v>166</v>
      </c>
      <c r="AI80" s="32" t="s">
        <v>166</v>
      </c>
      <c r="AJ80" s="32" t="s">
        <v>166</v>
      </c>
      <c r="AK80" s="32" t="s">
        <v>166</v>
      </c>
      <c r="AL80" s="32" t="s">
        <v>166</v>
      </c>
      <c r="AN80" s="31">
        <v>1</v>
      </c>
      <c r="AO80" s="31">
        <v>1</v>
      </c>
      <c r="AP80" s="31">
        <v>1</v>
      </c>
      <c r="AQ80" s="31">
        <v>1</v>
      </c>
      <c r="AR80" s="31">
        <v>1</v>
      </c>
      <c r="AS80" s="31">
        <v>1</v>
      </c>
      <c r="AT80" s="31">
        <v>1</v>
      </c>
      <c r="AU80" s="31">
        <v>1</v>
      </c>
      <c r="AV80" s="31">
        <v>1</v>
      </c>
      <c r="AW80" s="31">
        <v>1</v>
      </c>
    </row>
    <row r="81" spans="1:49">
      <c r="A81" s="2"/>
      <c r="B81" s="22">
        <v>1</v>
      </c>
      <c r="C81">
        <v>11</v>
      </c>
      <c r="D81">
        <v>82</v>
      </c>
      <c r="E81">
        <v>4</v>
      </c>
      <c r="F81">
        <v>69</v>
      </c>
      <c r="G81">
        <f t="shared" si="1"/>
        <v>7</v>
      </c>
      <c r="H81">
        <v>85</v>
      </c>
      <c r="I81">
        <v>12</v>
      </c>
      <c r="J81">
        <v>3500</v>
      </c>
      <c r="K81">
        <v>31</v>
      </c>
      <c r="L81">
        <v>83</v>
      </c>
      <c r="R81">
        <v>11</v>
      </c>
      <c r="S81">
        <v>82</v>
      </c>
      <c r="T81">
        <v>4</v>
      </c>
      <c r="U81">
        <v>69</v>
      </c>
      <c r="V81">
        <v>7</v>
      </c>
      <c r="W81">
        <v>85</v>
      </c>
      <c r="X81">
        <v>12</v>
      </c>
      <c r="Y81">
        <v>3500</v>
      </c>
      <c r="Z81">
        <v>31</v>
      </c>
      <c r="AA81">
        <v>83</v>
      </c>
      <c r="AC81" s="32" t="s">
        <v>166</v>
      </c>
      <c r="AD81" s="32" t="s">
        <v>166</v>
      </c>
      <c r="AE81" s="32" t="s">
        <v>166</v>
      </c>
      <c r="AF81" s="32" t="s">
        <v>166</v>
      </c>
      <c r="AG81" s="32" t="s">
        <v>166</v>
      </c>
      <c r="AH81" s="32" t="s">
        <v>166</v>
      </c>
      <c r="AI81" s="32" t="s">
        <v>166</v>
      </c>
      <c r="AJ81" s="32" t="s">
        <v>166</v>
      </c>
      <c r="AK81" s="32" t="s">
        <v>166</v>
      </c>
      <c r="AL81" s="32" t="s">
        <v>166</v>
      </c>
      <c r="AN81" s="31">
        <v>1</v>
      </c>
      <c r="AO81" s="31">
        <v>1</v>
      </c>
      <c r="AP81" s="31">
        <v>1</v>
      </c>
      <c r="AQ81" s="31">
        <v>1</v>
      </c>
      <c r="AR81" s="31">
        <v>1</v>
      </c>
      <c r="AS81" s="31">
        <v>1</v>
      </c>
      <c r="AT81" s="31">
        <v>1</v>
      </c>
      <c r="AU81" s="31">
        <v>1</v>
      </c>
      <c r="AV81" s="31">
        <v>1</v>
      </c>
      <c r="AW81" s="31">
        <v>1</v>
      </c>
    </row>
    <row r="82" spans="1:49">
      <c r="A82" s="2"/>
      <c r="B82" s="22">
        <v>1</v>
      </c>
      <c r="C82">
        <v>10</v>
      </c>
      <c r="D82">
        <v>76</v>
      </c>
      <c r="E82">
        <v>3</v>
      </c>
      <c r="F82">
        <v>69</v>
      </c>
      <c r="G82">
        <f t="shared" si="1"/>
        <v>7</v>
      </c>
      <c r="H82">
        <v>85</v>
      </c>
      <c r="I82">
        <v>13</v>
      </c>
      <c r="J82">
        <v>4000</v>
      </c>
      <c r="K82">
        <v>32</v>
      </c>
      <c r="L82">
        <v>82</v>
      </c>
      <c r="R82">
        <v>10</v>
      </c>
      <c r="S82">
        <v>76</v>
      </c>
      <c r="T82">
        <v>3</v>
      </c>
      <c r="U82">
        <v>69</v>
      </c>
      <c r="V82">
        <v>7</v>
      </c>
      <c r="W82">
        <v>85</v>
      </c>
      <c r="X82">
        <v>13</v>
      </c>
      <c r="Y82">
        <v>4000</v>
      </c>
      <c r="Z82">
        <v>32</v>
      </c>
      <c r="AA82">
        <v>82</v>
      </c>
      <c r="AC82" s="32" t="s">
        <v>166</v>
      </c>
      <c r="AD82" s="32" t="s">
        <v>166</v>
      </c>
      <c r="AE82" s="32" t="s">
        <v>166</v>
      </c>
      <c r="AF82" s="32" t="s">
        <v>166</v>
      </c>
      <c r="AG82" s="32" t="s">
        <v>166</v>
      </c>
      <c r="AH82" s="32" t="s">
        <v>166</v>
      </c>
      <c r="AI82" s="32" t="s">
        <v>166</v>
      </c>
      <c r="AJ82" s="32" t="s">
        <v>166</v>
      </c>
      <c r="AK82" s="32" t="s">
        <v>166</v>
      </c>
      <c r="AL82" s="32" t="s">
        <v>166</v>
      </c>
      <c r="AN82" s="31">
        <v>1</v>
      </c>
      <c r="AO82" s="31">
        <v>1</v>
      </c>
      <c r="AP82" s="31">
        <v>1</v>
      </c>
      <c r="AQ82" s="31">
        <v>1</v>
      </c>
      <c r="AR82" s="31">
        <v>1</v>
      </c>
      <c r="AS82" s="31">
        <v>1</v>
      </c>
      <c r="AT82" s="31">
        <v>1</v>
      </c>
      <c r="AU82" s="31">
        <v>1</v>
      </c>
      <c r="AV82" s="31">
        <v>1</v>
      </c>
      <c r="AW82" s="31">
        <v>1</v>
      </c>
    </row>
    <row r="83" spans="1:49">
      <c r="A83" s="2"/>
      <c r="B83" s="22">
        <v>1</v>
      </c>
      <c r="C83">
        <v>12</v>
      </c>
      <c r="D83">
        <v>82</v>
      </c>
      <c r="E83">
        <v>4</v>
      </c>
      <c r="F83">
        <v>69</v>
      </c>
      <c r="G83">
        <f t="shared" si="1"/>
        <v>8</v>
      </c>
      <c r="H83">
        <v>85</v>
      </c>
      <c r="I83">
        <v>12</v>
      </c>
      <c r="J83">
        <v>4000</v>
      </c>
      <c r="K83">
        <v>31</v>
      </c>
      <c r="L83">
        <v>82</v>
      </c>
      <c r="R83">
        <v>12</v>
      </c>
      <c r="S83">
        <v>82</v>
      </c>
      <c r="T83">
        <v>4</v>
      </c>
      <c r="U83">
        <v>69</v>
      </c>
      <c r="V83">
        <v>8</v>
      </c>
      <c r="W83">
        <v>85</v>
      </c>
      <c r="X83">
        <v>12</v>
      </c>
      <c r="Y83">
        <v>4000</v>
      </c>
      <c r="Z83">
        <v>31</v>
      </c>
      <c r="AA83">
        <v>82</v>
      </c>
      <c r="AC83" s="32" t="s">
        <v>166</v>
      </c>
      <c r="AD83" s="32" t="s">
        <v>166</v>
      </c>
      <c r="AE83" s="32" t="s">
        <v>166</v>
      </c>
      <c r="AF83" s="32" t="s">
        <v>166</v>
      </c>
      <c r="AG83" s="32" t="s">
        <v>166</v>
      </c>
      <c r="AH83" s="32" t="s">
        <v>166</v>
      </c>
      <c r="AI83" s="32" t="s">
        <v>166</v>
      </c>
      <c r="AJ83" s="32" t="s">
        <v>166</v>
      </c>
      <c r="AK83" s="32" t="s">
        <v>166</v>
      </c>
      <c r="AL83" s="32" t="s">
        <v>166</v>
      </c>
      <c r="AN83" s="31">
        <v>1</v>
      </c>
      <c r="AO83" s="31">
        <v>1</v>
      </c>
      <c r="AP83" s="31">
        <v>1</v>
      </c>
      <c r="AQ83" s="31">
        <v>1</v>
      </c>
      <c r="AR83" s="31">
        <v>1</v>
      </c>
      <c r="AS83" s="31">
        <v>1</v>
      </c>
      <c r="AT83" s="31">
        <v>1</v>
      </c>
      <c r="AU83" s="31">
        <v>1</v>
      </c>
      <c r="AV83" s="31">
        <v>1</v>
      </c>
      <c r="AW83" s="31">
        <v>1</v>
      </c>
    </row>
    <row r="84" spans="1:49">
      <c r="A84" s="2"/>
      <c r="B84" s="22">
        <v>1</v>
      </c>
      <c r="C84">
        <v>10</v>
      </c>
      <c r="D84">
        <v>76</v>
      </c>
      <c r="E84">
        <v>3</v>
      </c>
      <c r="F84">
        <v>69</v>
      </c>
      <c r="G84">
        <f t="shared" si="1"/>
        <v>7</v>
      </c>
      <c r="H84">
        <v>85</v>
      </c>
      <c r="I84">
        <v>13</v>
      </c>
      <c r="J84">
        <v>3500</v>
      </c>
      <c r="K84">
        <v>32</v>
      </c>
      <c r="L84">
        <v>81</v>
      </c>
      <c r="R84">
        <v>10</v>
      </c>
      <c r="S84">
        <v>76</v>
      </c>
      <c r="T84">
        <v>3</v>
      </c>
      <c r="U84">
        <v>69</v>
      </c>
      <c r="V84">
        <v>7</v>
      </c>
      <c r="W84">
        <v>85</v>
      </c>
      <c r="X84">
        <v>13</v>
      </c>
      <c r="Y84">
        <v>3500</v>
      </c>
      <c r="Z84">
        <v>32</v>
      </c>
      <c r="AA84">
        <v>81</v>
      </c>
      <c r="AC84" s="32" t="s">
        <v>166</v>
      </c>
      <c r="AD84" s="32" t="s">
        <v>166</v>
      </c>
      <c r="AE84" s="32" t="s">
        <v>166</v>
      </c>
      <c r="AF84" s="32" t="s">
        <v>166</v>
      </c>
      <c r="AG84" s="32" t="s">
        <v>166</v>
      </c>
      <c r="AH84" s="32" t="s">
        <v>166</v>
      </c>
      <c r="AI84" s="32" t="s">
        <v>166</v>
      </c>
      <c r="AJ84" s="32" t="s">
        <v>166</v>
      </c>
      <c r="AK84" s="32" t="s">
        <v>166</v>
      </c>
      <c r="AL84" s="32" t="s">
        <v>166</v>
      </c>
      <c r="AN84" s="31">
        <v>1</v>
      </c>
      <c r="AO84" s="31">
        <v>1</v>
      </c>
      <c r="AP84" s="31">
        <v>1</v>
      </c>
      <c r="AQ84" s="31">
        <v>1</v>
      </c>
      <c r="AR84" s="31">
        <v>1</v>
      </c>
      <c r="AS84" s="31">
        <v>1</v>
      </c>
      <c r="AT84" s="31">
        <v>1</v>
      </c>
      <c r="AU84" s="31">
        <v>1</v>
      </c>
      <c r="AV84" s="31">
        <v>1</v>
      </c>
      <c r="AW84" s="31">
        <v>1</v>
      </c>
    </row>
    <row r="85" spans="1:49">
      <c r="A85" s="2"/>
      <c r="B85" s="22">
        <v>1</v>
      </c>
      <c r="C85">
        <v>6</v>
      </c>
      <c r="D85">
        <v>52</v>
      </c>
      <c r="E85">
        <v>3</v>
      </c>
      <c r="F85">
        <v>69</v>
      </c>
      <c r="G85">
        <f t="shared" si="1"/>
        <v>3</v>
      </c>
      <c r="H85">
        <v>74</v>
      </c>
      <c r="I85">
        <v>15</v>
      </c>
      <c r="J85">
        <v>3000</v>
      </c>
      <c r="K85">
        <v>25</v>
      </c>
      <c r="L85">
        <v>79</v>
      </c>
      <c r="P85" s="32" t="s">
        <v>139</v>
      </c>
      <c r="R85">
        <v>6</v>
      </c>
      <c r="S85">
        <v>52</v>
      </c>
      <c r="T85">
        <v>3</v>
      </c>
      <c r="U85">
        <v>69</v>
      </c>
      <c r="V85">
        <v>3</v>
      </c>
      <c r="W85">
        <v>74</v>
      </c>
      <c r="X85">
        <v>15</v>
      </c>
      <c r="Y85">
        <v>3000</v>
      </c>
      <c r="Z85">
        <v>25</v>
      </c>
      <c r="AA85">
        <v>79</v>
      </c>
      <c r="AC85" s="32" t="s">
        <v>166</v>
      </c>
      <c r="AD85" s="32" t="s">
        <v>166</v>
      </c>
      <c r="AE85" s="32" t="s">
        <v>166</v>
      </c>
      <c r="AF85" s="32" t="s">
        <v>166</v>
      </c>
      <c r="AG85" s="32" t="s">
        <v>166</v>
      </c>
      <c r="AH85" s="32" t="s">
        <v>166</v>
      </c>
      <c r="AI85" s="32" t="s">
        <v>166</v>
      </c>
      <c r="AJ85" s="32" t="s">
        <v>166</v>
      </c>
      <c r="AK85" s="32" t="s">
        <v>166</v>
      </c>
      <c r="AL85" s="32" t="s">
        <v>166</v>
      </c>
      <c r="AN85" s="31">
        <v>1</v>
      </c>
      <c r="AO85" s="31">
        <v>1</v>
      </c>
      <c r="AP85" s="31">
        <v>1</v>
      </c>
      <c r="AQ85" s="31">
        <v>1</v>
      </c>
      <c r="AR85" s="31">
        <v>1</v>
      </c>
      <c r="AS85" s="31">
        <v>1</v>
      </c>
      <c r="AT85" s="31">
        <v>1</v>
      </c>
      <c r="AU85" s="31">
        <v>1</v>
      </c>
      <c r="AV85" s="31">
        <v>1</v>
      </c>
      <c r="AW85" s="31">
        <v>1</v>
      </c>
    </row>
    <row r="86" spans="1:49">
      <c r="A86" s="2"/>
      <c r="B86" s="22">
        <v>1</v>
      </c>
      <c r="C86">
        <v>10</v>
      </c>
      <c r="D86">
        <v>74</v>
      </c>
      <c r="E86">
        <v>2</v>
      </c>
      <c r="F86">
        <v>73</v>
      </c>
      <c r="G86">
        <f t="shared" si="1"/>
        <v>8</v>
      </c>
      <c r="H86">
        <v>92</v>
      </c>
      <c r="I86">
        <v>16</v>
      </c>
      <c r="J86">
        <v>3900</v>
      </c>
      <c r="K86">
        <v>28</v>
      </c>
      <c r="L86">
        <v>80</v>
      </c>
      <c r="R86">
        <v>10</v>
      </c>
      <c r="S86">
        <v>74</v>
      </c>
      <c r="T86">
        <v>2</v>
      </c>
      <c r="U86">
        <v>73</v>
      </c>
      <c r="V86">
        <v>8</v>
      </c>
      <c r="W86">
        <v>92</v>
      </c>
      <c r="X86">
        <v>16</v>
      </c>
      <c r="Y86">
        <v>3900</v>
      </c>
      <c r="Z86">
        <v>28</v>
      </c>
      <c r="AA86">
        <v>80</v>
      </c>
      <c r="AC86" s="32" t="s">
        <v>166</v>
      </c>
      <c r="AD86" s="32" t="s">
        <v>166</v>
      </c>
      <c r="AE86" s="32" t="s">
        <v>166</v>
      </c>
      <c r="AF86" s="32" t="s">
        <v>166</v>
      </c>
      <c r="AG86" s="32" t="s">
        <v>166</v>
      </c>
      <c r="AH86" s="32" t="s">
        <v>166</v>
      </c>
      <c r="AI86" s="32" t="s">
        <v>166</v>
      </c>
      <c r="AJ86" s="32" t="s">
        <v>166</v>
      </c>
      <c r="AK86" s="32" t="s">
        <v>166</v>
      </c>
      <c r="AL86" s="32" t="s">
        <v>166</v>
      </c>
      <c r="AN86" s="31">
        <v>1</v>
      </c>
      <c r="AO86" s="31">
        <v>1</v>
      </c>
      <c r="AP86" s="31">
        <v>1</v>
      </c>
      <c r="AQ86" s="31">
        <v>1</v>
      </c>
      <c r="AR86" s="31">
        <v>1</v>
      </c>
      <c r="AS86" s="31">
        <v>1</v>
      </c>
      <c r="AT86" s="31">
        <v>1</v>
      </c>
      <c r="AU86" s="31">
        <v>1</v>
      </c>
      <c r="AV86" s="31">
        <v>1</v>
      </c>
      <c r="AW86" s="31">
        <v>1</v>
      </c>
    </row>
    <row r="87" spans="1:49">
      <c r="A87" s="2"/>
      <c r="B87" s="22">
        <v>1</v>
      </c>
      <c r="C87">
        <v>10</v>
      </c>
      <c r="D87">
        <v>76</v>
      </c>
      <c r="E87">
        <v>3</v>
      </c>
      <c r="F87">
        <v>72</v>
      </c>
      <c r="G87">
        <f t="shared" si="1"/>
        <v>7</v>
      </c>
      <c r="H87">
        <v>85</v>
      </c>
      <c r="I87">
        <v>18</v>
      </c>
      <c r="J87">
        <v>4400</v>
      </c>
      <c r="K87">
        <v>28</v>
      </c>
      <c r="L87">
        <v>80</v>
      </c>
      <c r="R87">
        <v>10</v>
      </c>
      <c r="S87">
        <v>76</v>
      </c>
      <c r="T87">
        <v>3</v>
      </c>
      <c r="U87">
        <v>72</v>
      </c>
      <c r="V87">
        <v>7</v>
      </c>
      <c r="W87">
        <v>85</v>
      </c>
      <c r="X87">
        <v>18</v>
      </c>
      <c r="Y87">
        <v>4400</v>
      </c>
      <c r="Z87">
        <v>28</v>
      </c>
      <c r="AA87">
        <v>80</v>
      </c>
      <c r="AC87" s="32" t="s">
        <v>166</v>
      </c>
      <c r="AD87" s="32" t="s">
        <v>166</v>
      </c>
      <c r="AE87" s="32" t="s">
        <v>166</v>
      </c>
      <c r="AF87" s="32" t="s">
        <v>166</v>
      </c>
      <c r="AG87" s="32" t="s">
        <v>166</v>
      </c>
      <c r="AH87" s="32" t="s">
        <v>166</v>
      </c>
      <c r="AI87" s="32" t="s">
        <v>166</v>
      </c>
      <c r="AJ87" s="32" t="s">
        <v>166</v>
      </c>
      <c r="AK87" s="32" t="s">
        <v>166</v>
      </c>
      <c r="AL87" s="32" t="s">
        <v>166</v>
      </c>
      <c r="AN87" s="31">
        <v>1</v>
      </c>
      <c r="AO87" s="31">
        <v>1</v>
      </c>
      <c r="AP87" s="31">
        <v>1</v>
      </c>
      <c r="AQ87" s="31">
        <v>1</v>
      </c>
      <c r="AR87" s="31">
        <v>1</v>
      </c>
      <c r="AS87" s="31">
        <v>1</v>
      </c>
      <c r="AT87" s="31">
        <v>1</v>
      </c>
      <c r="AU87" s="31">
        <v>1</v>
      </c>
      <c r="AV87" s="31">
        <v>1</v>
      </c>
      <c r="AW87" s="31">
        <v>1</v>
      </c>
    </row>
    <row r="88" spans="1:49">
      <c r="A88" s="2"/>
      <c r="B88" s="22">
        <v>1</v>
      </c>
      <c r="C88">
        <v>12</v>
      </c>
      <c r="D88">
        <v>82</v>
      </c>
      <c r="E88">
        <v>1</v>
      </c>
      <c r="F88">
        <v>72</v>
      </c>
      <c r="G88">
        <f t="shared" si="1"/>
        <v>11</v>
      </c>
      <c r="H88">
        <v>83</v>
      </c>
      <c r="I88">
        <v>18</v>
      </c>
      <c r="J88">
        <v>4200</v>
      </c>
      <c r="K88">
        <v>28</v>
      </c>
      <c r="L88">
        <v>81</v>
      </c>
      <c r="R88">
        <v>12</v>
      </c>
      <c r="S88">
        <v>82</v>
      </c>
      <c r="T88">
        <v>1</v>
      </c>
      <c r="U88">
        <v>72</v>
      </c>
      <c r="V88">
        <v>11</v>
      </c>
      <c r="W88">
        <v>83</v>
      </c>
      <c r="X88">
        <v>18</v>
      </c>
      <c r="Y88">
        <v>4200</v>
      </c>
      <c r="Z88">
        <v>28</v>
      </c>
      <c r="AA88">
        <v>81</v>
      </c>
      <c r="AC88" s="32" t="s">
        <v>166</v>
      </c>
      <c r="AD88" s="32" t="s">
        <v>166</v>
      </c>
      <c r="AE88" s="32" t="s">
        <v>166</v>
      </c>
      <c r="AF88" s="32" t="s">
        <v>166</v>
      </c>
      <c r="AG88" s="32" t="s">
        <v>166</v>
      </c>
      <c r="AH88" s="32" t="s">
        <v>166</v>
      </c>
      <c r="AI88" s="32" t="s">
        <v>166</v>
      </c>
      <c r="AJ88" s="32" t="s">
        <v>166</v>
      </c>
      <c r="AK88" s="32" t="s">
        <v>166</v>
      </c>
      <c r="AL88" s="32" t="s">
        <v>166</v>
      </c>
      <c r="AN88" s="31">
        <v>1</v>
      </c>
      <c r="AO88" s="31">
        <v>1</v>
      </c>
      <c r="AP88" s="31">
        <v>1</v>
      </c>
      <c r="AQ88" s="31">
        <v>1</v>
      </c>
      <c r="AR88" s="31">
        <v>1</v>
      </c>
      <c r="AS88" s="31">
        <v>1</v>
      </c>
      <c r="AT88" s="31">
        <v>1</v>
      </c>
      <c r="AU88" s="31">
        <v>1</v>
      </c>
      <c r="AV88" s="31">
        <v>1</v>
      </c>
      <c r="AW88" s="31">
        <v>1</v>
      </c>
    </row>
    <row r="89" spans="1:49">
      <c r="A89" s="2"/>
      <c r="B89" s="22">
        <v>1</v>
      </c>
      <c r="C89">
        <v>11</v>
      </c>
      <c r="D89">
        <v>75</v>
      </c>
      <c r="E89">
        <v>2</v>
      </c>
      <c r="F89">
        <v>76</v>
      </c>
      <c r="G89">
        <f t="shared" si="1"/>
        <v>9</v>
      </c>
      <c r="H89">
        <v>86</v>
      </c>
      <c r="I89">
        <v>16</v>
      </c>
      <c r="J89">
        <v>3100</v>
      </c>
      <c r="K89">
        <v>28</v>
      </c>
      <c r="L89">
        <v>80</v>
      </c>
      <c r="R89">
        <v>11</v>
      </c>
      <c r="S89">
        <v>75</v>
      </c>
      <c r="T89">
        <v>2</v>
      </c>
      <c r="U89">
        <v>76</v>
      </c>
      <c r="V89">
        <v>9</v>
      </c>
      <c r="W89">
        <v>86</v>
      </c>
      <c r="X89">
        <v>16</v>
      </c>
      <c r="Y89">
        <v>3100</v>
      </c>
      <c r="Z89">
        <v>28</v>
      </c>
      <c r="AA89">
        <v>80</v>
      </c>
      <c r="AC89" s="32" t="s">
        <v>166</v>
      </c>
      <c r="AD89" s="32" t="s">
        <v>166</v>
      </c>
      <c r="AE89" s="32" t="s">
        <v>166</v>
      </c>
      <c r="AF89" s="32" t="s">
        <v>166</v>
      </c>
      <c r="AG89" s="32" t="s">
        <v>166</v>
      </c>
      <c r="AH89" s="32" t="s">
        <v>166</v>
      </c>
      <c r="AI89" s="32" t="s">
        <v>166</v>
      </c>
      <c r="AJ89" s="32" t="s">
        <v>166</v>
      </c>
      <c r="AK89" s="32" t="s">
        <v>166</v>
      </c>
      <c r="AL89" s="32" t="s">
        <v>166</v>
      </c>
      <c r="AN89" s="31">
        <v>1</v>
      </c>
      <c r="AO89" s="31">
        <v>1</v>
      </c>
      <c r="AP89" s="31">
        <v>1</v>
      </c>
      <c r="AQ89" s="31">
        <v>1</v>
      </c>
      <c r="AR89" s="31">
        <v>1</v>
      </c>
      <c r="AS89" s="31">
        <v>1</v>
      </c>
      <c r="AT89" s="31">
        <v>1</v>
      </c>
      <c r="AU89" s="31">
        <v>1</v>
      </c>
      <c r="AV89" s="31">
        <v>1</v>
      </c>
      <c r="AW89" s="31">
        <v>1</v>
      </c>
    </row>
    <row r="90" spans="1:49">
      <c r="A90" s="2"/>
      <c r="B90" s="22">
        <v>1</v>
      </c>
      <c r="C90">
        <v>12</v>
      </c>
      <c r="D90">
        <v>75</v>
      </c>
      <c r="E90">
        <v>4</v>
      </c>
      <c r="F90">
        <v>72</v>
      </c>
      <c r="G90">
        <f t="shared" si="1"/>
        <v>8</v>
      </c>
      <c r="H90">
        <v>88</v>
      </c>
      <c r="I90">
        <v>14</v>
      </c>
      <c r="J90">
        <v>3800</v>
      </c>
      <c r="K90">
        <v>28</v>
      </c>
      <c r="L90">
        <v>79</v>
      </c>
      <c r="R90">
        <v>12</v>
      </c>
      <c r="S90">
        <v>75</v>
      </c>
      <c r="T90">
        <v>4</v>
      </c>
      <c r="U90">
        <v>72</v>
      </c>
      <c r="V90">
        <v>8</v>
      </c>
      <c r="W90">
        <v>88</v>
      </c>
      <c r="X90">
        <v>14</v>
      </c>
      <c r="Y90">
        <v>3800</v>
      </c>
      <c r="Z90">
        <v>28</v>
      </c>
      <c r="AA90">
        <v>79</v>
      </c>
      <c r="AC90" s="32" t="s">
        <v>166</v>
      </c>
      <c r="AD90" s="32" t="s">
        <v>166</v>
      </c>
      <c r="AE90" s="32" t="s">
        <v>166</v>
      </c>
      <c r="AF90" s="32" t="s">
        <v>166</v>
      </c>
      <c r="AG90" s="32" t="s">
        <v>166</v>
      </c>
      <c r="AH90" s="32" t="s">
        <v>166</v>
      </c>
      <c r="AI90" s="32" t="s">
        <v>166</v>
      </c>
      <c r="AJ90" s="32" t="s">
        <v>166</v>
      </c>
      <c r="AK90" s="32" t="s">
        <v>166</v>
      </c>
      <c r="AL90" s="32" t="s">
        <v>166</v>
      </c>
      <c r="AN90" s="31">
        <v>1</v>
      </c>
      <c r="AO90" s="31">
        <v>1</v>
      </c>
      <c r="AP90" s="31">
        <v>1</v>
      </c>
      <c r="AQ90" s="31">
        <v>1</v>
      </c>
      <c r="AR90" s="31">
        <v>1</v>
      </c>
      <c r="AS90" s="31">
        <v>1</v>
      </c>
      <c r="AT90" s="31">
        <v>1</v>
      </c>
      <c r="AU90" s="31">
        <v>1</v>
      </c>
      <c r="AV90" s="31">
        <v>1</v>
      </c>
      <c r="AW90" s="31">
        <v>1</v>
      </c>
    </row>
    <row r="91" spans="1:49">
      <c r="A91" s="2"/>
      <c r="B91" s="22">
        <v>1</v>
      </c>
      <c r="C91">
        <v>11</v>
      </c>
      <c r="D91">
        <v>77</v>
      </c>
      <c r="E91">
        <v>3</v>
      </c>
      <c r="F91">
        <v>69</v>
      </c>
      <c r="G91">
        <f t="shared" si="1"/>
        <v>8</v>
      </c>
      <c r="H91">
        <v>87</v>
      </c>
      <c r="I91">
        <v>12</v>
      </c>
      <c r="J91">
        <v>4000</v>
      </c>
      <c r="K91">
        <v>28</v>
      </c>
      <c r="L91">
        <v>78</v>
      </c>
      <c r="R91">
        <v>11</v>
      </c>
      <c r="S91">
        <v>77</v>
      </c>
      <c r="T91">
        <v>3</v>
      </c>
      <c r="U91">
        <v>69</v>
      </c>
      <c r="V91">
        <v>8</v>
      </c>
      <c r="W91">
        <v>87</v>
      </c>
      <c r="X91">
        <v>12</v>
      </c>
      <c r="Y91">
        <v>4000</v>
      </c>
      <c r="Z91">
        <v>28</v>
      </c>
      <c r="AA91">
        <v>78</v>
      </c>
      <c r="AC91" s="32" t="s">
        <v>166</v>
      </c>
      <c r="AD91" s="32" t="s">
        <v>166</v>
      </c>
      <c r="AE91" s="32" t="s">
        <v>166</v>
      </c>
      <c r="AF91" s="32" t="s">
        <v>166</v>
      </c>
      <c r="AG91" s="32" t="s">
        <v>166</v>
      </c>
      <c r="AH91" s="32" t="s">
        <v>166</v>
      </c>
      <c r="AI91" s="32" t="s">
        <v>166</v>
      </c>
      <c r="AJ91" s="32" t="s">
        <v>166</v>
      </c>
      <c r="AK91" s="32" t="s">
        <v>166</v>
      </c>
      <c r="AL91" s="32" t="s">
        <v>166</v>
      </c>
      <c r="AN91" s="31">
        <v>1</v>
      </c>
      <c r="AO91" s="31">
        <v>1</v>
      </c>
      <c r="AP91" s="31">
        <v>1</v>
      </c>
      <c r="AQ91" s="31">
        <v>1</v>
      </c>
      <c r="AR91" s="31">
        <v>1</v>
      </c>
      <c r="AS91" s="31">
        <v>1</v>
      </c>
      <c r="AT91" s="31">
        <v>1</v>
      </c>
      <c r="AU91" s="31">
        <v>1</v>
      </c>
      <c r="AV91" s="31">
        <v>1</v>
      </c>
      <c r="AW91" s="31">
        <v>1</v>
      </c>
    </row>
    <row r="92" spans="1:49">
      <c r="A92" s="2">
        <v>7</v>
      </c>
      <c r="B92" s="22">
        <v>1</v>
      </c>
      <c r="C92">
        <v>12</v>
      </c>
      <c r="D92">
        <v>82</v>
      </c>
      <c r="E92">
        <v>4</v>
      </c>
      <c r="F92">
        <v>73</v>
      </c>
      <c r="G92">
        <f t="shared" si="1"/>
        <v>8</v>
      </c>
      <c r="H92">
        <v>86</v>
      </c>
      <c r="I92">
        <v>13</v>
      </c>
      <c r="J92">
        <v>3600</v>
      </c>
      <c r="K92">
        <v>28</v>
      </c>
      <c r="L92">
        <v>79</v>
      </c>
      <c r="N92" t="s">
        <v>134</v>
      </c>
      <c r="R92">
        <v>12</v>
      </c>
      <c r="S92">
        <v>82</v>
      </c>
      <c r="T92">
        <v>4</v>
      </c>
      <c r="U92">
        <v>73</v>
      </c>
      <c r="V92">
        <v>8</v>
      </c>
      <c r="W92">
        <v>86</v>
      </c>
      <c r="X92">
        <v>13</v>
      </c>
      <c r="Y92">
        <v>3600</v>
      </c>
      <c r="Z92">
        <v>28</v>
      </c>
      <c r="AA92">
        <v>79</v>
      </c>
      <c r="AC92" s="32" t="s">
        <v>166</v>
      </c>
      <c r="AD92" s="32" t="s">
        <v>166</v>
      </c>
      <c r="AE92" s="32" t="s">
        <v>166</v>
      </c>
      <c r="AF92" s="32" t="s">
        <v>166</v>
      </c>
      <c r="AG92" s="32" t="s">
        <v>166</v>
      </c>
      <c r="AH92" s="32" t="s">
        <v>166</v>
      </c>
      <c r="AI92" s="32" t="s">
        <v>166</v>
      </c>
      <c r="AJ92" s="32" t="s">
        <v>166</v>
      </c>
      <c r="AK92" s="32" t="s">
        <v>166</v>
      </c>
      <c r="AL92" s="32" t="s">
        <v>166</v>
      </c>
      <c r="AN92" s="31">
        <v>1</v>
      </c>
      <c r="AO92" s="31">
        <v>1</v>
      </c>
      <c r="AP92" s="31">
        <v>1</v>
      </c>
      <c r="AQ92" s="31">
        <v>1</v>
      </c>
      <c r="AR92" s="31">
        <v>1</v>
      </c>
      <c r="AS92" s="31">
        <v>1</v>
      </c>
      <c r="AT92" s="31">
        <v>1</v>
      </c>
      <c r="AU92" s="31">
        <v>1</v>
      </c>
      <c r="AV92" s="31">
        <v>1</v>
      </c>
      <c r="AW92" s="31">
        <v>1</v>
      </c>
    </row>
    <row r="93" spans="1:49">
      <c r="A93" s="2"/>
      <c r="B93" s="22">
        <v>1</v>
      </c>
      <c r="C93">
        <v>11</v>
      </c>
      <c r="D93">
        <v>85</v>
      </c>
      <c r="E93">
        <v>3</v>
      </c>
      <c r="F93">
        <v>75</v>
      </c>
      <c r="G93">
        <f t="shared" si="1"/>
        <v>8</v>
      </c>
      <c r="H93">
        <v>92</v>
      </c>
      <c r="I93">
        <v>14</v>
      </c>
      <c r="J93">
        <v>3800</v>
      </c>
      <c r="K93">
        <v>21</v>
      </c>
      <c r="L93">
        <v>79</v>
      </c>
      <c r="R93">
        <v>11</v>
      </c>
      <c r="S93">
        <v>85</v>
      </c>
      <c r="T93">
        <v>3</v>
      </c>
      <c r="U93">
        <v>75</v>
      </c>
      <c r="V93">
        <v>8</v>
      </c>
      <c r="W93">
        <v>92</v>
      </c>
      <c r="X93">
        <v>14</v>
      </c>
      <c r="Y93">
        <v>3800</v>
      </c>
      <c r="Z93">
        <v>21</v>
      </c>
      <c r="AA93">
        <v>79</v>
      </c>
      <c r="AC93" s="32" t="s">
        <v>166</v>
      </c>
      <c r="AD93" s="32" t="s">
        <v>166</v>
      </c>
      <c r="AE93" s="32" t="s">
        <v>166</v>
      </c>
      <c r="AF93" s="32" t="s">
        <v>166</v>
      </c>
      <c r="AG93" s="32" t="s">
        <v>166</v>
      </c>
      <c r="AH93" s="32" t="s">
        <v>166</v>
      </c>
      <c r="AI93" s="32" t="s">
        <v>166</v>
      </c>
      <c r="AJ93" s="32" t="s">
        <v>166</v>
      </c>
      <c r="AK93" s="32" t="s">
        <v>166</v>
      </c>
      <c r="AL93" s="32" t="s">
        <v>166</v>
      </c>
      <c r="AN93" s="31">
        <v>1</v>
      </c>
      <c r="AO93" s="31">
        <v>1</v>
      </c>
      <c r="AP93" s="31">
        <v>1</v>
      </c>
      <c r="AQ93" s="31">
        <v>1</v>
      </c>
      <c r="AR93" s="31">
        <v>1</v>
      </c>
      <c r="AS93" s="31">
        <v>1</v>
      </c>
      <c r="AT93" s="31">
        <v>1</v>
      </c>
      <c r="AU93" s="31">
        <v>1</v>
      </c>
      <c r="AV93" s="31">
        <v>1</v>
      </c>
      <c r="AW93" s="31">
        <v>1</v>
      </c>
    </row>
    <row r="94" spans="1:49">
      <c r="A94" s="2"/>
      <c r="B94" s="22">
        <v>1</v>
      </c>
      <c r="C94">
        <v>10</v>
      </c>
      <c r="D94">
        <v>87</v>
      </c>
      <c r="E94">
        <v>3</v>
      </c>
      <c r="F94">
        <v>71</v>
      </c>
      <c r="G94">
        <f t="shared" si="1"/>
        <v>7</v>
      </c>
      <c r="H94">
        <v>86</v>
      </c>
      <c r="I94">
        <v>15</v>
      </c>
      <c r="J94">
        <v>4600</v>
      </c>
      <c r="K94">
        <v>23</v>
      </c>
      <c r="L94">
        <v>81</v>
      </c>
      <c r="R94">
        <v>10</v>
      </c>
      <c r="S94">
        <v>87</v>
      </c>
      <c r="T94">
        <v>3</v>
      </c>
      <c r="U94">
        <v>71</v>
      </c>
      <c r="V94">
        <v>7</v>
      </c>
      <c r="W94">
        <v>86</v>
      </c>
      <c r="X94">
        <v>15</v>
      </c>
      <c r="Y94">
        <v>4600</v>
      </c>
      <c r="Z94">
        <v>23</v>
      </c>
      <c r="AA94">
        <v>81</v>
      </c>
      <c r="AC94" s="32" t="s">
        <v>166</v>
      </c>
      <c r="AD94" s="32" t="s">
        <v>166</v>
      </c>
      <c r="AE94" s="32" t="s">
        <v>166</v>
      </c>
      <c r="AF94" s="32" t="s">
        <v>166</v>
      </c>
      <c r="AG94" s="32" t="s">
        <v>166</v>
      </c>
      <c r="AH94" s="32" t="s">
        <v>166</v>
      </c>
      <c r="AI94" s="32" t="s">
        <v>166</v>
      </c>
      <c r="AJ94" s="32" t="s">
        <v>166</v>
      </c>
      <c r="AK94" s="32" t="s">
        <v>166</v>
      </c>
      <c r="AL94" s="32" t="s">
        <v>166</v>
      </c>
      <c r="AN94" s="31">
        <v>1</v>
      </c>
      <c r="AO94" s="31">
        <v>1</v>
      </c>
      <c r="AP94" s="31">
        <v>1</v>
      </c>
      <c r="AQ94" s="31">
        <v>1</v>
      </c>
      <c r="AR94" s="31">
        <v>1</v>
      </c>
      <c r="AS94" s="31">
        <v>1</v>
      </c>
      <c r="AT94" s="31">
        <v>1</v>
      </c>
      <c r="AU94" s="31">
        <v>1</v>
      </c>
      <c r="AV94" s="31">
        <v>1</v>
      </c>
      <c r="AW94" s="31">
        <v>1</v>
      </c>
    </row>
    <row r="95" spans="1:49">
      <c r="A95" s="2"/>
      <c r="B95" s="22">
        <v>1</v>
      </c>
      <c r="C95">
        <v>11</v>
      </c>
      <c r="D95">
        <v>82</v>
      </c>
      <c r="E95">
        <v>4</v>
      </c>
      <c r="F95">
        <v>69</v>
      </c>
      <c r="G95">
        <f t="shared" si="1"/>
        <v>7</v>
      </c>
      <c r="H95">
        <v>86</v>
      </c>
      <c r="I95">
        <v>12</v>
      </c>
      <c r="J95">
        <v>4500</v>
      </c>
      <c r="K95">
        <v>31</v>
      </c>
      <c r="L95">
        <v>82</v>
      </c>
      <c r="R95">
        <v>11</v>
      </c>
      <c r="S95">
        <v>82</v>
      </c>
      <c r="T95">
        <v>4</v>
      </c>
      <c r="U95">
        <v>69</v>
      </c>
      <c r="V95">
        <v>7</v>
      </c>
      <c r="W95">
        <v>86</v>
      </c>
      <c r="X95">
        <v>12</v>
      </c>
      <c r="Y95">
        <v>4500</v>
      </c>
      <c r="Z95">
        <v>31</v>
      </c>
      <c r="AA95">
        <v>82</v>
      </c>
      <c r="AC95" s="32" t="s">
        <v>166</v>
      </c>
      <c r="AD95" s="32" t="s">
        <v>166</v>
      </c>
      <c r="AE95" s="32" t="s">
        <v>166</v>
      </c>
      <c r="AF95" s="32" t="s">
        <v>166</v>
      </c>
      <c r="AG95" s="32" t="s">
        <v>166</v>
      </c>
      <c r="AH95" s="32" t="s">
        <v>166</v>
      </c>
      <c r="AI95" s="32" t="s">
        <v>166</v>
      </c>
      <c r="AJ95" s="32" t="s">
        <v>166</v>
      </c>
      <c r="AK95" s="32" t="s">
        <v>166</v>
      </c>
      <c r="AL95" s="32" t="s">
        <v>166</v>
      </c>
      <c r="AN95" s="31">
        <v>1</v>
      </c>
      <c r="AO95" s="31">
        <v>1</v>
      </c>
      <c r="AP95" s="31">
        <v>1</v>
      </c>
      <c r="AQ95" s="31">
        <v>1</v>
      </c>
      <c r="AR95" s="31">
        <v>1</v>
      </c>
      <c r="AS95" s="31">
        <v>1</v>
      </c>
      <c r="AT95" s="31">
        <v>1</v>
      </c>
      <c r="AU95" s="31">
        <v>1</v>
      </c>
      <c r="AV95" s="31">
        <v>1</v>
      </c>
      <c r="AW95" s="31">
        <v>1</v>
      </c>
    </row>
    <row r="96" spans="1:49">
      <c r="A96" s="2"/>
      <c r="B96" s="22">
        <v>1</v>
      </c>
      <c r="C96">
        <v>10</v>
      </c>
      <c r="D96">
        <v>76</v>
      </c>
      <c r="E96">
        <v>2</v>
      </c>
      <c r="F96">
        <v>73</v>
      </c>
      <c r="G96">
        <f t="shared" si="1"/>
        <v>8</v>
      </c>
      <c r="H96">
        <v>86</v>
      </c>
      <c r="I96">
        <v>13</v>
      </c>
      <c r="J96">
        <v>4200</v>
      </c>
      <c r="K96">
        <v>32</v>
      </c>
      <c r="L96">
        <v>81</v>
      </c>
      <c r="R96">
        <v>10</v>
      </c>
      <c r="S96">
        <v>76</v>
      </c>
      <c r="T96">
        <v>2</v>
      </c>
      <c r="U96">
        <v>73</v>
      </c>
      <c r="V96">
        <v>8</v>
      </c>
      <c r="W96">
        <v>86</v>
      </c>
      <c r="X96">
        <v>13</v>
      </c>
      <c r="Y96">
        <v>4200</v>
      </c>
      <c r="Z96">
        <v>32</v>
      </c>
      <c r="AA96">
        <v>81</v>
      </c>
      <c r="AC96" s="32" t="s">
        <v>166</v>
      </c>
      <c r="AD96" s="32" t="s">
        <v>166</v>
      </c>
      <c r="AE96" s="32" t="s">
        <v>166</v>
      </c>
      <c r="AF96" s="32" t="s">
        <v>166</v>
      </c>
      <c r="AG96" s="32" t="s">
        <v>166</v>
      </c>
      <c r="AH96" s="32" t="s">
        <v>166</v>
      </c>
      <c r="AI96" s="32" t="s">
        <v>166</v>
      </c>
      <c r="AJ96" s="32" t="s">
        <v>166</v>
      </c>
      <c r="AK96" s="32" t="s">
        <v>166</v>
      </c>
      <c r="AL96" s="32" t="s">
        <v>166</v>
      </c>
      <c r="AN96" s="31">
        <v>1</v>
      </c>
      <c r="AO96" s="31">
        <v>1</v>
      </c>
      <c r="AP96" s="31">
        <v>1</v>
      </c>
      <c r="AQ96" s="31">
        <v>1</v>
      </c>
      <c r="AR96" s="31">
        <v>1</v>
      </c>
      <c r="AS96" s="31">
        <v>1</v>
      </c>
      <c r="AT96" s="31">
        <v>1</v>
      </c>
      <c r="AU96" s="31">
        <v>1</v>
      </c>
      <c r="AV96" s="31">
        <v>1</v>
      </c>
      <c r="AW96" s="31">
        <v>1</v>
      </c>
    </row>
    <row r="97" spans="1:49">
      <c r="A97" s="2"/>
      <c r="B97" s="22">
        <v>1</v>
      </c>
      <c r="C97">
        <v>6</v>
      </c>
      <c r="D97">
        <v>52</v>
      </c>
      <c r="E97">
        <v>4</v>
      </c>
      <c r="F97">
        <v>73</v>
      </c>
      <c r="G97">
        <f t="shared" si="1"/>
        <v>2</v>
      </c>
      <c r="H97">
        <v>86</v>
      </c>
      <c r="I97">
        <v>15</v>
      </c>
      <c r="J97">
        <v>3900</v>
      </c>
      <c r="K97">
        <v>25</v>
      </c>
      <c r="L97">
        <v>79</v>
      </c>
      <c r="R97">
        <v>6</v>
      </c>
      <c r="S97">
        <v>52</v>
      </c>
      <c r="T97">
        <v>4</v>
      </c>
      <c r="U97">
        <v>73</v>
      </c>
      <c r="V97">
        <v>2</v>
      </c>
      <c r="W97">
        <v>86</v>
      </c>
      <c r="X97">
        <v>15</v>
      </c>
      <c r="Y97">
        <v>3900</v>
      </c>
      <c r="Z97">
        <v>25</v>
      </c>
      <c r="AA97">
        <v>79</v>
      </c>
      <c r="AC97" s="32" t="s">
        <v>166</v>
      </c>
      <c r="AD97" s="32" t="s">
        <v>166</v>
      </c>
      <c r="AE97" s="32" t="s">
        <v>166</v>
      </c>
      <c r="AF97" s="32" t="s">
        <v>166</v>
      </c>
      <c r="AG97" s="32" t="s">
        <v>166</v>
      </c>
      <c r="AH97" s="32" t="s">
        <v>166</v>
      </c>
      <c r="AI97" s="32" t="s">
        <v>166</v>
      </c>
      <c r="AJ97" s="32" t="s">
        <v>166</v>
      </c>
      <c r="AK97" s="32" t="s">
        <v>166</v>
      </c>
      <c r="AL97" s="32" t="s">
        <v>166</v>
      </c>
      <c r="AN97" s="31">
        <v>1</v>
      </c>
      <c r="AO97" s="31">
        <v>1</v>
      </c>
      <c r="AP97" s="31">
        <v>1</v>
      </c>
      <c r="AQ97" s="31">
        <v>1</v>
      </c>
      <c r="AR97" s="31">
        <v>1</v>
      </c>
      <c r="AS97" s="31">
        <v>1</v>
      </c>
      <c r="AT97" s="31">
        <v>1</v>
      </c>
      <c r="AU97" s="31">
        <v>1</v>
      </c>
      <c r="AV97" s="31">
        <v>1</v>
      </c>
      <c r="AW97" s="31">
        <v>1</v>
      </c>
    </row>
    <row r="98" spans="1:49">
      <c r="A98" s="2"/>
      <c r="B98" s="22">
        <v>1</v>
      </c>
      <c r="C98">
        <v>10</v>
      </c>
      <c r="D98">
        <v>74</v>
      </c>
      <c r="E98">
        <v>2</v>
      </c>
      <c r="F98">
        <v>72</v>
      </c>
      <c r="G98">
        <f t="shared" si="1"/>
        <v>8</v>
      </c>
      <c r="H98">
        <v>85</v>
      </c>
      <c r="I98">
        <v>16</v>
      </c>
      <c r="J98">
        <v>4000</v>
      </c>
      <c r="K98">
        <v>28</v>
      </c>
      <c r="L98">
        <v>80</v>
      </c>
      <c r="R98">
        <v>10</v>
      </c>
      <c r="S98">
        <v>74</v>
      </c>
      <c r="T98">
        <v>2</v>
      </c>
      <c r="U98">
        <v>72</v>
      </c>
      <c r="V98">
        <v>8</v>
      </c>
      <c r="W98">
        <v>85</v>
      </c>
      <c r="X98">
        <v>16</v>
      </c>
      <c r="Y98">
        <v>4000</v>
      </c>
      <c r="Z98">
        <v>28</v>
      </c>
      <c r="AA98">
        <v>80</v>
      </c>
      <c r="AC98" s="32" t="s">
        <v>166</v>
      </c>
      <c r="AD98" s="32" t="s">
        <v>166</v>
      </c>
      <c r="AE98" s="32" t="s">
        <v>166</v>
      </c>
      <c r="AF98" s="32" t="s">
        <v>166</v>
      </c>
      <c r="AG98" s="32" t="s">
        <v>166</v>
      </c>
      <c r="AH98" s="32" t="s">
        <v>166</v>
      </c>
      <c r="AI98" s="32" t="s">
        <v>166</v>
      </c>
      <c r="AJ98" s="32" t="s">
        <v>166</v>
      </c>
      <c r="AK98" s="32" t="s">
        <v>166</v>
      </c>
      <c r="AL98" s="32" t="s">
        <v>166</v>
      </c>
      <c r="AN98" s="31">
        <v>1</v>
      </c>
      <c r="AO98" s="31">
        <v>1</v>
      </c>
      <c r="AP98" s="31">
        <v>1</v>
      </c>
      <c r="AQ98" s="31">
        <v>1</v>
      </c>
      <c r="AR98" s="31">
        <v>1</v>
      </c>
      <c r="AS98" s="31">
        <v>1</v>
      </c>
      <c r="AT98" s="31">
        <v>1</v>
      </c>
      <c r="AU98" s="31">
        <v>1</v>
      </c>
      <c r="AV98" s="31">
        <v>1</v>
      </c>
      <c r="AW98" s="31">
        <v>1</v>
      </c>
    </row>
    <row r="99" spans="1:49">
      <c r="A99" s="2"/>
      <c r="B99" s="22">
        <v>1</v>
      </c>
      <c r="C99">
        <v>10</v>
      </c>
      <c r="D99">
        <v>76</v>
      </c>
      <c r="E99">
        <v>4</v>
      </c>
      <c r="F99">
        <v>70</v>
      </c>
      <c r="G99">
        <f t="shared" si="1"/>
        <v>6</v>
      </c>
      <c r="H99">
        <v>85</v>
      </c>
      <c r="I99">
        <v>18</v>
      </c>
      <c r="J99" s="10">
        <v>4200</v>
      </c>
      <c r="K99">
        <v>28</v>
      </c>
      <c r="L99">
        <v>79</v>
      </c>
      <c r="R99">
        <v>10</v>
      </c>
      <c r="S99">
        <v>76</v>
      </c>
      <c r="T99">
        <v>4</v>
      </c>
      <c r="U99">
        <v>70</v>
      </c>
      <c r="V99">
        <v>6</v>
      </c>
      <c r="W99">
        <v>85</v>
      </c>
      <c r="X99">
        <v>18</v>
      </c>
      <c r="Y99">
        <v>4200</v>
      </c>
      <c r="Z99">
        <v>28</v>
      </c>
      <c r="AA99">
        <v>79</v>
      </c>
      <c r="AC99" s="32" t="s">
        <v>166</v>
      </c>
      <c r="AD99" s="32" t="s">
        <v>166</v>
      </c>
      <c r="AE99" s="32" t="s">
        <v>166</v>
      </c>
      <c r="AF99" s="32" t="s">
        <v>166</v>
      </c>
      <c r="AG99" s="32" t="s">
        <v>166</v>
      </c>
      <c r="AH99" s="32" t="s">
        <v>166</v>
      </c>
      <c r="AI99" s="32" t="s">
        <v>166</v>
      </c>
      <c r="AJ99" s="32" t="s">
        <v>166</v>
      </c>
      <c r="AK99" s="32" t="s">
        <v>166</v>
      </c>
      <c r="AL99" s="32" t="s">
        <v>166</v>
      </c>
      <c r="AN99" s="31">
        <v>1</v>
      </c>
      <c r="AO99" s="31">
        <v>1</v>
      </c>
      <c r="AP99" s="31">
        <v>1</v>
      </c>
      <c r="AQ99" s="31">
        <v>1</v>
      </c>
      <c r="AR99" s="31">
        <v>1</v>
      </c>
      <c r="AS99" s="31">
        <v>1</v>
      </c>
      <c r="AT99" s="31">
        <v>1</v>
      </c>
      <c r="AU99" s="31">
        <v>1</v>
      </c>
      <c r="AV99" s="31">
        <v>1</v>
      </c>
      <c r="AW99" s="31">
        <v>1</v>
      </c>
    </row>
    <row r="100" spans="1:49">
      <c r="A100" s="2"/>
      <c r="B100" s="22">
        <v>1</v>
      </c>
      <c r="C100">
        <v>12</v>
      </c>
      <c r="D100">
        <v>82</v>
      </c>
      <c r="E100">
        <v>1</v>
      </c>
      <c r="F100">
        <v>71</v>
      </c>
      <c r="G100">
        <f t="shared" si="1"/>
        <v>11</v>
      </c>
      <c r="H100">
        <v>85</v>
      </c>
      <c r="I100">
        <v>18</v>
      </c>
      <c r="J100" s="10">
        <v>4300</v>
      </c>
      <c r="K100">
        <v>28</v>
      </c>
      <c r="L100">
        <v>80</v>
      </c>
      <c r="R100">
        <v>12</v>
      </c>
      <c r="S100">
        <v>82</v>
      </c>
      <c r="T100">
        <v>1</v>
      </c>
      <c r="U100">
        <v>71</v>
      </c>
      <c r="V100">
        <v>11</v>
      </c>
      <c r="W100">
        <v>85</v>
      </c>
      <c r="X100">
        <v>18</v>
      </c>
      <c r="Y100">
        <v>4300</v>
      </c>
      <c r="Z100">
        <v>28</v>
      </c>
      <c r="AA100">
        <v>80</v>
      </c>
      <c r="AC100" s="32" t="s">
        <v>166</v>
      </c>
      <c r="AD100" s="32" t="s">
        <v>166</v>
      </c>
      <c r="AE100" s="32" t="s">
        <v>166</v>
      </c>
      <c r="AF100" s="32" t="s">
        <v>166</v>
      </c>
      <c r="AG100" s="32" t="s">
        <v>166</v>
      </c>
      <c r="AH100" s="32" t="s">
        <v>166</v>
      </c>
      <c r="AI100" s="32" t="s">
        <v>166</v>
      </c>
      <c r="AJ100" s="32" t="s">
        <v>166</v>
      </c>
      <c r="AK100" s="32" t="s">
        <v>166</v>
      </c>
      <c r="AL100" s="32" t="s">
        <v>166</v>
      </c>
      <c r="AN100" s="31">
        <v>1</v>
      </c>
      <c r="AO100" s="31">
        <v>1</v>
      </c>
      <c r="AP100" s="31">
        <v>1</v>
      </c>
      <c r="AQ100" s="31">
        <v>1</v>
      </c>
      <c r="AR100" s="31">
        <v>1</v>
      </c>
      <c r="AS100" s="31">
        <v>1</v>
      </c>
      <c r="AT100" s="31">
        <v>1</v>
      </c>
      <c r="AU100" s="31">
        <v>1</v>
      </c>
      <c r="AV100" s="31">
        <v>1</v>
      </c>
      <c r="AW100" s="31">
        <v>1</v>
      </c>
    </row>
    <row r="101" spans="1:49">
      <c r="A101" s="2"/>
      <c r="B101" s="22">
        <v>1</v>
      </c>
      <c r="C101">
        <v>10</v>
      </c>
      <c r="D101">
        <v>75</v>
      </c>
      <c r="E101">
        <v>3</v>
      </c>
      <c r="F101">
        <v>69</v>
      </c>
      <c r="G101">
        <f t="shared" si="1"/>
        <v>7</v>
      </c>
      <c r="H101">
        <v>85</v>
      </c>
      <c r="I101">
        <v>16</v>
      </c>
      <c r="J101" s="10">
        <v>3900</v>
      </c>
      <c r="K101">
        <v>28</v>
      </c>
      <c r="L101">
        <v>79</v>
      </c>
      <c r="R101">
        <v>10</v>
      </c>
      <c r="S101">
        <v>75</v>
      </c>
      <c r="T101">
        <v>3</v>
      </c>
      <c r="U101">
        <v>69</v>
      </c>
      <c r="V101">
        <v>7</v>
      </c>
      <c r="W101">
        <v>85</v>
      </c>
      <c r="X101">
        <v>16</v>
      </c>
      <c r="Y101">
        <v>3900</v>
      </c>
      <c r="Z101">
        <v>28</v>
      </c>
      <c r="AA101">
        <v>79</v>
      </c>
      <c r="AC101" s="32" t="s">
        <v>166</v>
      </c>
      <c r="AD101" s="32" t="s">
        <v>166</v>
      </c>
      <c r="AE101" s="32" t="s">
        <v>166</v>
      </c>
      <c r="AF101" s="32" t="s">
        <v>166</v>
      </c>
      <c r="AG101" s="32" t="s">
        <v>166</v>
      </c>
      <c r="AH101" s="32" t="s">
        <v>166</v>
      </c>
      <c r="AI101" s="32" t="s">
        <v>166</v>
      </c>
      <c r="AJ101" s="32" t="s">
        <v>166</v>
      </c>
      <c r="AK101" s="32" t="s">
        <v>166</v>
      </c>
      <c r="AL101" s="32" t="s">
        <v>166</v>
      </c>
      <c r="AN101" s="31">
        <v>1</v>
      </c>
      <c r="AO101" s="31">
        <v>1</v>
      </c>
      <c r="AP101" s="31">
        <v>1</v>
      </c>
      <c r="AQ101" s="31">
        <v>1</v>
      </c>
      <c r="AR101" s="31">
        <v>1</v>
      </c>
      <c r="AS101" s="31">
        <v>1</v>
      </c>
      <c r="AT101" s="31">
        <v>1</v>
      </c>
      <c r="AU101" s="31">
        <v>1</v>
      </c>
      <c r="AV101" s="31">
        <v>1</v>
      </c>
      <c r="AW101" s="31">
        <v>1</v>
      </c>
    </row>
    <row r="102" spans="1:49">
      <c r="A102" s="2"/>
      <c r="B102" s="22">
        <v>1</v>
      </c>
      <c r="C102">
        <v>12</v>
      </c>
      <c r="D102">
        <v>75</v>
      </c>
      <c r="E102">
        <v>2</v>
      </c>
      <c r="F102">
        <v>70</v>
      </c>
      <c r="G102">
        <f t="shared" si="1"/>
        <v>10</v>
      </c>
      <c r="H102">
        <v>85</v>
      </c>
      <c r="I102">
        <v>14</v>
      </c>
      <c r="J102" s="10">
        <v>2500</v>
      </c>
      <c r="K102">
        <v>28</v>
      </c>
      <c r="L102">
        <v>78</v>
      </c>
      <c r="P102" s="32" t="s">
        <v>139</v>
      </c>
      <c r="R102">
        <v>12</v>
      </c>
      <c r="S102">
        <v>75</v>
      </c>
      <c r="T102">
        <v>2</v>
      </c>
      <c r="U102">
        <v>70</v>
      </c>
      <c r="V102">
        <v>10</v>
      </c>
      <c r="W102">
        <v>85</v>
      </c>
      <c r="X102">
        <v>14</v>
      </c>
      <c r="Y102">
        <v>2500</v>
      </c>
      <c r="Z102">
        <v>28</v>
      </c>
      <c r="AA102">
        <v>78</v>
      </c>
      <c r="AC102" s="32" t="s">
        <v>166</v>
      </c>
      <c r="AD102" s="32" t="s">
        <v>166</v>
      </c>
      <c r="AE102" s="32" t="s">
        <v>166</v>
      </c>
      <c r="AF102" s="32" t="s">
        <v>166</v>
      </c>
      <c r="AG102" s="32" t="s">
        <v>166</v>
      </c>
      <c r="AH102" s="32" t="s">
        <v>166</v>
      </c>
      <c r="AI102" s="32" t="s">
        <v>166</v>
      </c>
      <c r="AJ102" s="32" t="s">
        <v>166</v>
      </c>
      <c r="AK102" s="32" t="s">
        <v>166</v>
      </c>
      <c r="AL102" s="32" t="s">
        <v>166</v>
      </c>
      <c r="AN102" s="31">
        <v>1</v>
      </c>
      <c r="AO102" s="31">
        <v>1</v>
      </c>
      <c r="AP102" s="31">
        <v>1</v>
      </c>
      <c r="AQ102" s="31">
        <v>1</v>
      </c>
      <c r="AR102" s="31">
        <v>1</v>
      </c>
      <c r="AS102" s="31">
        <v>1</v>
      </c>
      <c r="AT102" s="31">
        <v>1</v>
      </c>
      <c r="AU102" s="31">
        <v>1</v>
      </c>
      <c r="AV102" s="31">
        <v>1</v>
      </c>
      <c r="AW102" s="31">
        <v>1</v>
      </c>
    </row>
    <row r="103" spans="1:49">
      <c r="A103" s="2"/>
      <c r="B103" s="22">
        <v>1</v>
      </c>
      <c r="C103">
        <v>11</v>
      </c>
      <c r="D103">
        <v>77</v>
      </c>
      <c r="E103">
        <v>3</v>
      </c>
      <c r="F103">
        <v>69</v>
      </c>
      <c r="G103">
        <f t="shared" si="1"/>
        <v>8</v>
      </c>
      <c r="H103">
        <v>85</v>
      </c>
      <c r="I103">
        <v>12</v>
      </c>
      <c r="J103" s="10">
        <v>3800</v>
      </c>
      <c r="K103">
        <v>28</v>
      </c>
      <c r="L103">
        <v>77</v>
      </c>
      <c r="P103" s="32" t="s">
        <v>139</v>
      </c>
      <c r="R103">
        <v>11</v>
      </c>
      <c r="S103">
        <v>77</v>
      </c>
      <c r="T103">
        <v>3</v>
      </c>
      <c r="U103">
        <v>69</v>
      </c>
      <c r="V103">
        <v>8</v>
      </c>
      <c r="W103">
        <v>85</v>
      </c>
      <c r="X103">
        <v>12</v>
      </c>
      <c r="Y103">
        <v>3800</v>
      </c>
      <c r="Z103">
        <v>28</v>
      </c>
      <c r="AA103">
        <v>77</v>
      </c>
      <c r="AC103" s="32" t="s">
        <v>166</v>
      </c>
      <c r="AD103" s="32" t="s">
        <v>166</v>
      </c>
      <c r="AE103" s="32" t="s">
        <v>166</v>
      </c>
      <c r="AF103" s="32" t="s">
        <v>166</v>
      </c>
      <c r="AG103" s="32" t="s">
        <v>166</v>
      </c>
      <c r="AH103" s="32" t="s">
        <v>166</v>
      </c>
      <c r="AI103" s="32" t="s">
        <v>166</v>
      </c>
      <c r="AJ103" s="32" t="s">
        <v>166</v>
      </c>
      <c r="AK103" s="32" t="s">
        <v>166</v>
      </c>
      <c r="AL103" s="32" t="s">
        <v>166</v>
      </c>
      <c r="AN103" s="31">
        <v>1</v>
      </c>
      <c r="AO103" s="31">
        <v>1</v>
      </c>
      <c r="AP103" s="31">
        <v>1</v>
      </c>
      <c r="AQ103" s="31">
        <v>1</v>
      </c>
      <c r="AR103" s="31">
        <v>1</v>
      </c>
      <c r="AS103" s="31">
        <v>1</v>
      </c>
      <c r="AT103" s="31">
        <v>1</v>
      </c>
      <c r="AU103" s="31">
        <v>1</v>
      </c>
      <c r="AV103" s="31">
        <v>1</v>
      </c>
      <c r="AW103" s="31">
        <v>1</v>
      </c>
    </row>
    <row r="104" spans="1:49">
      <c r="A104" s="2"/>
      <c r="B104" s="22">
        <v>1</v>
      </c>
      <c r="C104">
        <v>12</v>
      </c>
      <c r="D104">
        <v>82</v>
      </c>
      <c r="E104">
        <v>5</v>
      </c>
      <c r="F104">
        <v>73</v>
      </c>
      <c r="G104">
        <f t="shared" si="1"/>
        <v>7</v>
      </c>
      <c r="H104">
        <v>81</v>
      </c>
      <c r="I104">
        <v>13</v>
      </c>
      <c r="J104" s="10">
        <v>4700</v>
      </c>
      <c r="K104">
        <v>28</v>
      </c>
      <c r="L104">
        <v>79</v>
      </c>
      <c r="R104">
        <v>12</v>
      </c>
      <c r="S104">
        <v>82</v>
      </c>
      <c r="T104">
        <v>5</v>
      </c>
      <c r="U104">
        <v>73</v>
      </c>
      <c r="V104">
        <v>7</v>
      </c>
      <c r="W104">
        <v>81</v>
      </c>
      <c r="X104">
        <v>13</v>
      </c>
      <c r="Y104">
        <v>4700</v>
      </c>
      <c r="Z104">
        <v>28</v>
      </c>
      <c r="AA104">
        <v>79</v>
      </c>
      <c r="AC104" s="32" t="s">
        <v>166</v>
      </c>
      <c r="AD104" s="32" t="s">
        <v>166</v>
      </c>
      <c r="AE104" s="32" t="s">
        <v>166</v>
      </c>
      <c r="AF104" s="32" t="s">
        <v>166</v>
      </c>
      <c r="AG104" s="32" t="s">
        <v>166</v>
      </c>
      <c r="AH104" s="32" t="s">
        <v>166</v>
      </c>
      <c r="AI104" s="32" t="s">
        <v>166</v>
      </c>
      <c r="AJ104" s="32" t="s">
        <v>166</v>
      </c>
      <c r="AK104" s="32" t="s">
        <v>166</v>
      </c>
      <c r="AL104" s="32" t="s">
        <v>166</v>
      </c>
      <c r="AN104" s="31">
        <v>1</v>
      </c>
      <c r="AO104" s="31">
        <v>1</v>
      </c>
      <c r="AP104" s="31">
        <v>1</v>
      </c>
      <c r="AQ104" s="31">
        <v>1</v>
      </c>
      <c r="AR104" s="31">
        <v>1</v>
      </c>
      <c r="AS104" s="31">
        <v>1</v>
      </c>
      <c r="AT104" s="31">
        <v>1</v>
      </c>
      <c r="AU104" s="31">
        <v>1</v>
      </c>
      <c r="AV104" s="31">
        <v>1</v>
      </c>
      <c r="AW104" s="31">
        <v>1</v>
      </c>
    </row>
    <row r="105" spans="1:49">
      <c r="A105" s="2"/>
      <c r="B105" s="22">
        <v>1</v>
      </c>
      <c r="C105">
        <v>11</v>
      </c>
      <c r="D105">
        <v>85</v>
      </c>
      <c r="E105">
        <v>3</v>
      </c>
      <c r="F105">
        <v>75</v>
      </c>
      <c r="G105">
        <f t="shared" si="1"/>
        <v>8</v>
      </c>
      <c r="H105">
        <v>80</v>
      </c>
      <c r="I105">
        <v>14</v>
      </c>
      <c r="J105" s="10">
        <v>3600</v>
      </c>
      <c r="K105">
        <v>21</v>
      </c>
      <c r="L105">
        <v>81</v>
      </c>
      <c r="R105">
        <v>11</v>
      </c>
      <c r="S105">
        <v>85</v>
      </c>
      <c r="T105">
        <v>3</v>
      </c>
      <c r="U105">
        <v>75</v>
      </c>
      <c r="V105">
        <v>8</v>
      </c>
      <c r="W105">
        <v>80</v>
      </c>
      <c r="X105">
        <v>14</v>
      </c>
      <c r="Y105">
        <v>3600</v>
      </c>
      <c r="Z105">
        <v>21</v>
      </c>
      <c r="AA105">
        <v>81</v>
      </c>
      <c r="AC105" s="32" t="s">
        <v>166</v>
      </c>
      <c r="AD105" s="32" t="s">
        <v>166</v>
      </c>
      <c r="AE105" s="32" t="s">
        <v>166</v>
      </c>
      <c r="AF105" s="32" t="s">
        <v>166</v>
      </c>
      <c r="AG105" s="32" t="s">
        <v>166</v>
      </c>
      <c r="AH105" s="32" t="s">
        <v>166</v>
      </c>
      <c r="AI105" s="32" t="s">
        <v>166</v>
      </c>
      <c r="AJ105" s="32" t="s">
        <v>166</v>
      </c>
      <c r="AK105" s="32" t="s">
        <v>166</v>
      </c>
      <c r="AL105" s="32" t="s">
        <v>166</v>
      </c>
      <c r="AN105" s="31">
        <v>1</v>
      </c>
      <c r="AO105" s="31">
        <v>1</v>
      </c>
      <c r="AP105" s="31">
        <v>1</v>
      </c>
      <c r="AQ105" s="31">
        <v>1</v>
      </c>
      <c r="AR105" s="31">
        <v>1</v>
      </c>
      <c r="AS105" s="31">
        <v>1</v>
      </c>
      <c r="AT105" s="31">
        <v>1</v>
      </c>
      <c r="AU105" s="31">
        <v>1</v>
      </c>
      <c r="AV105" s="31">
        <v>1</v>
      </c>
      <c r="AW105" s="31">
        <v>1</v>
      </c>
    </row>
    <row r="106" spans="1:49">
      <c r="A106" s="2">
        <v>8</v>
      </c>
      <c r="B106" s="22">
        <v>1</v>
      </c>
      <c r="C106">
        <v>12</v>
      </c>
      <c r="D106">
        <v>82</v>
      </c>
      <c r="E106">
        <v>4</v>
      </c>
      <c r="F106">
        <v>73</v>
      </c>
      <c r="G106">
        <f t="shared" si="1"/>
        <v>8</v>
      </c>
      <c r="H106">
        <v>86</v>
      </c>
      <c r="I106">
        <v>13</v>
      </c>
      <c r="J106" s="10">
        <v>3300</v>
      </c>
      <c r="K106">
        <v>28</v>
      </c>
      <c r="L106">
        <v>82</v>
      </c>
      <c r="N106" t="s">
        <v>135</v>
      </c>
      <c r="R106">
        <v>12</v>
      </c>
      <c r="S106">
        <v>82</v>
      </c>
      <c r="T106">
        <v>4</v>
      </c>
      <c r="U106">
        <v>73</v>
      </c>
      <c r="V106">
        <v>8</v>
      </c>
      <c r="W106">
        <v>86</v>
      </c>
      <c r="X106">
        <v>13</v>
      </c>
      <c r="Y106">
        <v>3300</v>
      </c>
      <c r="Z106">
        <v>28</v>
      </c>
      <c r="AA106">
        <v>82</v>
      </c>
      <c r="AC106" s="32" t="s">
        <v>166</v>
      </c>
      <c r="AD106" s="32" t="s">
        <v>166</v>
      </c>
      <c r="AE106" s="32" t="s">
        <v>166</v>
      </c>
      <c r="AF106" s="32" t="s">
        <v>166</v>
      </c>
      <c r="AG106" s="32" t="s">
        <v>166</v>
      </c>
      <c r="AH106" s="32" t="s">
        <v>166</v>
      </c>
      <c r="AI106" s="32" t="s">
        <v>166</v>
      </c>
      <c r="AJ106" s="32" t="s">
        <v>166</v>
      </c>
      <c r="AK106" s="32" t="s">
        <v>166</v>
      </c>
      <c r="AL106" s="32" t="s">
        <v>166</v>
      </c>
      <c r="AN106" s="31">
        <v>1</v>
      </c>
      <c r="AO106" s="31">
        <v>1</v>
      </c>
      <c r="AP106" s="31">
        <v>1</v>
      </c>
      <c r="AQ106" s="31">
        <v>1</v>
      </c>
      <c r="AR106" s="31">
        <v>1</v>
      </c>
      <c r="AS106" s="31">
        <v>1</v>
      </c>
      <c r="AT106" s="31">
        <v>1</v>
      </c>
      <c r="AU106" s="31">
        <v>1</v>
      </c>
      <c r="AV106" s="31">
        <v>1</v>
      </c>
      <c r="AW106" s="31">
        <v>1</v>
      </c>
    </row>
    <row r="107" spans="1:49">
      <c r="A107" s="2"/>
      <c r="B107" s="22">
        <v>1</v>
      </c>
      <c r="C107">
        <v>11</v>
      </c>
      <c r="D107">
        <v>85</v>
      </c>
      <c r="E107">
        <v>3</v>
      </c>
      <c r="F107">
        <v>75</v>
      </c>
      <c r="G107">
        <f t="shared" si="1"/>
        <v>8</v>
      </c>
      <c r="H107">
        <v>92</v>
      </c>
      <c r="I107">
        <v>15</v>
      </c>
      <c r="J107" s="10">
        <v>3500</v>
      </c>
      <c r="K107">
        <v>21</v>
      </c>
      <c r="L107">
        <v>83</v>
      </c>
      <c r="R107">
        <v>11</v>
      </c>
      <c r="S107">
        <v>85</v>
      </c>
      <c r="T107">
        <v>3</v>
      </c>
      <c r="U107">
        <v>75</v>
      </c>
      <c r="V107">
        <v>8</v>
      </c>
      <c r="W107">
        <v>92</v>
      </c>
      <c r="X107">
        <v>15</v>
      </c>
      <c r="Y107">
        <v>3500</v>
      </c>
      <c r="Z107">
        <v>21</v>
      </c>
      <c r="AA107">
        <v>83</v>
      </c>
      <c r="AC107" s="32" t="s">
        <v>166</v>
      </c>
      <c r="AD107" s="32" t="s">
        <v>166</v>
      </c>
      <c r="AE107" s="32" t="s">
        <v>166</v>
      </c>
      <c r="AF107" s="32" t="s">
        <v>166</v>
      </c>
      <c r="AG107" s="32" t="s">
        <v>166</v>
      </c>
      <c r="AH107" s="32" t="s">
        <v>166</v>
      </c>
      <c r="AI107" s="32" t="s">
        <v>166</v>
      </c>
      <c r="AJ107" s="32" t="s">
        <v>166</v>
      </c>
      <c r="AK107" s="32" t="s">
        <v>166</v>
      </c>
      <c r="AL107" s="32" t="s">
        <v>166</v>
      </c>
      <c r="AN107" s="31">
        <v>1</v>
      </c>
      <c r="AO107" s="31">
        <v>1</v>
      </c>
      <c r="AP107" s="31">
        <v>1</v>
      </c>
      <c r="AQ107" s="31">
        <v>1</v>
      </c>
      <c r="AR107" s="31">
        <v>1</v>
      </c>
      <c r="AS107" s="31">
        <v>1</v>
      </c>
      <c r="AT107" s="31">
        <v>1</v>
      </c>
      <c r="AU107" s="31">
        <v>1</v>
      </c>
      <c r="AV107" s="31">
        <v>1</v>
      </c>
      <c r="AW107" s="31">
        <v>1</v>
      </c>
    </row>
    <row r="108" spans="1:49">
      <c r="A108" s="2"/>
      <c r="B108" s="22">
        <v>1</v>
      </c>
      <c r="C108">
        <v>10</v>
      </c>
      <c r="D108">
        <v>87</v>
      </c>
      <c r="E108">
        <v>3</v>
      </c>
      <c r="F108">
        <v>71</v>
      </c>
      <c r="G108">
        <f t="shared" si="1"/>
        <v>7</v>
      </c>
      <c r="H108">
        <v>86</v>
      </c>
      <c r="I108">
        <v>14</v>
      </c>
      <c r="J108" s="10">
        <v>3900</v>
      </c>
      <c r="K108">
        <v>23</v>
      </c>
      <c r="L108">
        <v>84</v>
      </c>
      <c r="R108">
        <v>10</v>
      </c>
      <c r="S108">
        <v>87</v>
      </c>
      <c r="T108">
        <v>3</v>
      </c>
      <c r="U108">
        <v>71</v>
      </c>
      <c r="V108">
        <v>7</v>
      </c>
      <c r="W108">
        <v>86</v>
      </c>
      <c r="X108">
        <v>14</v>
      </c>
      <c r="Y108">
        <v>3900</v>
      </c>
      <c r="Z108">
        <v>23</v>
      </c>
      <c r="AA108">
        <v>84</v>
      </c>
      <c r="AC108" s="32" t="s">
        <v>166</v>
      </c>
      <c r="AD108" s="32" t="s">
        <v>166</v>
      </c>
      <c r="AE108" s="32" t="s">
        <v>166</v>
      </c>
      <c r="AF108" s="32" t="s">
        <v>166</v>
      </c>
      <c r="AG108" s="32" t="s">
        <v>166</v>
      </c>
      <c r="AH108" s="32" t="s">
        <v>166</v>
      </c>
      <c r="AI108" s="32" t="s">
        <v>166</v>
      </c>
      <c r="AJ108" s="32" t="s">
        <v>166</v>
      </c>
      <c r="AK108" s="32" t="s">
        <v>166</v>
      </c>
      <c r="AL108" s="32" t="s">
        <v>166</v>
      </c>
      <c r="AN108" s="31">
        <v>1</v>
      </c>
      <c r="AO108" s="31">
        <v>1</v>
      </c>
      <c r="AP108" s="31">
        <v>1</v>
      </c>
      <c r="AQ108" s="31">
        <v>1</v>
      </c>
      <c r="AR108" s="31">
        <v>1</v>
      </c>
      <c r="AS108" s="31">
        <v>1</v>
      </c>
      <c r="AT108" s="31">
        <v>1</v>
      </c>
      <c r="AU108" s="31">
        <v>1</v>
      </c>
      <c r="AV108" s="31">
        <v>1</v>
      </c>
      <c r="AW108" s="31">
        <v>1</v>
      </c>
    </row>
    <row r="109" spans="1:49">
      <c r="A109" s="2"/>
      <c r="B109" s="22">
        <v>1</v>
      </c>
      <c r="C109">
        <v>11</v>
      </c>
      <c r="D109">
        <v>82</v>
      </c>
      <c r="E109">
        <v>4</v>
      </c>
      <c r="F109">
        <v>69</v>
      </c>
      <c r="G109">
        <f t="shared" si="1"/>
        <v>7</v>
      </c>
      <c r="H109">
        <v>85</v>
      </c>
      <c r="I109">
        <v>14</v>
      </c>
      <c r="J109" s="10">
        <v>4100</v>
      </c>
      <c r="K109">
        <v>31</v>
      </c>
      <c r="L109">
        <v>83</v>
      </c>
      <c r="R109">
        <v>11</v>
      </c>
      <c r="S109">
        <v>82</v>
      </c>
      <c r="T109">
        <v>4</v>
      </c>
      <c r="U109">
        <v>69</v>
      </c>
      <c r="V109">
        <v>7</v>
      </c>
      <c r="W109">
        <v>85</v>
      </c>
      <c r="X109">
        <v>14</v>
      </c>
      <c r="Y109">
        <v>4100</v>
      </c>
      <c r="Z109">
        <v>31</v>
      </c>
      <c r="AA109">
        <v>83</v>
      </c>
      <c r="AC109" s="32" t="s">
        <v>166</v>
      </c>
      <c r="AD109" s="32" t="s">
        <v>166</v>
      </c>
      <c r="AE109" s="32" t="s">
        <v>166</v>
      </c>
      <c r="AF109" s="32" t="s">
        <v>166</v>
      </c>
      <c r="AG109" s="32" t="s">
        <v>166</v>
      </c>
      <c r="AH109" s="32" t="s">
        <v>166</v>
      </c>
      <c r="AI109" s="32" t="s">
        <v>166</v>
      </c>
      <c r="AJ109" s="32" t="s">
        <v>166</v>
      </c>
      <c r="AK109" s="32" t="s">
        <v>166</v>
      </c>
      <c r="AL109" s="32" t="s">
        <v>166</v>
      </c>
      <c r="AN109" s="31">
        <v>1</v>
      </c>
      <c r="AO109" s="31">
        <v>1</v>
      </c>
      <c r="AP109" s="31">
        <v>1</v>
      </c>
      <c r="AQ109" s="31">
        <v>1</v>
      </c>
      <c r="AR109" s="31">
        <v>1</v>
      </c>
      <c r="AS109" s="31">
        <v>1</v>
      </c>
      <c r="AT109" s="31">
        <v>1</v>
      </c>
      <c r="AU109" s="31">
        <v>1</v>
      </c>
      <c r="AV109" s="31">
        <v>1</v>
      </c>
      <c r="AW109" s="31">
        <v>1</v>
      </c>
    </row>
    <row r="110" spans="1:49">
      <c r="A110" s="2"/>
      <c r="B110" s="22">
        <v>1</v>
      </c>
      <c r="C110">
        <v>10</v>
      </c>
      <c r="D110">
        <v>76</v>
      </c>
      <c r="E110">
        <v>3</v>
      </c>
      <c r="F110">
        <v>73</v>
      </c>
      <c r="G110">
        <f t="shared" si="1"/>
        <v>7</v>
      </c>
      <c r="H110">
        <v>85</v>
      </c>
      <c r="I110">
        <v>14</v>
      </c>
      <c r="J110" s="10">
        <v>4200</v>
      </c>
      <c r="K110">
        <v>32</v>
      </c>
      <c r="L110">
        <v>82</v>
      </c>
      <c r="R110">
        <v>10</v>
      </c>
      <c r="S110">
        <v>76</v>
      </c>
      <c r="T110">
        <v>3</v>
      </c>
      <c r="U110">
        <v>73</v>
      </c>
      <c r="V110">
        <v>7</v>
      </c>
      <c r="W110">
        <v>85</v>
      </c>
      <c r="X110">
        <v>14</v>
      </c>
      <c r="Y110">
        <v>4200</v>
      </c>
      <c r="Z110">
        <v>32</v>
      </c>
      <c r="AA110">
        <v>82</v>
      </c>
      <c r="AC110" s="32" t="s">
        <v>166</v>
      </c>
      <c r="AD110" s="32" t="s">
        <v>166</v>
      </c>
      <c r="AE110" s="32" t="s">
        <v>166</v>
      </c>
      <c r="AF110" s="32" t="s">
        <v>166</v>
      </c>
      <c r="AG110" s="32" t="s">
        <v>166</v>
      </c>
      <c r="AH110" s="32" t="s">
        <v>166</v>
      </c>
      <c r="AI110" s="32" t="s">
        <v>166</v>
      </c>
      <c r="AJ110" s="32" t="s">
        <v>166</v>
      </c>
      <c r="AK110" s="32" t="s">
        <v>166</v>
      </c>
      <c r="AL110" s="32" t="s">
        <v>166</v>
      </c>
      <c r="AN110" s="31">
        <v>1</v>
      </c>
      <c r="AO110" s="31">
        <v>1</v>
      </c>
      <c r="AP110" s="31">
        <v>1</v>
      </c>
      <c r="AQ110" s="31">
        <v>1</v>
      </c>
      <c r="AR110" s="31">
        <v>1</v>
      </c>
      <c r="AS110" s="31">
        <v>1</v>
      </c>
      <c r="AT110" s="31">
        <v>1</v>
      </c>
      <c r="AU110" s="31">
        <v>1</v>
      </c>
      <c r="AV110" s="31">
        <v>1</v>
      </c>
      <c r="AW110" s="31">
        <v>1</v>
      </c>
    </row>
    <row r="111" spans="1:49">
      <c r="A111" s="2"/>
      <c r="B111" s="22">
        <v>1</v>
      </c>
      <c r="C111">
        <v>6</v>
      </c>
      <c r="D111">
        <v>52</v>
      </c>
      <c r="E111">
        <v>4</v>
      </c>
      <c r="F111">
        <v>73</v>
      </c>
      <c r="G111">
        <f t="shared" si="1"/>
        <v>2</v>
      </c>
      <c r="H111">
        <v>74</v>
      </c>
      <c r="I111">
        <v>14</v>
      </c>
      <c r="J111" s="10">
        <v>4000</v>
      </c>
      <c r="K111">
        <v>25</v>
      </c>
      <c r="L111">
        <v>80</v>
      </c>
      <c r="R111">
        <v>6</v>
      </c>
      <c r="S111">
        <v>52</v>
      </c>
      <c r="T111">
        <v>4</v>
      </c>
      <c r="U111">
        <v>73</v>
      </c>
      <c r="V111">
        <v>2</v>
      </c>
      <c r="W111">
        <v>74</v>
      </c>
      <c r="X111">
        <v>14</v>
      </c>
      <c r="Y111">
        <v>4000</v>
      </c>
      <c r="Z111">
        <v>25</v>
      </c>
      <c r="AA111">
        <v>80</v>
      </c>
      <c r="AC111" s="32" t="s">
        <v>166</v>
      </c>
      <c r="AD111" s="32" t="s">
        <v>166</v>
      </c>
      <c r="AE111" s="32" t="s">
        <v>166</v>
      </c>
      <c r="AF111" s="32" t="s">
        <v>166</v>
      </c>
      <c r="AG111" s="32" t="s">
        <v>166</v>
      </c>
      <c r="AH111" s="32" t="s">
        <v>166</v>
      </c>
      <c r="AI111" s="32" t="s">
        <v>166</v>
      </c>
      <c r="AJ111" s="32" t="s">
        <v>166</v>
      </c>
      <c r="AK111" s="32" t="s">
        <v>166</v>
      </c>
      <c r="AL111" s="32" t="s">
        <v>166</v>
      </c>
      <c r="AN111" s="31">
        <v>1</v>
      </c>
      <c r="AO111" s="31">
        <v>1</v>
      </c>
      <c r="AP111" s="31">
        <v>1</v>
      </c>
      <c r="AQ111" s="31">
        <v>1</v>
      </c>
      <c r="AR111" s="31">
        <v>1</v>
      </c>
      <c r="AS111" s="31">
        <v>1</v>
      </c>
      <c r="AT111" s="31">
        <v>1</v>
      </c>
      <c r="AU111" s="31">
        <v>1</v>
      </c>
      <c r="AV111" s="31">
        <v>1</v>
      </c>
      <c r="AW111" s="31">
        <v>1</v>
      </c>
    </row>
    <row r="112" spans="1:49">
      <c r="A112" s="2"/>
      <c r="B112" s="22">
        <v>1</v>
      </c>
      <c r="C112">
        <v>9</v>
      </c>
      <c r="D112">
        <v>74</v>
      </c>
      <c r="E112">
        <v>2</v>
      </c>
      <c r="F112">
        <v>72</v>
      </c>
      <c r="G112">
        <f t="shared" si="1"/>
        <v>7</v>
      </c>
      <c r="H112">
        <v>92</v>
      </c>
      <c r="I112">
        <v>14</v>
      </c>
      <c r="J112">
        <v>3800</v>
      </c>
      <c r="K112">
        <v>28</v>
      </c>
      <c r="L112">
        <v>81</v>
      </c>
      <c r="P112" t="s">
        <v>137</v>
      </c>
      <c r="R112">
        <v>9</v>
      </c>
      <c r="S112">
        <v>74</v>
      </c>
      <c r="T112">
        <v>2</v>
      </c>
      <c r="U112">
        <v>72</v>
      </c>
      <c r="V112">
        <v>7</v>
      </c>
      <c r="W112">
        <v>92</v>
      </c>
      <c r="X112">
        <v>-2</v>
      </c>
      <c r="Y112">
        <v>3800</v>
      </c>
      <c r="Z112">
        <v>28</v>
      </c>
      <c r="AA112">
        <v>81</v>
      </c>
      <c r="AC112" s="32" t="s">
        <v>166</v>
      </c>
      <c r="AD112" s="32" t="s">
        <v>166</v>
      </c>
      <c r="AE112" s="32" t="s">
        <v>166</v>
      </c>
      <c r="AF112" s="32" t="s">
        <v>166</v>
      </c>
      <c r="AG112" s="32" t="s">
        <v>166</v>
      </c>
      <c r="AH112" s="32" t="s">
        <v>166</v>
      </c>
      <c r="AI112" s="32" t="s">
        <v>178</v>
      </c>
      <c r="AJ112" s="32" t="s">
        <v>166</v>
      </c>
      <c r="AK112" s="32" t="s">
        <v>166</v>
      </c>
      <c r="AL112" s="32" t="s">
        <v>166</v>
      </c>
      <c r="AN112" s="31">
        <v>1</v>
      </c>
      <c r="AO112" s="31">
        <v>1</v>
      </c>
      <c r="AP112" s="31">
        <v>1</v>
      </c>
      <c r="AQ112" s="31">
        <v>1</v>
      </c>
      <c r="AR112" s="31">
        <v>1</v>
      </c>
      <c r="AS112" s="31">
        <v>1</v>
      </c>
      <c r="AT112" s="31">
        <v>1</v>
      </c>
      <c r="AU112" s="31">
        <v>1</v>
      </c>
      <c r="AV112" s="31">
        <v>1</v>
      </c>
      <c r="AW112" s="31">
        <v>1</v>
      </c>
    </row>
    <row r="113" spans="1:49">
      <c r="A113" s="2"/>
      <c r="B113" s="22">
        <v>1</v>
      </c>
      <c r="C113">
        <v>8</v>
      </c>
      <c r="D113">
        <v>76</v>
      </c>
      <c r="E113">
        <v>3</v>
      </c>
      <c r="F113">
        <v>70</v>
      </c>
      <c r="G113">
        <f t="shared" si="1"/>
        <v>5</v>
      </c>
      <c r="H113">
        <v>85</v>
      </c>
      <c r="I113">
        <v>12</v>
      </c>
      <c r="J113">
        <v>3100</v>
      </c>
      <c r="K113">
        <v>28</v>
      </c>
      <c r="L113">
        <v>81</v>
      </c>
      <c r="R113">
        <v>8</v>
      </c>
      <c r="S113">
        <v>76</v>
      </c>
      <c r="T113">
        <v>3</v>
      </c>
      <c r="U113">
        <v>70</v>
      </c>
      <c r="V113">
        <v>5</v>
      </c>
      <c r="W113">
        <v>85</v>
      </c>
      <c r="X113">
        <v>12</v>
      </c>
      <c r="Y113">
        <v>3100</v>
      </c>
      <c r="Z113">
        <v>28</v>
      </c>
      <c r="AA113">
        <v>81</v>
      </c>
      <c r="AC113" s="32" t="s">
        <v>166</v>
      </c>
      <c r="AD113" s="32" t="s">
        <v>166</v>
      </c>
      <c r="AE113" s="32" t="s">
        <v>166</v>
      </c>
      <c r="AF113" s="32" t="s">
        <v>166</v>
      </c>
      <c r="AG113" s="32" t="s">
        <v>166</v>
      </c>
      <c r="AH113" s="32" t="s">
        <v>166</v>
      </c>
      <c r="AI113" s="32" t="s">
        <v>166</v>
      </c>
      <c r="AJ113" s="32" t="s">
        <v>166</v>
      </c>
      <c r="AK113" s="32" t="s">
        <v>166</v>
      </c>
      <c r="AL113" s="32" t="s">
        <v>166</v>
      </c>
      <c r="AN113" s="31">
        <v>1</v>
      </c>
      <c r="AO113" s="31">
        <v>1</v>
      </c>
      <c r="AP113" s="31">
        <v>1</v>
      </c>
      <c r="AQ113" s="31">
        <v>1</v>
      </c>
      <c r="AR113" s="31">
        <v>1</v>
      </c>
      <c r="AS113" s="31">
        <v>1</v>
      </c>
      <c r="AT113" s="31">
        <v>1</v>
      </c>
      <c r="AU113" s="31">
        <v>1</v>
      </c>
      <c r="AV113" s="31">
        <v>1</v>
      </c>
      <c r="AW113" s="31">
        <v>1</v>
      </c>
    </row>
    <row r="114" spans="1:49">
      <c r="A114" s="2"/>
      <c r="B114" s="22">
        <v>1</v>
      </c>
      <c r="C114">
        <v>10</v>
      </c>
      <c r="D114">
        <v>82</v>
      </c>
      <c r="E114">
        <v>1</v>
      </c>
      <c r="F114">
        <v>71</v>
      </c>
      <c r="G114">
        <f t="shared" si="1"/>
        <v>9</v>
      </c>
      <c r="H114">
        <v>83</v>
      </c>
      <c r="I114">
        <v>12</v>
      </c>
      <c r="J114">
        <v>4200</v>
      </c>
      <c r="K114">
        <v>26</v>
      </c>
      <c r="L114">
        <v>82</v>
      </c>
      <c r="R114">
        <v>10</v>
      </c>
      <c r="S114">
        <v>82</v>
      </c>
      <c r="T114">
        <v>1</v>
      </c>
      <c r="U114">
        <v>71</v>
      </c>
      <c r="V114">
        <v>9</v>
      </c>
      <c r="W114">
        <v>83</v>
      </c>
      <c r="X114">
        <v>12</v>
      </c>
      <c r="Y114">
        <v>4200</v>
      </c>
      <c r="Z114">
        <v>26</v>
      </c>
      <c r="AA114">
        <v>82</v>
      </c>
      <c r="AC114" s="32" t="s">
        <v>166</v>
      </c>
      <c r="AD114" s="32" t="s">
        <v>166</v>
      </c>
      <c r="AE114" s="32" t="s">
        <v>166</v>
      </c>
      <c r="AF114" s="32" t="s">
        <v>166</v>
      </c>
      <c r="AG114" s="32" t="s">
        <v>166</v>
      </c>
      <c r="AH114" s="32" t="s">
        <v>166</v>
      </c>
      <c r="AI114" s="32" t="s">
        <v>166</v>
      </c>
      <c r="AJ114" s="32" t="s">
        <v>166</v>
      </c>
      <c r="AK114" s="32" t="s">
        <v>166</v>
      </c>
      <c r="AL114" s="32" t="s">
        <v>166</v>
      </c>
      <c r="AN114" s="31">
        <v>1</v>
      </c>
      <c r="AO114" s="31">
        <v>1</v>
      </c>
      <c r="AP114" s="31">
        <v>1</v>
      </c>
      <c r="AQ114" s="31">
        <v>1</v>
      </c>
      <c r="AR114" s="31">
        <v>1</v>
      </c>
      <c r="AS114" s="31">
        <v>1</v>
      </c>
      <c r="AT114" s="31">
        <v>1</v>
      </c>
      <c r="AU114" s="31">
        <v>1</v>
      </c>
      <c r="AV114" s="31">
        <v>1</v>
      </c>
      <c r="AW114" s="31">
        <v>1</v>
      </c>
    </row>
    <row r="115" spans="1:49">
      <c r="A115" s="2"/>
      <c r="B115" s="22">
        <v>1</v>
      </c>
      <c r="C115">
        <v>11</v>
      </c>
      <c r="D115">
        <v>75</v>
      </c>
      <c r="E115">
        <v>2</v>
      </c>
      <c r="F115">
        <v>69</v>
      </c>
      <c r="G115">
        <f t="shared" si="1"/>
        <v>9</v>
      </c>
      <c r="H115">
        <v>86</v>
      </c>
      <c r="I115">
        <v>12</v>
      </c>
      <c r="J115">
        <v>4400</v>
      </c>
      <c r="K115">
        <v>28</v>
      </c>
      <c r="L115">
        <v>81</v>
      </c>
      <c r="R115">
        <v>11</v>
      </c>
      <c r="S115">
        <v>75</v>
      </c>
      <c r="T115">
        <v>2</v>
      </c>
      <c r="U115">
        <v>69</v>
      </c>
      <c r="V115">
        <v>9</v>
      </c>
      <c r="W115">
        <v>86</v>
      </c>
      <c r="X115">
        <v>12</v>
      </c>
      <c r="Y115">
        <v>4400</v>
      </c>
      <c r="Z115">
        <v>28</v>
      </c>
      <c r="AA115">
        <v>81</v>
      </c>
      <c r="AC115" s="32" t="s">
        <v>166</v>
      </c>
      <c r="AD115" s="32" t="s">
        <v>166</v>
      </c>
      <c r="AE115" s="32" t="s">
        <v>166</v>
      </c>
      <c r="AF115" s="32" t="s">
        <v>166</v>
      </c>
      <c r="AG115" s="32" t="s">
        <v>166</v>
      </c>
      <c r="AH115" s="32" t="s">
        <v>166</v>
      </c>
      <c r="AI115" s="32" t="s">
        <v>166</v>
      </c>
      <c r="AJ115" s="32" t="s">
        <v>166</v>
      </c>
      <c r="AK115" s="32" t="s">
        <v>166</v>
      </c>
      <c r="AL115" s="32" t="s">
        <v>166</v>
      </c>
      <c r="AN115" s="31">
        <v>1</v>
      </c>
      <c r="AO115" s="31">
        <v>1</v>
      </c>
      <c r="AP115" s="31">
        <v>1</v>
      </c>
      <c r="AQ115" s="31">
        <v>1</v>
      </c>
      <c r="AR115" s="31">
        <v>1</v>
      </c>
      <c r="AS115" s="31">
        <v>1</v>
      </c>
      <c r="AT115" s="31">
        <v>1</v>
      </c>
      <c r="AU115" s="31">
        <v>1</v>
      </c>
      <c r="AV115" s="31">
        <v>1</v>
      </c>
      <c r="AW115" s="31">
        <v>1</v>
      </c>
    </row>
    <row r="116" spans="1:49">
      <c r="A116" s="2"/>
      <c r="B116" s="22">
        <v>1</v>
      </c>
      <c r="C116">
        <v>10</v>
      </c>
      <c r="D116">
        <v>75</v>
      </c>
      <c r="E116">
        <v>3</v>
      </c>
      <c r="F116">
        <v>70</v>
      </c>
      <c r="G116">
        <f t="shared" si="1"/>
        <v>7</v>
      </c>
      <c r="H116">
        <v>88</v>
      </c>
      <c r="I116">
        <v>12</v>
      </c>
      <c r="J116">
        <v>3900</v>
      </c>
      <c r="K116">
        <v>28</v>
      </c>
      <c r="L116">
        <v>81</v>
      </c>
      <c r="R116">
        <v>10</v>
      </c>
      <c r="S116">
        <v>75</v>
      </c>
      <c r="T116">
        <v>3</v>
      </c>
      <c r="U116">
        <v>70</v>
      </c>
      <c r="V116">
        <v>7</v>
      </c>
      <c r="W116">
        <v>88</v>
      </c>
      <c r="X116">
        <v>12</v>
      </c>
      <c r="Y116">
        <v>3900</v>
      </c>
      <c r="Z116">
        <v>28</v>
      </c>
      <c r="AA116">
        <v>81</v>
      </c>
      <c r="AC116" s="32" t="s">
        <v>166</v>
      </c>
      <c r="AD116" s="32" t="s">
        <v>166</v>
      </c>
      <c r="AE116" s="32" t="s">
        <v>166</v>
      </c>
      <c r="AF116" s="32" t="s">
        <v>166</v>
      </c>
      <c r="AG116" s="32" t="s">
        <v>166</v>
      </c>
      <c r="AH116" s="32" t="s">
        <v>166</v>
      </c>
      <c r="AI116" s="32" t="s">
        <v>166</v>
      </c>
      <c r="AJ116" s="32" t="s">
        <v>166</v>
      </c>
      <c r="AK116" s="32" t="s">
        <v>166</v>
      </c>
      <c r="AL116" s="32" t="s">
        <v>166</v>
      </c>
      <c r="AN116" s="31">
        <v>1</v>
      </c>
      <c r="AO116" s="31">
        <v>1</v>
      </c>
      <c r="AP116" s="31">
        <v>1</v>
      </c>
      <c r="AQ116" s="31">
        <v>1</v>
      </c>
      <c r="AR116" s="31">
        <v>1</v>
      </c>
      <c r="AS116" s="31">
        <v>1</v>
      </c>
      <c r="AT116" s="31">
        <v>1</v>
      </c>
      <c r="AU116" s="31">
        <v>1</v>
      </c>
      <c r="AV116" s="31">
        <v>1</v>
      </c>
      <c r="AW116" s="31">
        <v>1</v>
      </c>
    </row>
    <row r="117" spans="1:49">
      <c r="A117" s="2"/>
      <c r="B117" s="22">
        <v>1</v>
      </c>
      <c r="C117">
        <v>12</v>
      </c>
      <c r="D117">
        <v>77</v>
      </c>
      <c r="E117">
        <v>3</v>
      </c>
      <c r="F117">
        <v>69</v>
      </c>
      <c r="G117">
        <f t="shared" si="1"/>
        <v>9</v>
      </c>
      <c r="H117">
        <v>87</v>
      </c>
      <c r="I117">
        <v>11</v>
      </c>
      <c r="J117">
        <v>4000</v>
      </c>
      <c r="K117">
        <v>25</v>
      </c>
      <c r="L117">
        <v>80</v>
      </c>
      <c r="R117">
        <v>12</v>
      </c>
      <c r="S117">
        <v>77</v>
      </c>
      <c r="T117">
        <v>3</v>
      </c>
      <c r="U117">
        <v>69</v>
      </c>
      <c r="V117">
        <v>9</v>
      </c>
      <c r="W117">
        <v>87</v>
      </c>
      <c r="X117">
        <v>11</v>
      </c>
      <c r="Y117">
        <v>4000</v>
      </c>
      <c r="Z117">
        <v>25</v>
      </c>
      <c r="AA117">
        <v>80</v>
      </c>
      <c r="AC117" s="32" t="s">
        <v>166</v>
      </c>
      <c r="AD117" s="32" t="s">
        <v>166</v>
      </c>
      <c r="AE117" s="32" t="s">
        <v>166</v>
      </c>
      <c r="AF117" s="32" t="s">
        <v>166</v>
      </c>
      <c r="AG117" s="32" t="s">
        <v>166</v>
      </c>
      <c r="AH117" s="32" t="s">
        <v>166</v>
      </c>
      <c r="AI117" s="32" t="s">
        <v>166</v>
      </c>
      <c r="AJ117" s="32" t="s">
        <v>166</v>
      </c>
      <c r="AK117" s="32" t="s">
        <v>166</v>
      </c>
      <c r="AL117" s="32" t="s">
        <v>166</v>
      </c>
      <c r="AN117" s="31">
        <v>1</v>
      </c>
      <c r="AO117" s="31">
        <v>1</v>
      </c>
      <c r="AP117" s="31">
        <v>1</v>
      </c>
      <c r="AQ117" s="31">
        <v>1</v>
      </c>
      <c r="AR117" s="31">
        <v>1</v>
      </c>
      <c r="AS117" s="31">
        <v>1</v>
      </c>
      <c r="AT117" s="31">
        <v>1</v>
      </c>
      <c r="AU117" s="31">
        <v>1</v>
      </c>
      <c r="AV117" s="31">
        <v>1</v>
      </c>
      <c r="AW117" s="31">
        <v>1</v>
      </c>
    </row>
    <row r="118" spans="1:49">
      <c r="A118" s="2"/>
      <c r="B118" s="22">
        <v>1</v>
      </c>
      <c r="C118">
        <v>12</v>
      </c>
      <c r="D118">
        <v>82</v>
      </c>
      <c r="E118">
        <v>4</v>
      </c>
      <c r="F118">
        <v>73</v>
      </c>
      <c r="G118">
        <f t="shared" si="1"/>
        <v>8</v>
      </c>
      <c r="H118">
        <v>86</v>
      </c>
      <c r="I118">
        <v>16</v>
      </c>
      <c r="J118">
        <v>3500</v>
      </c>
      <c r="K118">
        <v>28</v>
      </c>
      <c r="L118">
        <v>81</v>
      </c>
      <c r="R118">
        <v>12</v>
      </c>
      <c r="S118">
        <v>82</v>
      </c>
      <c r="T118">
        <v>4</v>
      </c>
      <c r="U118">
        <v>73</v>
      </c>
      <c r="V118">
        <v>8</v>
      </c>
      <c r="W118">
        <v>86</v>
      </c>
      <c r="X118">
        <v>16</v>
      </c>
      <c r="Y118">
        <v>3500</v>
      </c>
      <c r="Z118">
        <v>28</v>
      </c>
      <c r="AA118">
        <v>81</v>
      </c>
      <c r="AC118" s="32" t="s">
        <v>166</v>
      </c>
      <c r="AD118" s="32" t="s">
        <v>166</v>
      </c>
      <c r="AE118" s="32" t="s">
        <v>166</v>
      </c>
      <c r="AF118" s="32" t="s">
        <v>166</v>
      </c>
      <c r="AG118" s="32" t="s">
        <v>166</v>
      </c>
      <c r="AH118" s="32" t="s">
        <v>166</v>
      </c>
      <c r="AI118" s="32" t="s">
        <v>166</v>
      </c>
      <c r="AJ118" s="32" t="s">
        <v>166</v>
      </c>
      <c r="AK118" s="32" t="s">
        <v>166</v>
      </c>
      <c r="AL118" s="32" t="s">
        <v>166</v>
      </c>
      <c r="AN118" s="31">
        <v>1</v>
      </c>
      <c r="AO118" s="31">
        <v>1</v>
      </c>
      <c r="AP118" s="31">
        <v>1</v>
      </c>
      <c r="AQ118" s="31">
        <v>1</v>
      </c>
      <c r="AR118" s="31">
        <v>1</v>
      </c>
      <c r="AS118" s="31">
        <v>1</v>
      </c>
      <c r="AT118" s="31">
        <v>1</v>
      </c>
      <c r="AU118" s="31">
        <v>1</v>
      </c>
      <c r="AV118" s="31">
        <v>1</v>
      </c>
      <c r="AW118" s="31">
        <v>1</v>
      </c>
    </row>
    <row r="119" spans="1:49">
      <c r="A119" s="2">
        <v>9</v>
      </c>
      <c r="B119" s="22">
        <v>1</v>
      </c>
      <c r="C119">
        <v>11</v>
      </c>
      <c r="D119">
        <v>82</v>
      </c>
      <c r="E119">
        <v>4</v>
      </c>
      <c r="F119">
        <v>73</v>
      </c>
      <c r="G119">
        <f t="shared" si="1"/>
        <v>7</v>
      </c>
      <c r="H119">
        <v>86</v>
      </c>
      <c r="I119">
        <v>13</v>
      </c>
      <c r="J119">
        <v>3000</v>
      </c>
      <c r="K119">
        <v>28</v>
      </c>
      <c r="L119">
        <v>82</v>
      </c>
      <c r="N119" s="32" t="s">
        <v>186</v>
      </c>
      <c r="R119">
        <v>11</v>
      </c>
      <c r="S119">
        <v>82</v>
      </c>
      <c r="T119">
        <v>4</v>
      </c>
      <c r="U119">
        <v>73</v>
      </c>
      <c r="V119">
        <v>7</v>
      </c>
      <c r="W119">
        <v>86</v>
      </c>
      <c r="X119">
        <v>13</v>
      </c>
      <c r="Y119">
        <v>3000</v>
      </c>
      <c r="Z119">
        <v>28</v>
      </c>
      <c r="AA119">
        <v>82</v>
      </c>
      <c r="AC119" s="32" t="s">
        <v>166</v>
      </c>
      <c r="AD119" s="32" t="s">
        <v>166</v>
      </c>
      <c r="AE119" s="32" t="s">
        <v>166</v>
      </c>
      <c r="AF119" s="32" t="s">
        <v>166</v>
      </c>
      <c r="AG119" s="32" t="s">
        <v>166</v>
      </c>
      <c r="AH119" s="32" t="s">
        <v>166</v>
      </c>
      <c r="AI119" s="32" t="s">
        <v>166</v>
      </c>
      <c r="AJ119" s="32" t="s">
        <v>166</v>
      </c>
      <c r="AK119" s="32" t="s">
        <v>166</v>
      </c>
      <c r="AL119" s="32" t="s">
        <v>166</v>
      </c>
      <c r="AN119" s="31">
        <v>1</v>
      </c>
      <c r="AO119" s="31">
        <v>1</v>
      </c>
      <c r="AP119" s="31">
        <v>1</v>
      </c>
      <c r="AQ119" s="31">
        <v>1</v>
      </c>
      <c r="AR119" s="31">
        <v>1</v>
      </c>
      <c r="AS119" s="31">
        <v>1</v>
      </c>
      <c r="AT119" s="31">
        <v>1</v>
      </c>
      <c r="AU119" s="31">
        <v>1</v>
      </c>
      <c r="AV119" s="31">
        <v>1</v>
      </c>
      <c r="AW119" s="31">
        <v>1</v>
      </c>
    </row>
    <row r="120" spans="1:49">
      <c r="A120" s="2"/>
      <c r="B120" s="22">
        <v>1</v>
      </c>
      <c r="C120">
        <v>10</v>
      </c>
      <c r="D120">
        <v>85</v>
      </c>
      <c r="E120">
        <v>3</v>
      </c>
      <c r="F120">
        <v>75</v>
      </c>
      <c r="G120">
        <f t="shared" si="1"/>
        <v>7</v>
      </c>
      <c r="H120">
        <v>92</v>
      </c>
      <c r="I120">
        <v>14</v>
      </c>
      <c r="J120">
        <v>3900</v>
      </c>
      <c r="K120">
        <v>21</v>
      </c>
      <c r="L120">
        <v>83</v>
      </c>
      <c r="R120">
        <v>10</v>
      </c>
      <c r="S120">
        <v>85</v>
      </c>
      <c r="T120">
        <v>3</v>
      </c>
      <c r="U120">
        <v>75</v>
      </c>
      <c r="V120">
        <v>7</v>
      </c>
      <c r="W120">
        <v>92</v>
      </c>
      <c r="X120">
        <v>14</v>
      </c>
      <c r="Y120">
        <v>3900</v>
      </c>
      <c r="Z120">
        <v>21</v>
      </c>
      <c r="AA120">
        <v>83</v>
      </c>
      <c r="AC120" s="32" t="s">
        <v>166</v>
      </c>
      <c r="AD120" s="32" t="s">
        <v>166</v>
      </c>
      <c r="AE120" s="32" t="s">
        <v>166</v>
      </c>
      <c r="AF120" s="32" t="s">
        <v>166</v>
      </c>
      <c r="AG120" s="32" t="s">
        <v>166</v>
      </c>
      <c r="AH120" s="32" t="s">
        <v>166</v>
      </c>
      <c r="AI120" s="32" t="s">
        <v>166</v>
      </c>
      <c r="AJ120" s="32" t="s">
        <v>166</v>
      </c>
      <c r="AK120" s="32" t="s">
        <v>166</v>
      </c>
      <c r="AL120" s="32" t="s">
        <v>166</v>
      </c>
      <c r="AN120" s="31">
        <v>1</v>
      </c>
      <c r="AO120" s="31">
        <v>1</v>
      </c>
      <c r="AP120" s="31">
        <v>1</v>
      </c>
      <c r="AQ120" s="31">
        <v>1</v>
      </c>
      <c r="AR120" s="31">
        <v>1</v>
      </c>
      <c r="AS120" s="31">
        <v>1</v>
      </c>
      <c r="AT120" s="31">
        <v>1</v>
      </c>
      <c r="AU120" s="31">
        <v>1</v>
      </c>
      <c r="AV120" s="31">
        <v>1</v>
      </c>
      <c r="AW120" s="31">
        <v>1</v>
      </c>
    </row>
    <row r="121" spans="1:49">
      <c r="A121" s="2"/>
      <c r="B121" s="22">
        <v>1</v>
      </c>
      <c r="C121">
        <v>12</v>
      </c>
      <c r="D121">
        <v>87</v>
      </c>
      <c r="E121">
        <v>3</v>
      </c>
      <c r="F121">
        <v>71</v>
      </c>
      <c r="G121">
        <f t="shared" si="1"/>
        <v>9</v>
      </c>
      <c r="H121">
        <v>86</v>
      </c>
      <c r="I121">
        <v>15</v>
      </c>
      <c r="J121">
        <v>4400</v>
      </c>
      <c r="K121">
        <v>23</v>
      </c>
      <c r="L121">
        <v>84</v>
      </c>
      <c r="R121">
        <v>12</v>
      </c>
      <c r="S121">
        <v>87</v>
      </c>
      <c r="T121">
        <v>3</v>
      </c>
      <c r="U121">
        <v>71</v>
      </c>
      <c r="V121">
        <v>9</v>
      </c>
      <c r="W121">
        <v>86</v>
      </c>
      <c r="X121">
        <v>15</v>
      </c>
      <c r="Y121">
        <v>4400</v>
      </c>
      <c r="Z121">
        <v>23</v>
      </c>
      <c r="AA121">
        <v>84</v>
      </c>
      <c r="AC121" s="32" t="s">
        <v>166</v>
      </c>
      <c r="AD121" s="32" t="s">
        <v>166</v>
      </c>
      <c r="AE121" s="32" t="s">
        <v>166</v>
      </c>
      <c r="AF121" s="32" t="s">
        <v>166</v>
      </c>
      <c r="AG121" s="32" t="s">
        <v>166</v>
      </c>
      <c r="AH121" s="32" t="s">
        <v>166</v>
      </c>
      <c r="AI121" s="32" t="s">
        <v>166</v>
      </c>
      <c r="AJ121" s="32" t="s">
        <v>166</v>
      </c>
      <c r="AK121" s="32" t="s">
        <v>166</v>
      </c>
      <c r="AL121" s="32" t="s">
        <v>166</v>
      </c>
      <c r="AN121" s="31">
        <v>1</v>
      </c>
      <c r="AO121" s="31">
        <v>1</v>
      </c>
      <c r="AP121" s="31">
        <v>1</v>
      </c>
      <c r="AQ121" s="31">
        <v>1</v>
      </c>
      <c r="AR121" s="31">
        <v>1</v>
      </c>
      <c r="AS121" s="31">
        <v>1</v>
      </c>
      <c r="AT121" s="31">
        <v>1</v>
      </c>
      <c r="AU121" s="31">
        <v>1</v>
      </c>
      <c r="AV121" s="31">
        <v>1</v>
      </c>
      <c r="AW121" s="31">
        <v>1</v>
      </c>
    </row>
    <row r="122" spans="1:49">
      <c r="A122" s="2"/>
      <c r="B122" s="22">
        <v>1</v>
      </c>
      <c r="C122">
        <v>11</v>
      </c>
      <c r="D122">
        <v>82</v>
      </c>
      <c r="E122">
        <v>4</v>
      </c>
      <c r="F122">
        <v>69</v>
      </c>
      <c r="G122">
        <f t="shared" si="1"/>
        <v>7</v>
      </c>
      <c r="H122">
        <v>85</v>
      </c>
      <c r="I122">
        <v>12</v>
      </c>
      <c r="J122">
        <v>4200</v>
      </c>
      <c r="K122">
        <v>31</v>
      </c>
      <c r="L122">
        <v>83</v>
      </c>
      <c r="R122">
        <v>11</v>
      </c>
      <c r="S122">
        <v>82</v>
      </c>
      <c r="T122">
        <v>4</v>
      </c>
      <c r="U122">
        <v>69</v>
      </c>
      <c r="V122">
        <v>7</v>
      </c>
      <c r="W122">
        <v>85</v>
      </c>
      <c r="X122">
        <v>12</v>
      </c>
      <c r="Y122">
        <v>4200</v>
      </c>
      <c r="Z122">
        <v>31</v>
      </c>
      <c r="AA122">
        <v>83</v>
      </c>
      <c r="AC122" s="32" t="s">
        <v>166</v>
      </c>
      <c r="AD122" s="32" t="s">
        <v>166</v>
      </c>
      <c r="AE122" s="32" t="s">
        <v>166</v>
      </c>
      <c r="AF122" s="32" t="s">
        <v>166</v>
      </c>
      <c r="AG122" s="32" t="s">
        <v>166</v>
      </c>
      <c r="AH122" s="32" t="s">
        <v>166</v>
      </c>
      <c r="AI122" s="32" t="s">
        <v>166</v>
      </c>
      <c r="AJ122" s="32" t="s">
        <v>166</v>
      </c>
      <c r="AK122" s="32" t="s">
        <v>166</v>
      </c>
      <c r="AL122" s="32" t="s">
        <v>166</v>
      </c>
      <c r="AN122" s="31">
        <v>1</v>
      </c>
      <c r="AO122" s="31">
        <v>1</v>
      </c>
      <c r="AP122" s="31">
        <v>1</v>
      </c>
      <c r="AQ122" s="31">
        <v>1</v>
      </c>
      <c r="AR122" s="31">
        <v>1</v>
      </c>
      <c r="AS122" s="31">
        <v>1</v>
      </c>
      <c r="AT122" s="31">
        <v>1</v>
      </c>
      <c r="AU122" s="31">
        <v>1</v>
      </c>
      <c r="AV122" s="31">
        <v>1</v>
      </c>
      <c r="AW122" s="31">
        <v>1</v>
      </c>
    </row>
    <row r="123" spans="1:49">
      <c r="A123" s="2"/>
      <c r="B123" s="22">
        <v>1</v>
      </c>
      <c r="C123">
        <v>10</v>
      </c>
      <c r="D123">
        <v>76</v>
      </c>
      <c r="E123">
        <v>3</v>
      </c>
      <c r="F123">
        <v>73</v>
      </c>
      <c r="G123">
        <f t="shared" si="1"/>
        <v>7</v>
      </c>
      <c r="H123">
        <v>85</v>
      </c>
      <c r="I123">
        <v>13</v>
      </c>
      <c r="J123">
        <v>3100</v>
      </c>
      <c r="K123">
        <v>32</v>
      </c>
      <c r="L123">
        <v>81</v>
      </c>
      <c r="R123">
        <v>10</v>
      </c>
      <c r="S123">
        <v>76</v>
      </c>
      <c r="T123">
        <v>3</v>
      </c>
      <c r="U123">
        <v>73</v>
      </c>
      <c r="V123">
        <v>7</v>
      </c>
      <c r="W123">
        <v>85</v>
      </c>
      <c r="X123">
        <v>13</v>
      </c>
      <c r="Y123">
        <v>3100</v>
      </c>
      <c r="Z123">
        <v>32</v>
      </c>
      <c r="AA123">
        <v>81</v>
      </c>
      <c r="AC123" s="32" t="s">
        <v>166</v>
      </c>
      <c r="AD123" s="32" t="s">
        <v>166</v>
      </c>
      <c r="AE123" s="32" t="s">
        <v>166</v>
      </c>
      <c r="AF123" s="32" t="s">
        <v>166</v>
      </c>
      <c r="AG123" s="32" t="s">
        <v>166</v>
      </c>
      <c r="AH123" s="32" t="s">
        <v>166</v>
      </c>
      <c r="AI123" s="32" t="s">
        <v>166</v>
      </c>
      <c r="AJ123" s="32" t="s">
        <v>166</v>
      </c>
      <c r="AK123" s="32" t="s">
        <v>166</v>
      </c>
      <c r="AL123" s="32" t="s">
        <v>166</v>
      </c>
      <c r="AN123" s="31">
        <v>1</v>
      </c>
      <c r="AO123" s="31">
        <v>1</v>
      </c>
      <c r="AP123" s="31">
        <v>1</v>
      </c>
      <c r="AQ123" s="31">
        <v>1</v>
      </c>
      <c r="AR123" s="31">
        <v>1</v>
      </c>
      <c r="AS123" s="31">
        <v>1</v>
      </c>
      <c r="AT123" s="31">
        <v>1</v>
      </c>
      <c r="AU123" s="31">
        <v>1</v>
      </c>
      <c r="AV123" s="31">
        <v>1</v>
      </c>
      <c r="AW123" s="31">
        <v>1</v>
      </c>
    </row>
    <row r="124" spans="1:49">
      <c r="A124" s="2"/>
      <c r="B124" s="22">
        <v>1</v>
      </c>
      <c r="C124">
        <v>6</v>
      </c>
      <c r="D124">
        <v>52</v>
      </c>
      <c r="E124">
        <v>4</v>
      </c>
      <c r="F124">
        <v>73</v>
      </c>
      <c r="G124">
        <f t="shared" si="1"/>
        <v>2</v>
      </c>
      <c r="H124">
        <v>74</v>
      </c>
      <c r="I124">
        <v>15</v>
      </c>
      <c r="J124">
        <v>3800</v>
      </c>
      <c r="K124">
        <v>28</v>
      </c>
      <c r="L124">
        <v>79</v>
      </c>
      <c r="R124">
        <v>6</v>
      </c>
      <c r="S124">
        <v>52</v>
      </c>
      <c r="T124">
        <v>4</v>
      </c>
      <c r="U124">
        <v>73</v>
      </c>
      <c r="V124">
        <v>2</v>
      </c>
      <c r="W124">
        <v>74</v>
      </c>
      <c r="X124">
        <v>15</v>
      </c>
      <c r="Y124">
        <v>3800</v>
      </c>
      <c r="Z124">
        <v>28</v>
      </c>
      <c r="AA124">
        <v>79</v>
      </c>
      <c r="AC124" s="32" t="s">
        <v>166</v>
      </c>
      <c r="AD124" s="32" t="s">
        <v>166</v>
      </c>
      <c r="AE124" s="32" t="s">
        <v>166</v>
      </c>
      <c r="AF124" s="32" t="s">
        <v>166</v>
      </c>
      <c r="AG124" s="32" t="s">
        <v>166</v>
      </c>
      <c r="AH124" s="32" t="s">
        <v>166</v>
      </c>
      <c r="AI124" s="32" t="s">
        <v>166</v>
      </c>
      <c r="AJ124" s="32" t="s">
        <v>166</v>
      </c>
      <c r="AK124" s="32" t="s">
        <v>166</v>
      </c>
      <c r="AL124" s="32" t="s">
        <v>166</v>
      </c>
      <c r="AN124" s="31">
        <v>1</v>
      </c>
      <c r="AO124" s="31">
        <v>1</v>
      </c>
      <c r="AP124" s="31">
        <v>1</v>
      </c>
      <c r="AQ124" s="31">
        <v>1</v>
      </c>
      <c r="AR124" s="31">
        <v>1</v>
      </c>
      <c r="AS124" s="31">
        <v>1</v>
      </c>
      <c r="AT124" s="31">
        <v>1</v>
      </c>
      <c r="AU124" s="31">
        <v>1</v>
      </c>
      <c r="AV124" s="31">
        <v>1</v>
      </c>
      <c r="AW124" s="31">
        <v>1</v>
      </c>
    </row>
    <row r="125" spans="1:49">
      <c r="A125" s="2"/>
      <c r="B125" s="22">
        <v>1</v>
      </c>
      <c r="C125">
        <v>8</v>
      </c>
      <c r="D125">
        <v>74</v>
      </c>
      <c r="E125">
        <v>2</v>
      </c>
      <c r="F125">
        <v>72</v>
      </c>
      <c r="G125">
        <f t="shared" si="1"/>
        <v>6</v>
      </c>
      <c r="H125">
        <v>92</v>
      </c>
      <c r="I125">
        <v>16</v>
      </c>
      <c r="J125">
        <v>4000</v>
      </c>
      <c r="K125">
        <v>28</v>
      </c>
      <c r="L125">
        <v>80</v>
      </c>
      <c r="R125">
        <v>8</v>
      </c>
      <c r="S125">
        <v>74</v>
      </c>
      <c r="T125">
        <v>2</v>
      </c>
      <c r="U125">
        <v>72</v>
      </c>
      <c r="V125">
        <v>6</v>
      </c>
      <c r="W125">
        <v>92</v>
      </c>
      <c r="X125">
        <v>16</v>
      </c>
      <c r="Y125">
        <v>4000</v>
      </c>
      <c r="Z125">
        <v>28</v>
      </c>
      <c r="AA125">
        <v>80</v>
      </c>
      <c r="AC125" s="32" t="s">
        <v>166</v>
      </c>
      <c r="AD125" s="32" t="s">
        <v>166</v>
      </c>
      <c r="AE125" s="32" t="s">
        <v>166</v>
      </c>
      <c r="AF125" s="32" t="s">
        <v>166</v>
      </c>
      <c r="AG125" s="32" t="s">
        <v>166</v>
      </c>
      <c r="AH125" s="32" t="s">
        <v>166</v>
      </c>
      <c r="AI125" s="32" t="s">
        <v>166</v>
      </c>
      <c r="AJ125" s="32" t="s">
        <v>166</v>
      </c>
      <c r="AK125" s="32" t="s">
        <v>166</v>
      </c>
      <c r="AL125" s="32" t="s">
        <v>166</v>
      </c>
      <c r="AN125" s="31">
        <v>1</v>
      </c>
      <c r="AO125" s="31">
        <v>1</v>
      </c>
      <c r="AP125" s="31">
        <v>1</v>
      </c>
      <c r="AQ125" s="31">
        <v>1</v>
      </c>
      <c r="AR125" s="31">
        <v>1</v>
      </c>
      <c r="AS125" s="31">
        <v>1</v>
      </c>
      <c r="AT125" s="31">
        <v>1</v>
      </c>
      <c r="AU125" s="31">
        <v>1</v>
      </c>
      <c r="AV125" s="31">
        <v>1</v>
      </c>
      <c r="AW125" s="31">
        <v>1</v>
      </c>
    </row>
    <row r="126" spans="1:49">
      <c r="A126" s="2"/>
      <c r="B126" s="22">
        <v>1</v>
      </c>
      <c r="C126">
        <v>10</v>
      </c>
      <c r="D126">
        <v>76</v>
      </c>
      <c r="E126">
        <v>4</v>
      </c>
      <c r="F126">
        <v>70</v>
      </c>
      <c r="G126">
        <f t="shared" si="1"/>
        <v>6</v>
      </c>
      <c r="H126">
        <v>85</v>
      </c>
      <c r="I126">
        <v>18</v>
      </c>
      <c r="J126">
        <v>3600</v>
      </c>
      <c r="K126">
        <v>28</v>
      </c>
      <c r="L126">
        <v>80</v>
      </c>
      <c r="R126">
        <v>10</v>
      </c>
      <c r="S126">
        <v>76</v>
      </c>
      <c r="T126">
        <v>4</v>
      </c>
      <c r="U126">
        <v>70</v>
      </c>
      <c r="V126">
        <v>6</v>
      </c>
      <c r="W126">
        <v>85</v>
      </c>
      <c r="X126">
        <v>18</v>
      </c>
      <c r="Y126">
        <v>3600</v>
      </c>
      <c r="Z126">
        <v>28</v>
      </c>
      <c r="AA126">
        <v>80</v>
      </c>
      <c r="AC126" s="32" t="s">
        <v>166</v>
      </c>
      <c r="AD126" s="32" t="s">
        <v>166</v>
      </c>
      <c r="AE126" s="32" t="s">
        <v>166</v>
      </c>
      <c r="AF126" s="32" t="s">
        <v>166</v>
      </c>
      <c r="AG126" s="32" t="s">
        <v>166</v>
      </c>
      <c r="AH126" s="32" t="s">
        <v>166</v>
      </c>
      <c r="AI126" s="32" t="s">
        <v>166</v>
      </c>
      <c r="AJ126" s="32" t="s">
        <v>166</v>
      </c>
      <c r="AK126" s="32" t="s">
        <v>166</v>
      </c>
      <c r="AL126" s="32" t="s">
        <v>166</v>
      </c>
      <c r="AN126" s="31">
        <v>1</v>
      </c>
      <c r="AO126" s="31">
        <v>1</v>
      </c>
      <c r="AP126" s="31">
        <v>1</v>
      </c>
      <c r="AQ126" s="31">
        <v>1</v>
      </c>
      <c r="AR126" s="31">
        <v>1</v>
      </c>
      <c r="AS126" s="31">
        <v>1</v>
      </c>
      <c r="AT126" s="31">
        <v>1</v>
      </c>
      <c r="AU126" s="31">
        <v>1</v>
      </c>
      <c r="AV126" s="31">
        <v>1</v>
      </c>
      <c r="AW126" s="31">
        <v>1</v>
      </c>
    </row>
    <row r="127" spans="1:49">
      <c r="A127" s="2"/>
      <c r="B127" s="22">
        <v>1</v>
      </c>
      <c r="C127">
        <v>12</v>
      </c>
      <c r="D127">
        <v>82</v>
      </c>
      <c r="E127">
        <v>1</v>
      </c>
      <c r="F127">
        <v>71</v>
      </c>
      <c r="G127">
        <f t="shared" si="1"/>
        <v>11</v>
      </c>
      <c r="H127">
        <v>83</v>
      </c>
      <c r="I127">
        <v>18</v>
      </c>
      <c r="J127">
        <v>3800</v>
      </c>
      <c r="K127">
        <v>28</v>
      </c>
      <c r="L127">
        <v>81</v>
      </c>
      <c r="R127">
        <v>12</v>
      </c>
      <c r="S127">
        <v>82</v>
      </c>
      <c r="T127">
        <v>1</v>
      </c>
      <c r="U127">
        <v>71</v>
      </c>
      <c r="V127">
        <v>11</v>
      </c>
      <c r="W127">
        <v>83</v>
      </c>
      <c r="X127">
        <v>18</v>
      </c>
      <c r="Y127">
        <v>3800</v>
      </c>
      <c r="Z127">
        <v>28</v>
      </c>
      <c r="AA127">
        <v>81</v>
      </c>
      <c r="AC127" s="32" t="s">
        <v>166</v>
      </c>
      <c r="AD127" s="32" t="s">
        <v>166</v>
      </c>
      <c r="AE127" s="32" t="s">
        <v>166</v>
      </c>
      <c r="AF127" s="32" t="s">
        <v>166</v>
      </c>
      <c r="AG127" s="32" t="s">
        <v>166</v>
      </c>
      <c r="AH127" s="32" t="s">
        <v>166</v>
      </c>
      <c r="AI127" s="32" t="s">
        <v>166</v>
      </c>
      <c r="AJ127" s="32" t="s">
        <v>166</v>
      </c>
      <c r="AK127" s="32" t="s">
        <v>166</v>
      </c>
      <c r="AL127" s="32" t="s">
        <v>166</v>
      </c>
      <c r="AN127" s="31">
        <v>1</v>
      </c>
      <c r="AO127" s="31">
        <v>1</v>
      </c>
      <c r="AP127" s="31">
        <v>1</v>
      </c>
      <c r="AQ127" s="31">
        <v>1</v>
      </c>
      <c r="AR127" s="31">
        <v>1</v>
      </c>
      <c r="AS127" s="31">
        <v>1</v>
      </c>
      <c r="AT127" s="31">
        <v>1</v>
      </c>
      <c r="AU127" s="31">
        <v>1</v>
      </c>
      <c r="AV127" s="31">
        <v>1</v>
      </c>
      <c r="AW127" s="31">
        <v>1</v>
      </c>
    </row>
    <row r="128" spans="1:49">
      <c r="A128" s="2"/>
      <c r="B128" s="22">
        <v>1</v>
      </c>
      <c r="C128">
        <v>11</v>
      </c>
      <c r="D128">
        <v>75</v>
      </c>
      <c r="E128">
        <v>3</v>
      </c>
      <c r="F128">
        <v>69</v>
      </c>
      <c r="G128">
        <f t="shared" si="1"/>
        <v>8</v>
      </c>
      <c r="H128">
        <v>86</v>
      </c>
      <c r="I128">
        <v>16</v>
      </c>
      <c r="J128">
        <v>4600</v>
      </c>
      <c r="K128">
        <v>28</v>
      </c>
      <c r="L128">
        <v>80</v>
      </c>
      <c r="R128">
        <v>11</v>
      </c>
      <c r="S128">
        <v>75</v>
      </c>
      <c r="T128">
        <v>3</v>
      </c>
      <c r="U128">
        <v>69</v>
      </c>
      <c r="V128">
        <v>8</v>
      </c>
      <c r="W128">
        <v>86</v>
      </c>
      <c r="X128">
        <v>16</v>
      </c>
      <c r="Y128">
        <v>4600</v>
      </c>
      <c r="Z128">
        <v>28</v>
      </c>
      <c r="AA128">
        <v>80</v>
      </c>
      <c r="AC128" s="32" t="s">
        <v>166</v>
      </c>
      <c r="AD128" s="32" t="s">
        <v>166</v>
      </c>
      <c r="AE128" s="32" t="s">
        <v>166</v>
      </c>
      <c r="AF128" s="32" t="s">
        <v>166</v>
      </c>
      <c r="AG128" s="32" t="s">
        <v>166</v>
      </c>
      <c r="AH128" s="32" t="s">
        <v>166</v>
      </c>
      <c r="AI128" s="32" t="s">
        <v>166</v>
      </c>
      <c r="AJ128" s="32" t="s">
        <v>166</v>
      </c>
      <c r="AK128" s="32" t="s">
        <v>166</v>
      </c>
      <c r="AL128" s="32" t="s">
        <v>166</v>
      </c>
      <c r="AN128" s="31">
        <v>1</v>
      </c>
      <c r="AO128" s="31">
        <v>1</v>
      </c>
      <c r="AP128" s="31">
        <v>1</v>
      </c>
      <c r="AQ128" s="31">
        <v>1</v>
      </c>
      <c r="AR128" s="31">
        <v>1</v>
      </c>
      <c r="AS128" s="31">
        <v>1</v>
      </c>
      <c r="AT128" s="31">
        <v>1</v>
      </c>
      <c r="AU128" s="31">
        <v>1</v>
      </c>
      <c r="AV128" s="31">
        <v>1</v>
      </c>
      <c r="AW128" s="31">
        <v>1</v>
      </c>
    </row>
    <row r="129" spans="1:49">
      <c r="A129" s="2"/>
      <c r="B129" s="22">
        <v>1</v>
      </c>
      <c r="C129">
        <v>12</v>
      </c>
      <c r="D129">
        <v>75</v>
      </c>
      <c r="E129">
        <v>2</v>
      </c>
      <c r="F129">
        <v>70</v>
      </c>
      <c r="G129">
        <f t="shared" si="1"/>
        <v>10</v>
      </c>
      <c r="H129">
        <v>88</v>
      </c>
      <c r="I129">
        <v>14</v>
      </c>
      <c r="J129">
        <v>4500</v>
      </c>
      <c r="K129">
        <v>28</v>
      </c>
      <c r="L129">
        <v>80</v>
      </c>
      <c r="R129">
        <v>12</v>
      </c>
      <c r="S129">
        <v>75</v>
      </c>
      <c r="T129">
        <v>2</v>
      </c>
      <c r="U129">
        <v>70</v>
      </c>
      <c r="V129">
        <v>10</v>
      </c>
      <c r="W129">
        <v>88</v>
      </c>
      <c r="X129">
        <v>14</v>
      </c>
      <c r="Y129">
        <v>4500</v>
      </c>
      <c r="Z129">
        <v>28</v>
      </c>
      <c r="AA129">
        <v>80</v>
      </c>
      <c r="AC129" s="32" t="s">
        <v>166</v>
      </c>
      <c r="AD129" s="32" t="s">
        <v>166</v>
      </c>
      <c r="AE129" s="32" t="s">
        <v>166</v>
      </c>
      <c r="AF129" s="32" t="s">
        <v>166</v>
      </c>
      <c r="AG129" s="32" t="s">
        <v>166</v>
      </c>
      <c r="AH129" s="32" t="s">
        <v>166</v>
      </c>
      <c r="AI129" s="32" t="s">
        <v>166</v>
      </c>
      <c r="AJ129" s="32" t="s">
        <v>166</v>
      </c>
      <c r="AK129" s="32" t="s">
        <v>166</v>
      </c>
      <c r="AL129" s="32" t="s">
        <v>166</v>
      </c>
      <c r="AN129" s="31">
        <v>1</v>
      </c>
      <c r="AO129" s="31">
        <v>1</v>
      </c>
      <c r="AP129" s="31">
        <v>1</v>
      </c>
      <c r="AQ129" s="31">
        <v>1</v>
      </c>
      <c r="AR129" s="31">
        <v>1</v>
      </c>
      <c r="AS129" s="31">
        <v>1</v>
      </c>
      <c r="AT129" s="31">
        <v>1</v>
      </c>
      <c r="AU129" s="31">
        <v>1</v>
      </c>
      <c r="AV129" s="31">
        <v>1</v>
      </c>
      <c r="AW129" s="31">
        <v>1</v>
      </c>
    </row>
    <row r="130" spans="1:49">
      <c r="A130" s="2"/>
      <c r="B130" s="22">
        <v>1</v>
      </c>
      <c r="C130">
        <v>11</v>
      </c>
      <c r="D130">
        <v>77</v>
      </c>
      <c r="E130">
        <v>3</v>
      </c>
      <c r="F130">
        <v>69</v>
      </c>
      <c r="G130">
        <f t="shared" si="1"/>
        <v>8</v>
      </c>
      <c r="H130">
        <v>87</v>
      </c>
      <c r="I130">
        <v>12</v>
      </c>
      <c r="J130">
        <v>4200</v>
      </c>
      <c r="K130">
        <v>28</v>
      </c>
      <c r="L130">
        <v>79</v>
      </c>
      <c r="R130">
        <v>11</v>
      </c>
      <c r="S130">
        <v>77</v>
      </c>
      <c r="T130">
        <v>3</v>
      </c>
      <c r="U130">
        <v>69</v>
      </c>
      <c r="V130">
        <v>8</v>
      </c>
      <c r="W130">
        <v>87</v>
      </c>
      <c r="X130">
        <v>12</v>
      </c>
      <c r="Y130">
        <v>4200</v>
      </c>
      <c r="Z130">
        <v>28</v>
      </c>
      <c r="AA130">
        <v>79</v>
      </c>
      <c r="AC130" s="32" t="s">
        <v>166</v>
      </c>
      <c r="AD130" s="32" t="s">
        <v>166</v>
      </c>
      <c r="AE130" s="32" t="s">
        <v>166</v>
      </c>
      <c r="AF130" s="32" t="s">
        <v>166</v>
      </c>
      <c r="AG130" s="32" t="s">
        <v>166</v>
      </c>
      <c r="AH130" s="32" t="s">
        <v>166</v>
      </c>
      <c r="AI130" s="32" t="s">
        <v>166</v>
      </c>
      <c r="AJ130" s="32" t="s">
        <v>166</v>
      </c>
      <c r="AK130" s="32" t="s">
        <v>166</v>
      </c>
      <c r="AL130" s="32" t="s">
        <v>166</v>
      </c>
      <c r="AN130" s="31">
        <v>1</v>
      </c>
      <c r="AO130" s="31">
        <v>1</v>
      </c>
      <c r="AP130" s="31">
        <v>1</v>
      </c>
      <c r="AQ130" s="31">
        <v>1</v>
      </c>
      <c r="AR130" s="31">
        <v>1</v>
      </c>
      <c r="AS130" s="31">
        <v>1</v>
      </c>
      <c r="AT130" s="31">
        <v>1</v>
      </c>
      <c r="AU130" s="31">
        <v>1</v>
      </c>
      <c r="AV130" s="31">
        <v>1</v>
      </c>
      <c r="AW130" s="31">
        <v>1</v>
      </c>
    </row>
    <row r="131" spans="1:49">
      <c r="A131" s="2"/>
      <c r="B131" s="22">
        <v>1</v>
      </c>
      <c r="C131">
        <v>10</v>
      </c>
      <c r="D131">
        <v>82</v>
      </c>
      <c r="E131">
        <v>4</v>
      </c>
      <c r="F131">
        <v>73</v>
      </c>
      <c r="G131">
        <f t="shared" si="1"/>
        <v>6</v>
      </c>
      <c r="H131">
        <v>86</v>
      </c>
      <c r="I131">
        <v>13</v>
      </c>
      <c r="J131">
        <v>3900</v>
      </c>
      <c r="K131">
        <v>28</v>
      </c>
      <c r="L131">
        <v>80</v>
      </c>
      <c r="P131" t="s">
        <v>138</v>
      </c>
      <c r="R131">
        <v>10</v>
      </c>
      <c r="S131">
        <v>82</v>
      </c>
      <c r="T131">
        <v>4</v>
      </c>
      <c r="U131">
        <v>73</v>
      </c>
      <c r="V131">
        <v>6</v>
      </c>
      <c r="W131">
        <v>86</v>
      </c>
      <c r="X131">
        <v>13</v>
      </c>
      <c r="Y131">
        <v>3900</v>
      </c>
      <c r="Z131">
        <v>-2</v>
      </c>
      <c r="AA131">
        <v>80</v>
      </c>
      <c r="AC131" s="32" t="s">
        <v>166</v>
      </c>
      <c r="AD131" s="32" t="s">
        <v>166</v>
      </c>
      <c r="AE131" s="32" t="s">
        <v>166</v>
      </c>
      <c r="AF131" s="32" t="s">
        <v>166</v>
      </c>
      <c r="AG131" s="32" t="s">
        <v>166</v>
      </c>
      <c r="AH131" s="32" t="s">
        <v>166</v>
      </c>
      <c r="AI131" s="32" t="s">
        <v>166</v>
      </c>
      <c r="AJ131" s="32" t="s">
        <v>166</v>
      </c>
      <c r="AK131" s="32" t="s">
        <v>178</v>
      </c>
      <c r="AL131" s="32" t="s">
        <v>166</v>
      </c>
      <c r="AN131" s="31">
        <v>1</v>
      </c>
      <c r="AO131" s="31">
        <v>1</v>
      </c>
      <c r="AP131" s="31">
        <v>1</v>
      </c>
      <c r="AQ131" s="31">
        <v>1</v>
      </c>
      <c r="AR131" s="31">
        <v>1</v>
      </c>
      <c r="AS131" s="31">
        <v>1</v>
      </c>
      <c r="AT131" s="31">
        <v>1</v>
      </c>
      <c r="AU131" s="31">
        <v>1</v>
      </c>
      <c r="AV131" s="31">
        <v>1</v>
      </c>
      <c r="AW131" s="31">
        <v>1</v>
      </c>
    </row>
    <row r="132" spans="1:49">
      <c r="A132" s="2"/>
      <c r="B132" s="22">
        <v>1</v>
      </c>
      <c r="C132">
        <v>12</v>
      </c>
      <c r="D132">
        <v>82</v>
      </c>
      <c r="E132">
        <v>4</v>
      </c>
      <c r="F132">
        <v>73</v>
      </c>
      <c r="G132">
        <f t="shared" si="1"/>
        <v>8</v>
      </c>
      <c r="H132">
        <v>86</v>
      </c>
      <c r="I132">
        <v>13</v>
      </c>
      <c r="J132">
        <v>4000</v>
      </c>
      <c r="K132">
        <v>28</v>
      </c>
      <c r="L132">
        <v>81</v>
      </c>
      <c r="P132" t="s">
        <v>138</v>
      </c>
      <c r="R132">
        <v>12</v>
      </c>
      <c r="S132">
        <v>82</v>
      </c>
      <c r="T132">
        <v>4</v>
      </c>
      <c r="U132">
        <v>73</v>
      </c>
      <c r="V132">
        <v>8</v>
      </c>
      <c r="W132">
        <v>86</v>
      </c>
      <c r="X132">
        <v>13</v>
      </c>
      <c r="Y132">
        <v>4000</v>
      </c>
      <c r="Z132">
        <v>-2</v>
      </c>
      <c r="AA132">
        <v>81</v>
      </c>
      <c r="AC132" s="32" t="s">
        <v>166</v>
      </c>
      <c r="AD132" s="32" t="s">
        <v>166</v>
      </c>
      <c r="AE132" s="32" t="s">
        <v>166</v>
      </c>
      <c r="AF132" s="32" t="s">
        <v>166</v>
      </c>
      <c r="AG132" s="32" t="s">
        <v>166</v>
      </c>
      <c r="AH132" s="32" t="s">
        <v>166</v>
      </c>
      <c r="AI132" s="32" t="s">
        <v>166</v>
      </c>
      <c r="AJ132" s="32" t="s">
        <v>166</v>
      </c>
      <c r="AK132" s="32" t="s">
        <v>178</v>
      </c>
      <c r="AL132" s="32" t="s">
        <v>166</v>
      </c>
      <c r="AN132" s="31">
        <v>1</v>
      </c>
      <c r="AO132" s="31">
        <v>1</v>
      </c>
      <c r="AP132" s="31">
        <v>1</v>
      </c>
      <c r="AQ132" s="31">
        <v>1</v>
      </c>
      <c r="AR132" s="31">
        <v>1</v>
      </c>
      <c r="AS132" s="31">
        <v>1</v>
      </c>
      <c r="AT132" s="31">
        <v>1</v>
      </c>
      <c r="AU132" s="31">
        <v>1</v>
      </c>
      <c r="AV132" s="31">
        <v>1</v>
      </c>
      <c r="AW132" s="31">
        <v>1</v>
      </c>
    </row>
    <row r="133" spans="1:49">
      <c r="A133" s="2"/>
      <c r="B133" s="22">
        <v>1</v>
      </c>
      <c r="C133">
        <v>11</v>
      </c>
      <c r="D133">
        <v>85</v>
      </c>
      <c r="E133">
        <v>3</v>
      </c>
      <c r="F133">
        <v>75</v>
      </c>
      <c r="G133">
        <f t="shared" si="1"/>
        <v>8</v>
      </c>
      <c r="H133">
        <v>92</v>
      </c>
      <c r="I133">
        <v>14</v>
      </c>
      <c r="J133" s="10">
        <v>4200</v>
      </c>
      <c r="K133">
        <v>21</v>
      </c>
      <c r="L133">
        <v>82</v>
      </c>
      <c r="R133">
        <v>11</v>
      </c>
      <c r="S133">
        <v>85</v>
      </c>
      <c r="T133">
        <v>3</v>
      </c>
      <c r="U133">
        <v>75</v>
      </c>
      <c r="V133">
        <v>8</v>
      </c>
      <c r="W133">
        <v>92</v>
      </c>
      <c r="X133">
        <v>14</v>
      </c>
      <c r="Y133">
        <v>4200</v>
      </c>
      <c r="Z133">
        <v>21</v>
      </c>
      <c r="AA133">
        <v>82</v>
      </c>
      <c r="AC133" s="32" t="s">
        <v>166</v>
      </c>
      <c r="AD133" s="32" t="s">
        <v>166</v>
      </c>
      <c r="AE133" s="32" t="s">
        <v>166</v>
      </c>
      <c r="AF133" s="32" t="s">
        <v>166</v>
      </c>
      <c r="AG133" s="32" t="s">
        <v>166</v>
      </c>
      <c r="AH133" s="32" t="s">
        <v>166</v>
      </c>
      <c r="AI133" s="32" t="s">
        <v>166</v>
      </c>
      <c r="AJ133" s="32" t="s">
        <v>166</v>
      </c>
      <c r="AK133" s="32" t="s">
        <v>166</v>
      </c>
      <c r="AL133" s="32" t="s">
        <v>166</v>
      </c>
      <c r="AN133" s="31">
        <v>1</v>
      </c>
      <c r="AO133" s="31">
        <v>1</v>
      </c>
      <c r="AP133" s="31">
        <v>1</v>
      </c>
      <c r="AQ133" s="31">
        <v>1</v>
      </c>
      <c r="AR133" s="31">
        <v>1</v>
      </c>
      <c r="AS133" s="31">
        <v>1</v>
      </c>
      <c r="AT133" s="31">
        <v>1</v>
      </c>
      <c r="AU133" s="31">
        <v>1</v>
      </c>
      <c r="AV133" s="31">
        <v>1</v>
      </c>
      <c r="AW133" s="31">
        <v>1</v>
      </c>
    </row>
    <row r="134" spans="1:49">
      <c r="A134" s="2"/>
      <c r="B134" s="22">
        <v>1</v>
      </c>
      <c r="C134">
        <v>10</v>
      </c>
      <c r="D134">
        <v>87</v>
      </c>
      <c r="E134">
        <v>3</v>
      </c>
      <c r="F134">
        <v>71</v>
      </c>
      <c r="G134">
        <f t="shared" si="1"/>
        <v>7</v>
      </c>
      <c r="H134">
        <v>86</v>
      </c>
      <c r="I134">
        <v>15</v>
      </c>
      <c r="J134" s="10">
        <v>4300</v>
      </c>
      <c r="K134">
        <v>28</v>
      </c>
      <c r="L134">
        <v>83</v>
      </c>
      <c r="R134">
        <v>10</v>
      </c>
      <c r="S134">
        <v>87</v>
      </c>
      <c r="T134">
        <v>3</v>
      </c>
      <c r="U134">
        <v>71</v>
      </c>
      <c r="V134">
        <v>7</v>
      </c>
      <c r="W134">
        <v>86</v>
      </c>
      <c r="X134">
        <v>15</v>
      </c>
      <c r="Y134">
        <v>4300</v>
      </c>
      <c r="Z134">
        <v>28</v>
      </c>
      <c r="AA134">
        <v>83</v>
      </c>
      <c r="AC134" s="32" t="s">
        <v>166</v>
      </c>
      <c r="AD134" s="32" t="s">
        <v>166</v>
      </c>
      <c r="AE134" s="32" t="s">
        <v>166</v>
      </c>
      <c r="AF134" s="32" t="s">
        <v>166</v>
      </c>
      <c r="AG134" s="32" t="s">
        <v>166</v>
      </c>
      <c r="AH134" s="32" t="s">
        <v>166</v>
      </c>
      <c r="AI134" s="32" t="s">
        <v>166</v>
      </c>
      <c r="AJ134" s="32" t="s">
        <v>166</v>
      </c>
      <c r="AK134" s="32" t="s">
        <v>166</v>
      </c>
      <c r="AL134" s="32" t="s">
        <v>166</v>
      </c>
      <c r="AN134" s="31">
        <v>1</v>
      </c>
      <c r="AO134" s="31">
        <v>1</v>
      </c>
      <c r="AP134" s="31">
        <v>1</v>
      </c>
      <c r="AQ134" s="31">
        <v>1</v>
      </c>
      <c r="AR134" s="31">
        <v>1</v>
      </c>
      <c r="AS134" s="31">
        <v>1</v>
      </c>
      <c r="AT134" s="31">
        <v>1</v>
      </c>
      <c r="AU134" s="31">
        <v>1</v>
      </c>
      <c r="AV134" s="31">
        <v>1</v>
      </c>
      <c r="AW134" s="31">
        <v>1</v>
      </c>
    </row>
    <row r="135" spans="1:49">
      <c r="A135" s="2"/>
      <c r="B135" s="22">
        <v>1</v>
      </c>
      <c r="C135">
        <v>12</v>
      </c>
      <c r="D135">
        <v>82</v>
      </c>
      <c r="E135">
        <v>4</v>
      </c>
      <c r="F135">
        <v>69</v>
      </c>
      <c r="G135">
        <f t="shared" si="1"/>
        <v>8</v>
      </c>
      <c r="H135">
        <v>85</v>
      </c>
      <c r="I135">
        <v>12</v>
      </c>
      <c r="J135" s="10">
        <v>3900</v>
      </c>
      <c r="K135">
        <v>28</v>
      </c>
      <c r="L135">
        <v>82</v>
      </c>
      <c r="R135">
        <v>12</v>
      </c>
      <c r="S135">
        <v>82</v>
      </c>
      <c r="T135">
        <v>4</v>
      </c>
      <c r="U135">
        <v>69</v>
      </c>
      <c r="V135">
        <v>8</v>
      </c>
      <c r="W135">
        <v>85</v>
      </c>
      <c r="X135">
        <v>12</v>
      </c>
      <c r="Y135">
        <v>3900</v>
      </c>
      <c r="Z135">
        <v>28</v>
      </c>
      <c r="AA135">
        <v>82</v>
      </c>
      <c r="AC135" s="32" t="s">
        <v>166</v>
      </c>
      <c r="AD135" s="32" t="s">
        <v>166</v>
      </c>
      <c r="AE135" s="32" t="s">
        <v>166</v>
      </c>
      <c r="AF135" s="32" t="s">
        <v>166</v>
      </c>
      <c r="AG135" s="32" t="s">
        <v>166</v>
      </c>
      <c r="AH135" s="32" t="s">
        <v>166</v>
      </c>
      <c r="AI135" s="32" t="s">
        <v>166</v>
      </c>
      <c r="AJ135" s="32" t="s">
        <v>166</v>
      </c>
      <c r="AK135" s="32" t="s">
        <v>166</v>
      </c>
      <c r="AL135" s="32" t="s">
        <v>166</v>
      </c>
      <c r="AN135" s="31">
        <v>1</v>
      </c>
      <c r="AO135" s="31">
        <v>1</v>
      </c>
      <c r="AP135" s="31">
        <v>1</v>
      </c>
      <c r="AQ135" s="31">
        <v>1</v>
      </c>
      <c r="AR135" s="31">
        <v>1</v>
      </c>
      <c r="AS135" s="31">
        <v>1</v>
      </c>
      <c r="AT135" s="31">
        <v>1</v>
      </c>
      <c r="AU135" s="31">
        <v>1</v>
      </c>
      <c r="AV135" s="31">
        <v>1</v>
      </c>
      <c r="AW135" s="31">
        <v>1</v>
      </c>
    </row>
    <row r="136" spans="1:49">
      <c r="A136" s="2"/>
      <c r="B136" s="22">
        <v>1</v>
      </c>
      <c r="C136">
        <v>9</v>
      </c>
      <c r="D136">
        <v>76</v>
      </c>
      <c r="E136">
        <v>3</v>
      </c>
      <c r="F136">
        <v>73</v>
      </c>
      <c r="G136">
        <f t="shared" si="1"/>
        <v>6</v>
      </c>
      <c r="H136">
        <v>85</v>
      </c>
      <c r="I136">
        <v>13</v>
      </c>
      <c r="J136" s="10">
        <v>2500</v>
      </c>
      <c r="K136">
        <v>28</v>
      </c>
      <c r="L136">
        <v>81</v>
      </c>
      <c r="R136">
        <v>9</v>
      </c>
      <c r="S136">
        <v>76</v>
      </c>
      <c r="T136">
        <v>3</v>
      </c>
      <c r="U136">
        <v>73</v>
      </c>
      <c r="V136">
        <v>6</v>
      </c>
      <c r="W136">
        <v>85</v>
      </c>
      <c r="X136">
        <v>13</v>
      </c>
      <c r="Y136">
        <v>2500</v>
      </c>
      <c r="Z136">
        <v>28</v>
      </c>
      <c r="AA136">
        <v>81</v>
      </c>
      <c r="AC136" s="32" t="s">
        <v>166</v>
      </c>
      <c r="AD136" s="32" t="s">
        <v>166</v>
      </c>
      <c r="AE136" s="32" t="s">
        <v>166</v>
      </c>
      <c r="AF136" s="32" t="s">
        <v>166</v>
      </c>
      <c r="AG136" s="32" t="s">
        <v>166</v>
      </c>
      <c r="AH136" s="32" t="s">
        <v>166</v>
      </c>
      <c r="AI136" s="32" t="s">
        <v>166</v>
      </c>
      <c r="AJ136" s="32" t="s">
        <v>166</v>
      </c>
      <c r="AK136" s="32" t="s">
        <v>166</v>
      </c>
      <c r="AL136" s="32" t="s">
        <v>166</v>
      </c>
      <c r="AN136" s="31">
        <v>1</v>
      </c>
      <c r="AO136" s="31">
        <v>1</v>
      </c>
      <c r="AP136" s="31">
        <v>1</v>
      </c>
      <c r="AQ136" s="31">
        <v>1</v>
      </c>
      <c r="AR136" s="31">
        <v>1</v>
      </c>
      <c r="AS136" s="31">
        <v>1</v>
      </c>
      <c r="AT136" s="31">
        <v>1</v>
      </c>
      <c r="AU136" s="31">
        <v>1</v>
      </c>
      <c r="AV136" s="31">
        <v>1</v>
      </c>
      <c r="AW136" s="31">
        <v>1</v>
      </c>
    </row>
    <row r="137" spans="1:49">
      <c r="A137" s="2"/>
      <c r="B137" s="22">
        <v>1</v>
      </c>
      <c r="C137">
        <v>10</v>
      </c>
      <c r="D137">
        <v>52</v>
      </c>
      <c r="E137">
        <v>4</v>
      </c>
      <c r="F137">
        <v>73</v>
      </c>
      <c r="G137">
        <f t="shared" si="1"/>
        <v>6</v>
      </c>
      <c r="H137">
        <v>74</v>
      </c>
      <c r="I137">
        <v>15</v>
      </c>
      <c r="J137" s="10">
        <v>3800</v>
      </c>
      <c r="K137">
        <v>28</v>
      </c>
      <c r="L137">
        <v>79</v>
      </c>
      <c r="R137">
        <v>10</v>
      </c>
      <c r="S137">
        <v>52</v>
      </c>
      <c r="T137">
        <v>4</v>
      </c>
      <c r="U137">
        <v>73</v>
      </c>
      <c r="V137">
        <v>6</v>
      </c>
      <c r="W137">
        <v>74</v>
      </c>
      <c r="X137">
        <v>15</v>
      </c>
      <c r="Y137">
        <v>3800</v>
      </c>
      <c r="Z137">
        <v>28</v>
      </c>
      <c r="AA137">
        <v>79</v>
      </c>
      <c r="AC137" s="32" t="s">
        <v>166</v>
      </c>
      <c r="AD137" s="32" t="s">
        <v>166</v>
      </c>
      <c r="AE137" s="32" t="s">
        <v>166</v>
      </c>
      <c r="AF137" s="32" t="s">
        <v>166</v>
      </c>
      <c r="AG137" s="32" t="s">
        <v>166</v>
      </c>
      <c r="AH137" s="32" t="s">
        <v>166</v>
      </c>
      <c r="AI137" s="32" t="s">
        <v>166</v>
      </c>
      <c r="AJ137" s="32" t="s">
        <v>166</v>
      </c>
      <c r="AK137" s="32" t="s">
        <v>166</v>
      </c>
      <c r="AL137" s="32" t="s">
        <v>166</v>
      </c>
      <c r="AN137" s="31">
        <v>1</v>
      </c>
      <c r="AO137" s="31">
        <v>1</v>
      </c>
      <c r="AP137" s="31">
        <v>1</v>
      </c>
      <c r="AQ137" s="31">
        <v>1</v>
      </c>
      <c r="AR137" s="31">
        <v>1</v>
      </c>
      <c r="AS137" s="31">
        <v>1</v>
      </c>
      <c r="AT137" s="31">
        <v>1</v>
      </c>
      <c r="AU137" s="31">
        <v>1</v>
      </c>
      <c r="AV137" s="31">
        <v>1</v>
      </c>
      <c r="AW137" s="31">
        <v>1</v>
      </c>
    </row>
    <row r="138" spans="1:49">
      <c r="A138" s="2"/>
      <c r="B138" s="22">
        <v>1</v>
      </c>
      <c r="C138">
        <v>14</v>
      </c>
      <c r="D138">
        <v>74</v>
      </c>
      <c r="E138">
        <v>2</v>
      </c>
      <c r="F138">
        <v>72</v>
      </c>
      <c r="G138">
        <f t="shared" si="1"/>
        <v>12</v>
      </c>
      <c r="H138">
        <v>92</v>
      </c>
      <c r="I138">
        <v>16</v>
      </c>
      <c r="J138" s="10">
        <v>4700</v>
      </c>
      <c r="K138">
        <v>31</v>
      </c>
      <c r="L138">
        <v>80</v>
      </c>
      <c r="R138">
        <v>14</v>
      </c>
      <c r="S138">
        <v>74</v>
      </c>
      <c r="T138">
        <v>2</v>
      </c>
      <c r="U138">
        <v>72</v>
      </c>
      <c r="V138">
        <v>12</v>
      </c>
      <c r="W138">
        <v>92</v>
      </c>
      <c r="X138">
        <v>16</v>
      </c>
      <c r="Y138">
        <v>4700</v>
      </c>
      <c r="Z138">
        <v>31</v>
      </c>
      <c r="AA138">
        <v>80</v>
      </c>
      <c r="AC138" s="32" t="s">
        <v>166</v>
      </c>
      <c r="AD138" s="32" t="s">
        <v>166</v>
      </c>
      <c r="AE138" s="32" t="s">
        <v>166</v>
      </c>
      <c r="AF138" s="32" t="s">
        <v>166</v>
      </c>
      <c r="AG138" s="32" t="s">
        <v>166</v>
      </c>
      <c r="AH138" s="32" t="s">
        <v>166</v>
      </c>
      <c r="AI138" s="32" t="s">
        <v>166</v>
      </c>
      <c r="AJ138" s="32" t="s">
        <v>166</v>
      </c>
      <c r="AK138" s="32" t="s">
        <v>166</v>
      </c>
      <c r="AL138" s="32" t="s">
        <v>166</v>
      </c>
      <c r="AN138" s="31">
        <v>1</v>
      </c>
      <c r="AO138" s="31">
        <v>1</v>
      </c>
      <c r="AP138" s="31">
        <v>1</v>
      </c>
      <c r="AQ138" s="31">
        <v>1</v>
      </c>
      <c r="AR138" s="31">
        <v>1</v>
      </c>
      <c r="AS138" s="31">
        <v>1</v>
      </c>
      <c r="AT138" s="31">
        <v>1</v>
      </c>
      <c r="AU138" s="31">
        <v>1</v>
      </c>
      <c r="AV138" s="31">
        <v>1</v>
      </c>
      <c r="AW138" s="31">
        <v>1</v>
      </c>
    </row>
    <row r="139" spans="1:49">
      <c r="A139" s="2"/>
      <c r="B139" s="22">
        <v>1</v>
      </c>
      <c r="C139">
        <v>12</v>
      </c>
      <c r="D139">
        <v>76</v>
      </c>
      <c r="E139">
        <v>4</v>
      </c>
      <c r="F139">
        <v>70</v>
      </c>
      <c r="G139">
        <f t="shared" ref="G139" si="2">C139-E139</f>
        <v>8</v>
      </c>
      <c r="H139">
        <v>85</v>
      </c>
      <c r="I139">
        <v>18</v>
      </c>
      <c r="J139" s="10">
        <v>3600</v>
      </c>
      <c r="K139">
        <v>26</v>
      </c>
      <c r="L139">
        <v>80</v>
      </c>
      <c r="R139">
        <v>12</v>
      </c>
      <c r="S139">
        <v>76</v>
      </c>
      <c r="T139">
        <v>4</v>
      </c>
      <c r="U139">
        <v>70</v>
      </c>
      <c r="V139">
        <v>8</v>
      </c>
      <c r="W139">
        <v>85</v>
      </c>
      <c r="X139">
        <v>18</v>
      </c>
      <c r="Y139">
        <v>3600</v>
      </c>
      <c r="Z139">
        <v>26</v>
      </c>
      <c r="AA139">
        <v>80</v>
      </c>
      <c r="AC139" s="32" t="s">
        <v>166</v>
      </c>
      <c r="AD139" s="32" t="s">
        <v>166</v>
      </c>
      <c r="AE139" s="32" t="s">
        <v>166</v>
      </c>
      <c r="AF139" s="32" t="s">
        <v>166</v>
      </c>
      <c r="AG139" s="32" t="s">
        <v>166</v>
      </c>
      <c r="AH139" s="32" t="s">
        <v>166</v>
      </c>
      <c r="AI139" s="32" t="s">
        <v>166</v>
      </c>
      <c r="AJ139" s="32" t="s">
        <v>166</v>
      </c>
      <c r="AK139" s="32" t="s">
        <v>166</v>
      </c>
      <c r="AL139" s="32" t="s">
        <v>166</v>
      </c>
      <c r="AN139" s="31">
        <v>1</v>
      </c>
      <c r="AO139" s="31">
        <v>1</v>
      </c>
      <c r="AP139" s="31">
        <v>1</v>
      </c>
      <c r="AQ139" s="31">
        <v>1</v>
      </c>
      <c r="AR139" s="31">
        <v>1</v>
      </c>
      <c r="AS139" s="31">
        <v>1</v>
      </c>
      <c r="AT139" s="31">
        <v>1</v>
      </c>
      <c r="AU139" s="31">
        <v>1</v>
      </c>
      <c r="AV139" s="31">
        <v>1</v>
      </c>
      <c r="AW139" s="31">
        <v>1</v>
      </c>
    </row>
    <row r="140" spans="1:49">
      <c r="A140" s="2">
        <v>10</v>
      </c>
      <c r="B140" s="22">
        <v>1</v>
      </c>
      <c r="C140">
        <v>2</v>
      </c>
      <c r="D140">
        <v>82</v>
      </c>
      <c r="E140">
        <v>1</v>
      </c>
      <c r="F140">
        <v>73</v>
      </c>
      <c r="G140">
        <f>C140-E140</f>
        <v>1</v>
      </c>
      <c r="H140">
        <v>86</v>
      </c>
      <c r="I140">
        <v>13</v>
      </c>
      <c r="J140" s="10">
        <v>2540</v>
      </c>
      <c r="K140">
        <v>28</v>
      </c>
      <c r="L140">
        <v>81</v>
      </c>
      <c r="N140" s="32" t="s">
        <v>185</v>
      </c>
      <c r="R140">
        <v>2</v>
      </c>
      <c r="S140">
        <v>82</v>
      </c>
      <c r="T140">
        <v>1</v>
      </c>
      <c r="U140">
        <v>73</v>
      </c>
      <c r="V140">
        <v>1</v>
      </c>
      <c r="W140">
        <v>86</v>
      </c>
      <c r="X140">
        <v>13</v>
      </c>
      <c r="Y140">
        <v>2540</v>
      </c>
      <c r="Z140">
        <v>28</v>
      </c>
      <c r="AA140">
        <v>81</v>
      </c>
      <c r="AC140" s="32" t="s">
        <v>166</v>
      </c>
      <c r="AD140" s="32" t="s">
        <v>166</v>
      </c>
      <c r="AE140" s="32" t="s">
        <v>166</v>
      </c>
      <c r="AF140" s="32" t="s">
        <v>166</v>
      </c>
      <c r="AG140" s="32" t="s">
        <v>166</v>
      </c>
      <c r="AH140" s="32" t="s">
        <v>166</v>
      </c>
      <c r="AI140" s="32" t="s">
        <v>166</v>
      </c>
      <c r="AJ140" s="32" t="s">
        <v>166</v>
      </c>
      <c r="AK140" s="32" t="s">
        <v>166</v>
      </c>
      <c r="AL140" s="32" t="s">
        <v>166</v>
      </c>
      <c r="AN140" s="31">
        <v>1</v>
      </c>
      <c r="AO140" s="31">
        <v>1</v>
      </c>
      <c r="AP140" s="31">
        <v>1</v>
      </c>
      <c r="AQ140" s="31">
        <v>1</v>
      </c>
      <c r="AR140" s="31">
        <v>1</v>
      </c>
      <c r="AS140" s="31">
        <v>1</v>
      </c>
      <c r="AT140" s="31">
        <v>1</v>
      </c>
      <c r="AU140" s="31">
        <v>1</v>
      </c>
      <c r="AV140" s="31">
        <v>1</v>
      </c>
      <c r="AW140" s="31">
        <v>1</v>
      </c>
    </row>
    <row r="141" spans="1:49">
      <c r="A141" s="2"/>
      <c r="B141" s="22">
        <v>1</v>
      </c>
      <c r="C141">
        <v>1</v>
      </c>
      <c r="D141">
        <v>85</v>
      </c>
      <c r="E141">
        <v>1</v>
      </c>
      <c r="F141">
        <v>75</v>
      </c>
      <c r="G141">
        <f t="shared" ref="G141:G208" si="3">C141-E141</f>
        <v>0</v>
      </c>
      <c r="H141">
        <v>-1</v>
      </c>
      <c r="I141">
        <v>14</v>
      </c>
      <c r="J141">
        <v>2540</v>
      </c>
      <c r="K141">
        <v>21</v>
      </c>
      <c r="L141">
        <v>82</v>
      </c>
      <c r="R141">
        <v>1</v>
      </c>
      <c r="S141">
        <v>85</v>
      </c>
      <c r="T141">
        <v>1</v>
      </c>
      <c r="U141">
        <v>75</v>
      </c>
      <c r="V141">
        <v>0</v>
      </c>
      <c r="W141">
        <v>-1</v>
      </c>
      <c r="X141">
        <v>14</v>
      </c>
      <c r="Y141">
        <v>2540</v>
      </c>
      <c r="Z141">
        <v>21</v>
      </c>
      <c r="AA141">
        <v>82</v>
      </c>
      <c r="AC141" s="32" t="s">
        <v>166</v>
      </c>
      <c r="AD141" s="32" t="s">
        <v>166</v>
      </c>
      <c r="AE141" s="32" t="s">
        <v>166</v>
      </c>
      <c r="AF141" s="32" t="s">
        <v>166</v>
      </c>
      <c r="AG141" s="32" t="s">
        <v>166</v>
      </c>
      <c r="AH141" s="32" t="s">
        <v>166</v>
      </c>
      <c r="AI141" s="32" t="s">
        <v>166</v>
      </c>
      <c r="AJ141" s="32" t="s">
        <v>166</v>
      </c>
      <c r="AK141" s="32" t="s">
        <v>166</v>
      </c>
      <c r="AL141" s="32" t="s">
        <v>166</v>
      </c>
      <c r="AN141" s="31">
        <v>1</v>
      </c>
      <c r="AO141" s="31">
        <v>1</v>
      </c>
      <c r="AP141" s="31">
        <v>1</v>
      </c>
      <c r="AQ141" s="31">
        <v>1</v>
      </c>
      <c r="AR141" s="31">
        <v>1</v>
      </c>
      <c r="AS141" s="31">
        <v>1</v>
      </c>
      <c r="AT141" s="31">
        <v>1</v>
      </c>
      <c r="AU141" s="31">
        <v>1</v>
      </c>
      <c r="AV141" s="31">
        <v>1</v>
      </c>
      <c r="AW141" s="31">
        <v>1</v>
      </c>
    </row>
    <row r="142" spans="1:49">
      <c r="A142" s="2"/>
      <c r="B142" s="22">
        <v>1</v>
      </c>
      <c r="C142">
        <v>0</v>
      </c>
      <c r="D142">
        <v>-1</v>
      </c>
      <c r="E142">
        <v>0</v>
      </c>
      <c r="F142">
        <v>-1</v>
      </c>
      <c r="G142">
        <f t="shared" si="3"/>
        <v>0</v>
      </c>
      <c r="H142">
        <v>-1</v>
      </c>
      <c r="I142">
        <v>-1</v>
      </c>
      <c r="J142">
        <v>25400</v>
      </c>
      <c r="K142">
        <v>-1</v>
      </c>
      <c r="L142">
        <v>-1</v>
      </c>
      <c r="R142">
        <v>0</v>
      </c>
      <c r="S142">
        <v>-1</v>
      </c>
      <c r="T142">
        <v>0</v>
      </c>
      <c r="U142">
        <v>-1</v>
      </c>
      <c r="V142">
        <v>0</v>
      </c>
      <c r="W142">
        <v>-1</v>
      </c>
      <c r="X142">
        <v>-1</v>
      </c>
      <c r="Y142">
        <v>25400</v>
      </c>
      <c r="Z142">
        <v>-1</v>
      </c>
      <c r="AA142">
        <v>-1</v>
      </c>
      <c r="AC142" s="32" t="s">
        <v>166</v>
      </c>
      <c r="AD142" s="32" t="s">
        <v>166</v>
      </c>
      <c r="AE142" s="32" t="s">
        <v>166</v>
      </c>
      <c r="AF142" s="32" t="s">
        <v>166</v>
      </c>
      <c r="AG142" s="32" t="s">
        <v>166</v>
      </c>
      <c r="AH142" s="32" t="s">
        <v>166</v>
      </c>
      <c r="AI142" s="32" t="s">
        <v>166</v>
      </c>
      <c r="AJ142" s="32" t="s">
        <v>166</v>
      </c>
      <c r="AK142" s="32" t="s">
        <v>166</v>
      </c>
      <c r="AL142" s="32" t="s">
        <v>166</v>
      </c>
      <c r="AN142" s="31">
        <v>1</v>
      </c>
      <c r="AO142" s="31">
        <v>1</v>
      </c>
      <c r="AP142" s="31">
        <v>1</v>
      </c>
      <c r="AQ142" s="31">
        <v>1</v>
      </c>
      <c r="AR142" s="31">
        <v>1</v>
      </c>
      <c r="AS142" s="31">
        <v>1</v>
      </c>
      <c r="AT142" s="31">
        <v>1</v>
      </c>
      <c r="AU142" s="31">
        <v>1</v>
      </c>
      <c r="AV142" s="31">
        <v>1</v>
      </c>
      <c r="AW142" s="31">
        <v>1</v>
      </c>
    </row>
    <row r="143" spans="1:49">
      <c r="A143" s="2"/>
      <c r="B143" s="22">
        <v>1</v>
      </c>
      <c r="C143">
        <v>0</v>
      </c>
      <c r="D143">
        <v>-1</v>
      </c>
      <c r="E143">
        <v>0</v>
      </c>
      <c r="F143">
        <v>-1</v>
      </c>
      <c r="G143">
        <f t="shared" si="3"/>
        <v>0</v>
      </c>
      <c r="H143">
        <v>-1</v>
      </c>
      <c r="I143">
        <v>-1</v>
      </c>
      <c r="J143">
        <v>25400</v>
      </c>
      <c r="K143">
        <v>-1</v>
      </c>
      <c r="L143">
        <v>-1</v>
      </c>
      <c r="R143">
        <v>0</v>
      </c>
      <c r="S143">
        <v>-1</v>
      </c>
      <c r="T143">
        <v>0</v>
      </c>
      <c r="U143">
        <v>-1</v>
      </c>
      <c r="V143">
        <v>0</v>
      </c>
      <c r="W143">
        <v>-1</v>
      </c>
      <c r="X143">
        <v>-1</v>
      </c>
      <c r="Y143">
        <v>25400</v>
      </c>
      <c r="Z143">
        <v>-1</v>
      </c>
      <c r="AA143">
        <v>-1</v>
      </c>
      <c r="AC143" s="32" t="s">
        <v>166</v>
      </c>
      <c r="AD143" s="32" t="s">
        <v>166</v>
      </c>
      <c r="AE143" s="32" t="s">
        <v>166</v>
      </c>
      <c r="AF143" s="32" t="s">
        <v>166</v>
      </c>
      <c r="AG143" s="32" t="s">
        <v>166</v>
      </c>
      <c r="AH143" s="32" t="s">
        <v>166</v>
      </c>
      <c r="AI143" s="32" t="s">
        <v>166</v>
      </c>
      <c r="AJ143" s="32" t="s">
        <v>166</v>
      </c>
      <c r="AK143" s="32" t="s">
        <v>166</v>
      </c>
      <c r="AL143" s="32" t="s">
        <v>166</v>
      </c>
      <c r="AN143" s="31">
        <v>1</v>
      </c>
      <c r="AO143" s="31">
        <v>1</v>
      </c>
      <c r="AP143" s="31">
        <v>1</v>
      </c>
      <c r="AQ143" s="31">
        <v>1</v>
      </c>
      <c r="AR143" s="31">
        <v>1</v>
      </c>
      <c r="AS143" s="31">
        <v>1</v>
      </c>
      <c r="AT143" s="31">
        <v>1</v>
      </c>
      <c r="AU143" s="31">
        <v>1</v>
      </c>
      <c r="AV143" s="31">
        <v>1</v>
      </c>
      <c r="AW143" s="31">
        <v>1</v>
      </c>
    </row>
    <row r="144" spans="1:49">
      <c r="A144" s="2"/>
      <c r="B144" s="22">
        <v>1</v>
      </c>
      <c r="C144">
        <v>0</v>
      </c>
      <c r="D144">
        <v>-1</v>
      </c>
      <c r="E144">
        <v>0</v>
      </c>
      <c r="F144">
        <v>-1</v>
      </c>
      <c r="G144">
        <f t="shared" si="3"/>
        <v>0</v>
      </c>
      <c r="H144">
        <v>-1</v>
      </c>
      <c r="I144">
        <v>-1</v>
      </c>
      <c r="J144">
        <v>25400</v>
      </c>
      <c r="K144">
        <v>-1</v>
      </c>
      <c r="L144">
        <v>-1</v>
      </c>
      <c r="R144">
        <v>0</v>
      </c>
      <c r="S144">
        <v>-1</v>
      </c>
      <c r="T144">
        <v>0</v>
      </c>
      <c r="U144">
        <v>-1</v>
      </c>
      <c r="V144">
        <v>0</v>
      </c>
      <c r="W144">
        <v>-1</v>
      </c>
      <c r="X144">
        <v>-1</v>
      </c>
      <c r="Y144">
        <v>25400</v>
      </c>
      <c r="Z144">
        <v>-1</v>
      </c>
      <c r="AA144">
        <v>-1</v>
      </c>
      <c r="AC144" s="32" t="s">
        <v>166</v>
      </c>
      <c r="AD144" s="32" t="s">
        <v>166</v>
      </c>
      <c r="AE144" s="32" t="s">
        <v>166</v>
      </c>
      <c r="AF144" s="32" t="s">
        <v>166</v>
      </c>
      <c r="AG144" s="32" t="s">
        <v>166</v>
      </c>
      <c r="AH144" s="32" t="s">
        <v>166</v>
      </c>
      <c r="AI144" s="32" t="s">
        <v>166</v>
      </c>
      <c r="AJ144" s="32" t="s">
        <v>166</v>
      </c>
      <c r="AK144" s="32" t="s">
        <v>166</v>
      </c>
      <c r="AL144" s="32" t="s">
        <v>166</v>
      </c>
      <c r="AN144" s="31">
        <v>1</v>
      </c>
      <c r="AO144" s="31">
        <v>1</v>
      </c>
      <c r="AP144" s="31">
        <v>1</v>
      </c>
      <c r="AQ144" s="31">
        <v>1</v>
      </c>
      <c r="AR144" s="31">
        <v>1</v>
      </c>
      <c r="AS144" s="31">
        <v>1</v>
      </c>
      <c r="AT144" s="31">
        <v>1</v>
      </c>
      <c r="AU144" s="31">
        <v>1</v>
      </c>
      <c r="AV144" s="31">
        <v>1</v>
      </c>
      <c r="AW144" s="31">
        <v>1</v>
      </c>
    </row>
    <row r="145" spans="1:49">
      <c r="A145" s="2"/>
      <c r="B145" s="22">
        <v>1</v>
      </c>
      <c r="C145">
        <v>0</v>
      </c>
      <c r="D145">
        <v>-1</v>
      </c>
      <c r="E145">
        <v>0</v>
      </c>
      <c r="F145">
        <v>-1</v>
      </c>
      <c r="G145">
        <f t="shared" si="3"/>
        <v>0</v>
      </c>
      <c r="H145">
        <v>-1</v>
      </c>
      <c r="I145">
        <v>-1</v>
      </c>
      <c r="J145">
        <v>25400</v>
      </c>
      <c r="K145">
        <v>-1</v>
      </c>
      <c r="L145">
        <v>-1</v>
      </c>
      <c r="R145">
        <v>0</v>
      </c>
      <c r="S145">
        <v>-1</v>
      </c>
      <c r="T145">
        <v>0</v>
      </c>
      <c r="U145">
        <v>-1</v>
      </c>
      <c r="V145">
        <v>0</v>
      </c>
      <c r="W145">
        <v>-1</v>
      </c>
      <c r="X145">
        <v>-1</v>
      </c>
      <c r="Y145">
        <v>25400</v>
      </c>
      <c r="Z145">
        <v>-1</v>
      </c>
      <c r="AA145">
        <v>-1</v>
      </c>
      <c r="AC145" s="32" t="s">
        <v>166</v>
      </c>
      <c r="AD145" s="32" t="s">
        <v>166</v>
      </c>
      <c r="AE145" s="32" t="s">
        <v>166</v>
      </c>
      <c r="AF145" s="32" t="s">
        <v>166</v>
      </c>
      <c r="AG145" s="32" t="s">
        <v>166</v>
      </c>
      <c r="AH145" s="32" t="s">
        <v>166</v>
      </c>
      <c r="AI145" s="32" t="s">
        <v>166</v>
      </c>
      <c r="AJ145" s="32" t="s">
        <v>166</v>
      </c>
      <c r="AK145" s="32" t="s">
        <v>166</v>
      </c>
      <c r="AL145" s="32" t="s">
        <v>166</v>
      </c>
      <c r="AN145" s="31">
        <v>1</v>
      </c>
      <c r="AO145" s="31">
        <v>1</v>
      </c>
      <c r="AP145" s="31">
        <v>1</v>
      </c>
      <c r="AQ145" s="31">
        <v>1</v>
      </c>
      <c r="AR145" s="31">
        <v>1</v>
      </c>
      <c r="AS145" s="31">
        <v>1</v>
      </c>
      <c r="AT145" s="31">
        <v>1</v>
      </c>
      <c r="AU145" s="31">
        <v>1</v>
      </c>
      <c r="AV145" s="31">
        <v>1</v>
      </c>
      <c r="AW145" s="31">
        <v>1</v>
      </c>
    </row>
    <row r="146" spans="1:49">
      <c r="A146" s="2"/>
      <c r="B146" s="22">
        <v>1</v>
      </c>
      <c r="C146">
        <v>0</v>
      </c>
      <c r="D146">
        <v>-1</v>
      </c>
      <c r="E146">
        <v>0</v>
      </c>
      <c r="F146">
        <v>-1</v>
      </c>
      <c r="G146">
        <f t="shared" si="3"/>
        <v>0</v>
      </c>
      <c r="H146">
        <v>-1</v>
      </c>
      <c r="I146">
        <v>-1</v>
      </c>
      <c r="J146">
        <v>25400</v>
      </c>
      <c r="K146">
        <v>-1</v>
      </c>
      <c r="L146">
        <v>-1</v>
      </c>
      <c r="R146">
        <v>0</v>
      </c>
      <c r="S146">
        <v>-1</v>
      </c>
      <c r="T146">
        <v>0</v>
      </c>
      <c r="U146">
        <v>-1</v>
      </c>
      <c r="V146">
        <v>0</v>
      </c>
      <c r="W146">
        <v>-1</v>
      </c>
      <c r="X146">
        <v>-1</v>
      </c>
      <c r="Y146">
        <v>25400</v>
      </c>
      <c r="Z146">
        <v>-1</v>
      </c>
      <c r="AA146">
        <v>-1</v>
      </c>
      <c r="AC146" s="32" t="s">
        <v>166</v>
      </c>
      <c r="AD146" s="32" t="s">
        <v>166</v>
      </c>
      <c r="AE146" s="32" t="s">
        <v>166</v>
      </c>
      <c r="AF146" s="32" t="s">
        <v>166</v>
      </c>
      <c r="AG146" s="32" t="s">
        <v>166</v>
      </c>
      <c r="AH146" s="32" t="s">
        <v>166</v>
      </c>
      <c r="AI146" s="32" t="s">
        <v>166</v>
      </c>
      <c r="AJ146" s="32" t="s">
        <v>166</v>
      </c>
      <c r="AK146" s="32" t="s">
        <v>166</v>
      </c>
      <c r="AL146" s="32" t="s">
        <v>166</v>
      </c>
      <c r="AN146" s="31">
        <v>1</v>
      </c>
      <c r="AO146" s="31">
        <v>1</v>
      </c>
      <c r="AP146" s="31">
        <v>1</v>
      </c>
      <c r="AQ146" s="31">
        <v>1</v>
      </c>
      <c r="AR146" s="31">
        <v>1</v>
      </c>
      <c r="AS146" s="31">
        <v>1</v>
      </c>
      <c r="AT146" s="31">
        <v>1</v>
      </c>
      <c r="AU146" s="31">
        <v>1</v>
      </c>
      <c r="AV146" s="31">
        <v>1</v>
      </c>
      <c r="AW146" s="31">
        <v>1</v>
      </c>
    </row>
    <row r="147" spans="1:49">
      <c r="A147" s="2"/>
      <c r="B147" s="22">
        <v>1</v>
      </c>
      <c r="C147">
        <v>0</v>
      </c>
      <c r="D147">
        <v>-1</v>
      </c>
      <c r="E147">
        <v>0</v>
      </c>
      <c r="F147">
        <v>-1</v>
      </c>
      <c r="G147">
        <f t="shared" si="3"/>
        <v>0</v>
      </c>
      <c r="H147">
        <v>-1</v>
      </c>
      <c r="I147">
        <v>-1</v>
      </c>
      <c r="J147">
        <v>25400</v>
      </c>
      <c r="K147">
        <v>-1</v>
      </c>
      <c r="L147">
        <v>-1</v>
      </c>
      <c r="R147">
        <v>0</v>
      </c>
      <c r="S147">
        <v>-1</v>
      </c>
      <c r="T147">
        <v>0</v>
      </c>
      <c r="U147">
        <v>-1</v>
      </c>
      <c r="V147">
        <v>0</v>
      </c>
      <c r="W147">
        <v>-1</v>
      </c>
      <c r="X147">
        <v>-1</v>
      </c>
      <c r="Y147">
        <v>25400</v>
      </c>
      <c r="Z147">
        <v>-1</v>
      </c>
      <c r="AA147">
        <v>-1</v>
      </c>
      <c r="AC147" s="32" t="s">
        <v>166</v>
      </c>
      <c r="AD147" s="32" t="s">
        <v>166</v>
      </c>
      <c r="AE147" s="32" t="s">
        <v>166</v>
      </c>
      <c r="AF147" s="32" t="s">
        <v>166</v>
      </c>
      <c r="AG147" s="32" t="s">
        <v>166</v>
      </c>
      <c r="AH147" s="32" t="s">
        <v>166</v>
      </c>
      <c r="AI147" s="32" t="s">
        <v>166</v>
      </c>
      <c r="AJ147" s="32" t="s">
        <v>166</v>
      </c>
      <c r="AK147" s="32" t="s">
        <v>166</v>
      </c>
      <c r="AL147" s="32" t="s">
        <v>166</v>
      </c>
      <c r="AN147" s="31">
        <v>1</v>
      </c>
      <c r="AO147" s="31">
        <v>1</v>
      </c>
      <c r="AP147" s="31">
        <v>1</v>
      </c>
      <c r="AQ147" s="31">
        <v>1</v>
      </c>
      <c r="AR147" s="31">
        <v>1</v>
      </c>
      <c r="AS147" s="31">
        <v>1</v>
      </c>
      <c r="AT147" s="31">
        <v>1</v>
      </c>
      <c r="AU147" s="31">
        <v>1</v>
      </c>
      <c r="AV147" s="31">
        <v>1</v>
      </c>
      <c r="AW147" s="31">
        <v>1</v>
      </c>
    </row>
    <row r="148" spans="1:49">
      <c r="A148" s="2"/>
      <c r="B148" s="22">
        <v>1</v>
      </c>
      <c r="C148">
        <v>0</v>
      </c>
      <c r="D148">
        <v>-1</v>
      </c>
      <c r="E148">
        <v>0</v>
      </c>
      <c r="F148">
        <v>-1</v>
      </c>
      <c r="G148">
        <f t="shared" si="3"/>
        <v>0</v>
      </c>
      <c r="H148">
        <v>-1</v>
      </c>
      <c r="I148">
        <v>-1</v>
      </c>
      <c r="J148" s="10">
        <v>25400</v>
      </c>
      <c r="K148">
        <v>-1</v>
      </c>
      <c r="L148">
        <v>-1</v>
      </c>
      <c r="P148" t="s">
        <v>139</v>
      </c>
      <c r="R148">
        <v>0</v>
      </c>
      <c r="S148">
        <v>-1</v>
      </c>
      <c r="T148">
        <v>0</v>
      </c>
      <c r="U148">
        <v>-1</v>
      </c>
      <c r="V148">
        <v>0</v>
      </c>
      <c r="W148">
        <v>-1</v>
      </c>
      <c r="X148">
        <v>-1</v>
      </c>
      <c r="Y148">
        <v>25400</v>
      </c>
      <c r="Z148">
        <v>-1</v>
      </c>
      <c r="AA148">
        <v>-1</v>
      </c>
      <c r="AC148" s="32" t="s">
        <v>166</v>
      </c>
      <c r="AD148" s="32" t="s">
        <v>166</v>
      </c>
      <c r="AE148" s="32" t="s">
        <v>166</v>
      </c>
      <c r="AF148" s="32" t="s">
        <v>166</v>
      </c>
      <c r="AG148" s="32" t="s">
        <v>166</v>
      </c>
      <c r="AH148" s="32" t="s">
        <v>166</v>
      </c>
      <c r="AI148" s="32" t="s">
        <v>166</v>
      </c>
      <c r="AJ148" s="32" t="s">
        <v>166</v>
      </c>
      <c r="AK148" s="32" t="s">
        <v>166</v>
      </c>
      <c r="AL148" s="32" t="s">
        <v>166</v>
      </c>
      <c r="AN148" s="31">
        <v>1</v>
      </c>
      <c r="AO148" s="31">
        <v>1</v>
      </c>
      <c r="AP148" s="31">
        <v>1</v>
      </c>
      <c r="AQ148" s="31">
        <v>1</v>
      </c>
      <c r="AR148" s="31">
        <v>1</v>
      </c>
      <c r="AS148" s="31">
        <v>1</v>
      </c>
      <c r="AT148" s="31">
        <v>1</v>
      </c>
      <c r="AU148" s="31">
        <v>1</v>
      </c>
      <c r="AV148" s="31">
        <v>1</v>
      </c>
      <c r="AW148" s="31">
        <v>1</v>
      </c>
    </row>
    <row r="149" spans="1:49">
      <c r="A149" s="2"/>
      <c r="B149" s="22">
        <v>1</v>
      </c>
      <c r="C149">
        <v>2</v>
      </c>
      <c r="D149">
        <v>75</v>
      </c>
      <c r="E149">
        <v>1</v>
      </c>
      <c r="F149">
        <v>69</v>
      </c>
      <c r="G149">
        <f t="shared" si="3"/>
        <v>1</v>
      </c>
      <c r="H149">
        <v>86</v>
      </c>
      <c r="I149">
        <v>16</v>
      </c>
      <c r="J149" s="10">
        <v>25400</v>
      </c>
      <c r="K149">
        <v>28</v>
      </c>
      <c r="L149">
        <v>75</v>
      </c>
      <c r="R149">
        <v>2</v>
      </c>
      <c r="S149">
        <v>75</v>
      </c>
      <c r="T149">
        <v>1</v>
      </c>
      <c r="U149">
        <v>69</v>
      </c>
      <c r="V149">
        <v>1</v>
      </c>
      <c r="W149">
        <v>86</v>
      </c>
      <c r="X149">
        <v>16</v>
      </c>
      <c r="Y149">
        <v>25400</v>
      </c>
      <c r="Z149">
        <v>28</v>
      </c>
      <c r="AA149">
        <v>75</v>
      </c>
      <c r="AC149" s="32" t="s">
        <v>166</v>
      </c>
      <c r="AD149" s="32" t="s">
        <v>166</v>
      </c>
      <c r="AE149" s="32" t="s">
        <v>166</v>
      </c>
      <c r="AF149" s="32" t="s">
        <v>166</v>
      </c>
      <c r="AG149" s="32" t="s">
        <v>166</v>
      </c>
      <c r="AH149" s="32" t="s">
        <v>166</v>
      </c>
      <c r="AI149" s="32" t="s">
        <v>166</v>
      </c>
      <c r="AJ149" s="32" t="s">
        <v>166</v>
      </c>
      <c r="AK149" s="32" t="s">
        <v>166</v>
      </c>
      <c r="AL149" s="32" t="s">
        <v>166</v>
      </c>
      <c r="AN149" s="31">
        <v>1</v>
      </c>
      <c r="AO149" s="31">
        <v>1</v>
      </c>
      <c r="AP149" s="31">
        <v>1</v>
      </c>
      <c r="AQ149" s="31">
        <v>1</v>
      </c>
      <c r="AR149" s="31">
        <v>1</v>
      </c>
      <c r="AS149" s="31">
        <v>1</v>
      </c>
      <c r="AT149" s="31">
        <v>1</v>
      </c>
      <c r="AU149" s="31">
        <v>1</v>
      </c>
      <c r="AV149" s="31">
        <v>1</v>
      </c>
      <c r="AW149" s="31">
        <v>1</v>
      </c>
    </row>
    <row r="150" spans="1:49">
      <c r="A150" s="2"/>
      <c r="B150" s="22">
        <v>1</v>
      </c>
      <c r="C150">
        <v>3</v>
      </c>
      <c r="D150">
        <v>75</v>
      </c>
      <c r="E150">
        <v>1</v>
      </c>
      <c r="F150">
        <v>70</v>
      </c>
      <c r="G150">
        <f t="shared" si="3"/>
        <v>2</v>
      </c>
      <c r="H150">
        <v>88</v>
      </c>
      <c r="I150">
        <v>14</v>
      </c>
      <c r="J150" s="10">
        <v>25400</v>
      </c>
      <c r="K150">
        <v>28</v>
      </c>
      <c r="L150">
        <v>75</v>
      </c>
      <c r="R150">
        <v>3</v>
      </c>
      <c r="S150">
        <v>75</v>
      </c>
      <c r="T150">
        <v>1</v>
      </c>
      <c r="U150">
        <v>70</v>
      </c>
      <c r="V150">
        <v>2</v>
      </c>
      <c r="W150">
        <v>88</v>
      </c>
      <c r="X150">
        <v>14</v>
      </c>
      <c r="Y150">
        <v>25400</v>
      </c>
      <c r="Z150">
        <v>28</v>
      </c>
      <c r="AA150">
        <v>75</v>
      </c>
      <c r="AC150" s="32" t="s">
        <v>166</v>
      </c>
      <c r="AD150" s="32" t="s">
        <v>166</v>
      </c>
      <c r="AE150" s="32" t="s">
        <v>166</v>
      </c>
      <c r="AF150" s="32" t="s">
        <v>166</v>
      </c>
      <c r="AG150" s="32" t="s">
        <v>166</v>
      </c>
      <c r="AH150" s="32" t="s">
        <v>166</v>
      </c>
      <c r="AI150" s="32" t="s">
        <v>166</v>
      </c>
      <c r="AJ150" s="32" t="s">
        <v>166</v>
      </c>
      <c r="AK150" s="32" t="s">
        <v>166</v>
      </c>
      <c r="AL150" s="32" t="s">
        <v>166</v>
      </c>
      <c r="AN150" s="31">
        <v>1</v>
      </c>
      <c r="AO150" s="31">
        <v>1</v>
      </c>
      <c r="AP150" s="31">
        <v>1</v>
      </c>
      <c r="AQ150" s="31">
        <v>1</v>
      </c>
      <c r="AR150" s="31">
        <v>1</v>
      </c>
      <c r="AS150" s="31">
        <v>1</v>
      </c>
      <c r="AT150" s="31">
        <v>1</v>
      </c>
      <c r="AU150" s="31">
        <v>1</v>
      </c>
      <c r="AV150" s="31">
        <v>1</v>
      </c>
      <c r="AW150" s="31">
        <v>1</v>
      </c>
    </row>
    <row r="151" spans="1:49">
      <c r="A151" s="2"/>
      <c r="B151" s="22">
        <v>1</v>
      </c>
      <c r="C151">
        <v>5</v>
      </c>
      <c r="D151">
        <v>77</v>
      </c>
      <c r="E151">
        <v>2</v>
      </c>
      <c r="F151">
        <v>69</v>
      </c>
      <c r="G151">
        <f t="shared" si="3"/>
        <v>3</v>
      </c>
      <c r="H151">
        <v>87</v>
      </c>
      <c r="I151">
        <v>12</v>
      </c>
      <c r="J151" s="10">
        <v>2500</v>
      </c>
      <c r="K151">
        <v>28</v>
      </c>
      <c r="L151">
        <v>76</v>
      </c>
      <c r="R151">
        <v>5</v>
      </c>
      <c r="S151">
        <v>77</v>
      </c>
      <c r="T151">
        <v>2</v>
      </c>
      <c r="U151">
        <v>69</v>
      </c>
      <c r="V151">
        <v>3</v>
      </c>
      <c r="W151">
        <v>87</v>
      </c>
      <c r="X151">
        <v>12</v>
      </c>
      <c r="Y151">
        <v>2500</v>
      </c>
      <c r="Z151">
        <v>28</v>
      </c>
      <c r="AA151">
        <v>76</v>
      </c>
      <c r="AC151" s="32" t="s">
        <v>166</v>
      </c>
      <c r="AD151" s="32" t="s">
        <v>166</v>
      </c>
      <c r="AE151" s="32" t="s">
        <v>166</v>
      </c>
      <c r="AF151" s="32" t="s">
        <v>166</v>
      </c>
      <c r="AG151" s="32" t="s">
        <v>166</v>
      </c>
      <c r="AH151" s="32" t="s">
        <v>166</v>
      </c>
      <c r="AI151" s="32" t="s">
        <v>166</v>
      </c>
      <c r="AJ151" s="32" t="s">
        <v>166</v>
      </c>
      <c r="AK151" s="32" t="s">
        <v>166</v>
      </c>
      <c r="AL151" s="32" t="s">
        <v>166</v>
      </c>
      <c r="AN151" s="31">
        <v>1</v>
      </c>
      <c r="AO151" s="31">
        <v>1</v>
      </c>
      <c r="AP151" s="31">
        <v>1</v>
      </c>
      <c r="AQ151" s="31">
        <v>1</v>
      </c>
      <c r="AR151" s="31">
        <v>1</v>
      </c>
      <c r="AS151" s="31">
        <v>1</v>
      </c>
      <c r="AT151" s="31">
        <v>1</v>
      </c>
      <c r="AU151" s="31">
        <v>1</v>
      </c>
      <c r="AV151" s="31">
        <v>1</v>
      </c>
      <c r="AW151" s="31">
        <v>1</v>
      </c>
    </row>
    <row r="152" spans="1:49">
      <c r="A152" s="2">
        <v>11</v>
      </c>
      <c r="B152" s="22">
        <v>1</v>
      </c>
      <c r="C152">
        <v>12</v>
      </c>
      <c r="D152">
        <v>82</v>
      </c>
      <c r="E152">
        <v>4</v>
      </c>
      <c r="F152">
        <v>73</v>
      </c>
      <c r="G152">
        <f t="shared" si="3"/>
        <v>8</v>
      </c>
      <c r="H152">
        <v>86</v>
      </c>
      <c r="I152">
        <v>13</v>
      </c>
      <c r="J152" s="10">
        <v>3800</v>
      </c>
      <c r="K152">
        <v>28</v>
      </c>
      <c r="L152">
        <v>78</v>
      </c>
      <c r="N152" t="s">
        <v>136</v>
      </c>
      <c r="R152">
        <v>12</v>
      </c>
      <c r="S152">
        <v>82</v>
      </c>
      <c r="T152">
        <v>4</v>
      </c>
      <c r="U152">
        <v>73</v>
      </c>
      <c r="V152">
        <v>8</v>
      </c>
      <c r="W152">
        <v>86</v>
      </c>
      <c r="X152">
        <v>13</v>
      </c>
      <c r="Y152">
        <v>3800</v>
      </c>
      <c r="Z152">
        <v>28</v>
      </c>
      <c r="AA152">
        <v>78</v>
      </c>
      <c r="AC152" s="32" t="s">
        <v>166</v>
      </c>
      <c r="AD152" s="32" t="s">
        <v>166</v>
      </c>
      <c r="AE152" s="32" t="s">
        <v>166</v>
      </c>
      <c r="AF152" s="32" t="s">
        <v>166</v>
      </c>
      <c r="AG152" s="32" t="s">
        <v>166</v>
      </c>
      <c r="AH152" s="32" t="s">
        <v>166</v>
      </c>
      <c r="AI152" s="32" t="s">
        <v>166</v>
      </c>
      <c r="AJ152" s="32" t="s">
        <v>166</v>
      </c>
      <c r="AK152" s="32" t="s">
        <v>166</v>
      </c>
      <c r="AL152" s="32" t="s">
        <v>166</v>
      </c>
      <c r="AN152" s="31">
        <v>1</v>
      </c>
      <c r="AO152" s="31">
        <v>1</v>
      </c>
      <c r="AP152" s="31">
        <v>1</v>
      </c>
      <c r="AQ152" s="31">
        <v>1</v>
      </c>
      <c r="AR152" s="31">
        <v>1</v>
      </c>
      <c r="AS152" s="31">
        <v>1</v>
      </c>
      <c r="AT152" s="31">
        <v>1</v>
      </c>
      <c r="AU152" s="31">
        <v>1</v>
      </c>
      <c r="AV152" s="31">
        <v>1</v>
      </c>
      <c r="AW152" s="31">
        <v>1</v>
      </c>
    </row>
    <row r="153" spans="1:49">
      <c r="A153" s="2"/>
      <c r="B153" s="22">
        <v>1</v>
      </c>
      <c r="C153">
        <v>11</v>
      </c>
      <c r="D153">
        <v>85</v>
      </c>
      <c r="E153">
        <v>4</v>
      </c>
      <c r="F153">
        <v>75</v>
      </c>
      <c r="G153">
        <f t="shared" si="3"/>
        <v>7</v>
      </c>
      <c r="H153">
        <v>92</v>
      </c>
      <c r="I153">
        <v>14</v>
      </c>
      <c r="J153" s="10">
        <v>3300</v>
      </c>
      <c r="K153">
        <v>21</v>
      </c>
      <c r="L153">
        <v>80</v>
      </c>
      <c r="R153">
        <v>11</v>
      </c>
      <c r="S153">
        <v>85</v>
      </c>
      <c r="T153">
        <v>4</v>
      </c>
      <c r="U153">
        <v>75</v>
      </c>
      <c r="V153">
        <v>7</v>
      </c>
      <c r="W153">
        <v>92</v>
      </c>
      <c r="X153">
        <v>14</v>
      </c>
      <c r="Y153">
        <v>3300</v>
      </c>
      <c r="Z153">
        <v>21</v>
      </c>
      <c r="AA153">
        <v>80</v>
      </c>
      <c r="AC153" s="32" t="s">
        <v>166</v>
      </c>
      <c r="AD153" s="32" t="s">
        <v>166</v>
      </c>
      <c r="AE153" s="32" t="s">
        <v>166</v>
      </c>
      <c r="AF153" s="32" t="s">
        <v>166</v>
      </c>
      <c r="AG153" s="32" t="s">
        <v>166</v>
      </c>
      <c r="AH153" s="32" t="s">
        <v>166</v>
      </c>
      <c r="AI153" s="32" t="s">
        <v>166</v>
      </c>
      <c r="AJ153" s="32" t="s">
        <v>166</v>
      </c>
      <c r="AK153" s="32" t="s">
        <v>166</v>
      </c>
      <c r="AL153" s="32" t="s">
        <v>166</v>
      </c>
      <c r="AN153" s="31">
        <v>1</v>
      </c>
      <c r="AO153" s="31">
        <v>1</v>
      </c>
      <c r="AP153" s="31">
        <v>1</v>
      </c>
      <c r="AQ153" s="31">
        <v>1</v>
      </c>
      <c r="AR153" s="31">
        <v>1</v>
      </c>
      <c r="AS153" s="31">
        <v>1</v>
      </c>
      <c r="AT153" s="31">
        <v>1</v>
      </c>
      <c r="AU153" s="31">
        <v>1</v>
      </c>
      <c r="AV153" s="31">
        <v>1</v>
      </c>
      <c r="AW153" s="31">
        <v>1</v>
      </c>
    </row>
    <row r="154" spans="1:49">
      <c r="A154" s="2"/>
      <c r="B154" s="22">
        <v>1</v>
      </c>
      <c r="C154">
        <v>10</v>
      </c>
      <c r="D154">
        <v>87</v>
      </c>
      <c r="E154">
        <v>3</v>
      </c>
      <c r="F154">
        <v>71</v>
      </c>
      <c r="G154">
        <f t="shared" si="3"/>
        <v>7</v>
      </c>
      <c r="H154">
        <v>86</v>
      </c>
      <c r="I154">
        <v>2</v>
      </c>
      <c r="J154" s="10">
        <v>3500</v>
      </c>
      <c r="K154">
        <v>23</v>
      </c>
      <c r="L154">
        <v>82</v>
      </c>
      <c r="R154">
        <v>10</v>
      </c>
      <c r="S154">
        <v>87</v>
      </c>
      <c r="T154">
        <v>3</v>
      </c>
      <c r="U154">
        <v>71</v>
      </c>
      <c r="V154">
        <v>7</v>
      </c>
      <c r="W154">
        <v>86</v>
      </c>
      <c r="X154">
        <v>2</v>
      </c>
      <c r="Y154">
        <v>3500</v>
      </c>
      <c r="Z154">
        <v>23</v>
      </c>
      <c r="AA154">
        <v>82</v>
      </c>
      <c r="AC154" s="32" t="s">
        <v>166</v>
      </c>
      <c r="AD154" s="32" t="s">
        <v>166</v>
      </c>
      <c r="AE154" s="32" t="s">
        <v>166</v>
      </c>
      <c r="AF154" s="32" t="s">
        <v>166</v>
      </c>
      <c r="AG154" s="32" t="s">
        <v>166</v>
      </c>
      <c r="AH154" s="32" t="s">
        <v>166</v>
      </c>
      <c r="AI154" s="32" t="s">
        <v>166</v>
      </c>
      <c r="AJ154" s="32" t="s">
        <v>166</v>
      </c>
      <c r="AK154" s="32" t="s">
        <v>166</v>
      </c>
      <c r="AL154" s="32" t="s">
        <v>166</v>
      </c>
      <c r="AN154" s="31">
        <v>1</v>
      </c>
      <c r="AO154" s="31">
        <v>1</v>
      </c>
      <c r="AP154" s="31">
        <v>1</v>
      </c>
      <c r="AQ154" s="31">
        <v>1</v>
      </c>
      <c r="AR154" s="31">
        <v>1</v>
      </c>
      <c r="AS154" s="31">
        <v>1</v>
      </c>
      <c r="AT154" s="31">
        <v>1</v>
      </c>
      <c r="AU154" s="31">
        <v>1</v>
      </c>
      <c r="AV154" s="31">
        <v>1</v>
      </c>
      <c r="AW154" s="31">
        <v>1</v>
      </c>
    </row>
    <row r="155" spans="1:49">
      <c r="A155" s="2"/>
      <c r="B155" s="22">
        <v>1</v>
      </c>
      <c r="C155">
        <v>11</v>
      </c>
      <c r="D155">
        <v>82</v>
      </c>
      <c r="E155">
        <v>3</v>
      </c>
      <c r="F155">
        <v>69</v>
      </c>
      <c r="G155">
        <f t="shared" si="3"/>
        <v>8</v>
      </c>
      <c r="H155">
        <v>85</v>
      </c>
      <c r="I155">
        <v>2</v>
      </c>
      <c r="J155" s="10">
        <v>3900</v>
      </c>
      <c r="K155">
        <v>31</v>
      </c>
      <c r="L155">
        <v>81</v>
      </c>
      <c r="R155">
        <v>11</v>
      </c>
      <c r="S155">
        <v>82</v>
      </c>
      <c r="T155">
        <v>3</v>
      </c>
      <c r="U155">
        <v>69</v>
      </c>
      <c r="V155">
        <v>8</v>
      </c>
      <c r="W155">
        <v>85</v>
      </c>
      <c r="X155">
        <v>2</v>
      </c>
      <c r="Y155">
        <v>3900</v>
      </c>
      <c r="Z155">
        <v>31</v>
      </c>
      <c r="AA155">
        <v>81</v>
      </c>
      <c r="AC155" s="32" t="s">
        <v>166</v>
      </c>
      <c r="AD155" s="32" t="s">
        <v>166</v>
      </c>
      <c r="AE155" s="32" t="s">
        <v>166</v>
      </c>
      <c r="AF155" s="32" t="s">
        <v>166</v>
      </c>
      <c r="AG155" s="32" t="s">
        <v>166</v>
      </c>
      <c r="AH155" s="32" t="s">
        <v>166</v>
      </c>
      <c r="AI155" s="32" t="s">
        <v>166</v>
      </c>
      <c r="AJ155" s="32" t="s">
        <v>166</v>
      </c>
      <c r="AK155" s="32" t="s">
        <v>166</v>
      </c>
      <c r="AL155" s="32" t="s">
        <v>166</v>
      </c>
      <c r="AN155" s="31">
        <v>1</v>
      </c>
      <c r="AO155" s="31">
        <v>1</v>
      </c>
      <c r="AP155" s="31">
        <v>1</v>
      </c>
      <c r="AQ155" s="31">
        <v>1</v>
      </c>
      <c r="AR155" s="31">
        <v>1</v>
      </c>
      <c r="AS155" s="31">
        <v>1</v>
      </c>
      <c r="AT155" s="31">
        <v>1</v>
      </c>
      <c r="AU155" s="31">
        <v>1</v>
      </c>
      <c r="AV155" s="31">
        <v>1</v>
      </c>
      <c r="AW155" s="31">
        <v>1</v>
      </c>
    </row>
    <row r="156" spans="1:49">
      <c r="A156" s="2"/>
      <c r="B156" s="22">
        <v>1</v>
      </c>
      <c r="C156">
        <v>10</v>
      </c>
      <c r="D156">
        <v>76</v>
      </c>
      <c r="E156">
        <v>2</v>
      </c>
      <c r="F156">
        <v>73</v>
      </c>
      <c r="G156">
        <f t="shared" si="3"/>
        <v>8</v>
      </c>
      <c r="H156">
        <v>85</v>
      </c>
      <c r="I156">
        <v>2</v>
      </c>
      <c r="J156" s="10">
        <v>4100</v>
      </c>
      <c r="K156">
        <v>32</v>
      </c>
      <c r="L156">
        <v>81</v>
      </c>
      <c r="R156">
        <v>10</v>
      </c>
      <c r="S156">
        <v>76</v>
      </c>
      <c r="T156">
        <v>2</v>
      </c>
      <c r="U156">
        <v>73</v>
      </c>
      <c r="V156">
        <v>8</v>
      </c>
      <c r="W156">
        <v>85</v>
      </c>
      <c r="X156">
        <v>2</v>
      </c>
      <c r="Y156">
        <v>4100</v>
      </c>
      <c r="Z156">
        <v>32</v>
      </c>
      <c r="AA156">
        <v>81</v>
      </c>
      <c r="AC156" s="32" t="s">
        <v>166</v>
      </c>
      <c r="AD156" s="32" t="s">
        <v>166</v>
      </c>
      <c r="AE156" s="32" t="s">
        <v>166</v>
      </c>
      <c r="AF156" s="32" t="s">
        <v>166</v>
      </c>
      <c r="AG156" s="32" t="s">
        <v>166</v>
      </c>
      <c r="AH156" s="32" t="s">
        <v>166</v>
      </c>
      <c r="AI156" s="32" t="s">
        <v>166</v>
      </c>
      <c r="AJ156" s="32" t="s">
        <v>166</v>
      </c>
      <c r="AK156" s="32" t="s">
        <v>166</v>
      </c>
      <c r="AL156" s="32" t="s">
        <v>166</v>
      </c>
      <c r="AN156" s="31">
        <v>1</v>
      </c>
      <c r="AO156" s="31">
        <v>1</v>
      </c>
      <c r="AP156" s="31">
        <v>1</v>
      </c>
      <c r="AQ156" s="31">
        <v>1</v>
      </c>
      <c r="AR156" s="31">
        <v>1</v>
      </c>
      <c r="AS156" s="31">
        <v>1</v>
      </c>
      <c r="AT156" s="31">
        <v>1</v>
      </c>
      <c r="AU156" s="31">
        <v>1</v>
      </c>
      <c r="AV156" s="31">
        <v>1</v>
      </c>
      <c r="AW156" s="31">
        <v>1</v>
      </c>
    </row>
    <row r="157" spans="1:49">
      <c r="A157" s="2"/>
      <c r="B157" s="22">
        <v>1</v>
      </c>
      <c r="C157">
        <v>9</v>
      </c>
      <c r="D157">
        <v>52</v>
      </c>
      <c r="E157">
        <v>1</v>
      </c>
      <c r="F157">
        <v>73</v>
      </c>
      <c r="G157">
        <f t="shared" si="3"/>
        <v>8</v>
      </c>
      <c r="H157">
        <v>74</v>
      </c>
      <c r="I157">
        <v>2</v>
      </c>
      <c r="J157" s="10">
        <v>4200</v>
      </c>
      <c r="K157">
        <v>25</v>
      </c>
      <c r="L157">
        <v>79</v>
      </c>
      <c r="R157">
        <v>9</v>
      </c>
      <c r="S157">
        <v>52</v>
      </c>
      <c r="T157">
        <v>1</v>
      </c>
      <c r="U157">
        <v>73</v>
      </c>
      <c r="V157">
        <v>8</v>
      </c>
      <c r="W157">
        <v>74</v>
      </c>
      <c r="X157">
        <v>2</v>
      </c>
      <c r="Y157">
        <v>4200</v>
      </c>
      <c r="Z157">
        <v>25</v>
      </c>
      <c r="AA157">
        <v>79</v>
      </c>
      <c r="AC157" s="32" t="s">
        <v>166</v>
      </c>
      <c r="AD157" s="32" t="s">
        <v>166</v>
      </c>
      <c r="AE157" s="32" t="s">
        <v>166</v>
      </c>
      <c r="AF157" s="32" t="s">
        <v>166</v>
      </c>
      <c r="AG157" s="32" t="s">
        <v>166</v>
      </c>
      <c r="AH157" s="32" t="s">
        <v>166</v>
      </c>
      <c r="AI157" s="32" t="s">
        <v>166</v>
      </c>
      <c r="AJ157" s="32" t="s">
        <v>166</v>
      </c>
      <c r="AK157" s="32" t="s">
        <v>166</v>
      </c>
      <c r="AL157" s="32" t="s">
        <v>166</v>
      </c>
      <c r="AN157" s="31">
        <v>1</v>
      </c>
      <c r="AO157" s="31">
        <v>1</v>
      </c>
      <c r="AP157" s="31">
        <v>1</v>
      </c>
      <c r="AQ157" s="31">
        <v>1</v>
      </c>
      <c r="AR157" s="31">
        <v>1</v>
      </c>
      <c r="AS157" s="31">
        <v>1</v>
      </c>
      <c r="AT157" s="31">
        <v>1</v>
      </c>
      <c r="AU157" s="31">
        <v>1</v>
      </c>
      <c r="AV157" s="31">
        <v>1</v>
      </c>
      <c r="AW157" s="31">
        <v>1</v>
      </c>
    </row>
    <row r="158" spans="1:49">
      <c r="A158" s="2"/>
      <c r="B158" s="22">
        <v>1</v>
      </c>
      <c r="C158">
        <v>8</v>
      </c>
      <c r="D158">
        <v>74</v>
      </c>
      <c r="E158">
        <v>2</v>
      </c>
      <c r="F158">
        <v>72</v>
      </c>
      <c r="G158">
        <f t="shared" si="3"/>
        <v>6</v>
      </c>
      <c r="H158">
        <v>92</v>
      </c>
      <c r="I158">
        <v>2</v>
      </c>
      <c r="J158" s="10">
        <v>4000</v>
      </c>
      <c r="K158">
        <v>28</v>
      </c>
      <c r="L158">
        <v>80</v>
      </c>
      <c r="P158" s="32" t="s">
        <v>139</v>
      </c>
      <c r="R158">
        <v>8</v>
      </c>
      <c r="S158">
        <v>74</v>
      </c>
      <c r="T158">
        <v>2</v>
      </c>
      <c r="U158">
        <v>72</v>
      </c>
      <c r="V158">
        <v>6</v>
      </c>
      <c r="W158">
        <v>92</v>
      </c>
      <c r="X158">
        <v>2</v>
      </c>
      <c r="Y158">
        <v>4000</v>
      </c>
      <c r="Z158">
        <v>28</v>
      </c>
      <c r="AA158">
        <v>80</v>
      </c>
      <c r="AC158" s="32" t="s">
        <v>166</v>
      </c>
      <c r="AD158" s="32" t="s">
        <v>166</v>
      </c>
      <c r="AE158" s="32" t="s">
        <v>166</v>
      </c>
      <c r="AF158" s="32" t="s">
        <v>166</v>
      </c>
      <c r="AG158" s="32" t="s">
        <v>166</v>
      </c>
      <c r="AH158" s="32" t="s">
        <v>166</v>
      </c>
      <c r="AI158" s="32" t="s">
        <v>166</v>
      </c>
      <c r="AJ158" s="32" t="s">
        <v>166</v>
      </c>
      <c r="AK158" s="32" t="s">
        <v>166</v>
      </c>
      <c r="AL158" s="32" t="s">
        <v>166</v>
      </c>
      <c r="AN158" s="31">
        <v>1</v>
      </c>
      <c r="AO158" s="31">
        <v>1</v>
      </c>
      <c r="AP158" s="31">
        <v>1</v>
      </c>
      <c r="AQ158" s="31">
        <v>1</v>
      </c>
      <c r="AR158" s="31">
        <v>1</v>
      </c>
      <c r="AS158" s="31">
        <v>1</v>
      </c>
      <c r="AT158" s="31">
        <v>1</v>
      </c>
      <c r="AU158" s="31">
        <v>1</v>
      </c>
      <c r="AV158" s="31">
        <v>1</v>
      </c>
      <c r="AW158" s="31">
        <v>1</v>
      </c>
    </row>
    <row r="159" spans="1:49">
      <c r="A159" s="2"/>
      <c r="B159" s="22">
        <v>1</v>
      </c>
      <c r="C159">
        <v>7</v>
      </c>
      <c r="D159">
        <v>76</v>
      </c>
      <c r="E159">
        <v>3</v>
      </c>
      <c r="F159">
        <v>70</v>
      </c>
      <c r="G159">
        <f t="shared" si="3"/>
        <v>4</v>
      </c>
      <c r="H159">
        <v>85</v>
      </c>
      <c r="I159">
        <v>2</v>
      </c>
      <c r="J159">
        <v>3800</v>
      </c>
      <c r="K159">
        <v>25</v>
      </c>
      <c r="L159">
        <v>80</v>
      </c>
      <c r="P159" s="32" t="s">
        <v>139</v>
      </c>
      <c r="R159">
        <v>7</v>
      </c>
      <c r="S159">
        <v>76</v>
      </c>
      <c r="T159">
        <v>3</v>
      </c>
      <c r="U159">
        <v>70</v>
      </c>
      <c r="V159">
        <v>4</v>
      </c>
      <c r="W159">
        <v>85</v>
      </c>
      <c r="X159">
        <v>2</v>
      </c>
      <c r="Y159">
        <v>3800</v>
      </c>
      <c r="Z159">
        <v>25</v>
      </c>
      <c r="AA159">
        <v>80</v>
      </c>
      <c r="AC159" s="32" t="s">
        <v>166</v>
      </c>
      <c r="AD159" s="32" t="s">
        <v>166</v>
      </c>
      <c r="AE159" s="32" t="s">
        <v>166</v>
      </c>
      <c r="AF159" s="32" t="s">
        <v>166</v>
      </c>
      <c r="AG159" s="32" t="s">
        <v>166</v>
      </c>
      <c r="AH159" s="32" t="s">
        <v>166</v>
      </c>
      <c r="AI159" s="32" t="s">
        <v>166</v>
      </c>
      <c r="AJ159" s="32" t="s">
        <v>166</v>
      </c>
      <c r="AK159" s="32" t="s">
        <v>166</v>
      </c>
      <c r="AL159" s="32" t="s">
        <v>166</v>
      </c>
      <c r="AN159" s="31">
        <v>1</v>
      </c>
      <c r="AO159" s="31">
        <v>1</v>
      </c>
      <c r="AP159" s="31">
        <v>1</v>
      </c>
      <c r="AQ159" s="31">
        <v>1</v>
      </c>
      <c r="AR159" s="31">
        <v>1</v>
      </c>
      <c r="AS159" s="31">
        <v>1</v>
      </c>
      <c r="AT159" s="31">
        <v>1</v>
      </c>
      <c r="AU159" s="31">
        <v>1</v>
      </c>
      <c r="AV159" s="31">
        <v>1</v>
      </c>
      <c r="AW159" s="31">
        <v>1</v>
      </c>
    </row>
    <row r="160" spans="1:49">
      <c r="A160" s="2"/>
      <c r="B160" s="22">
        <v>1</v>
      </c>
      <c r="C160">
        <v>12</v>
      </c>
      <c r="D160">
        <v>82</v>
      </c>
      <c r="E160">
        <v>4</v>
      </c>
      <c r="F160">
        <v>71</v>
      </c>
      <c r="G160">
        <f t="shared" si="3"/>
        <v>8</v>
      </c>
      <c r="H160">
        <v>83</v>
      </c>
      <c r="I160">
        <v>18</v>
      </c>
      <c r="J160">
        <v>3100</v>
      </c>
      <c r="K160">
        <v>23</v>
      </c>
      <c r="L160">
        <v>81</v>
      </c>
      <c r="R160">
        <v>12</v>
      </c>
      <c r="S160">
        <v>82</v>
      </c>
      <c r="T160">
        <v>4</v>
      </c>
      <c r="U160">
        <v>71</v>
      </c>
      <c r="V160">
        <v>8</v>
      </c>
      <c r="W160">
        <v>83</v>
      </c>
      <c r="X160">
        <v>18</v>
      </c>
      <c r="Y160">
        <v>3100</v>
      </c>
      <c r="Z160">
        <v>23</v>
      </c>
      <c r="AA160">
        <v>81</v>
      </c>
      <c r="AC160" s="32" t="s">
        <v>166</v>
      </c>
      <c r="AD160" s="32" t="s">
        <v>166</v>
      </c>
      <c r="AE160" s="32" t="s">
        <v>166</v>
      </c>
      <c r="AF160" s="32" t="s">
        <v>166</v>
      </c>
      <c r="AG160" s="32" t="s">
        <v>166</v>
      </c>
      <c r="AH160" s="32" t="s">
        <v>166</v>
      </c>
      <c r="AI160" s="32" t="s">
        <v>166</v>
      </c>
      <c r="AJ160" s="32" t="s">
        <v>166</v>
      </c>
      <c r="AK160" s="32" t="s">
        <v>166</v>
      </c>
      <c r="AL160" s="32" t="s">
        <v>166</v>
      </c>
      <c r="AN160" s="31">
        <v>1</v>
      </c>
      <c r="AO160" s="31">
        <v>1</v>
      </c>
      <c r="AP160" s="31">
        <v>1</v>
      </c>
      <c r="AQ160" s="31">
        <v>1</v>
      </c>
      <c r="AR160" s="31">
        <v>1</v>
      </c>
      <c r="AS160" s="31">
        <v>1</v>
      </c>
      <c r="AT160" s="31">
        <v>1</v>
      </c>
      <c r="AU160" s="31">
        <v>1</v>
      </c>
      <c r="AV160" s="31">
        <v>1</v>
      </c>
      <c r="AW160" s="31">
        <v>1</v>
      </c>
    </row>
    <row r="161" spans="1:49">
      <c r="A161" s="2"/>
      <c r="B161" s="22">
        <v>1</v>
      </c>
      <c r="C161">
        <v>9</v>
      </c>
      <c r="D161">
        <v>75</v>
      </c>
      <c r="E161">
        <v>3</v>
      </c>
      <c r="F161">
        <v>69</v>
      </c>
      <c r="G161">
        <f t="shared" si="3"/>
        <v>6</v>
      </c>
      <c r="H161">
        <v>86</v>
      </c>
      <c r="I161">
        <v>16</v>
      </c>
      <c r="J161">
        <v>4200</v>
      </c>
      <c r="K161">
        <v>22</v>
      </c>
      <c r="L161">
        <v>80</v>
      </c>
      <c r="R161">
        <v>9</v>
      </c>
      <c r="S161">
        <v>75</v>
      </c>
      <c r="T161">
        <v>3</v>
      </c>
      <c r="U161">
        <v>69</v>
      </c>
      <c r="V161">
        <v>6</v>
      </c>
      <c r="W161">
        <v>86</v>
      </c>
      <c r="X161">
        <v>16</v>
      </c>
      <c r="Y161">
        <v>4200</v>
      </c>
      <c r="Z161">
        <v>22</v>
      </c>
      <c r="AA161">
        <v>80</v>
      </c>
      <c r="AC161" s="32" t="s">
        <v>166</v>
      </c>
      <c r="AD161" s="32" t="s">
        <v>166</v>
      </c>
      <c r="AE161" s="32" t="s">
        <v>166</v>
      </c>
      <c r="AF161" s="32" t="s">
        <v>166</v>
      </c>
      <c r="AG161" s="32" t="s">
        <v>166</v>
      </c>
      <c r="AH161" s="32" t="s">
        <v>166</v>
      </c>
      <c r="AI161" s="32" t="s">
        <v>166</v>
      </c>
      <c r="AJ161" s="32" t="s">
        <v>166</v>
      </c>
      <c r="AK161" s="32" t="s">
        <v>166</v>
      </c>
      <c r="AL161" s="32" t="s">
        <v>166</v>
      </c>
      <c r="AN161" s="31">
        <v>1</v>
      </c>
      <c r="AO161" s="31">
        <v>1</v>
      </c>
      <c r="AP161" s="31">
        <v>1</v>
      </c>
      <c r="AQ161" s="31">
        <v>1</v>
      </c>
      <c r="AR161" s="31">
        <v>1</v>
      </c>
      <c r="AS161" s="31">
        <v>1</v>
      </c>
      <c r="AT161" s="31">
        <v>1</v>
      </c>
      <c r="AU161" s="31">
        <v>1</v>
      </c>
      <c r="AV161" s="31">
        <v>1</v>
      </c>
      <c r="AW161" s="31">
        <v>1</v>
      </c>
    </row>
    <row r="162" spans="1:49">
      <c r="A162" s="2"/>
      <c r="B162" s="22">
        <v>1</v>
      </c>
      <c r="C162">
        <v>12</v>
      </c>
      <c r="D162">
        <v>75</v>
      </c>
      <c r="E162">
        <v>4</v>
      </c>
      <c r="F162">
        <v>70</v>
      </c>
      <c r="G162">
        <f t="shared" si="3"/>
        <v>8</v>
      </c>
      <c r="H162">
        <v>88</v>
      </c>
      <c r="I162">
        <v>14</v>
      </c>
      <c r="J162">
        <v>4400</v>
      </c>
      <c r="K162">
        <v>28</v>
      </c>
      <c r="L162">
        <v>80</v>
      </c>
      <c r="R162">
        <v>12</v>
      </c>
      <c r="S162">
        <v>75</v>
      </c>
      <c r="T162">
        <v>4</v>
      </c>
      <c r="U162">
        <v>70</v>
      </c>
      <c r="V162">
        <v>8</v>
      </c>
      <c r="W162">
        <v>88</v>
      </c>
      <c r="X162">
        <v>14</v>
      </c>
      <c r="Y162">
        <v>4400</v>
      </c>
      <c r="Z162">
        <v>28</v>
      </c>
      <c r="AA162">
        <v>80</v>
      </c>
      <c r="AC162" s="32" t="s">
        <v>166</v>
      </c>
      <c r="AD162" s="32" t="s">
        <v>166</v>
      </c>
      <c r="AE162" s="32" t="s">
        <v>166</v>
      </c>
      <c r="AF162" s="32" t="s">
        <v>166</v>
      </c>
      <c r="AG162" s="32" t="s">
        <v>166</v>
      </c>
      <c r="AH162" s="32" t="s">
        <v>166</v>
      </c>
      <c r="AI162" s="32" t="s">
        <v>166</v>
      </c>
      <c r="AJ162" s="32" t="s">
        <v>166</v>
      </c>
      <c r="AK162" s="32" t="s">
        <v>166</v>
      </c>
      <c r="AL162" s="32" t="s">
        <v>166</v>
      </c>
      <c r="AN162" s="31">
        <v>1</v>
      </c>
      <c r="AO162" s="31">
        <v>1</v>
      </c>
      <c r="AP162" s="31">
        <v>1</v>
      </c>
      <c r="AQ162" s="31">
        <v>1</v>
      </c>
      <c r="AR162" s="31">
        <v>1</v>
      </c>
      <c r="AS162" s="31">
        <v>1</v>
      </c>
      <c r="AT162" s="31">
        <v>1</v>
      </c>
      <c r="AU162" s="31">
        <v>1</v>
      </c>
      <c r="AV162" s="31">
        <v>1</v>
      </c>
      <c r="AW162" s="31">
        <v>1</v>
      </c>
    </row>
    <row r="163" spans="1:49">
      <c r="A163" s="2">
        <v>12</v>
      </c>
      <c r="B163" s="22">
        <v>1</v>
      </c>
      <c r="C163">
        <v>12</v>
      </c>
      <c r="D163">
        <v>82</v>
      </c>
      <c r="E163">
        <v>4</v>
      </c>
      <c r="F163">
        <v>73</v>
      </c>
      <c r="G163">
        <f t="shared" si="3"/>
        <v>8</v>
      </c>
      <c r="H163">
        <v>86</v>
      </c>
      <c r="I163">
        <v>13</v>
      </c>
      <c r="J163">
        <v>3900</v>
      </c>
      <c r="K163">
        <v>28</v>
      </c>
      <c r="L163">
        <v>81</v>
      </c>
      <c r="N163" s="32" t="s">
        <v>187</v>
      </c>
      <c r="R163">
        <v>12</v>
      </c>
      <c r="S163">
        <v>82</v>
      </c>
      <c r="T163">
        <v>4</v>
      </c>
      <c r="U163">
        <v>73</v>
      </c>
      <c r="V163">
        <v>8</v>
      </c>
      <c r="W163">
        <v>86</v>
      </c>
      <c r="X163">
        <v>13</v>
      </c>
      <c r="Y163">
        <v>3900</v>
      </c>
      <c r="Z163">
        <v>28</v>
      </c>
      <c r="AA163">
        <v>81</v>
      </c>
      <c r="AC163" s="32" t="s">
        <v>166</v>
      </c>
      <c r="AD163" s="32" t="s">
        <v>166</v>
      </c>
      <c r="AE163" s="32" t="s">
        <v>166</v>
      </c>
      <c r="AF163" s="32" t="s">
        <v>166</v>
      </c>
      <c r="AG163" s="32" t="s">
        <v>166</v>
      </c>
      <c r="AH163" s="32" t="s">
        <v>166</v>
      </c>
      <c r="AI163" s="32" t="s">
        <v>166</v>
      </c>
      <c r="AJ163" s="32" t="s">
        <v>166</v>
      </c>
      <c r="AK163" s="32" t="s">
        <v>166</v>
      </c>
      <c r="AL163" s="32" t="s">
        <v>166</v>
      </c>
      <c r="AN163" s="31">
        <v>1</v>
      </c>
      <c r="AO163" s="31">
        <v>1</v>
      </c>
      <c r="AP163" s="31">
        <v>1</v>
      </c>
      <c r="AQ163" s="31">
        <v>1</v>
      </c>
      <c r="AR163" s="31">
        <v>1</v>
      </c>
      <c r="AS163" s="31">
        <v>1</v>
      </c>
      <c r="AT163" s="31">
        <v>1</v>
      </c>
      <c r="AU163" s="31">
        <v>1</v>
      </c>
      <c r="AV163" s="31">
        <v>1</v>
      </c>
      <c r="AW163" s="31">
        <v>1</v>
      </c>
    </row>
    <row r="164" spans="1:49">
      <c r="A164" s="2"/>
      <c r="B164" s="22">
        <v>1</v>
      </c>
      <c r="C164">
        <v>11</v>
      </c>
      <c r="D164">
        <v>85</v>
      </c>
      <c r="E164">
        <v>3</v>
      </c>
      <c r="F164">
        <v>75</v>
      </c>
      <c r="G164">
        <f t="shared" si="3"/>
        <v>8</v>
      </c>
      <c r="H164">
        <v>92</v>
      </c>
      <c r="I164">
        <v>14</v>
      </c>
      <c r="J164">
        <v>4000</v>
      </c>
      <c r="K164">
        <v>21</v>
      </c>
      <c r="L164">
        <v>82</v>
      </c>
      <c r="R164">
        <v>11</v>
      </c>
      <c r="S164">
        <v>85</v>
      </c>
      <c r="T164">
        <v>3</v>
      </c>
      <c r="U164">
        <v>75</v>
      </c>
      <c r="V164">
        <v>8</v>
      </c>
      <c r="W164">
        <v>92</v>
      </c>
      <c r="X164">
        <v>14</v>
      </c>
      <c r="Y164">
        <v>4000</v>
      </c>
      <c r="Z164">
        <v>21</v>
      </c>
      <c r="AA164">
        <v>82</v>
      </c>
      <c r="AC164" s="32" t="s">
        <v>166</v>
      </c>
      <c r="AD164" s="32" t="s">
        <v>166</v>
      </c>
      <c r="AE164" s="32" t="s">
        <v>166</v>
      </c>
      <c r="AF164" s="32" t="s">
        <v>166</v>
      </c>
      <c r="AG164" s="32" t="s">
        <v>166</v>
      </c>
      <c r="AH164" s="32" t="s">
        <v>166</v>
      </c>
      <c r="AI164" s="32" t="s">
        <v>166</v>
      </c>
      <c r="AJ164" s="32" t="s">
        <v>166</v>
      </c>
      <c r="AK164" s="32" t="s">
        <v>166</v>
      </c>
      <c r="AL164" s="32" t="s">
        <v>166</v>
      </c>
      <c r="AN164" s="31">
        <v>1</v>
      </c>
      <c r="AO164" s="31">
        <v>1</v>
      </c>
      <c r="AP164" s="31">
        <v>1</v>
      </c>
      <c r="AQ164" s="31">
        <v>1</v>
      </c>
      <c r="AR164" s="31">
        <v>1</v>
      </c>
      <c r="AS164" s="31">
        <v>1</v>
      </c>
      <c r="AT164" s="31">
        <v>1</v>
      </c>
      <c r="AU164" s="31">
        <v>1</v>
      </c>
      <c r="AV164" s="31">
        <v>1</v>
      </c>
      <c r="AW164" s="31">
        <v>1</v>
      </c>
    </row>
    <row r="165" spans="1:49">
      <c r="A165" s="2"/>
      <c r="B165" s="22">
        <v>1</v>
      </c>
      <c r="C165">
        <v>10</v>
      </c>
      <c r="D165">
        <v>87</v>
      </c>
      <c r="E165">
        <v>4</v>
      </c>
      <c r="F165">
        <v>71</v>
      </c>
      <c r="G165">
        <f t="shared" si="3"/>
        <v>6</v>
      </c>
      <c r="H165">
        <v>86</v>
      </c>
      <c r="I165">
        <v>15</v>
      </c>
      <c r="J165">
        <v>3500</v>
      </c>
      <c r="K165">
        <v>23</v>
      </c>
      <c r="L165">
        <v>83</v>
      </c>
      <c r="R165">
        <v>10</v>
      </c>
      <c r="S165">
        <v>87</v>
      </c>
      <c r="T165">
        <v>4</v>
      </c>
      <c r="U165">
        <v>71</v>
      </c>
      <c r="V165">
        <v>6</v>
      </c>
      <c r="W165">
        <v>86</v>
      </c>
      <c r="X165">
        <v>15</v>
      </c>
      <c r="Y165">
        <v>3500</v>
      </c>
      <c r="Z165">
        <v>23</v>
      </c>
      <c r="AA165">
        <v>83</v>
      </c>
      <c r="AC165" s="32" t="s">
        <v>166</v>
      </c>
      <c r="AD165" s="32" t="s">
        <v>166</v>
      </c>
      <c r="AE165" s="32" t="s">
        <v>166</v>
      </c>
      <c r="AF165" s="32" t="s">
        <v>166</v>
      </c>
      <c r="AG165" s="32" t="s">
        <v>166</v>
      </c>
      <c r="AH165" s="32" t="s">
        <v>166</v>
      </c>
      <c r="AI165" s="32" t="s">
        <v>166</v>
      </c>
      <c r="AJ165" s="32" t="s">
        <v>166</v>
      </c>
      <c r="AK165" s="32" t="s">
        <v>166</v>
      </c>
      <c r="AL165" s="32" t="s">
        <v>166</v>
      </c>
      <c r="AN165" s="31">
        <v>1</v>
      </c>
      <c r="AO165" s="31">
        <v>1</v>
      </c>
      <c r="AP165" s="31">
        <v>1</v>
      </c>
      <c r="AQ165" s="31">
        <v>1</v>
      </c>
      <c r="AR165" s="31">
        <v>1</v>
      </c>
      <c r="AS165" s="31">
        <v>1</v>
      </c>
      <c r="AT165" s="31">
        <v>1</v>
      </c>
      <c r="AU165" s="31">
        <v>1</v>
      </c>
      <c r="AV165" s="31">
        <v>1</v>
      </c>
      <c r="AW165" s="31">
        <v>1</v>
      </c>
    </row>
    <row r="166" spans="1:49">
      <c r="A166" s="2"/>
      <c r="B166" s="22">
        <v>1</v>
      </c>
      <c r="C166">
        <v>11</v>
      </c>
      <c r="D166">
        <v>82</v>
      </c>
      <c r="E166">
        <v>4</v>
      </c>
      <c r="F166">
        <v>69</v>
      </c>
      <c r="G166">
        <f t="shared" si="3"/>
        <v>7</v>
      </c>
      <c r="H166">
        <v>85</v>
      </c>
      <c r="I166">
        <v>12</v>
      </c>
      <c r="J166">
        <v>3000</v>
      </c>
      <c r="K166">
        <v>31</v>
      </c>
      <c r="L166">
        <v>82</v>
      </c>
      <c r="R166">
        <v>11</v>
      </c>
      <c r="S166">
        <v>82</v>
      </c>
      <c r="T166">
        <v>4</v>
      </c>
      <c r="U166">
        <v>69</v>
      </c>
      <c r="V166">
        <v>7</v>
      </c>
      <c r="W166">
        <v>85</v>
      </c>
      <c r="X166">
        <v>12</v>
      </c>
      <c r="Y166">
        <v>3000</v>
      </c>
      <c r="Z166">
        <v>31</v>
      </c>
      <c r="AA166">
        <v>82</v>
      </c>
      <c r="AC166" s="32" t="s">
        <v>166</v>
      </c>
      <c r="AD166" s="32" t="s">
        <v>166</v>
      </c>
      <c r="AE166" s="32" t="s">
        <v>166</v>
      </c>
      <c r="AF166" s="32" t="s">
        <v>166</v>
      </c>
      <c r="AG166" s="32" t="s">
        <v>166</v>
      </c>
      <c r="AH166" s="32" t="s">
        <v>166</v>
      </c>
      <c r="AI166" s="32" t="s">
        <v>166</v>
      </c>
      <c r="AJ166" s="32" t="s">
        <v>166</v>
      </c>
      <c r="AK166" s="32" t="s">
        <v>166</v>
      </c>
      <c r="AL166" s="32" t="s">
        <v>166</v>
      </c>
      <c r="AN166" s="31">
        <v>1</v>
      </c>
      <c r="AO166" s="31">
        <v>1</v>
      </c>
      <c r="AP166" s="31">
        <v>1</v>
      </c>
      <c r="AQ166" s="31">
        <v>1</v>
      </c>
      <c r="AR166" s="31">
        <v>1</v>
      </c>
      <c r="AS166" s="31">
        <v>1</v>
      </c>
      <c r="AT166" s="31">
        <v>1</v>
      </c>
      <c r="AU166" s="31">
        <v>1</v>
      </c>
      <c r="AV166" s="31">
        <v>1</v>
      </c>
      <c r="AW166" s="31">
        <v>1</v>
      </c>
    </row>
    <row r="167" spans="1:49">
      <c r="A167" s="2"/>
      <c r="B167" s="22">
        <v>1</v>
      </c>
      <c r="C167">
        <v>10</v>
      </c>
      <c r="D167">
        <v>76</v>
      </c>
      <c r="E167">
        <v>4</v>
      </c>
      <c r="F167">
        <v>73</v>
      </c>
      <c r="G167">
        <f t="shared" si="3"/>
        <v>6</v>
      </c>
      <c r="H167">
        <v>85</v>
      </c>
      <c r="I167">
        <v>13</v>
      </c>
      <c r="J167">
        <v>3900</v>
      </c>
      <c r="K167">
        <v>32</v>
      </c>
      <c r="L167">
        <v>81</v>
      </c>
      <c r="R167">
        <v>10</v>
      </c>
      <c r="S167">
        <v>76</v>
      </c>
      <c r="T167">
        <v>4</v>
      </c>
      <c r="U167">
        <v>73</v>
      </c>
      <c r="V167">
        <v>6</v>
      </c>
      <c r="W167">
        <v>85</v>
      </c>
      <c r="X167">
        <v>13</v>
      </c>
      <c r="Y167">
        <v>3900</v>
      </c>
      <c r="Z167">
        <v>32</v>
      </c>
      <c r="AA167">
        <v>81</v>
      </c>
      <c r="AC167" s="32" t="s">
        <v>166</v>
      </c>
      <c r="AD167" s="32" t="s">
        <v>166</v>
      </c>
      <c r="AE167" s="32" t="s">
        <v>166</v>
      </c>
      <c r="AF167" s="32" t="s">
        <v>166</v>
      </c>
      <c r="AG167" s="32" t="s">
        <v>166</v>
      </c>
      <c r="AH167" s="32" t="s">
        <v>166</v>
      </c>
      <c r="AI167" s="32" t="s">
        <v>166</v>
      </c>
      <c r="AJ167" s="32" t="s">
        <v>166</v>
      </c>
      <c r="AK167" s="32" t="s">
        <v>166</v>
      </c>
      <c r="AL167" s="32" t="s">
        <v>166</v>
      </c>
      <c r="AN167" s="31">
        <v>1</v>
      </c>
      <c r="AO167" s="31">
        <v>1</v>
      </c>
      <c r="AP167" s="31">
        <v>1</v>
      </c>
      <c r="AQ167" s="31">
        <v>1</v>
      </c>
      <c r="AR167" s="31">
        <v>1</v>
      </c>
      <c r="AS167" s="31">
        <v>1</v>
      </c>
      <c r="AT167" s="31">
        <v>1</v>
      </c>
      <c r="AU167" s="31">
        <v>1</v>
      </c>
      <c r="AV167" s="31">
        <v>1</v>
      </c>
      <c r="AW167" s="31">
        <v>1</v>
      </c>
    </row>
    <row r="168" spans="1:49">
      <c r="A168" s="2"/>
      <c r="B168" s="22">
        <v>1</v>
      </c>
      <c r="C168">
        <v>6</v>
      </c>
      <c r="D168">
        <v>52</v>
      </c>
      <c r="E168">
        <v>3</v>
      </c>
      <c r="F168">
        <v>73</v>
      </c>
      <c r="G168">
        <f t="shared" si="3"/>
        <v>3</v>
      </c>
      <c r="H168">
        <v>74</v>
      </c>
      <c r="I168">
        <v>15</v>
      </c>
      <c r="J168">
        <v>4400</v>
      </c>
      <c r="K168">
        <v>25</v>
      </c>
      <c r="L168">
        <v>79</v>
      </c>
      <c r="R168">
        <v>6</v>
      </c>
      <c r="S168">
        <v>52</v>
      </c>
      <c r="T168">
        <v>3</v>
      </c>
      <c r="U168">
        <v>73</v>
      </c>
      <c r="V168">
        <v>3</v>
      </c>
      <c r="W168">
        <v>74</v>
      </c>
      <c r="X168">
        <v>15</v>
      </c>
      <c r="Y168">
        <v>4400</v>
      </c>
      <c r="Z168">
        <v>25</v>
      </c>
      <c r="AA168">
        <v>79</v>
      </c>
      <c r="AC168" s="32" t="s">
        <v>166</v>
      </c>
      <c r="AD168" s="32" t="s">
        <v>166</v>
      </c>
      <c r="AE168" s="32" t="s">
        <v>166</v>
      </c>
      <c r="AF168" s="32" t="s">
        <v>166</v>
      </c>
      <c r="AG168" s="32" t="s">
        <v>166</v>
      </c>
      <c r="AH168" s="32" t="s">
        <v>166</v>
      </c>
      <c r="AI168" s="32" t="s">
        <v>166</v>
      </c>
      <c r="AJ168" s="32" t="s">
        <v>166</v>
      </c>
      <c r="AK168" s="32" t="s">
        <v>166</v>
      </c>
      <c r="AL168" s="32" t="s">
        <v>166</v>
      </c>
      <c r="AN168" s="31">
        <v>1</v>
      </c>
      <c r="AO168" s="31">
        <v>1</v>
      </c>
      <c r="AP168" s="31">
        <v>1</v>
      </c>
      <c r="AQ168" s="31">
        <v>1</v>
      </c>
      <c r="AR168" s="31">
        <v>1</v>
      </c>
      <c r="AS168" s="31">
        <v>1</v>
      </c>
      <c r="AT168" s="31">
        <v>1</v>
      </c>
      <c r="AU168" s="31">
        <v>1</v>
      </c>
      <c r="AV168" s="31">
        <v>1</v>
      </c>
      <c r="AW168" s="31">
        <v>1</v>
      </c>
    </row>
    <row r="169" spans="1:49">
      <c r="A169" s="2"/>
      <c r="B169" s="22">
        <v>1</v>
      </c>
      <c r="C169">
        <v>9</v>
      </c>
      <c r="D169">
        <v>84</v>
      </c>
      <c r="E169">
        <v>4</v>
      </c>
      <c r="F169">
        <v>72</v>
      </c>
      <c r="G169">
        <f t="shared" si="3"/>
        <v>5</v>
      </c>
      <c r="H169">
        <v>92</v>
      </c>
      <c r="I169">
        <v>16</v>
      </c>
      <c r="J169">
        <v>4200</v>
      </c>
      <c r="K169">
        <v>28</v>
      </c>
      <c r="L169">
        <v>81</v>
      </c>
      <c r="R169">
        <v>9</v>
      </c>
      <c r="S169">
        <v>84</v>
      </c>
      <c r="T169">
        <v>4</v>
      </c>
      <c r="U169">
        <v>72</v>
      </c>
      <c r="V169">
        <v>5</v>
      </c>
      <c r="W169">
        <v>92</v>
      </c>
      <c r="X169">
        <v>16</v>
      </c>
      <c r="Y169">
        <v>4200</v>
      </c>
      <c r="Z169">
        <v>28</v>
      </c>
      <c r="AA169">
        <v>81</v>
      </c>
      <c r="AC169" s="32" t="s">
        <v>166</v>
      </c>
      <c r="AD169" s="32" t="s">
        <v>166</v>
      </c>
      <c r="AE169" s="32" t="s">
        <v>166</v>
      </c>
      <c r="AF169" s="32" t="s">
        <v>166</v>
      </c>
      <c r="AG169" s="32" t="s">
        <v>166</v>
      </c>
      <c r="AH169" s="32" t="s">
        <v>166</v>
      </c>
      <c r="AI169" s="32" t="s">
        <v>166</v>
      </c>
      <c r="AJ169" s="32" t="s">
        <v>166</v>
      </c>
      <c r="AK169" s="32" t="s">
        <v>166</v>
      </c>
      <c r="AL169" s="32" t="s">
        <v>166</v>
      </c>
      <c r="AN169" s="31">
        <v>1</v>
      </c>
      <c r="AO169" s="31">
        <v>1</v>
      </c>
      <c r="AP169" s="31">
        <v>1</v>
      </c>
      <c r="AQ169" s="31">
        <v>1</v>
      </c>
      <c r="AR169" s="31">
        <v>1</v>
      </c>
      <c r="AS169" s="31">
        <v>1</v>
      </c>
      <c r="AT169" s="31">
        <v>1</v>
      </c>
      <c r="AU169" s="31">
        <v>1</v>
      </c>
      <c r="AV169" s="31">
        <v>1</v>
      </c>
      <c r="AW169" s="31">
        <v>1</v>
      </c>
    </row>
    <row r="170" spans="1:49">
      <c r="A170" s="2"/>
      <c r="B170" s="22">
        <v>1</v>
      </c>
      <c r="C170">
        <v>9</v>
      </c>
      <c r="D170">
        <v>79</v>
      </c>
      <c r="E170">
        <v>4</v>
      </c>
      <c r="F170">
        <v>70</v>
      </c>
      <c r="G170">
        <f t="shared" si="3"/>
        <v>5</v>
      </c>
      <c r="H170">
        <v>85</v>
      </c>
      <c r="I170">
        <v>18</v>
      </c>
      <c r="J170">
        <v>3100</v>
      </c>
      <c r="K170">
        <v>22</v>
      </c>
      <c r="L170">
        <v>80</v>
      </c>
      <c r="R170">
        <v>9</v>
      </c>
      <c r="S170">
        <v>79</v>
      </c>
      <c r="T170">
        <v>4</v>
      </c>
      <c r="U170">
        <v>70</v>
      </c>
      <c r="V170">
        <v>5</v>
      </c>
      <c r="W170">
        <v>85</v>
      </c>
      <c r="X170">
        <v>18</v>
      </c>
      <c r="Y170">
        <v>3100</v>
      </c>
      <c r="Z170">
        <v>22</v>
      </c>
      <c r="AA170">
        <v>80</v>
      </c>
      <c r="AC170" s="32" t="s">
        <v>166</v>
      </c>
      <c r="AD170" s="32" t="s">
        <v>166</v>
      </c>
      <c r="AE170" s="32" t="s">
        <v>166</v>
      </c>
      <c r="AF170" s="32" t="s">
        <v>166</v>
      </c>
      <c r="AG170" s="32" t="s">
        <v>166</v>
      </c>
      <c r="AH170" s="32" t="s">
        <v>166</v>
      </c>
      <c r="AI170" s="32" t="s">
        <v>166</v>
      </c>
      <c r="AJ170" s="32" t="s">
        <v>166</v>
      </c>
      <c r="AK170" s="32" t="s">
        <v>166</v>
      </c>
      <c r="AL170" s="32" t="s">
        <v>166</v>
      </c>
      <c r="AN170" s="31">
        <v>1</v>
      </c>
      <c r="AO170" s="31">
        <v>1</v>
      </c>
      <c r="AP170" s="31">
        <v>1</v>
      </c>
      <c r="AQ170" s="31">
        <v>1</v>
      </c>
      <c r="AR170" s="31">
        <v>1</v>
      </c>
      <c r="AS170" s="31">
        <v>1</v>
      </c>
      <c r="AT170" s="31">
        <v>1</v>
      </c>
      <c r="AU170" s="31">
        <v>1</v>
      </c>
      <c r="AV170" s="31">
        <v>1</v>
      </c>
      <c r="AW170" s="31">
        <v>1</v>
      </c>
    </row>
    <row r="171" spans="1:49">
      <c r="A171" s="2"/>
      <c r="B171" s="22">
        <v>1</v>
      </c>
      <c r="C171">
        <v>9</v>
      </c>
      <c r="D171">
        <v>78</v>
      </c>
      <c r="E171">
        <v>4</v>
      </c>
      <c r="F171">
        <v>71</v>
      </c>
      <c r="G171">
        <f t="shared" si="3"/>
        <v>5</v>
      </c>
      <c r="H171">
        <v>83</v>
      </c>
      <c r="I171">
        <v>18</v>
      </c>
      <c r="J171">
        <v>3800</v>
      </c>
      <c r="K171">
        <v>28</v>
      </c>
      <c r="L171">
        <v>79</v>
      </c>
      <c r="R171">
        <v>9</v>
      </c>
      <c r="S171">
        <v>78</v>
      </c>
      <c r="T171">
        <v>4</v>
      </c>
      <c r="U171">
        <v>71</v>
      </c>
      <c r="V171">
        <v>5</v>
      </c>
      <c r="W171">
        <v>83</v>
      </c>
      <c r="X171">
        <v>18</v>
      </c>
      <c r="Y171">
        <v>3800</v>
      </c>
      <c r="Z171">
        <v>28</v>
      </c>
      <c r="AA171">
        <v>79</v>
      </c>
      <c r="AC171" s="32" t="s">
        <v>166</v>
      </c>
      <c r="AD171" s="32" t="s">
        <v>166</v>
      </c>
      <c r="AE171" s="32" t="s">
        <v>166</v>
      </c>
      <c r="AF171" s="32" t="s">
        <v>166</v>
      </c>
      <c r="AG171" s="32" t="s">
        <v>166</v>
      </c>
      <c r="AH171" s="32" t="s">
        <v>166</v>
      </c>
      <c r="AI171" s="32" t="s">
        <v>166</v>
      </c>
      <c r="AJ171" s="32" t="s">
        <v>166</v>
      </c>
      <c r="AK171" s="32" t="s">
        <v>166</v>
      </c>
      <c r="AL171" s="32" t="s">
        <v>166</v>
      </c>
      <c r="AN171" s="31">
        <v>1</v>
      </c>
      <c r="AO171" s="31">
        <v>1</v>
      </c>
      <c r="AP171" s="31">
        <v>1</v>
      </c>
      <c r="AQ171" s="31">
        <v>1</v>
      </c>
      <c r="AR171" s="31">
        <v>1</v>
      </c>
      <c r="AS171" s="31">
        <v>1</v>
      </c>
      <c r="AT171" s="31">
        <v>1</v>
      </c>
      <c r="AU171" s="31">
        <v>1</v>
      </c>
      <c r="AV171" s="31">
        <v>1</v>
      </c>
      <c r="AW171" s="31">
        <v>1</v>
      </c>
    </row>
    <row r="172" spans="1:49">
      <c r="A172" s="2"/>
      <c r="B172" s="22">
        <v>1</v>
      </c>
      <c r="C172">
        <v>9</v>
      </c>
      <c r="D172">
        <v>79</v>
      </c>
      <c r="E172">
        <v>4</v>
      </c>
      <c r="F172">
        <v>69</v>
      </c>
      <c r="G172">
        <f t="shared" si="3"/>
        <v>5</v>
      </c>
      <c r="H172">
        <v>86</v>
      </c>
      <c r="I172">
        <v>16</v>
      </c>
      <c r="J172">
        <v>4000</v>
      </c>
      <c r="K172">
        <v>26</v>
      </c>
      <c r="L172">
        <v>79</v>
      </c>
      <c r="R172">
        <v>9</v>
      </c>
      <c r="S172">
        <v>79</v>
      </c>
      <c r="T172">
        <v>4</v>
      </c>
      <c r="U172">
        <v>69</v>
      </c>
      <c r="V172">
        <v>5</v>
      </c>
      <c r="W172">
        <v>86</v>
      </c>
      <c r="X172">
        <v>16</v>
      </c>
      <c r="Y172">
        <v>4000</v>
      </c>
      <c r="Z172">
        <v>26</v>
      </c>
      <c r="AA172">
        <v>79</v>
      </c>
      <c r="AC172" s="32" t="s">
        <v>166</v>
      </c>
      <c r="AD172" s="32" t="s">
        <v>166</v>
      </c>
      <c r="AE172" s="32" t="s">
        <v>166</v>
      </c>
      <c r="AF172" s="32" t="s">
        <v>166</v>
      </c>
      <c r="AG172" s="32" t="s">
        <v>166</v>
      </c>
      <c r="AH172" s="32" t="s">
        <v>166</v>
      </c>
      <c r="AI172" s="32" t="s">
        <v>166</v>
      </c>
      <c r="AJ172" s="32" t="s">
        <v>166</v>
      </c>
      <c r="AK172" s="32" t="s">
        <v>166</v>
      </c>
      <c r="AL172" s="32" t="s">
        <v>166</v>
      </c>
      <c r="AN172" s="31">
        <v>1</v>
      </c>
      <c r="AO172" s="31">
        <v>1</v>
      </c>
      <c r="AP172" s="31">
        <v>1</v>
      </c>
      <c r="AQ172" s="31">
        <v>1</v>
      </c>
      <c r="AR172" s="31">
        <v>1</v>
      </c>
      <c r="AS172" s="31">
        <v>1</v>
      </c>
      <c r="AT172" s="31">
        <v>1</v>
      </c>
      <c r="AU172" s="31">
        <v>1</v>
      </c>
      <c r="AV172" s="31">
        <v>1</v>
      </c>
      <c r="AW172" s="31">
        <v>1</v>
      </c>
    </row>
    <row r="173" spans="1:49">
      <c r="A173" s="2"/>
      <c r="B173" s="22">
        <v>1</v>
      </c>
      <c r="C173">
        <v>9</v>
      </c>
      <c r="D173">
        <v>84</v>
      </c>
      <c r="E173">
        <v>4</v>
      </c>
      <c r="F173">
        <v>72</v>
      </c>
      <c r="G173">
        <f t="shared" si="3"/>
        <v>5</v>
      </c>
      <c r="H173">
        <v>92</v>
      </c>
      <c r="I173">
        <v>16</v>
      </c>
      <c r="J173">
        <v>3600</v>
      </c>
      <c r="K173">
        <v>28</v>
      </c>
      <c r="L173">
        <v>80</v>
      </c>
      <c r="R173">
        <v>9</v>
      </c>
      <c r="S173">
        <v>84</v>
      </c>
      <c r="T173">
        <v>4</v>
      </c>
      <c r="U173">
        <v>72</v>
      </c>
      <c r="V173">
        <v>5</v>
      </c>
      <c r="W173">
        <v>92</v>
      </c>
      <c r="X173">
        <v>16</v>
      </c>
      <c r="Y173">
        <v>3600</v>
      </c>
      <c r="Z173">
        <v>28</v>
      </c>
      <c r="AA173">
        <v>80</v>
      </c>
      <c r="AC173" s="32" t="s">
        <v>166</v>
      </c>
      <c r="AD173" s="32" t="s">
        <v>166</v>
      </c>
      <c r="AE173" s="32" t="s">
        <v>166</v>
      </c>
      <c r="AF173" s="32" t="s">
        <v>166</v>
      </c>
      <c r="AG173" s="32" t="s">
        <v>166</v>
      </c>
      <c r="AH173" s="32" t="s">
        <v>166</v>
      </c>
      <c r="AI173" s="32" t="s">
        <v>166</v>
      </c>
      <c r="AJ173" s="32" t="s">
        <v>166</v>
      </c>
      <c r="AK173" s="32" t="s">
        <v>166</v>
      </c>
      <c r="AL173" s="32" t="s">
        <v>166</v>
      </c>
      <c r="AN173" s="31">
        <v>1</v>
      </c>
      <c r="AO173" s="31">
        <v>1</v>
      </c>
      <c r="AP173" s="31">
        <v>1</v>
      </c>
      <c r="AQ173" s="31">
        <v>1</v>
      </c>
      <c r="AR173" s="31">
        <v>1</v>
      </c>
      <c r="AS173" s="31">
        <v>1</v>
      </c>
      <c r="AT173" s="31">
        <v>1</v>
      </c>
      <c r="AU173" s="31">
        <v>1</v>
      </c>
      <c r="AV173" s="31">
        <v>1</v>
      </c>
      <c r="AW173" s="31">
        <v>1</v>
      </c>
    </row>
    <row r="174" spans="1:49">
      <c r="A174" s="2"/>
      <c r="B174" s="22">
        <v>1</v>
      </c>
      <c r="C174">
        <v>9</v>
      </c>
      <c r="D174">
        <v>79</v>
      </c>
      <c r="E174">
        <v>4</v>
      </c>
      <c r="F174">
        <v>70</v>
      </c>
      <c r="G174">
        <f t="shared" si="3"/>
        <v>5</v>
      </c>
      <c r="H174">
        <v>85</v>
      </c>
      <c r="I174">
        <v>18</v>
      </c>
      <c r="J174">
        <v>3800</v>
      </c>
      <c r="K174">
        <v>22</v>
      </c>
      <c r="L174">
        <v>79</v>
      </c>
      <c r="R174">
        <v>9</v>
      </c>
      <c r="S174">
        <v>79</v>
      </c>
      <c r="T174">
        <v>4</v>
      </c>
      <c r="U174">
        <v>70</v>
      </c>
      <c r="V174">
        <v>5</v>
      </c>
      <c r="W174">
        <v>85</v>
      </c>
      <c r="X174">
        <v>18</v>
      </c>
      <c r="Y174">
        <v>3800</v>
      </c>
      <c r="Z174">
        <v>22</v>
      </c>
      <c r="AA174">
        <v>79</v>
      </c>
      <c r="AC174" s="32" t="s">
        <v>166</v>
      </c>
      <c r="AD174" s="32" t="s">
        <v>166</v>
      </c>
      <c r="AE174" s="32" t="s">
        <v>166</v>
      </c>
      <c r="AF174" s="32" t="s">
        <v>166</v>
      </c>
      <c r="AG174" s="32" t="s">
        <v>166</v>
      </c>
      <c r="AH174" s="32" t="s">
        <v>166</v>
      </c>
      <c r="AI174" s="32" t="s">
        <v>166</v>
      </c>
      <c r="AJ174" s="32" t="s">
        <v>166</v>
      </c>
      <c r="AK174" s="32" t="s">
        <v>166</v>
      </c>
      <c r="AL174" s="32" t="s">
        <v>166</v>
      </c>
      <c r="AN174" s="31">
        <v>1</v>
      </c>
      <c r="AO174" s="31">
        <v>1</v>
      </c>
      <c r="AP174" s="31">
        <v>1</v>
      </c>
      <c r="AQ174" s="31">
        <v>1</v>
      </c>
      <c r="AR174" s="31">
        <v>1</v>
      </c>
      <c r="AS174" s="31">
        <v>1</v>
      </c>
      <c r="AT174" s="31">
        <v>1</v>
      </c>
      <c r="AU174" s="31">
        <v>1</v>
      </c>
      <c r="AV174" s="31">
        <v>1</v>
      </c>
      <c r="AW174" s="31">
        <v>1</v>
      </c>
    </row>
    <row r="175" spans="1:49">
      <c r="A175" s="2"/>
      <c r="B175" s="22">
        <v>1</v>
      </c>
      <c r="C175">
        <v>9</v>
      </c>
      <c r="D175">
        <v>78</v>
      </c>
      <c r="E175">
        <v>4</v>
      </c>
      <c r="F175">
        <v>71</v>
      </c>
      <c r="G175">
        <f t="shared" si="3"/>
        <v>5</v>
      </c>
      <c r="H175">
        <v>83</v>
      </c>
      <c r="I175">
        <v>18</v>
      </c>
      <c r="J175">
        <v>4600</v>
      </c>
      <c r="K175">
        <v>28</v>
      </c>
      <c r="L175">
        <v>79</v>
      </c>
      <c r="P175" s="32" t="s">
        <v>188</v>
      </c>
      <c r="R175">
        <v>-2</v>
      </c>
      <c r="S175">
        <v>78</v>
      </c>
      <c r="T175">
        <v>-2</v>
      </c>
      <c r="U175">
        <v>71</v>
      </c>
      <c r="V175">
        <v>-2</v>
      </c>
      <c r="W175">
        <v>83</v>
      </c>
      <c r="X175">
        <v>18</v>
      </c>
      <c r="Y175">
        <v>4600</v>
      </c>
      <c r="Z175">
        <v>28</v>
      </c>
      <c r="AA175">
        <v>79</v>
      </c>
      <c r="AC175" s="32" t="s">
        <v>178</v>
      </c>
      <c r="AD175" s="32" t="s">
        <v>166</v>
      </c>
      <c r="AE175" s="32" t="s">
        <v>178</v>
      </c>
      <c r="AF175" s="32" t="s">
        <v>166</v>
      </c>
      <c r="AG175" s="32" t="s">
        <v>178</v>
      </c>
      <c r="AH175" s="32" t="s">
        <v>166</v>
      </c>
      <c r="AI175" s="32" t="s">
        <v>166</v>
      </c>
      <c r="AJ175" s="32" t="s">
        <v>166</v>
      </c>
      <c r="AK175" s="32" t="s">
        <v>166</v>
      </c>
      <c r="AL175" s="32" t="s">
        <v>166</v>
      </c>
      <c r="AN175" s="31">
        <v>1</v>
      </c>
      <c r="AO175" s="31">
        <v>1</v>
      </c>
      <c r="AP175" s="31">
        <v>1</v>
      </c>
      <c r="AQ175" s="31">
        <v>1</v>
      </c>
      <c r="AR175" s="31">
        <v>1</v>
      </c>
      <c r="AS175" s="31">
        <v>1</v>
      </c>
      <c r="AT175" s="31">
        <v>1</v>
      </c>
      <c r="AU175" s="31">
        <v>1</v>
      </c>
      <c r="AV175" s="31">
        <v>1</v>
      </c>
      <c r="AW175" s="31">
        <v>1</v>
      </c>
    </row>
    <row r="176" spans="1:49">
      <c r="A176" s="2"/>
      <c r="B176" s="22">
        <v>1</v>
      </c>
      <c r="C176">
        <v>9</v>
      </c>
      <c r="D176">
        <v>79</v>
      </c>
      <c r="E176">
        <v>4</v>
      </c>
      <c r="F176">
        <v>69</v>
      </c>
      <c r="G176">
        <f t="shared" si="3"/>
        <v>5</v>
      </c>
      <c r="H176">
        <v>86</v>
      </c>
      <c r="I176">
        <v>16</v>
      </c>
      <c r="J176">
        <v>4500</v>
      </c>
      <c r="K176">
        <v>26</v>
      </c>
      <c r="L176">
        <v>79</v>
      </c>
      <c r="P176" s="32" t="s">
        <v>188</v>
      </c>
      <c r="R176">
        <v>-2</v>
      </c>
      <c r="S176">
        <v>79</v>
      </c>
      <c r="T176">
        <v>-2</v>
      </c>
      <c r="U176">
        <v>69</v>
      </c>
      <c r="V176">
        <v>-2</v>
      </c>
      <c r="W176">
        <v>86</v>
      </c>
      <c r="X176">
        <v>16</v>
      </c>
      <c r="Y176">
        <v>4500</v>
      </c>
      <c r="Z176">
        <v>26</v>
      </c>
      <c r="AA176">
        <v>79</v>
      </c>
      <c r="AC176" s="32" t="s">
        <v>178</v>
      </c>
      <c r="AD176" s="32" t="s">
        <v>166</v>
      </c>
      <c r="AE176" s="32" t="s">
        <v>178</v>
      </c>
      <c r="AF176" s="32" t="s">
        <v>166</v>
      </c>
      <c r="AG176" s="32" t="s">
        <v>178</v>
      </c>
      <c r="AH176" s="32" t="s">
        <v>166</v>
      </c>
      <c r="AI176" s="32" t="s">
        <v>166</v>
      </c>
      <c r="AJ176" s="32" t="s">
        <v>166</v>
      </c>
      <c r="AK176" s="32" t="s">
        <v>166</v>
      </c>
      <c r="AL176" s="32" t="s">
        <v>166</v>
      </c>
      <c r="AN176" s="31">
        <v>1</v>
      </c>
      <c r="AO176" s="31">
        <v>1</v>
      </c>
      <c r="AP176" s="31">
        <v>1</v>
      </c>
      <c r="AQ176" s="31">
        <v>1</v>
      </c>
      <c r="AR176" s="31">
        <v>1</v>
      </c>
      <c r="AS176" s="31">
        <v>1</v>
      </c>
      <c r="AT176" s="31">
        <v>1</v>
      </c>
      <c r="AU176" s="31">
        <v>1</v>
      </c>
      <c r="AV176" s="31">
        <v>1</v>
      </c>
      <c r="AW176" s="31">
        <v>1</v>
      </c>
    </row>
    <row r="177" spans="1:49">
      <c r="A177" s="2"/>
      <c r="B177" s="22">
        <v>1</v>
      </c>
      <c r="C177">
        <v>12</v>
      </c>
      <c r="D177">
        <v>75</v>
      </c>
      <c r="E177">
        <v>3</v>
      </c>
      <c r="F177">
        <v>70</v>
      </c>
      <c r="G177">
        <f t="shared" si="3"/>
        <v>9</v>
      </c>
      <c r="H177">
        <v>88</v>
      </c>
      <c r="I177">
        <v>14</v>
      </c>
      <c r="J177">
        <v>4200</v>
      </c>
      <c r="K177">
        <v>28</v>
      </c>
      <c r="L177">
        <v>78</v>
      </c>
      <c r="R177">
        <v>12</v>
      </c>
      <c r="S177">
        <v>75</v>
      </c>
      <c r="T177">
        <v>3</v>
      </c>
      <c r="U177">
        <v>70</v>
      </c>
      <c r="V177">
        <v>9</v>
      </c>
      <c r="W177">
        <v>88</v>
      </c>
      <c r="X177">
        <v>14</v>
      </c>
      <c r="Y177">
        <v>4200</v>
      </c>
      <c r="Z177">
        <v>28</v>
      </c>
      <c r="AA177">
        <v>78</v>
      </c>
      <c r="AC177" s="32" t="s">
        <v>166</v>
      </c>
      <c r="AD177" s="32" t="s">
        <v>166</v>
      </c>
      <c r="AE177" s="32" t="s">
        <v>166</v>
      </c>
      <c r="AF177" s="32" t="s">
        <v>166</v>
      </c>
      <c r="AG177" s="32" t="s">
        <v>166</v>
      </c>
      <c r="AH177" s="32" t="s">
        <v>166</v>
      </c>
      <c r="AI177" s="32" t="s">
        <v>166</v>
      </c>
      <c r="AJ177" s="32" t="s">
        <v>166</v>
      </c>
      <c r="AK177" s="32" t="s">
        <v>166</v>
      </c>
      <c r="AL177" s="32" t="s">
        <v>166</v>
      </c>
      <c r="AN177" s="31">
        <v>1</v>
      </c>
      <c r="AO177" s="31">
        <v>1</v>
      </c>
      <c r="AP177" s="31">
        <v>1</v>
      </c>
      <c r="AQ177" s="31">
        <v>1</v>
      </c>
      <c r="AR177" s="31">
        <v>1</v>
      </c>
      <c r="AS177" s="31">
        <v>1</v>
      </c>
      <c r="AT177" s="31">
        <v>1</v>
      </c>
      <c r="AU177" s="31">
        <v>1</v>
      </c>
      <c r="AV177" s="31">
        <v>1</v>
      </c>
      <c r="AW177" s="31">
        <v>1</v>
      </c>
    </row>
    <row r="178" spans="1:49">
      <c r="A178" s="2">
        <v>13</v>
      </c>
      <c r="B178" s="22">
        <v>1</v>
      </c>
      <c r="C178">
        <v>12</v>
      </c>
      <c r="D178">
        <v>82</v>
      </c>
      <c r="E178">
        <v>4</v>
      </c>
      <c r="F178">
        <v>73</v>
      </c>
      <c r="G178">
        <f t="shared" si="3"/>
        <v>8</v>
      </c>
      <c r="H178">
        <v>86</v>
      </c>
      <c r="I178">
        <v>13</v>
      </c>
      <c r="J178">
        <v>3900</v>
      </c>
      <c r="K178">
        <v>28</v>
      </c>
      <c r="L178">
        <v>80</v>
      </c>
      <c r="N178" s="32" t="s">
        <v>189</v>
      </c>
      <c r="R178">
        <v>12</v>
      </c>
      <c r="S178">
        <v>82</v>
      </c>
      <c r="T178">
        <v>4</v>
      </c>
      <c r="U178">
        <v>73</v>
      </c>
      <c r="V178">
        <v>8</v>
      </c>
      <c r="W178">
        <v>86</v>
      </c>
      <c r="X178">
        <v>13</v>
      </c>
      <c r="Y178">
        <v>3900</v>
      </c>
      <c r="Z178">
        <v>28</v>
      </c>
      <c r="AA178">
        <v>80</v>
      </c>
      <c r="AC178" s="32" t="s">
        <v>166</v>
      </c>
      <c r="AD178" s="32" t="s">
        <v>166</v>
      </c>
      <c r="AE178" s="32" t="s">
        <v>166</v>
      </c>
      <c r="AF178" s="32" t="s">
        <v>166</v>
      </c>
      <c r="AG178" s="32" t="s">
        <v>166</v>
      </c>
      <c r="AH178" s="32" t="s">
        <v>166</v>
      </c>
      <c r="AI178" s="32" t="s">
        <v>166</v>
      </c>
      <c r="AJ178" s="32" t="s">
        <v>166</v>
      </c>
      <c r="AK178" s="32" t="s">
        <v>166</v>
      </c>
      <c r="AL178" s="32" t="s">
        <v>166</v>
      </c>
      <c r="AN178" s="31">
        <v>1</v>
      </c>
      <c r="AO178" s="31">
        <v>1</v>
      </c>
      <c r="AP178" s="31">
        <v>1</v>
      </c>
      <c r="AQ178" s="31">
        <v>1</v>
      </c>
      <c r="AR178" s="31">
        <v>1</v>
      </c>
      <c r="AS178" s="31">
        <v>1</v>
      </c>
      <c r="AT178" s="31">
        <v>1</v>
      </c>
      <c r="AU178" s="31">
        <v>1</v>
      </c>
      <c r="AV178" s="31">
        <v>1</v>
      </c>
      <c r="AW178" s="31">
        <v>1</v>
      </c>
    </row>
    <row r="179" spans="1:49">
      <c r="A179" s="2"/>
      <c r="B179" s="22">
        <v>1</v>
      </c>
      <c r="C179">
        <v>11</v>
      </c>
      <c r="D179">
        <v>85</v>
      </c>
      <c r="E179">
        <v>3</v>
      </c>
      <c r="F179">
        <v>75</v>
      </c>
      <c r="G179">
        <f t="shared" si="3"/>
        <v>8</v>
      </c>
      <c r="H179">
        <v>92</v>
      </c>
      <c r="I179">
        <v>14</v>
      </c>
      <c r="J179">
        <v>4000</v>
      </c>
      <c r="K179">
        <v>21</v>
      </c>
      <c r="L179">
        <v>81</v>
      </c>
      <c r="R179">
        <v>11</v>
      </c>
      <c r="S179">
        <v>85</v>
      </c>
      <c r="T179">
        <v>3</v>
      </c>
      <c r="U179">
        <v>75</v>
      </c>
      <c r="V179">
        <v>8</v>
      </c>
      <c r="W179">
        <v>92</v>
      </c>
      <c r="X179">
        <v>14</v>
      </c>
      <c r="Y179">
        <v>4000</v>
      </c>
      <c r="Z179">
        <v>21</v>
      </c>
      <c r="AA179">
        <v>81</v>
      </c>
      <c r="AC179" s="32" t="s">
        <v>166</v>
      </c>
      <c r="AD179" s="32" t="s">
        <v>166</v>
      </c>
      <c r="AE179" s="32" t="s">
        <v>166</v>
      </c>
      <c r="AF179" s="32" t="s">
        <v>166</v>
      </c>
      <c r="AG179" s="32" t="s">
        <v>166</v>
      </c>
      <c r="AH179" s="32" t="s">
        <v>166</v>
      </c>
      <c r="AI179" s="32" t="s">
        <v>166</v>
      </c>
      <c r="AJ179" s="32" t="s">
        <v>166</v>
      </c>
      <c r="AK179" s="32" t="s">
        <v>166</v>
      </c>
      <c r="AL179" s="32" t="s">
        <v>166</v>
      </c>
      <c r="AN179" s="31">
        <v>1</v>
      </c>
      <c r="AO179" s="31">
        <v>1</v>
      </c>
      <c r="AP179" s="31">
        <v>1</v>
      </c>
      <c r="AQ179" s="31">
        <v>1</v>
      </c>
      <c r="AR179" s="31">
        <v>1</v>
      </c>
      <c r="AS179" s="31">
        <v>1</v>
      </c>
      <c r="AT179" s="31">
        <v>1</v>
      </c>
      <c r="AU179" s="31">
        <v>1</v>
      </c>
      <c r="AV179" s="31">
        <v>1</v>
      </c>
      <c r="AW179" s="31">
        <v>1</v>
      </c>
    </row>
    <row r="180" spans="1:49">
      <c r="A180" s="2"/>
      <c r="B180" s="22">
        <v>1</v>
      </c>
      <c r="C180">
        <v>10</v>
      </c>
      <c r="D180">
        <v>87</v>
      </c>
      <c r="E180">
        <v>3</v>
      </c>
      <c r="F180">
        <v>71</v>
      </c>
      <c r="G180">
        <f t="shared" si="3"/>
        <v>7</v>
      </c>
      <c r="H180">
        <v>86</v>
      </c>
      <c r="I180">
        <v>15</v>
      </c>
      <c r="J180" s="10">
        <v>4200</v>
      </c>
      <c r="K180">
        <v>23</v>
      </c>
      <c r="L180">
        <v>82</v>
      </c>
      <c r="R180">
        <v>10</v>
      </c>
      <c r="S180">
        <v>87</v>
      </c>
      <c r="T180">
        <v>3</v>
      </c>
      <c r="U180">
        <v>71</v>
      </c>
      <c r="V180">
        <v>7</v>
      </c>
      <c r="W180">
        <v>86</v>
      </c>
      <c r="X180">
        <v>15</v>
      </c>
      <c r="Y180">
        <v>4200</v>
      </c>
      <c r="Z180">
        <v>23</v>
      </c>
      <c r="AA180">
        <v>82</v>
      </c>
      <c r="AC180" s="32" t="s">
        <v>166</v>
      </c>
      <c r="AD180" s="32" t="s">
        <v>166</v>
      </c>
      <c r="AE180" s="32" t="s">
        <v>166</v>
      </c>
      <c r="AF180" s="32" t="s">
        <v>166</v>
      </c>
      <c r="AG180" s="32" t="s">
        <v>166</v>
      </c>
      <c r="AH180" s="32" t="s">
        <v>166</v>
      </c>
      <c r="AI180" s="32" t="s">
        <v>166</v>
      </c>
      <c r="AJ180" s="32" t="s">
        <v>166</v>
      </c>
      <c r="AK180" s="32" t="s">
        <v>166</v>
      </c>
      <c r="AL180" s="32" t="s">
        <v>166</v>
      </c>
      <c r="AN180" s="31">
        <v>1</v>
      </c>
      <c r="AO180" s="31">
        <v>1</v>
      </c>
      <c r="AP180" s="31">
        <v>1</v>
      </c>
      <c r="AQ180" s="31">
        <v>1</v>
      </c>
      <c r="AR180" s="31">
        <v>1</v>
      </c>
      <c r="AS180" s="31">
        <v>1</v>
      </c>
      <c r="AT180" s="31">
        <v>1</v>
      </c>
      <c r="AU180" s="31">
        <v>1</v>
      </c>
      <c r="AV180" s="31">
        <v>1</v>
      </c>
      <c r="AW180" s="31">
        <v>1</v>
      </c>
    </row>
    <row r="181" spans="1:49">
      <c r="A181" s="2"/>
      <c r="B181" s="22">
        <v>1</v>
      </c>
      <c r="C181">
        <v>11</v>
      </c>
      <c r="D181">
        <v>82</v>
      </c>
      <c r="E181">
        <v>4</v>
      </c>
      <c r="F181">
        <v>69</v>
      </c>
      <c r="G181">
        <f t="shared" si="3"/>
        <v>7</v>
      </c>
      <c r="H181">
        <v>86</v>
      </c>
      <c r="I181">
        <v>12</v>
      </c>
      <c r="J181" s="10">
        <v>4300</v>
      </c>
      <c r="K181">
        <v>31</v>
      </c>
      <c r="L181">
        <v>81</v>
      </c>
      <c r="R181">
        <v>11</v>
      </c>
      <c r="S181">
        <v>82</v>
      </c>
      <c r="T181">
        <v>4</v>
      </c>
      <c r="U181">
        <v>69</v>
      </c>
      <c r="V181">
        <v>7</v>
      </c>
      <c r="W181">
        <v>86</v>
      </c>
      <c r="X181">
        <v>12</v>
      </c>
      <c r="Y181">
        <v>4300</v>
      </c>
      <c r="Z181">
        <v>31</v>
      </c>
      <c r="AA181">
        <v>81</v>
      </c>
      <c r="AC181" s="32" t="s">
        <v>166</v>
      </c>
      <c r="AD181" s="32" t="s">
        <v>166</v>
      </c>
      <c r="AE181" s="32" t="s">
        <v>166</v>
      </c>
      <c r="AF181" s="32" t="s">
        <v>166</v>
      </c>
      <c r="AG181" s="32" t="s">
        <v>166</v>
      </c>
      <c r="AH181" s="32" t="s">
        <v>166</v>
      </c>
      <c r="AI181" s="32" t="s">
        <v>166</v>
      </c>
      <c r="AJ181" s="32" t="s">
        <v>166</v>
      </c>
      <c r="AK181" s="32" t="s">
        <v>166</v>
      </c>
      <c r="AL181" s="32" t="s">
        <v>166</v>
      </c>
      <c r="AN181" s="31">
        <v>1</v>
      </c>
      <c r="AO181" s="31">
        <v>1</v>
      </c>
      <c r="AP181" s="31">
        <v>1</v>
      </c>
      <c r="AQ181" s="31">
        <v>1</v>
      </c>
      <c r="AR181" s="31">
        <v>1</v>
      </c>
      <c r="AS181" s="31">
        <v>1</v>
      </c>
      <c r="AT181" s="31">
        <v>1</v>
      </c>
      <c r="AU181" s="31">
        <v>1</v>
      </c>
      <c r="AV181" s="31">
        <v>1</v>
      </c>
      <c r="AW181" s="31">
        <v>1</v>
      </c>
    </row>
    <row r="182" spans="1:49">
      <c r="A182" s="2"/>
      <c r="B182" s="22">
        <v>1</v>
      </c>
      <c r="C182">
        <v>10</v>
      </c>
      <c r="D182">
        <v>76</v>
      </c>
      <c r="E182">
        <v>3</v>
      </c>
      <c r="F182">
        <v>73</v>
      </c>
      <c r="G182">
        <f t="shared" si="3"/>
        <v>7</v>
      </c>
      <c r="H182">
        <v>86</v>
      </c>
      <c r="I182">
        <v>13</v>
      </c>
      <c r="J182" s="10">
        <v>3900</v>
      </c>
      <c r="K182">
        <v>32</v>
      </c>
      <c r="L182">
        <v>80</v>
      </c>
      <c r="R182">
        <v>10</v>
      </c>
      <c r="S182">
        <v>76</v>
      </c>
      <c r="T182">
        <v>3</v>
      </c>
      <c r="U182">
        <v>73</v>
      </c>
      <c r="V182">
        <v>7</v>
      </c>
      <c r="W182">
        <v>86</v>
      </c>
      <c r="X182">
        <v>13</v>
      </c>
      <c r="Y182">
        <v>3900</v>
      </c>
      <c r="Z182">
        <v>32</v>
      </c>
      <c r="AA182">
        <v>80</v>
      </c>
      <c r="AC182" s="32" t="s">
        <v>166</v>
      </c>
      <c r="AD182" s="32" t="s">
        <v>166</v>
      </c>
      <c r="AE182" s="32" t="s">
        <v>166</v>
      </c>
      <c r="AF182" s="32" t="s">
        <v>166</v>
      </c>
      <c r="AG182" s="32" t="s">
        <v>166</v>
      </c>
      <c r="AH182" s="32" t="s">
        <v>166</v>
      </c>
      <c r="AI182" s="32" t="s">
        <v>166</v>
      </c>
      <c r="AJ182" s="32" t="s">
        <v>166</v>
      </c>
      <c r="AK182" s="32" t="s">
        <v>166</v>
      </c>
      <c r="AL182" s="32" t="s">
        <v>166</v>
      </c>
      <c r="AN182" s="31">
        <v>1</v>
      </c>
      <c r="AO182" s="31">
        <v>1</v>
      </c>
      <c r="AP182" s="31">
        <v>1</v>
      </c>
      <c r="AQ182" s="31">
        <v>1</v>
      </c>
      <c r="AR182" s="31">
        <v>1</v>
      </c>
      <c r="AS182" s="31">
        <v>1</v>
      </c>
      <c r="AT182" s="31">
        <v>1</v>
      </c>
      <c r="AU182" s="31">
        <v>1</v>
      </c>
      <c r="AV182" s="31">
        <v>1</v>
      </c>
      <c r="AW182" s="31">
        <v>1</v>
      </c>
    </row>
    <row r="183" spans="1:49">
      <c r="A183" s="2"/>
      <c r="B183" s="22">
        <v>1</v>
      </c>
      <c r="C183">
        <v>6</v>
      </c>
      <c r="D183">
        <v>52</v>
      </c>
      <c r="E183">
        <v>4</v>
      </c>
      <c r="F183">
        <v>73</v>
      </c>
      <c r="G183">
        <f t="shared" si="3"/>
        <v>2</v>
      </c>
      <c r="H183">
        <v>86</v>
      </c>
      <c r="I183">
        <v>15</v>
      </c>
      <c r="J183" s="10">
        <v>2500</v>
      </c>
      <c r="K183">
        <v>25</v>
      </c>
      <c r="L183">
        <v>78</v>
      </c>
      <c r="R183">
        <v>6</v>
      </c>
      <c r="S183">
        <v>52</v>
      </c>
      <c r="T183">
        <v>4</v>
      </c>
      <c r="U183">
        <v>73</v>
      </c>
      <c r="V183">
        <v>2</v>
      </c>
      <c r="W183">
        <v>86</v>
      </c>
      <c r="X183">
        <v>15</v>
      </c>
      <c r="Y183">
        <v>2500</v>
      </c>
      <c r="Z183">
        <v>25</v>
      </c>
      <c r="AA183">
        <v>78</v>
      </c>
      <c r="AC183" s="32" t="s">
        <v>166</v>
      </c>
      <c r="AD183" s="32" t="s">
        <v>166</v>
      </c>
      <c r="AE183" s="32" t="s">
        <v>166</v>
      </c>
      <c r="AF183" s="32" t="s">
        <v>166</v>
      </c>
      <c r="AG183" s="32" t="s">
        <v>166</v>
      </c>
      <c r="AH183" s="32" t="s">
        <v>166</v>
      </c>
      <c r="AI183" s="32" t="s">
        <v>166</v>
      </c>
      <c r="AJ183" s="32" t="s">
        <v>166</v>
      </c>
      <c r="AK183" s="32" t="s">
        <v>166</v>
      </c>
      <c r="AL183" s="32" t="s">
        <v>166</v>
      </c>
      <c r="AN183" s="31">
        <v>1</v>
      </c>
      <c r="AO183" s="31">
        <v>1</v>
      </c>
      <c r="AP183" s="31">
        <v>1</v>
      </c>
      <c r="AQ183" s="31">
        <v>1</v>
      </c>
      <c r="AR183" s="31">
        <v>1</v>
      </c>
      <c r="AS183" s="31">
        <v>1</v>
      </c>
      <c r="AT183" s="31">
        <v>1</v>
      </c>
      <c r="AU183" s="31">
        <v>1</v>
      </c>
      <c r="AV183" s="31">
        <v>1</v>
      </c>
      <c r="AW183" s="31">
        <v>1</v>
      </c>
    </row>
    <row r="184" spans="1:49">
      <c r="A184" s="2"/>
      <c r="B184" s="22">
        <v>1</v>
      </c>
      <c r="C184">
        <v>11</v>
      </c>
      <c r="D184">
        <v>82</v>
      </c>
      <c r="E184">
        <v>3</v>
      </c>
      <c r="F184">
        <v>72</v>
      </c>
      <c r="G184">
        <f t="shared" si="3"/>
        <v>8</v>
      </c>
      <c r="H184">
        <v>85</v>
      </c>
      <c r="I184">
        <v>16</v>
      </c>
      <c r="J184" s="10">
        <v>3800</v>
      </c>
      <c r="K184">
        <v>28</v>
      </c>
      <c r="L184">
        <v>80</v>
      </c>
      <c r="R184">
        <v>11</v>
      </c>
      <c r="S184">
        <v>82</v>
      </c>
      <c r="T184">
        <v>3</v>
      </c>
      <c r="U184">
        <v>72</v>
      </c>
      <c r="V184">
        <v>8</v>
      </c>
      <c r="W184">
        <v>85</v>
      </c>
      <c r="X184">
        <v>16</v>
      </c>
      <c r="Y184">
        <v>3800</v>
      </c>
      <c r="Z184">
        <v>28</v>
      </c>
      <c r="AA184">
        <v>80</v>
      </c>
      <c r="AC184" s="32" t="s">
        <v>166</v>
      </c>
      <c r="AD184" s="32" t="s">
        <v>166</v>
      </c>
      <c r="AE184" s="32" t="s">
        <v>166</v>
      </c>
      <c r="AF184" s="32" t="s">
        <v>166</v>
      </c>
      <c r="AG184" s="32" t="s">
        <v>166</v>
      </c>
      <c r="AH184" s="32" t="s">
        <v>166</v>
      </c>
      <c r="AI184" s="32" t="s">
        <v>166</v>
      </c>
      <c r="AJ184" s="32" t="s">
        <v>166</v>
      </c>
      <c r="AK184" s="32" t="s">
        <v>166</v>
      </c>
      <c r="AL184" s="32" t="s">
        <v>166</v>
      </c>
      <c r="AN184" s="31">
        <v>1</v>
      </c>
      <c r="AO184" s="31">
        <v>1</v>
      </c>
      <c r="AP184" s="31">
        <v>1</v>
      </c>
      <c r="AQ184" s="31">
        <v>1</v>
      </c>
      <c r="AR184" s="31">
        <v>1</v>
      </c>
      <c r="AS184" s="31">
        <v>1</v>
      </c>
      <c r="AT184" s="31">
        <v>1</v>
      </c>
      <c r="AU184" s="31">
        <v>1</v>
      </c>
      <c r="AV184" s="31">
        <v>1</v>
      </c>
      <c r="AW184" s="31">
        <v>1</v>
      </c>
    </row>
    <row r="185" spans="1:49">
      <c r="A185" s="2"/>
      <c r="B185" s="22">
        <v>1</v>
      </c>
      <c r="C185">
        <v>13</v>
      </c>
      <c r="D185">
        <v>82</v>
      </c>
      <c r="E185">
        <v>3</v>
      </c>
      <c r="F185">
        <v>72</v>
      </c>
      <c r="G185">
        <f t="shared" si="3"/>
        <v>10</v>
      </c>
      <c r="H185">
        <v>85</v>
      </c>
      <c r="I185">
        <v>18</v>
      </c>
      <c r="J185" s="10">
        <v>4700</v>
      </c>
      <c r="K185">
        <v>28</v>
      </c>
      <c r="L185">
        <v>81</v>
      </c>
      <c r="R185">
        <v>13</v>
      </c>
      <c r="S185">
        <v>82</v>
      </c>
      <c r="T185">
        <v>3</v>
      </c>
      <c r="U185">
        <v>72</v>
      </c>
      <c r="V185">
        <v>10</v>
      </c>
      <c r="W185">
        <v>85</v>
      </c>
      <c r="X185">
        <v>18</v>
      </c>
      <c r="Y185">
        <v>4700</v>
      </c>
      <c r="Z185">
        <v>28</v>
      </c>
      <c r="AA185">
        <v>81</v>
      </c>
      <c r="AC185" s="32" t="s">
        <v>166</v>
      </c>
      <c r="AD185" s="32" t="s">
        <v>166</v>
      </c>
      <c r="AE185" s="32" t="s">
        <v>166</v>
      </c>
      <c r="AF185" s="32" t="s">
        <v>166</v>
      </c>
      <c r="AG185" s="32" t="s">
        <v>166</v>
      </c>
      <c r="AH185" s="32" t="s">
        <v>166</v>
      </c>
      <c r="AI185" s="32" t="s">
        <v>166</v>
      </c>
      <c r="AJ185" s="32" t="s">
        <v>166</v>
      </c>
      <c r="AK185" s="32" t="s">
        <v>166</v>
      </c>
      <c r="AL185" s="32" t="s">
        <v>166</v>
      </c>
      <c r="AN185" s="31">
        <v>1</v>
      </c>
      <c r="AO185" s="31">
        <v>1</v>
      </c>
      <c r="AP185" s="31">
        <v>1</v>
      </c>
      <c r="AQ185" s="31">
        <v>1</v>
      </c>
      <c r="AR185" s="31">
        <v>1</v>
      </c>
      <c r="AS185" s="31">
        <v>1</v>
      </c>
      <c r="AT185" s="31">
        <v>1</v>
      </c>
      <c r="AU185" s="31">
        <v>1</v>
      </c>
      <c r="AV185" s="31">
        <v>1</v>
      </c>
      <c r="AW185" s="31">
        <v>1</v>
      </c>
    </row>
    <row r="186" spans="1:49">
      <c r="A186" s="2"/>
      <c r="B186" s="22">
        <v>1</v>
      </c>
      <c r="C186">
        <v>9</v>
      </c>
      <c r="D186">
        <v>82</v>
      </c>
      <c r="E186">
        <v>2</v>
      </c>
      <c r="F186">
        <v>72</v>
      </c>
      <c r="G186">
        <f t="shared" si="3"/>
        <v>7</v>
      </c>
      <c r="H186">
        <v>85</v>
      </c>
      <c r="I186">
        <v>18</v>
      </c>
      <c r="J186" s="10">
        <v>3600</v>
      </c>
      <c r="K186">
        <v>28</v>
      </c>
      <c r="L186">
        <v>82</v>
      </c>
      <c r="R186">
        <v>9</v>
      </c>
      <c r="S186">
        <v>82</v>
      </c>
      <c r="T186">
        <v>2</v>
      </c>
      <c r="U186">
        <v>72</v>
      </c>
      <c r="V186">
        <v>7</v>
      </c>
      <c r="W186">
        <v>85</v>
      </c>
      <c r="X186">
        <v>18</v>
      </c>
      <c r="Y186">
        <v>3600</v>
      </c>
      <c r="Z186">
        <v>28</v>
      </c>
      <c r="AA186">
        <v>82</v>
      </c>
      <c r="AC186" s="32" t="s">
        <v>166</v>
      </c>
      <c r="AD186" s="32" t="s">
        <v>166</v>
      </c>
      <c r="AE186" s="32" t="s">
        <v>166</v>
      </c>
      <c r="AF186" s="32" t="s">
        <v>166</v>
      </c>
      <c r="AG186" s="32" t="s">
        <v>166</v>
      </c>
      <c r="AH186" s="32" t="s">
        <v>166</v>
      </c>
      <c r="AI186" s="32" t="s">
        <v>166</v>
      </c>
      <c r="AJ186" s="32" t="s">
        <v>166</v>
      </c>
      <c r="AK186" s="32" t="s">
        <v>166</v>
      </c>
      <c r="AL186" s="32" t="s">
        <v>166</v>
      </c>
      <c r="AN186" s="31">
        <v>1</v>
      </c>
      <c r="AO186" s="31">
        <v>1</v>
      </c>
      <c r="AP186" s="31">
        <v>1</v>
      </c>
      <c r="AQ186" s="31">
        <v>1</v>
      </c>
      <c r="AR186" s="31">
        <v>1</v>
      </c>
      <c r="AS186" s="31">
        <v>1</v>
      </c>
      <c r="AT186" s="31">
        <v>1</v>
      </c>
      <c r="AU186" s="31">
        <v>1</v>
      </c>
      <c r="AV186" s="31">
        <v>1</v>
      </c>
      <c r="AW186" s="31">
        <v>1</v>
      </c>
    </row>
    <row r="187" spans="1:49">
      <c r="A187" s="2"/>
      <c r="B187" s="22">
        <v>1</v>
      </c>
      <c r="C187">
        <v>11</v>
      </c>
      <c r="D187">
        <v>82</v>
      </c>
      <c r="E187">
        <v>3</v>
      </c>
      <c r="F187">
        <v>72</v>
      </c>
      <c r="G187">
        <f t="shared" si="3"/>
        <v>8</v>
      </c>
      <c r="H187">
        <v>85</v>
      </c>
      <c r="I187">
        <v>16</v>
      </c>
      <c r="J187" s="10">
        <v>3300</v>
      </c>
      <c r="K187">
        <v>28</v>
      </c>
      <c r="L187">
        <v>82</v>
      </c>
      <c r="R187">
        <v>11</v>
      </c>
      <c r="S187">
        <v>82</v>
      </c>
      <c r="T187">
        <v>3</v>
      </c>
      <c r="U187">
        <v>72</v>
      </c>
      <c r="V187">
        <v>8</v>
      </c>
      <c r="W187">
        <v>85</v>
      </c>
      <c r="X187">
        <v>16</v>
      </c>
      <c r="Y187">
        <v>3300</v>
      </c>
      <c r="Z187">
        <v>28</v>
      </c>
      <c r="AA187">
        <v>82</v>
      </c>
      <c r="AC187" s="32" t="s">
        <v>166</v>
      </c>
      <c r="AD187" s="32" t="s">
        <v>166</v>
      </c>
      <c r="AE187" s="32" t="s">
        <v>166</v>
      </c>
      <c r="AF187" s="32" t="s">
        <v>166</v>
      </c>
      <c r="AG187" s="32" t="s">
        <v>166</v>
      </c>
      <c r="AH187" s="32" t="s">
        <v>166</v>
      </c>
      <c r="AI187" s="32" t="s">
        <v>166</v>
      </c>
      <c r="AJ187" s="32" t="s">
        <v>166</v>
      </c>
      <c r="AK187" s="32" t="s">
        <v>166</v>
      </c>
      <c r="AL187" s="32" t="s">
        <v>166</v>
      </c>
      <c r="AN187" s="31">
        <v>1</v>
      </c>
      <c r="AO187" s="31">
        <v>1</v>
      </c>
      <c r="AP187" s="31">
        <v>1</v>
      </c>
      <c r="AQ187" s="31">
        <v>1</v>
      </c>
      <c r="AR187" s="31">
        <v>1</v>
      </c>
      <c r="AS187" s="31">
        <v>1</v>
      </c>
      <c r="AT187" s="31">
        <v>1</v>
      </c>
      <c r="AU187" s="31">
        <v>1</v>
      </c>
      <c r="AV187" s="31">
        <v>1</v>
      </c>
      <c r="AW187" s="31">
        <v>1</v>
      </c>
    </row>
    <row r="188" spans="1:49">
      <c r="A188" s="2"/>
      <c r="B188" s="22">
        <v>1</v>
      </c>
      <c r="C188">
        <v>13</v>
      </c>
      <c r="D188">
        <v>82</v>
      </c>
      <c r="E188">
        <v>4</v>
      </c>
      <c r="F188">
        <v>72</v>
      </c>
      <c r="G188">
        <f t="shared" si="3"/>
        <v>9</v>
      </c>
      <c r="H188">
        <v>85</v>
      </c>
      <c r="I188">
        <v>14</v>
      </c>
      <c r="J188">
        <v>3600</v>
      </c>
      <c r="K188">
        <v>28</v>
      </c>
      <c r="L188">
        <v>82</v>
      </c>
      <c r="P188" s="32" t="s">
        <v>190</v>
      </c>
      <c r="R188">
        <v>13</v>
      </c>
      <c r="S188">
        <v>-2</v>
      </c>
      <c r="T188">
        <v>4</v>
      </c>
      <c r="U188">
        <v>-2</v>
      </c>
      <c r="V188">
        <v>9</v>
      </c>
      <c r="W188">
        <v>-2</v>
      </c>
      <c r="X188">
        <v>14</v>
      </c>
      <c r="Y188">
        <v>3600</v>
      </c>
      <c r="Z188">
        <v>28</v>
      </c>
      <c r="AA188">
        <v>82</v>
      </c>
      <c r="AC188" s="32" t="s">
        <v>166</v>
      </c>
      <c r="AD188" s="32" t="s">
        <v>178</v>
      </c>
      <c r="AE188" s="32" t="s">
        <v>166</v>
      </c>
      <c r="AF188" s="32" t="s">
        <v>178</v>
      </c>
      <c r="AG188" s="32" t="s">
        <v>166</v>
      </c>
      <c r="AH188" s="32" t="s">
        <v>178</v>
      </c>
      <c r="AI188" s="32" t="s">
        <v>166</v>
      </c>
      <c r="AJ188" s="32" t="s">
        <v>166</v>
      </c>
      <c r="AK188" s="32" t="s">
        <v>166</v>
      </c>
      <c r="AL188" s="32" t="s">
        <v>166</v>
      </c>
      <c r="AN188" s="31">
        <v>1</v>
      </c>
      <c r="AO188" s="31">
        <v>1</v>
      </c>
      <c r="AP188" s="31">
        <v>1</v>
      </c>
      <c r="AQ188" s="31">
        <v>1</v>
      </c>
      <c r="AR188" s="31">
        <v>1</v>
      </c>
      <c r="AS188" s="31">
        <v>1</v>
      </c>
      <c r="AT188" s="31">
        <v>1</v>
      </c>
      <c r="AU188" s="31">
        <v>1</v>
      </c>
      <c r="AV188" s="31">
        <v>1</v>
      </c>
      <c r="AW188" s="31">
        <v>1</v>
      </c>
    </row>
    <row r="189" spans="1:49">
      <c r="A189" s="2"/>
      <c r="B189" s="22">
        <v>1</v>
      </c>
      <c r="C189">
        <v>15</v>
      </c>
      <c r="D189">
        <v>82</v>
      </c>
      <c r="E189">
        <v>3</v>
      </c>
      <c r="F189">
        <v>72</v>
      </c>
      <c r="G189">
        <f t="shared" si="3"/>
        <v>12</v>
      </c>
      <c r="H189">
        <v>85</v>
      </c>
      <c r="I189">
        <v>12</v>
      </c>
      <c r="J189">
        <v>3800</v>
      </c>
      <c r="K189">
        <v>28</v>
      </c>
      <c r="L189">
        <v>82</v>
      </c>
      <c r="P189" s="32" t="s">
        <v>190</v>
      </c>
      <c r="R189">
        <v>15</v>
      </c>
      <c r="S189">
        <v>-2</v>
      </c>
      <c r="T189">
        <v>3</v>
      </c>
      <c r="U189">
        <v>-2</v>
      </c>
      <c r="V189">
        <v>12</v>
      </c>
      <c r="W189">
        <v>-2</v>
      </c>
      <c r="X189">
        <v>12</v>
      </c>
      <c r="Y189">
        <v>3800</v>
      </c>
      <c r="Z189">
        <v>28</v>
      </c>
      <c r="AA189">
        <v>82</v>
      </c>
      <c r="AC189" s="32" t="s">
        <v>166</v>
      </c>
      <c r="AD189" s="32" t="s">
        <v>178</v>
      </c>
      <c r="AE189" s="32" t="s">
        <v>166</v>
      </c>
      <c r="AF189" s="32" t="s">
        <v>178</v>
      </c>
      <c r="AG189" s="32" t="s">
        <v>166</v>
      </c>
      <c r="AH189" s="32" t="s">
        <v>178</v>
      </c>
      <c r="AI189" s="32" t="s">
        <v>166</v>
      </c>
      <c r="AJ189" s="32" t="s">
        <v>166</v>
      </c>
      <c r="AK189" s="32" t="s">
        <v>166</v>
      </c>
      <c r="AL189" s="32" t="s">
        <v>166</v>
      </c>
      <c r="AN189" s="31">
        <v>1</v>
      </c>
      <c r="AO189" s="31">
        <v>1</v>
      </c>
      <c r="AP189" s="31">
        <v>1</v>
      </c>
      <c r="AQ189" s="31">
        <v>1</v>
      </c>
      <c r="AR189" s="31">
        <v>1</v>
      </c>
      <c r="AS189" s="31">
        <v>1</v>
      </c>
      <c r="AT189" s="31">
        <v>1</v>
      </c>
      <c r="AU189" s="31">
        <v>1</v>
      </c>
      <c r="AV189" s="31">
        <v>1</v>
      </c>
      <c r="AW189" s="31">
        <v>1</v>
      </c>
    </row>
    <row r="190" spans="1:49">
      <c r="A190" s="2"/>
      <c r="B190" s="22">
        <v>1</v>
      </c>
      <c r="C190">
        <v>12</v>
      </c>
      <c r="D190">
        <v>82</v>
      </c>
      <c r="E190">
        <v>5</v>
      </c>
      <c r="F190">
        <v>73</v>
      </c>
      <c r="G190">
        <f t="shared" si="3"/>
        <v>7</v>
      </c>
      <c r="H190">
        <v>81</v>
      </c>
      <c r="I190">
        <v>13</v>
      </c>
      <c r="J190">
        <v>4600</v>
      </c>
      <c r="K190">
        <v>28</v>
      </c>
      <c r="L190">
        <v>82</v>
      </c>
      <c r="R190">
        <v>12</v>
      </c>
      <c r="S190">
        <v>82</v>
      </c>
      <c r="T190">
        <v>5</v>
      </c>
      <c r="U190">
        <v>73</v>
      </c>
      <c r="V190">
        <v>7</v>
      </c>
      <c r="W190">
        <v>81</v>
      </c>
      <c r="X190">
        <v>13</v>
      </c>
      <c r="Y190">
        <v>4600</v>
      </c>
      <c r="Z190">
        <v>28</v>
      </c>
      <c r="AA190">
        <v>82</v>
      </c>
      <c r="AC190" s="32" t="s">
        <v>166</v>
      </c>
      <c r="AD190" s="32" t="s">
        <v>166</v>
      </c>
      <c r="AE190" s="32" t="s">
        <v>166</v>
      </c>
      <c r="AF190" s="32" t="s">
        <v>166</v>
      </c>
      <c r="AG190" s="32" t="s">
        <v>166</v>
      </c>
      <c r="AH190" s="32" t="s">
        <v>166</v>
      </c>
      <c r="AI190" s="32" t="s">
        <v>166</v>
      </c>
      <c r="AJ190" s="32" t="s">
        <v>166</v>
      </c>
      <c r="AK190" s="32" t="s">
        <v>166</v>
      </c>
      <c r="AL190" s="32" t="s">
        <v>166</v>
      </c>
      <c r="AN190" s="31">
        <v>1</v>
      </c>
      <c r="AO190" s="31">
        <v>1</v>
      </c>
      <c r="AP190" s="31">
        <v>1</v>
      </c>
      <c r="AQ190" s="31">
        <v>1</v>
      </c>
      <c r="AR190" s="31">
        <v>1</v>
      </c>
      <c r="AS190" s="31">
        <v>1</v>
      </c>
      <c r="AT190" s="31">
        <v>1</v>
      </c>
      <c r="AU190" s="31">
        <v>1</v>
      </c>
      <c r="AV190" s="31">
        <v>1</v>
      </c>
      <c r="AW190" s="31">
        <v>1</v>
      </c>
    </row>
    <row r="191" spans="1:49">
      <c r="A191" s="2"/>
      <c r="B191" s="22">
        <v>1</v>
      </c>
      <c r="C191">
        <v>11</v>
      </c>
      <c r="D191">
        <v>85</v>
      </c>
      <c r="E191">
        <v>3</v>
      </c>
      <c r="F191">
        <v>75</v>
      </c>
      <c r="G191">
        <f t="shared" si="3"/>
        <v>8</v>
      </c>
      <c r="H191">
        <v>80</v>
      </c>
      <c r="I191">
        <v>14</v>
      </c>
      <c r="J191">
        <v>4500</v>
      </c>
      <c r="K191">
        <v>21</v>
      </c>
      <c r="L191">
        <v>83</v>
      </c>
      <c r="R191">
        <v>11</v>
      </c>
      <c r="S191">
        <v>85</v>
      </c>
      <c r="T191">
        <v>3</v>
      </c>
      <c r="U191">
        <v>75</v>
      </c>
      <c r="V191">
        <v>8</v>
      </c>
      <c r="W191">
        <v>80</v>
      </c>
      <c r="X191">
        <v>14</v>
      </c>
      <c r="Y191">
        <v>4500</v>
      </c>
      <c r="Z191">
        <v>21</v>
      </c>
      <c r="AA191">
        <v>83</v>
      </c>
      <c r="AC191" s="32" t="s">
        <v>166</v>
      </c>
      <c r="AD191" s="32" t="s">
        <v>166</v>
      </c>
      <c r="AE191" s="32" t="s">
        <v>166</v>
      </c>
      <c r="AF191" s="32" t="s">
        <v>166</v>
      </c>
      <c r="AG191" s="32" t="s">
        <v>166</v>
      </c>
      <c r="AH191" s="32" t="s">
        <v>166</v>
      </c>
      <c r="AI191" s="32" t="s">
        <v>166</v>
      </c>
      <c r="AJ191" s="32" t="s">
        <v>166</v>
      </c>
      <c r="AK191" s="32" t="s">
        <v>166</v>
      </c>
      <c r="AL191" s="32" t="s">
        <v>166</v>
      </c>
      <c r="AN191" s="31">
        <v>1</v>
      </c>
      <c r="AO191" s="31">
        <v>1</v>
      </c>
      <c r="AP191" s="31">
        <v>1</v>
      </c>
      <c r="AQ191" s="31">
        <v>1</v>
      </c>
      <c r="AR191" s="31">
        <v>1</v>
      </c>
      <c r="AS191" s="31">
        <v>1</v>
      </c>
      <c r="AT191" s="31">
        <v>1</v>
      </c>
      <c r="AU191" s="31">
        <v>1</v>
      </c>
      <c r="AV191" s="31">
        <v>1</v>
      </c>
      <c r="AW191" s="31">
        <v>1</v>
      </c>
    </row>
    <row r="192" spans="1:49">
      <c r="A192" s="2">
        <v>14</v>
      </c>
      <c r="B192" s="22">
        <v>1</v>
      </c>
      <c r="C192">
        <v>12</v>
      </c>
      <c r="D192">
        <v>82</v>
      </c>
      <c r="E192">
        <v>4</v>
      </c>
      <c r="F192">
        <v>73</v>
      </c>
      <c r="G192">
        <f t="shared" si="3"/>
        <v>8</v>
      </c>
      <c r="H192">
        <v>86</v>
      </c>
      <c r="I192">
        <v>13</v>
      </c>
      <c r="J192">
        <v>4200</v>
      </c>
      <c r="K192">
        <v>28</v>
      </c>
      <c r="L192">
        <v>82</v>
      </c>
      <c r="N192" s="32" t="s">
        <v>191</v>
      </c>
      <c r="R192">
        <v>12</v>
      </c>
      <c r="S192">
        <v>82</v>
      </c>
      <c r="T192">
        <v>4</v>
      </c>
      <c r="U192">
        <v>73</v>
      </c>
      <c r="V192">
        <v>8</v>
      </c>
      <c r="W192">
        <v>86</v>
      </c>
      <c r="X192">
        <v>13</v>
      </c>
      <c r="Y192">
        <v>4200</v>
      </c>
      <c r="Z192">
        <v>28</v>
      </c>
      <c r="AA192">
        <v>82</v>
      </c>
      <c r="AC192" s="32" t="s">
        <v>166</v>
      </c>
      <c r="AD192" s="32" t="s">
        <v>166</v>
      </c>
      <c r="AE192" s="32" t="s">
        <v>166</v>
      </c>
      <c r="AF192" s="32" t="s">
        <v>166</v>
      </c>
      <c r="AG192" s="32" t="s">
        <v>166</v>
      </c>
      <c r="AH192" s="32" t="s">
        <v>166</v>
      </c>
      <c r="AI192" s="32" t="s">
        <v>166</v>
      </c>
      <c r="AJ192" s="32" t="s">
        <v>166</v>
      </c>
      <c r="AK192" s="32" t="s">
        <v>166</v>
      </c>
      <c r="AL192" s="32" t="s">
        <v>166</v>
      </c>
      <c r="AN192" s="31">
        <v>1</v>
      </c>
      <c r="AO192" s="31">
        <v>1</v>
      </c>
      <c r="AP192" s="31">
        <v>1</v>
      </c>
      <c r="AQ192" s="31">
        <v>1</v>
      </c>
      <c r="AR192" s="31">
        <v>1</v>
      </c>
      <c r="AS192" s="31">
        <v>1</v>
      </c>
      <c r="AT192" s="31">
        <v>1</v>
      </c>
      <c r="AU192" s="31">
        <v>1</v>
      </c>
      <c r="AV192" s="31">
        <v>1</v>
      </c>
      <c r="AW192" s="31">
        <v>1</v>
      </c>
    </row>
    <row r="193" spans="1:49">
      <c r="A193" s="2"/>
      <c r="B193" s="22">
        <v>1</v>
      </c>
      <c r="C193">
        <v>11</v>
      </c>
      <c r="D193">
        <v>85</v>
      </c>
      <c r="E193">
        <v>4</v>
      </c>
      <c r="F193">
        <v>75</v>
      </c>
      <c r="G193">
        <f t="shared" si="3"/>
        <v>7</v>
      </c>
      <c r="H193">
        <v>92</v>
      </c>
      <c r="I193">
        <v>14</v>
      </c>
      <c r="J193">
        <v>3600</v>
      </c>
      <c r="K193">
        <v>21</v>
      </c>
      <c r="L193">
        <v>83</v>
      </c>
      <c r="R193">
        <v>11</v>
      </c>
      <c r="S193">
        <v>85</v>
      </c>
      <c r="T193">
        <v>4</v>
      </c>
      <c r="U193">
        <v>75</v>
      </c>
      <c r="V193">
        <v>7</v>
      </c>
      <c r="W193">
        <v>92</v>
      </c>
      <c r="X193">
        <v>14</v>
      </c>
      <c r="Y193">
        <v>3600</v>
      </c>
      <c r="Z193">
        <v>21</v>
      </c>
      <c r="AA193">
        <v>83</v>
      </c>
      <c r="AC193" s="32" t="s">
        <v>166</v>
      </c>
      <c r="AD193" s="32" t="s">
        <v>166</v>
      </c>
      <c r="AE193" s="32" t="s">
        <v>166</v>
      </c>
      <c r="AF193" s="32" t="s">
        <v>166</v>
      </c>
      <c r="AG193" s="32" t="s">
        <v>166</v>
      </c>
      <c r="AH193" s="32" t="s">
        <v>166</v>
      </c>
      <c r="AI193" s="32" t="s">
        <v>166</v>
      </c>
      <c r="AJ193" s="32" t="s">
        <v>166</v>
      </c>
      <c r="AK193" s="32" t="s">
        <v>166</v>
      </c>
      <c r="AL193" s="32" t="s">
        <v>166</v>
      </c>
      <c r="AN193" s="31">
        <v>1</v>
      </c>
      <c r="AO193" s="31">
        <v>1</v>
      </c>
      <c r="AP193" s="31">
        <v>1</v>
      </c>
      <c r="AQ193" s="31">
        <v>1</v>
      </c>
      <c r="AR193" s="31">
        <v>1</v>
      </c>
      <c r="AS193" s="31">
        <v>1</v>
      </c>
      <c r="AT193" s="31">
        <v>1</v>
      </c>
      <c r="AU193" s="31">
        <v>1</v>
      </c>
      <c r="AV193" s="31">
        <v>1</v>
      </c>
      <c r="AW193" s="31">
        <v>1</v>
      </c>
    </row>
    <row r="194" spans="1:49">
      <c r="A194" s="2"/>
      <c r="B194" s="22">
        <v>1</v>
      </c>
      <c r="C194">
        <v>10</v>
      </c>
      <c r="D194">
        <v>87</v>
      </c>
      <c r="E194">
        <v>4</v>
      </c>
      <c r="F194">
        <v>71</v>
      </c>
      <c r="G194">
        <f t="shared" si="3"/>
        <v>6</v>
      </c>
      <c r="H194">
        <v>86</v>
      </c>
      <c r="I194">
        <v>15</v>
      </c>
      <c r="J194">
        <v>3800</v>
      </c>
      <c r="K194">
        <v>23</v>
      </c>
      <c r="L194">
        <v>84</v>
      </c>
      <c r="R194">
        <v>10</v>
      </c>
      <c r="S194">
        <v>87</v>
      </c>
      <c r="T194">
        <v>4</v>
      </c>
      <c r="U194">
        <v>71</v>
      </c>
      <c r="V194">
        <v>6</v>
      </c>
      <c r="W194">
        <v>86</v>
      </c>
      <c r="X194">
        <v>15</v>
      </c>
      <c r="Y194">
        <v>3800</v>
      </c>
      <c r="Z194">
        <v>23</v>
      </c>
      <c r="AA194">
        <v>84</v>
      </c>
      <c r="AC194" s="32" t="s">
        <v>166</v>
      </c>
      <c r="AD194" s="32" t="s">
        <v>166</v>
      </c>
      <c r="AE194" s="32" t="s">
        <v>166</v>
      </c>
      <c r="AF194" s="32" t="s">
        <v>166</v>
      </c>
      <c r="AG194" s="32" t="s">
        <v>166</v>
      </c>
      <c r="AH194" s="32" t="s">
        <v>166</v>
      </c>
      <c r="AI194" s="32" t="s">
        <v>166</v>
      </c>
      <c r="AJ194" s="32" t="s">
        <v>166</v>
      </c>
      <c r="AK194" s="32" t="s">
        <v>166</v>
      </c>
      <c r="AL194" s="32" t="s">
        <v>166</v>
      </c>
      <c r="AN194" s="31">
        <v>1</v>
      </c>
      <c r="AO194" s="31">
        <v>1</v>
      </c>
      <c r="AP194" s="31">
        <v>1</v>
      </c>
      <c r="AQ194" s="31">
        <v>1</v>
      </c>
      <c r="AR194" s="31">
        <v>1</v>
      </c>
      <c r="AS194" s="31">
        <v>1</v>
      </c>
      <c r="AT194" s="31">
        <v>1</v>
      </c>
      <c r="AU194" s="31">
        <v>1</v>
      </c>
      <c r="AV194" s="31">
        <v>1</v>
      </c>
      <c r="AW194" s="31">
        <v>1</v>
      </c>
    </row>
    <row r="195" spans="1:49">
      <c r="A195" s="2"/>
      <c r="B195" s="22">
        <v>1</v>
      </c>
      <c r="C195">
        <v>11</v>
      </c>
      <c r="D195">
        <v>82</v>
      </c>
      <c r="E195">
        <v>4</v>
      </c>
      <c r="F195">
        <v>69</v>
      </c>
      <c r="G195">
        <f t="shared" si="3"/>
        <v>7</v>
      </c>
      <c r="H195">
        <v>85</v>
      </c>
      <c r="I195">
        <v>12</v>
      </c>
      <c r="J195">
        <v>4600</v>
      </c>
      <c r="K195">
        <v>31</v>
      </c>
      <c r="L195">
        <v>83</v>
      </c>
      <c r="R195">
        <v>11</v>
      </c>
      <c r="S195">
        <v>82</v>
      </c>
      <c r="T195">
        <v>4</v>
      </c>
      <c r="U195">
        <v>69</v>
      </c>
      <c r="V195">
        <v>7</v>
      </c>
      <c r="W195">
        <v>85</v>
      </c>
      <c r="X195">
        <v>12</v>
      </c>
      <c r="Y195">
        <v>4600</v>
      </c>
      <c r="Z195">
        <v>31</v>
      </c>
      <c r="AA195">
        <v>83</v>
      </c>
      <c r="AC195" s="32" t="s">
        <v>166</v>
      </c>
      <c r="AD195" s="32" t="s">
        <v>166</v>
      </c>
      <c r="AE195" s="32" t="s">
        <v>166</v>
      </c>
      <c r="AF195" s="32" t="s">
        <v>166</v>
      </c>
      <c r="AG195" s="32" t="s">
        <v>166</v>
      </c>
      <c r="AH195" s="32" t="s">
        <v>166</v>
      </c>
      <c r="AI195" s="32" t="s">
        <v>166</v>
      </c>
      <c r="AJ195" s="32" t="s">
        <v>166</v>
      </c>
      <c r="AK195" s="32" t="s">
        <v>166</v>
      </c>
      <c r="AL195" s="32" t="s">
        <v>166</v>
      </c>
      <c r="AN195" s="31">
        <v>1</v>
      </c>
      <c r="AO195" s="31">
        <v>1</v>
      </c>
      <c r="AP195" s="31">
        <v>1</v>
      </c>
      <c r="AQ195" s="31">
        <v>1</v>
      </c>
      <c r="AR195" s="31">
        <v>1</v>
      </c>
      <c r="AS195" s="31">
        <v>1</v>
      </c>
      <c r="AT195" s="31">
        <v>1</v>
      </c>
      <c r="AU195" s="31">
        <v>1</v>
      </c>
      <c r="AV195" s="31">
        <v>1</v>
      </c>
      <c r="AW195" s="31">
        <v>1</v>
      </c>
    </row>
    <row r="196" spans="1:49">
      <c r="A196" s="2"/>
      <c r="B196" s="22">
        <v>1</v>
      </c>
      <c r="C196">
        <v>10</v>
      </c>
      <c r="D196">
        <v>76</v>
      </c>
      <c r="E196">
        <v>4</v>
      </c>
      <c r="F196">
        <v>73</v>
      </c>
      <c r="G196">
        <f t="shared" si="3"/>
        <v>6</v>
      </c>
      <c r="H196">
        <v>85</v>
      </c>
      <c r="I196">
        <v>13</v>
      </c>
      <c r="J196">
        <v>4500</v>
      </c>
      <c r="K196">
        <v>32</v>
      </c>
      <c r="L196">
        <v>82</v>
      </c>
      <c r="R196">
        <v>10</v>
      </c>
      <c r="S196">
        <v>76</v>
      </c>
      <c r="T196">
        <v>4</v>
      </c>
      <c r="U196">
        <v>73</v>
      </c>
      <c r="V196">
        <v>6</v>
      </c>
      <c r="W196">
        <v>85</v>
      </c>
      <c r="X196">
        <v>13</v>
      </c>
      <c r="Y196">
        <v>4500</v>
      </c>
      <c r="Z196">
        <v>32</v>
      </c>
      <c r="AA196">
        <v>82</v>
      </c>
      <c r="AC196" s="32" t="s">
        <v>166</v>
      </c>
      <c r="AD196" s="32" t="s">
        <v>166</v>
      </c>
      <c r="AE196" s="32" t="s">
        <v>166</v>
      </c>
      <c r="AF196" s="32" t="s">
        <v>166</v>
      </c>
      <c r="AG196" s="32" t="s">
        <v>166</v>
      </c>
      <c r="AH196" s="32" t="s">
        <v>166</v>
      </c>
      <c r="AI196" s="32" t="s">
        <v>166</v>
      </c>
      <c r="AJ196" s="32" t="s">
        <v>166</v>
      </c>
      <c r="AK196" s="32" t="s">
        <v>166</v>
      </c>
      <c r="AL196" s="32" t="s">
        <v>166</v>
      </c>
      <c r="AN196" s="31">
        <v>1</v>
      </c>
      <c r="AO196" s="31">
        <v>1</v>
      </c>
      <c r="AP196" s="31">
        <v>1</v>
      </c>
      <c r="AQ196" s="31">
        <v>1</v>
      </c>
      <c r="AR196" s="31">
        <v>1</v>
      </c>
      <c r="AS196" s="31">
        <v>1</v>
      </c>
      <c r="AT196" s="31">
        <v>1</v>
      </c>
      <c r="AU196" s="31">
        <v>1</v>
      </c>
      <c r="AV196" s="31">
        <v>1</v>
      </c>
      <c r="AW196" s="31">
        <v>1</v>
      </c>
    </row>
    <row r="197" spans="1:49">
      <c r="A197" s="2"/>
      <c r="B197" s="22">
        <v>1</v>
      </c>
      <c r="C197">
        <v>6</v>
      </c>
      <c r="D197">
        <v>52</v>
      </c>
      <c r="E197">
        <v>3</v>
      </c>
      <c r="F197">
        <v>73</v>
      </c>
      <c r="G197">
        <f t="shared" si="3"/>
        <v>3</v>
      </c>
      <c r="H197">
        <v>74</v>
      </c>
      <c r="I197">
        <v>15</v>
      </c>
      <c r="J197">
        <v>4200</v>
      </c>
      <c r="K197">
        <v>25</v>
      </c>
      <c r="L197">
        <v>80</v>
      </c>
      <c r="R197">
        <v>6</v>
      </c>
      <c r="S197">
        <v>52</v>
      </c>
      <c r="T197">
        <v>3</v>
      </c>
      <c r="U197">
        <v>73</v>
      </c>
      <c r="V197">
        <v>3</v>
      </c>
      <c r="W197">
        <v>74</v>
      </c>
      <c r="X197">
        <v>15</v>
      </c>
      <c r="Y197">
        <v>4200</v>
      </c>
      <c r="Z197">
        <v>25</v>
      </c>
      <c r="AA197">
        <v>80</v>
      </c>
      <c r="AC197" s="32" t="s">
        <v>166</v>
      </c>
      <c r="AD197" s="32" t="s">
        <v>166</v>
      </c>
      <c r="AE197" s="32" t="s">
        <v>166</v>
      </c>
      <c r="AF197" s="32" t="s">
        <v>166</v>
      </c>
      <c r="AG197" s="32" t="s">
        <v>166</v>
      </c>
      <c r="AH197" s="32" t="s">
        <v>166</v>
      </c>
      <c r="AI197" s="32" t="s">
        <v>166</v>
      </c>
      <c r="AJ197" s="32" t="s">
        <v>166</v>
      </c>
      <c r="AK197" s="32" t="s">
        <v>166</v>
      </c>
      <c r="AL197" s="32" t="s">
        <v>166</v>
      </c>
      <c r="AN197" s="31">
        <v>1</v>
      </c>
      <c r="AO197" s="31">
        <v>1</v>
      </c>
      <c r="AP197" s="31">
        <v>1</v>
      </c>
      <c r="AQ197" s="31">
        <v>1</v>
      </c>
      <c r="AR197" s="31">
        <v>1</v>
      </c>
      <c r="AS197" s="31">
        <v>1</v>
      </c>
      <c r="AT197" s="31">
        <v>1</v>
      </c>
      <c r="AU197" s="31">
        <v>1</v>
      </c>
      <c r="AV197" s="31">
        <v>1</v>
      </c>
      <c r="AW197" s="31">
        <v>1</v>
      </c>
    </row>
    <row r="198" spans="1:49">
      <c r="A198" s="2"/>
      <c r="B198" s="22">
        <v>1</v>
      </c>
      <c r="C198">
        <v>9</v>
      </c>
      <c r="D198">
        <v>84</v>
      </c>
      <c r="E198">
        <v>4</v>
      </c>
      <c r="F198">
        <v>72</v>
      </c>
      <c r="G198">
        <f t="shared" si="3"/>
        <v>5</v>
      </c>
      <c r="H198">
        <v>92</v>
      </c>
      <c r="I198">
        <v>16</v>
      </c>
      <c r="J198">
        <v>3900</v>
      </c>
      <c r="K198">
        <v>28</v>
      </c>
      <c r="L198">
        <v>81</v>
      </c>
      <c r="R198">
        <v>9</v>
      </c>
      <c r="S198">
        <v>84</v>
      </c>
      <c r="T198">
        <v>4</v>
      </c>
      <c r="U198">
        <v>72</v>
      </c>
      <c r="V198">
        <v>5</v>
      </c>
      <c r="W198">
        <v>92</v>
      </c>
      <c r="X198">
        <v>16</v>
      </c>
      <c r="Y198">
        <v>3900</v>
      </c>
      <c r="Z198">
        <v>28</v>
      </c>
      <c r="AA198">
        <v>81</v>
      </c>
      <c r="AC198" s="32" t="s">
        <v>166</v>
      </c>
      <c r="AD198" s="32" t="s">
        <v>166</v>
      </c>
      <c r="AE198" s="32" t="s">
        <v>166</v>
      </c>
      <c r="AF198" s="32" t="s">
        <v>166</v>
      </c>
      <c r="AG198" s="32" t="s">
        <v>166</v>
      </c>
      <c r="AH198" s="32" t="s">
        <v>166</v>
      </c>
      <c r="AI198" s="32" t="s">
        <v>166</v>
      </c>
      <c r="AJ198" s="32" t="s">
        <v>166</v>
      </c>
      <c r="AK198" s="32" t="s">
        <v>166</v>
      </c>
      <c r="AL198" s="32" t="s">
        <v>166</v>
      </c>
      <c r="AN198" s="31">
        <v>1</v>
      </c>
      <c r="AO198" s="31">
        <v>1</v>
      </c>
      <c r="AP198" s="31">
        <v>1</v>
      </c>
      <c r="AQ198" s="31">
        <v>1</v>
      </c>
      <c r="AR198" s="31">
        <v>1</v>
      </c>
      <c r="AS198" s="31">
        <v>1</v>
      </c>
      <c r="AT198" s="31">
        <v>1</v>
      </c>
      <c r="AU198" s="31">
        <v>1</v>
      </c>
      <c r="AV198" s="31">
        <v>1</v>
      </c>
      <c r="AW198" s="31">
        <v>1</v>
      </c>
    </row>
    <row r="199" spans="1:49">
      <c r="A199" s="2"/>
      <c r="B199" s="22">
        <v>1</v>
      </c>
      <c r="C199">
        <v>9</v>
      </c>
      <c r="D199">
        <v>84</v>
      </c>
      <c r="E199">
        <v>4</v>
      </c>
      <c r="F199">
        <v>72</v>
      </c>
      <c r="G199">
        <f t="shared" si="3"/>
        <v>5</v>
      </c>
      <c r="H199">
        <v>92</v>
      </c>
      <c r="I199">
        <v>18</v>
      </c>
      <c r="J199">
        <v>4000</v>
      </c>
      <c r="K199">
        <v>22</v>
      </c>
      <c r="L199">
        <v>82</v>
      </c>
      <c r="R199">
        <v>9</v>
      </c>
      <c r="S199">
        <v>84</v>
      </c>
      <c r="T199">
        <v>4</v>
      </c>
      <c r="U199">
        <v>72</v>
      </c>
      <c r="V199">
        <v>5</v>
      </c>
      <c r="W199">
        <v>92</v>
      </c>
      <c r="X199">
        <v>18</v>
      </c>
      <c r="Y199">
        <v>4000</v>
      </c>
      <c r="Z199">
        <v>22</v>
      </c>
      <c r="AA199">
        <v>82</v>
      </c>
      <c r="AC199" s="32" t="s">
        <v>166</v>
      </c>
      <c r="AD199" s="32" t="s">
        <v>166</v>
      </c>
      <c r="AE199" s="32" t="s">
        <v>166</v>
      </c>
      <c r="AF199" s="32" t="s">
        <v>166</v>
      </c>
      <c r="AG199" s="32" t="s">
        <v>166</v>
      </c>
      <c r="AH199" s="32" t="s">
        <v>166</v>
      </c>
      <c r="AI199" s="32" t="s">
        <v>166</v>
      </c>
      <c r="AJ199" s="32" t="s">
        <v>166</v>
      </c>
      <c r="AK199" s="32" t="s">
        <v>166</v>
      </c>
      <c r="AL199" s="32" t="s">
        <v>166</v>
      </c>
      <c r="AN199" s="31">
        <v>1</v>
      </c>
      <c r="AO199" s="31">
        <v>1</v>
      </c>
      <c r="AP199" s="31">
        <v>1</v>
      </c>
      <c r="AQ199" s="31">
        <v>1</v>
      </c>
      <c r="AR199" s="31">
        <v>1</v>
      </c>
      <c r="AS199" s="31">
        <v>1</v>
      </c>
      <c r="AT199" s="31">
        <v>1</v>
      </c>
      <c r="AU199" s="31">
        <v>1</v>
      </c>
      <c r="AV199" s="31">
        <v>1</v>
      </c>
      <c r="AW199" s="31">
        <v>1</v>
      </c>
    </row>
    <row r="200" spans="1:49">
      <c r="A200" s="2"/>
      <c r="B200" s="22">
        <v>1</v>
      </c>
      <c r="C200">
        <v>9</v>
      </c>
      <c r="D200">
        <v>84</v>
      </c>
      <c r="E200">
        <v>4</v>
      </c>
      <c r="F200">
        <v>72</v>
      </c>
      <c r="G200">
        <f t="shared" si="3"/>
        <v>5</v>
      </c>
      <c r="H200">
        <v>92</v>
      </c>
      <c r="I200">
        <v>18</v>
      </c>
      <c r="J200" s="10">
        <v>4200</v>
      </c>
      <c r="K200">
        <v>28</v>
      </c>
      <c r="L200">
        <v>84</v>
      </c>
      <c r="R200">
        <v>9</v>
      </c>
      <c r="S200">
        <v>84</v>
      </c>
      <c r="T200">
        <v>4</v>
      </c>
      <c r="U200">
        <v>72</v>
      </c>
      <c r="V200">
        <v>5</v>
      </c>
      <c r="W200">
        <v>92</v>
      </c>
      <c r="X200">
        <v>18</v>
      </c>
      <c r="Y200">
        <v>4200</v>
      </c>
      <c r="Z200">
        <v>28</v>
      </c>
      <c r="AA200">
        <v>84</v>
      </c>
      <c r="AC200" s="32" t="s">
        <v>166</v>
      </c>
      <c r="AD200" s="32" t="s">
        <v>166</v>
      </c>
      <c r="AE200" s="32" t="s">
        <v>166</v>
      </c>
      <c r="AF200" s="32" t="s">
        <v>166</v>
      </c>
      <c r="AG200" s="32" t="s">
        <v>166</v>
      </c>
      <c r="AH200" s="32" t="s">
        <v>166</v>
      </c>
      <c r="AI200" s="32" t="s">
        <v>166</v>
      </c>
      <c r="AJ200" s="32" t="s">
        <v>166</v>
      </c>
      <c r="AK200" s="32" t="s">
        <v>166</v>
      </c>
      <c r="AL200" s="32" t="s">
        <v>166</v>
      </c>
      <c r="AN200" s="31">
        <v>1</v>
      </c>
      <c r="AO200" s="31">
        <v>1</v>
      </c>
      <c r="AP200" s="31">
        <v>1</v>
      </c>
      <c r="AQ200" s="31">
        <v>1</v>
      </c>
      <c r="AR200" s="31">
        <v>1</v>
      </c>
      <c r="AS200" s="31">
        <v>1</v>
      </c>
      <c r="AT200" s="31">
        <v>1</v>
      </c>
      <c r="AU200" s="31">
        <v>1</v>
      </c>
      <c r="AV200" s="31">
        <v>1</v>
      </c>
      <c r="AW200" s="31">
        <v>1</v>
      </c>
    </row>
    <row r="201" spans="1:49">
      <c r="A201" s="2"/>
      <c r="B201" s="22">
        <v>1</v>
      </c>
      <c r="C201">
        <v>9</v>
      </c>
      <c r="D201">
        <v>84</v>
      </c>
      <c r="E201">
        <v>4</v>
      </c>
      <c r="F201">
        <v>72</v>
      </c>
      <c r="G201">
        <f t="shared" si="3"/>
        <v>5</v>
      </c>
      <c r="H201">
        <v>92</v>
      </c>
      <c r="I201">
        <v>16</v>
      </c>
      <c r="J201" s="10">
        <v>4300</v>
      </c>
      <c r="K201">
        <v>26</v>
      </c>
      <c r="L201">
        <v>84</v>
      </c>
      <c r="R201">
        <v>9</v>
      </c>
      <c r="S201">
        <v>84</v>
      </c>
      <c r="T201">
        <v>4</v>
      </c>
      <c r="U201">
        <v>72</v>
      </c>
      <c r="V201">
        <v>5</v>
      </c>
      <c r="W201">
        <v>92</v>
      </c>
      <c r="X201">
        <v>16</v>
      </c>
      <c r="Y201">
        <v>4300</v>
      </c>
      <c r="Z201">
        <v>26</v>
      </c>
      <c r="AA201">
        <v>84</v>
      </c>
      <c r="AC201" s="32" t="s">
        <v>166</v>
      </c>
      <c r="AD201" s="32" t="s">
        <v>166</v>
      </c>
      <c r="AE201" s="32" t="s">
        <v>166</v>
      </c>
      <c r="AF201" s="32" t="s">
        <v>166</v>
      </c>
      <c r="AG201" s="32" t="s">
        <v>166</v>
      </c>
      <c r="AH201" s="32" t="s">
        <v>166</v>
      </c>
      <c r="AI201" s="32" t="s">
        <v>166</v>
      </c>
      <c r="AJ201" s="32" t="s">
        <v>166</v>
      </c>
      <c r="AK201" s="32" t="s">
        <v>166</v>
      </c>
      <c r="AL201" s="32" t="s">
        <v>166</v>
      </c>
      <c r="AN201" s="31">
        <v>1</v>
      </c>
      <c r="AO201" s="31">
        <v>1</v>
      </c>
      <c r="AP201" s="31">
        <v>1</v>
      </c>
      <c r="AQ201" s="31">
        <v>1</v>
      </c>
      <c r="AR201" s="31">
        <v>1</v>
      </c>
      <c r="AS201" s="31">
        <v>1</v>
      </c>
      <c r="AT201" s="31">
        <v>1</v>
      </c>
      <c r="AU201" s="31">
        <v>1</v>
      </c>
      <c r="AV201" s="31">
        <v>1</v>
      </c>
      <c r="AW201" s="31">
        <v>1</v>
      </c>
    </row>
    <row r="202" spans="1:49">
      <c r="A202" s="2"/>
      <c r="B202" s="22">
        <v>1</v>
      </c>
      <c r="C202">
        <v>9</v>
      </c>
      <c r="D202">
        <v>84</v>
      </c>
      <c r="E202">
        <v>4</v>
      </c>
      <c r="F202">
        <v>72</v>
      </c>
      <c r="G202">
        <f t="shared" si="3"/>
        <v>5</v>
      </c>
      <c r="H202">
        <v>92</v>
      </c>
      <c r="I202">
        <v>16</v>
      </c>
      <c r="J202" s="10">
        <v>3900</v>
      </c>
      <c r="K202">
        <v>28</v>
      </c>
      <c r="L202">
        <v>84</v>
      </c>
      <c r="P202" s="32" t="s">
        <v>190</v>
      </c>
      <c r="R202">
        <v>9</v>
      </c>
      <c r="S202">
        <v>-2</v>
      </c>
      <c r="T202">
        <v>4</v>
      </c>
      <c r="U202">
        <v>-2</v>
      </c>
      <c r="V202">
        <v>5</v>
      </c>
      <c r="W202">
        <v>-2</v>
      </c>
      <c r="X202">
        <v>16</v>
      </c>
      <c r="Y202">
        <v>3900</v>
      </c>
      <c r="Z202">
        <v>28</v>
      </c>
      <c r="AA202">
        <v>84</v>
      </c>
      <c r="AC202" s="32" t="s">
        <v>166</v>
      </c>
      <c r="AD202" s="32" t="s">
        <v>178</v>
      </c>
      <c r="AE202" s="32" t="s">
        <v>166</v>
      </c>
      <c r="AF202" s="32" t="s">
        <v>178</v>
      </c>
      <c r="AG202" s="32" t="s">
        <v>166</v>
      </c>
      <c r="AH202" s="32" t="s">
        <v>178</v>
      </c>
      <c r="AI202" s="32" t="s">
        <v>166</v>
      </c>
      <c r="AJ202" s="32" t="s">
        <v>166</v>
      </c>
      <c r="AK202" s="32" t="s">
        <v>166</v>
      </c>
      <c r="AL202" s="32" t="s">
        <v>166</v>
      </c>
      <c r="AN202" s="31">
        <v>1</v>
      </c>
      <c r="AO202" s="31">
        <v>1</v>
      </c>
      <c r="AP202" s="31">
        <v>1</v>
      </c>
      <c r="AQ202" s="31">
        <v>1</v>
      </c>
      <c r="AR202" s="31">
        <v>1</v>
      </c>
      <c r="AS202" s="31">
        <v>1</v>
      </c>
      <c r="AT202" s="31">
        <v>1</v>
      </c>
      <c r="AU202" s="31">
        <v>1</v>
      </c>
      <c r="AV202" s="31">
        <v>1</v>
      </c>
      <c r="AW202" s="31">
        <v>1</v>
      </c>
    </row>
    <row r="203" spans="1:49">
      <c r="A203" s="2"/>
      <c r="B203" s="22">
        <v>1</v>
      </c>
      <c r="C203">
        <v>9</v>
      </c>
      <c r="D203">
        <v>84</v>
      </c>
      <c r="E203">
        <v>4</v>
      </c>
      <c r="F203">
        <v>72</v>
      </c>
      <c r="G203">
        <f t="shared" si="3"/>
        <v>5</v>
      </c>
      <c r="H203">
        <v>92</v>
      </c>
      <c r="I203">
        <v>18</v>
      </c>
      <c r="J203">
        <v>4600</v>
      </c>
      <c r="K203">
        <v>22</v>
      </c>
      <c r="L203">
        <v>84</v>
      </c>
      <c r="P203" s="32" t="s">
        <v>190</v>
      </c>
      <c r="R203">
        <v>9</v>
      </c>
      <c r="S203">
        <v>-2</v>
      </c>
      <c r="T203">
        <v>4</v>
      </c>
      <c r="U203">
        <v>-2</v>
      </c>
      <c r="V203">
        <v>5</v>
      </c>
      <c r="W203">
        <v>-2</v>
      </c>
      <c r="X203">
        <v>18</v>
      </c>
      <c r="Y203">
        <v>4600</v>
      </c>
      <c r="Z203">
        <v>22</v>
      </c>
      <c r="AA203">
        <v>84</v>
      </c>
      <c r="AC203" s="32" t="s">
        <v>166</v>
      </c>
      <c r="AD203" s="32" t="s">
        <v>178</v>
      </c>
      <c r="AE203" s="32" t="s">
        <v>166</v>
      </c>
      <c r="AF203" s="32" t="s">
        <v>178</v>
      </c>
      <c r="AG203" s="32" t="s">
        <v>166</v>
      </c>
      <c r="AH203" s="32" t="s">
        <v>178</v>
      </c>
      <c r="AI203" s="32" t="s">
        <v>166</v>
      </c>
      <c r="AJ203" s="32" t="s">
        <v>166</v>
      </c>
      <c r="AK203" s="32" t="s">
        <v>166</v>
      </c>
      <c r="AL203" s="32" t="s">
        <v>166</v>
      </c>
      <c r="AN203" s="31">
        <v>1</v>
      </c>
      <c r="AO203" s="31">
        <v>1</v>
      </c>
      <c r="AP203" s="31">
        <v>1</v>
      </c>
      <c r="AQ203" s="31">
        <v>1</v>
      </c>
      <c r="AR203" s="31">
        <v>1</v>
      </c>
      <c r="AS203" s="31">
        <v>1</v>
      </c>
      <c r="AT203" s="31">
        <v>1</v>
      </c>
      <c r="AU203" s="31">
        <v>1</v>
      </c>
      <c r="AV203" s="31">
        <v>1</v>
      </c>
      <c r="AW203" s="31">
        <v>1</v>
      </c>
    </row>
    <row r="204" spans="1:49">
      <c r="A204" s="2"/>
      <c r="B204" s="22">
        <v>1</v>
      </c>
      <c r="C204">
        <v>9</v>
      </c>
      <c r="D204">
        <v>84</v>
      </c>
      <c r="E204">
        <v>4</v>
      </c>
      <c r="F204">
        <v>72</v>
      </c>
      <c r="G204">
        <f t="shared" si="3"/>
        <v>5</v>
      </c>
      <c r="H204">
        <v>92</v>
      </c>
      <c r="I204">
        <v>18</v>
      </c>
      <c r="J204">
        <v>4500</v>
      </c>
      <c r="K204">
        <v>28</v>
      </c>
      <c r="L204">
        <v>84</v>
      </c>
      <c r="P204" s="32" t="s">
        <v>192</v>
      </c>
      <c r="R204">
        <v>-2</v>
      </c>
      <c r="S204">
        <v>-2</v>
      </c>
      <c r="T204">
        <v>-2</v>
      </c>
      <c r="U204">
        <v>-2</v>
      </c>
      <c r="V204">
        <v>-2</v>
      </c>
      <c r="W204">
        <v>-2</v>
      </c>
      <c r="X204">
        <v>18</v>
      </c>
      <c r="Y204">
        <v>4500</v>
      </c>
      <c r="Z204">
        <v>28</v>
      </c>
      <c r="AA204">
        <v>84</v>
      </c>
      <c r="AC204" s="32" t="s">
        <v>178</v>
      </c>
      <c r="AD204" s="32" t="s">
        <v>178</v>
      </c>
      <c r="AE204" s="32" t="s">
        <v>178</v>
      </c>
      <c r="AF204" s="32" t="s">
        <v>178</v>
      </c>
      <c r="AG204" s="32" t="s">
        <v>178</v>
      </c>
      <c r="AH204" s="32" t="s">
        <v>178</v>
      </c>
      <c r="AI204" s="32" t="s">
        <v>166</v>
      </c>
      <c r="AJ204" s="32" t="s">
        <v>166</v>
      </c>
      <c r="AK204" s="32" t="s">
        <v>166</v>
      </c>
      <c r="AL204" s="32" t="s">
        <v>166</v>
      </c>
      <c r="AN204" s="31">
        <v>1</v>
      </c>
      <c r="AO204" s="31">
        <v>1</v>
      </c>
      <c r="AP204" s="31">
        <v>1</v>
      </c>
      <c r="AQ204" s="31">
        <v>1</v>
      </c>
      <c r="AR204" s="31">
        <v>1</v>
      </c>
      <c r="AS204" s="31">
        <v>1</v>
      </c>
      <c r="AT204" s="31">
        <v>1</v>
      </c>
      <c r="AU204" s="31">
        <v>1</v>
      </c>
      <c r="AV204" s="31">
        <v>1</v>
      </c>
      <c r="AW204" s="31">
        <v>1</v>
      </c>
    </row>
    <row r="205" spans="1:49">
      <c r="A205" s="2"/>
      <c r="B205" s="22">
        <v>1</v>
      </c>
      <c r="C205">
        <v>9</v>
      </c>
      <c r="D205">
        <v>84</v>
      </c>
      <c r="E205">
        <v>4</v>
      </c>
      <c r="F205">
        <v>72</v>
      </c>
      <c r="G205">
        <f t="shared" ref="G205" si="4">C205-E205</f>
        <v>5</v>
      </c>
      <c r="H205">
        <v>92</v>
      </c>
      <c r="I205">
        <v>16</v>
      </c>
      <c r="J205">
        <v>4200</v>
      </c>
      <c r="K205">
        <v>26</v>
      </c>
      <c r="L205">
        <v>84</v>
      </c>
      <c r="P205" s="32" t="s">
        <v>192</v>
      </c>
      <c r="R205">
        <v>-2</v>
      </c>
      <c r="S205">
        <v>-2</v>
      </c>
      <c r="T205">
        <v>-2</v>
      </c>
      <c r="U205">
        <v>-2</v>
      </c>
      <c r="V205">
        <v>-2</v>
      </c>
      <c r="W205">
        <v>-2</v>
      </c>
      <c r="X205">
        <v>16</v>
      </c>
      <c r="Y205">
        <v>4200</v>
      </c>
      <c r="Z205">
        <v>26</v>
      </c>
      <c r="AA205">
        <v>84</v>
      </c>
      <c r="AC205" s="32" t="s">
        <v>178</v>
      </c>
      <c r="AD205" s="32" t="s">
        <v>178</v>
      </c>
      <c r="AE205" s="32" t="s">
        <v>178</v>
      </c>
      <c r="AF205" s="32" t="s">
        <v>178</v>
      </c>
      <c r="AG205" s="32" t="s">
        <v>178</v>
      </c>
      <c r="AH205" s="32" t="s">
        <v>178</v>
      </c>
      <c r="AI205" s="32" t="s">
        <v>166</v>
      </c>
      <c r="AJ205" s="32" t="s">
        <v>166</v>
      </c>
      <c r="AK205" s="32" t="s">
        <v>166</v>
      </c>
      <c r="AL205" s="32" t="s">
        <v>166</v>
      </c>
      <c r="AN205" s="31">
        <v>1</v>
      </c>
      <c r="AO205" s="31">
        <v>1</v>
      </c>
      <c r="AP205" s="31">
        <v>1</v>
      </c>
      <c r="AQ205" s="31">
        <v>1</v>
      </c>
      <c r="AR205" s="31">
        <v>1</v>
      </c>
      <c r="AS205" s="31">
        <v>1</v>
      </c>
      <c r="AT205" s="31">
        <v>1</v>
      </c>
      <c r="AU205" s="31">
        <v>1</v>
      </c>
      <c r="AV205" s="31">
        <v>1</v>
      </c>
      <c r="AW205" s="31">
        <v>1</v>
      </c>
    </row>
    <row r="206" spans="1:49">
      <c r="A206" s="2"/>
      <c r="B206" s="22">
        <v>1</v>
      </c>
      <c r="C206">
        <v>4</v>
      </c>
      <c r="D206">
        <v>75</v>
      </c>
      <c r="E206">
        <v>3</v>
      </c>
      <c r="F206">
        <v>70</v>
      </c>
      <c r="G206">
        <f t="shared" si="3"/>
        <v>1</v>
      </c>
      <c r="H206">
        <v>88</v>
      </c>
      <c r="I206">
        <v>14</v>
      </c>
      <c r="J206">
        <v>3900</v>
      </c>
      <c r="K206">
        <v>28</v>
      </c>
      <c r="L206">
        <v>83</v>
      </c>
      <c r="R206">
        <v>4</v>
      </c>
      <c r="S206">
        <v>75</v>
      </c>
      <c r="T206">
        <v>3</v>
      </c>
      <c r="U206">
        <v>70</v>
      </c>
      <c r="V206">
        <v>1</v>
      </c>
      <c r="W206">
        <v>88</v>
      </c>
      <c r="X206">
        <v>14</v>
      </c>
      <c r="Y206">
        <v>3900</v>
      </c>
      <c r="Z206">
        <v>28</v>
      </c>
      <c r="AA206">
        <v>83</v>
      </c>
      <c r="AC206" s="32" t="s">
        <v>166</v>
      </c>
      <c r="AD206" s="32" t="s">
        <v>166</v>
      </c>
      <c r="AE206" s="32" t="s">
        <v>166</v>
      </c>
      <c r="AF206" s="32" t="s">
        <v>166</v>
      </c>
      <c r="AG206" s="32" t="s">
        <v>166</v>
      </c>
      <c r="AH206" s="32" t="s">
        <v>166</v>
      </c>
      <c r="AI206" s="32" t="s">
        <v>166</v>
      </c>
      <c r="AJ206" s="32" t="s">
        <v>166</v>
      </c>
      <c r="AK206" s="32" t="s">
        <v>166</v>
      </c>
      <c r="AL206" s="32" t="s">
        <v>166</v>
      </c>
      <c r="AN206" s="31">
        <v>1</v>
      </c>
      <c r="AO206" s="31">
        <v>1</v>
      </c>
      <c r="AP206" s="31">
        <v>1</v>
      </c>
      <c r="AQ206" s="31">
        <v>1</v>
      </c>
      <c r="AR206" s="31">
        <v>1</v>
      </c>
      <c r="AS206" s="31">
        <v>1</v>
      </c>
      <c r="AT206" s="31">
        <v>1</v>
      </c>
      <c r="AU206" s="31">
        <v>1</v>
      </c>
      <c r="AV206" s="31">
        <v>1</v>
      </c>
      <c r="AW206" s="31">
        <v>1</v>
      </c>
    </row>
    <row r="207" spans="1:49">
      <c r="A207" s="2">
        <v>15</v>
      </c>
      <c r="B207" s="22">
        <v>1</v>
      </c>
      <c r="C207">
        <v>12</v>
      </c>
      <c r="D207">
        <v>82</v>
      </c>
      <c r="E207">
        <v>4</v>
      </c>
      <c r="F207">
        <v>73</v>
      </c>
      <c r="G207">
        <f t="shared" si="3"/>
        <v>8</v>
      </c>
      <c r="H207">
        <v>86</v>
      </c>
      <c r="I207">
        <v>13</v>
      </c>
      <c r="J207">
        <v>4000</v>
      </c>
      <c r="K207">
        <v>28</v>
      </c>
      <c r="L207">
        <v>82</v>
      </c>
      <c r="N207" t="s">
        <v>193</v>
      </c>
      <c r="R207">
        <v>12</v>
      </c>
      <c r="S207">
        <v>82</v>
      </c>
      <c r="T207">
        <v>4</v>
      </c>
      <c r="U207">
        <v>73</v>
      </c>
      <c r="V207">
        <v>8</v>
      </c>
      <c r="W207">
        <v>86</v>
      </c>
      <c r="X207">
        <v>13</v>
      </c>
      <c r="Y207">
        <v>4000</v>
      </c>
      <c r="Z207">
        <v>28</v>
      </c>
      <c r="AA207">
        <v>82</v>
      </c>
      <c r="AC207" t="s">
        <v>166</v>
      </c>
      <c r="AD207" t="s">
        <v>166</v>
      </c>
      <c r="AE207" t="s">
        <v>166</v>
      </c>
      <c r="AF207" t="s">
        <v>166</v>
      </c>
      <c r="AG207" t="s">
        <v>166</v>
      </c>
      <c r="AH207" t="s">
        <v>166</v>
      </c>
      <c r="AI207" t="s">
        <v>166</v>
      </c>
      <c r="AJ207" s="32" t="s">
        <v>166</v>
      </c>
      <c r="AK207" t="s">
        <v>166</v>
      </c>
      <c r="AL207" s="32" t="s">
        <v>166</v>
      </c>
      <c r="AN207" s="31">
        <v>1</v>
      </c>
      <c r="AO207" s="31">
        <v>1</v>
      </c>
      <c r="AP207" s="31">
        <v>1</v>
      </c>
      <c r="AQ207" s="31">
        <v>1</v>
      </c>
      <c r="AR207" s="31">
        <v>1</v>
      </c>
      <c r="AS207" s="31">
        <v>1</v>
      </c>
      <c r="AT207" s="31">
        <v>1</v>
      </c>
      <c r="AU207" s="31">
        <v>1</v>
      </c>
      <c r="AV207" s="31">
        <v>1</v>
      </c>
      <c r="AW207" s="31">
        <v>1</v>
      </c>
    </row>
    <row r="208" spans="1:49">
      <c r="A208" s="2"/>
      <c r="B208" s="22">
        <v>1</v>
      </c>
      <c r="C208">
        <v>11</v>
      </c>
      <c r="D208">
        <v>-3</v>
      </c>
      <c r="E208">
        <v>3</v>
      </c>
      <c r="F208">
        <v>-3</v>
      </c>
      <c r="G208">
        <f t="shared" si="3"/>
        <v>8</v>
      </c>
      <c r="H208">
        <v>-3</v>
      </c>
      <c r="I208">
        <v>14</v>
      </c>
      <c r="J208" s="10">
        <v>-1</v>
      </c>
      <c r="K208">
        <v>21</v>
      </c>
      <c r="L208">
        <v>-3</v>
      </c>
      <c r="N208" s="32" t="s">
        <v>195</v>
      </c>
      <c r="R208">
        <v>11</v>
      </c>
      <c r="S208">
        <v>-3</v>
      </c>
      <c r="T208">
        <v>3</v>
      </c>
      <c r="U208">
        <v>-3</v>
      </c>
      <c r="V208">
        <v>8</v>
      </c>
      <c r="W208">
        <v>-3</v>
      </c>
      <c r="X208">
        <v>14</v>
      </c>
      <c r="Y208">
        <v>-1</v>
      </c>
      <c r="Z208">
        <v>21</v>
      </c>
      <c r="AA208">
        <v>-3</v>
      </c>
      <c r="AC208" t="s">
        <v>166</v>
      </c>
      <c r="AD208" t="s">
        <v>166</v>
      </c>
      <c r="AE208" t="s">
        <v>166</v>
      </c>
      <c r="AF208" t="s">
        <v>166</v>
      </c>
      <c r="AG208" t="s">
        <v>166</v>
      </c>
      <c r="AH208" t="s">
        <v>166</v>
      </c>
      <c r="AI208" t="s">
        <v>166</v>
      </c>
      <c r="AJ208" s="32" t="s">
        <v>166</v>
      </c>
      <c r="AK208" t="s">
        <v>166</v>
      </c>
      <c r="AL208" s="32" t="s">
        <v>166</v>
      </c>
      <c r="AN208" s="31">
        <v>1</v>
      </c>
      <c r="AO208" s="31">
        <v>1</v>
      </c>
      <c r="AP208" s="31">
        <v>1</v>
      </c>
      <c r="AQ208" s="31">
        <v>1</v>
      </c>
      <c r="AR208" s="31">
        <v>1</v>
      </c>
      <c r="AS208" s="31">
        <v>1</v>
      </c>
      <c r="AT208" s="31">
        <v>1</v>
      </c>
      <c r="AU208" s="31">
        <v>1</v>
      </c>
      <c r="AV208" s="31">
        <v>1</v>
      </c>
      <c r="AW208" s="31">
        <v>1</v>
      </c>
    </row>
    <row r="209" spans="1:49">
      <c r="A209" s="2"/>
      <c r="B209" s="22">
        <v>1</v>
      </c>
      <c r="C209">
        <v>10</v>
      </c>
      <c r="D209">
        <v>-3</v>
      </c>
      <c r="E209">
        <v>3</v>
      </c>
      <c r="F209">
        <v>-3</v>
      </c>
      <c r="G209">
        <f t="shared" ref="G209:G215" si="5">C209-E209</f>
        <v>7</v>
      </c>
      <c r="H209">
        <v>-3</v>
      </c>
      <c r="I209">
        <v>15</v>
      </c>
      <c r="J209" s="10">
        <v>-1</v>
      </c>
      <c r="K209">
        <v>23</v>
      </c>
      <c r="L209">
        <v>-3</v>
      </c>
      <c r="R209">
        <v>10</v>
      </c>
      <c r="S209">
        <v>-3</v>
      </c>
      <c r="T209">
        <v>3</v>
      </c>
      <c r="U209">
        <v>-3</v>
      </c>
      <c r="V209">
        <v>7</v>
      </c>
      <c r="W209">
        <v>-3</v>
      </c>
      <c r="X209">
        <v>15</v>
      </c>
      <c r="Y209">
        <v>-1</v>
      </c>
      <c r="Z209">
        <v>23</v>
      </c>
      <c r="AA209">
        <v>-3</v>
      </c>
      <c r="AC209" t="s">
        <v>166</v>
      </c>
      <c r="AD209" t="s">
        <v>166</v>
      </c>
      <c r="AE209" t="s">
        <v>166</v>
      </c>
      <c r="AF209" t="s">
        <v>166</v>
      </c>
      <c r="AG209" t="s">
        <v>166</v>
      </c>
      <c r="AH209" t="s">
        <v>166</v>
      </c>
      <c r="AI209" t="s">
        <v>166</v>
      </c>
      <c r="AJ209" s="32" t="s">
        <v>166</v>
      </c>
      <c r="AK209" t="s">
        <v>166</v>
      </c>
      <c r="AL209" s="32" t="s">
        <v>166</v>
      </c>
      <c r="AN209" s="31">
        <v>1</v>
      </c>
      <c r="AO209" s="31">
        <v>1</v>
      </c>
      <c r="AP209" s="31">
        <v>1</v>
      </c>
      <c r="AQ209" s="31">
        <v>1</v>
      </c>
      <c r="AR209" s="31">
        <v>1</v>
      </c>
      <c r="AS209" s="31">
        <v>1</v>
      </c>
      <c r="AT209" s="31">
        <v>1</v>
      </c>
      <c r="AU209" s="31">
        <v>1</v>
      </c>
      <c r="AV209" s="31">
        <v>1</v>
      </c>
      <c r="AW209" s="31">
        <v>1</v>
      </c>
    </row>
    <row r="210" spans="1:49">
      <c r="A210" s="2"/>
      <c r="B210" s="22">
        <v>1</v>
      </c>
      <c r="C210">
        <v>11</v>
      </c>
      <c r="D210">
        <v>-3</v>
      </c>
      <c r="E210">
        <v>4</v>
      </c>
      <c r="F210">
        <v>-3</v>
      </c>
      <c r="G210">
        <f t="shared" si="5"/>
        <v>7</v>
      </c>
      <c r="H210">
        <v>-3</v>
      </c>
      <c r="I210">
        <v>12</v>
      </c>
      <c r="J210" s="10">
        <v>-1</v>
      </c>
      <c r="K210">
        <v>31</v>
      </c>
      <c r="L210">
        <v>-3</v>
      </c>
      <c r="R210">
        <v>11</v>
      </c>
      <c r="S210">
        <v>-3</v>
      </c>
      <c r="T210">
        <v>4</v>
      </c>
      <c r="U210">
        <v>-3</v>
      </c>
      <c r="V210">
        <v>7</v>
      </c>
      <c r="W210">
        <v>-3</v>
      </c>
      <c r="X210">
        <v>12</v>
      </c>
      <c r="Y210">
        <v>-1</v>
      </c>
      <c r="Z210">
        <v>31</v>
      </c>
      <c r="AA210">
        <v>-3</v>
      </c>
      <c r="AC210" t="s">
        <v>166</v>
      </c>
      <c r="AD210" t="s">
        <v>166</v>
      </c>
      <c r="AE210" t="s">
        <v>166</v>
      </c>
      <c r="AF210" t="s">
        <v>166</v>
      </c>
      <c r="AG210" t="s">
        <v>166</v>
      </c>
      <c r="AH210" t="s">
        <v>166</v>
      </c>
      <c r="AI210" t="s">
        <v>166</v>
      </c>
      <c r="AJ210" s="32" t="s">
        <v>166</v>
      </c>
      <c r="AK210" t="s">
        <v>166</v>
      </c>
      <c r="AL210" s="32" t="s">
        <v>166</v>
      </c>
      <c r="AN210" s="31">
        <v>1</v>
      </c>
      <c r="AO210" s="31">
        <v>1</v>
      </c>
      <c r="AP210" s="31">
        <v>1</v>
      </c>
      <c r="AQ210" s="31">
        <v>1</v>
      </c>
      <c r="AR210" s="31">
        <v>1</v>
      </c>
      <c r="AS210" s="31">
        <v>1</v>
      </c>
      <c r="AT210" s="31">
        <v>1</v>
      </c>
      <c r="AU210" s="31">
        <v>1</v>
      </c>
      <c r="AV210" s="31">
        <v>1</v>
      </c>
      <c r="AW210" s="31">
        <v>1</v>
      </c>
    </row>
    <row r="211" spans="1:49">
      <c r="A211" s="2"/>
      <c r="B211" s="22">
        <v>1</v>
      </c>
      <c r="C211">
        <v>10</v>
      </c>
      <c r="D211">
        <v>-3</v>
      </c>
      <c r="E211">
        <v>3</v>
      </c>
      <c r="F211">
        <v>-3</v>
      </c>
      <c r="G211">
        <f t="shared" si="5"/>
        <v>7</v>
      </c>
      <c r="H211">
        <v>-3</v>
      </c>
      <c r="I211">
        <v>13</v>
      </c>
      <c r="J211" s="10">
        <v>-1</v>
      </c>
      <c r="K211">
        <v>32</v>
      </c>
      <c r="L211">
        <v>-3</v>
      </c>
      <c r="R211">
        <v>10</v>
      </c>
      <c r="S211">
        <v>-3</v>
      </c>
      <c r="T211">
        <v>3</v>
      </c>
      <c r="U211">
        <v>-3</v>
      </c>
      <c r="V211">
        <v>7</v>
      </c>
      <c r="W211">
        <v>-3</v>
      </c>
      <c r="X211">
        <v>13</v>
      </c>
      <c r="Y211">
        <v>-1</v>
      </c>
      <c r="Z211">
        <v>32</v>
      </c>
      <c r="AA211">
        <v>-3</v>
      </c>
      <c r="AC211" t="s">
        <v>166</v>
      </c>
      <c r="AD211" t="s">
        <v>166</v>
      </c>
      <c r="AE211" t="s">
        <v>166</v>
      </c>
      <c r="AF211" t="s">
        <v>166</v>
      </c>
      <c r="AG211" t="s">
        <v>166</v>
      </c>
      <c r="AH211" t="s">
        <v>166</v>
      </c>
      <c r="AI211" t="s">
        <v>166</v>
      </c>
      <c r="AJ211" s="32" t="s">
        <v>166</v>
      </c>
      <c r="AK211" t="s">
        <v>166</v>
      </c>
      <c r="AL211" s="32" t="s">
        <v>166</v>
      </c>
      <c r="AN211" s="31">
        <v>1</v>
      </c>
      <c r="AO211" s="31">
        <v>1</v>
      </c>
      <c r="AP211" s="31">
        <v>1</v>
      </c>
      <c r="AQ211" s="31">
        <v>1</v>
      </c>
      <c r="AR211" s="31">
        <v>1</v>
      </c>
      <c r="AS211" s="31">
        <v>1</v>
      </c>
      <c r="AT211" s="31">
        <v>1</v>
      </c>
      <c r="AU211" s="31">
        <v>1</v>
      </c>
      <c r="AV211" s="31">
        <v>1</v>
      </c>
      <c r="AW211" s="31">
        <v>1</v>
      </c>
    </row>
    <row r="212" spans="1:49">
      <c r="A212" s="2"/>
      <c r="B212" s="22">
        <v>1</v>
      </c>
      <c r="C212">
        <v>6</v>
      </c>
      <c r="D212">
        <v>-3</v>
      </c>
      <c r="E212">
        <v>4</v>
      </c>
      <c r="F212">
        <v>-3</v>
      </c>
      <c r="G212">
        <f t="shared" si="5"/>
        <v>2</v>
      </c>
      <c r="H212">
        <v>-3</v>
      </c>
      <c r="I212">
        <v>15</v>
      </c>
      <c r="J212" s="10">
        <v>-1</v>
      </c>
      <c r="K212">
        <v>25</v>
      </c>
      <c r="L212">
        <v>-3</v>
      </c>
      <c r="P212" t="s">
        <v>139</v>
      </c>
      <c r="R212">
        <v>6</v>
      </c>
      <c r="S212">
        <v>-3</v>
      </c>
      <c r="T212">
        <v>4</v>
      </c>
      <c r="U212">
        <v>-3</v>
      </c>
      <c r="V212">
        <v>2</v>
      </c>
      <c r="W212">
        <v>-3</v>
      </c>
      <c r="X212">
        <v>15</v>
      </c>
      <c r="Y212">
        <v>-1</v>
      </c>
      <c r="Z212">
        <v>25</v>
      </c>
      <c r="AA212">
        <v>-3</v>
      </c>
      <c r="AC212" t="s">
        <v>166</v>
      </c>
      <c r="AD212" t="s">
        <v>166</v>
      </c>
      <c r="AE212" t="s">
        <v>166</v>
      </c>
      <c r="AF212" t="s">
        <v>166</v>
      </c>
      <c r="AG212" t="s">
        <v>166</v>
      </c>
      <c r="AH212" t="s">
        <v>166</v>
      </c>
      <c r="AI212" t="s">
        <v>166</v>
      </c>
      <c r="AJ212" s="32" t="s">
        <v>166</v>
      </c>
      <c r="AK212" t="s">
        <v>166</v>
      </c>
      <c r="AL212" s="32" t="s">
        <v>166</v>
      </c>
      <c r="AN212" s="31">
        <v>1</v>
      </c>
      <c r="AO212" s="31">
        <v>1</v>
      </c>
      <c r="AP212" s="31">
        <v>1</v>
      </c>
      <c r="AQ212" s="31">
        <v>1</v>
      </c>
      <c r="AR212" s="31">
        <v>1</v>
      </c>
      <c r="AS212" s="31">
        <v>1</v>
      </c>
      <c r="AT212" s="31">
        <v>1</v>
      </c>
      <c r="AU212" s="31">
        <v>1</v>
      </c>
      <c r="AV212" s="31">
        <v>1</v>
      </c>
      <c r="AW212" s="31">
        <v>1</v>
      </c>
    </row>
    <row r="213" spans="1:49">
      <c r="A213" s="2"/>
      <c r="B213" s="22">
        <v>1</v>
      </c>
      <c r="C213">
        <v>11</v>
      </c>
      <c r="D213">
        <v>-3</v>
      </c>
      <c r="E213">
        <v>2</v>
      </c>
      <c r="F213">
        <v>-3</v>
      </c>
      <c r="G213">
        <f t="shared" si="5"/>
        <v>9</v>
      </c>
      <c r="H213">
        <v>-3</v>
      </c>
      <c r="I213">
        <v>16</v>
      </c>
      <c r="J213" s="10">
        <v>-1</v>
      </c>
      <c r="K213">
        <v>28</v>
      </c>
      <c r="L213">
        <v>-3</v>
      </c>
      <c r="P213" t="s">
        <v>139</v>
      </c>
      <c r="R213">
        <v>11</v>
      </c>
      <c r="S213">
        <v>-3</v>
      </c>
      <c r="T213">
        <v>2</v>
      </c>
      <c r="U213">
        <v>-3</v>
      </c>
      <c r="V213">
        <v>9</v>
      </c>
      <c r="W213">
        <v>-3</v>
      </c>
      <c r="X213">
        <v>16</v>
      </c>
      <c r="Y213">
        <v>-1</v>
      </c>
      <c r="Z213">
        <v>28</v>
      </c>
      <c r="AA213">
        <v>-3</v>
      </c>
      <c r="AC213" t="s">
        <v>166</v>
      </c>
      <c r="AD213" t="s">
        <v>166</v>
      </c>
      <c r="AE213" t="s">
        <v>166</v>
      </c>
      <c r="AF213" t="s">
        <v>166</v>
      </c>
      <c r="AG213" t="s">
        <v>166</v>
      </c>
      <c r="AH213" t="s">
        <v>166</v>
      </c>
      <c r="AI213" t="s">
        <v>166</v>
      </c>
      <c r="AJ213" s="32" t="s">
        <v>166</v>
      </c>
      <c r="AK213" t="s">
        <v>166</v>
      </c>
      <c r="AL213" s="32" t="s">
        <v>166</v>
      </c>
      <c r="AN213" s="31">
        <v>1</v>
      </c>
      <c r="AO213" s="31">
        <v>1</v>
      </c>
      <c r="AP213" s="31">
        <v>1</v>
      </c>
      <c r="AQ213" s="31">
        <v>1</v>
      </c>
      <c r="AR213" s="31">
        <v>1</v>
      </c>
      <c r="AS213" s="31">
        <v>1</v>
      </c>
      <c r="AT213" s="31">
        <v>1</v>
      </c>
      <c r="AU213" s="31">
        <v>1</v>
      </c>
      <c r="AV213" s="31">
        <v>1</v>
      </c>
      <c r="AW213" s="31">
        <v>1</v>
      </c>
    </row>
    <row r="214" spans="1:49">
      <c r="A214" s="2"/>
      <c r="B214" s="22">
        <v>1</v>
      </c>
      <c r="C214">
        <v>10</v>
      </c>
      <c r="D214">
        <v>76</v>
      </c>
      <c r="E214">
        <v>4</v>
      </c>
      <c r="F214">
        <v>70</v>
      </c>
      <c r="G214">
        <f t="shared" si="5"/>
        <v>6</v>
      </c>
      <c r="H214">
        <v>85</v>
      </c>
      <c r="I214">
        <v>18</v>
      </c>
      <c r="J214" s="10">
        <v>3500</v>
      </c>
      <c r="K214">
        <v>28</v>
      </c>
      <c r="L214">
        <v>76</v>
      </c>
      <c r="R214">
        <v>10</v>
      </c>
      <c r="S214">
        <v>76</v>
      </c>
      <c r="T214">
        <v>4</v>
      </c>
      <c r="U214">
        <v>70</v>
      </c>
      <c r="V214">
        <v>6</v>
      </c>
      <c r="W214">
        <v>85</v>
      </c>
      <c r="X214">
        <v>18</v>
      </c>
      <c r="Y214">
        <v>3500</v>
      </c>
      <c r="Z214">
        <v>28</v>
      </c>
      <c r="AA214">
        <v>76</v>
      </c>
      <c r="AC214" t="s">
        <v>166</v>
      </c>
      <c r="AD214" t="s">
        <v>166</v>
      </c>
      <c r="AE214" t="s">
        <v>166</v>
      </c>
      <c r="AF214" t="s">
        <v>166</v>
      </c>
      <c r="AG214" t="s">
        <v>166</v>
      </c>
      <c r="AH214" t="s">
        <v>166</v>
      </c>
      <c r="AI214" t="s">
        <v>166</v>
      </c>
      <c r="AJ214" s="32" t="s">
        <v>166</v>
      </c>
      <c r="AK214" t="s">
        <v>166</v>
      </c>
      <c r="AL214" s="32" t="s">
        <v>166</v>
      </c>
      <c r="AN214" s="31">
        <v>1</v>
      </c>
      <c r="AO214" s="31">
        <v>1</v>
      </c>
      <c r="AP214" s="31">
        <v>1</v>
      </c>
      <c r="AQ214" s="31">
        <v>1</v>
      </c>
      <c r="AR214" s="31">
        <v>1</v>
      </c>
      <c r="AS214" s="31">
        <v>1</v>
      </c>
      <c r="AT214" s="31">
        <v>1</v>
      </c>
      <c r="AU214" s="31">
        <v>1</v>
      </c>
      <c r="AV214" s="31">
        <v>1</v>
      </c>
      <c r="AW214" s="31">
        <v>1</v>
      </c>
    </row>
    <row r="215" spans="1:49">
      <c r="A215" s="2">
        <v>16</v>
      </c>
      <c r="B215" s="22">
        <v>1</v>
      </c>
      <c r="C215">
        <v>12</v>
      </c>
      <c r="D215">
        <v>82</v>
      </c>
      <c r="E215">
        <v>4</v>
      </c>
      <c r="F215">
        <v>73</v>
      </c>
      <c r="G215">
        <f t="shared" si="5"/>
        <v>8</v>
      </c>
      <c r="H215">
        <v>86</v>
      </c>
      <c r="I215">
        <v>13</v>
      </c>
      <c r="J215" s="10">
        <v>3900</v>
      </c>
      <c r="K215">
        <v>28</v>
      </c>
      <c r="L215">
        <v>78</v>
      </c>
      <c r="N215" s="32" t="s">
        <v>194</v>
      </c>
      <c r="R215">
        <v>12</v>
      </c>
      <c r="S215">
        <v>82</v>
      </c>
      <c r="T215">
        <v>4</v>
      </c>
      <c r="U215">
        <v>73</v>
      </c>
      <c r="V215">
        <v>8</v>
      </c>
      <c r="W215">
        <v>86</v>
      </c>
      <c r="X215">
        <v>13</v>
      </c>
      <c r="Y215">
        <v>3900</v>
      </c>
      <c r="Z215">
        <v>28</v>
      </c>
      <c r="AA215">
        <v>78</v>
      </c>
      <c r="AC215" s="32" t="s">
        <v>166</v>
      </c>
      <c r="AD215" s="32" t="s">
        <v>166</v>
      </c>
      <c r="AE215" s="32" t="s">
        <v>166</v>
      </c>
      <c r="AF215" s="32" t="s">
        <v>166</v>
      </c>
      <c r="AG215" s="32" t="s">
        <v>166</v>
      </c>
      <c r="AH215" s="32" t="s">
        <v>166</v>
      </c>
      <c r="AI215" s="32" t="s">
        <v>166</v>
      </c>
      <c r="AJ215" s="32" t="s">
        <v>166</v>
      </c>
      <c r="AK215" s="32" t="s">
        <v>166</v>
      </c>
      <c r="AL215" s="32" t="s">
        <v>166</v>
      </c>
      <c r="AN215" s="31">
        <v>1</v>
      </c>
      <c r="AO215" s="31">
        <v>1</v>
      </c>
      <c r="AP215" s="31">
        <v>1</v>
      </c>
      <c r="AQ215" s="31">
        <v>1</v>
      </c>
      <c r="AR215" s="31">
        <v>1</v>
      </c>
      <c r="AS215" s="31">
        <v>1</v>
      </c>
      <c r="AT215" s="31">
        <v>1</v>
      </c>
      <c r="AU215" s="31">
        <v>1</v>
      </c>
      <c r="AV215" s="31">
        <v>1</v>
      </c>
      <c r="AW215" s="31">
        <v>1</v>
      </c>
    </row>
    <row r="216" spans="1:49">
      <c r="A216" s="2"/>
      <c r="B216" s="22">
        <v>1</v>
      </c>
      <c r="C216">
        <v>-3</v>
      </c>
      <c r="D216">
        <v>-3</v>
      </c>
      <c r="E216">
        <v>-3</v>
      </c>
      <c r="F216">
        <v>-3</v>
      </c>
      <c r="G216">
        <v>-3</v>
      </c>
      <c r="H216">
        <v>-3</v>
      </c>
      <c r="I216">
        <v>14</v>
      </c>
      <c r="J216" s="10">
        <v>-1</v>
      </c>
      <c r="K216">
        <v>-3</v>
      </c>
      <c r="L216">
        <v>-3</v>
      </c>
      <c r="N216" s="32" t="s">
        <v>196</v>
      </c>
      <c r="R216">
        <v>-3</v>
      </c>
      <c r="S216">
        <v>-3</v>
      </c>
      <c r="T216">
        <v>-3</v>
      </c>
      <c r="U216">
        <v>-3</v>
      </c>
      <c r="V216">
        <v>-3</v>
      </c>
      <c r="W216">
        <v>-3</v>
      </c>
      <c r="X216">
        <v>14</v>
      </c>
      <c r="Y216">
        <v>-1</v>
      </c>
      <c r="Z216">
        <v>-3</v>
      </c>
      <c r="AA216">
        <v>-3</v>
      </c>
      <c r="AC216" s="32" t="s">
        <v>166</v>
      </c>
      <c r="AD216" s="32" t="s">
        <v>166</v>
      </c>
      <c r="AE216" s="32" t="s">
        <v>166</v>
      </c>
      <c r="AF216" s="32" t="s">
        <v>166</v>
      </c>
      <c r="AG216" s="32" t="s">
        <v>166</v>
      </c>
      <c r="AH216" s="32" t="s">
        <v>166</v>
      </c>
      <c r="AI216" s="32" t="s">
        <v>166</v>
      </c>
      <c r="AJ216" s="32" t="s">
        <v>166</v>
      </c>
      <c r="AK216" s="32" t="s">
        <v>166</v>
      </c>
      <c r="AL216" s="32" t="s">
        <v>166</v>
      </c>
      <c r="AN216" s="31">
        <v>1</v>
      </c>
      <c r="AO216" s="31">
        <v>1</v>
      </c>
      <c r="AP216" s="31">
        <v>1</v>
      </c>
      <c r="AQ216" s="31">
        <v>1</v>
      </c>
      <c r="AR216" s="31">
        <v>1</v>
      </c>
      <c r="AS216" s="31">
        <v>1</v>
      </c>
      <c r="AT216" s="31">
        <v>1</v>
      </c>
      <c r="AU216" s="31">
        <v>1</v>
      </c>
      <c r="AV216" s="31">
        <v>1</v>
      </c>
      <c r="AW216" s="31">
        <v>1</v>
      </c>
    </row>
    <row r="217" spans="1:49">
      <c r="A217" s="2"/>
      <c r="B217" s="22">
        <v>1</v>
      </c>
      <c r="C217">
        <v>-3</v>
      </c>
      <c r="D217">
        <v>-3</v>
      </c>
      <c r="E217">
        <v>-3</v>
      </c>
      <c r="F217">
        <v>-3</v>
      </c>
      <c r="G217">
        <v>-3</v>
      </c>
      <c r="H217">
        <v>-3</v>
      </c>
      <c r="I217">
        <v>-3</v>
      </c>
      <c r="J217" s="10">
        <v>-1</v>
      </c>
      <c r="K217">
        <v>-3</v>
      </c>
      <c r="L217">
        <v>-3</v>
      </c>
      <c r="R217">
        <v>-3</v>
      </c>
      <c r="S217">
        <v>-3</v>
      </c>
      <c r="T217">
        <v>-3</v>
      </c>
      <c r="U217">
        <v>-3</v>
      </c>
      <c r="V217">
        <v>-3</v>
      </c>
      <c r="W217">
        <v>-3</v>
      </c>
      <c r="X217">
        <v>-3</v>
      </c>
      <c r="Y217">
        <v>-1</v>
      </c>
      <c r="Z217">
        <v>-3</v>
      </c>
      <c r="AA217">
        <v>-3</v>
      </c>
      <c r="AC217" s="32" t="s">
        <v>166</v>
      </c>
      <c r="AD217" s="32" t="s">
        <v>166</v>
      </c>
      <c r="AE217" s="32" t="s">
        <v>166</v>
      </c>
      <c r="AF217" s="32" t="s">
        <v>166</v>
      </c>
      <c r="AG217" s="32" t="s">
        <v>166</v>
      </c>
      <c r="AH217" s="32" t="s">
        <v>166</v>
      </c>
      <c r="AI217" s="32" t="s">
        <v>166</v>
      </c>
      <c r="AJ217" s="32" t="s">
        <v>166</v>
      </c>
      <c r="AK217" s="32" t="s">
        <v>166</v>
      </c>
      <c r="AL217" s="32" t="s">
        <v>166</v>
      </c>
      <c r="AN217" s="31">
        <v>1</v>
      </c>
      <c r="AO217" s="31">
        <v>1</v>
      </c>
      <c r="AP217" s="31">
        <v>1</v>
      </c>
      <c r="AQ217" s="31">
        <v>1</v>
      </c>
      <c r="AR217" s="31">
        <v>1</v>
      </c>
      <c r="AS217" s="31">
        <v>1</v>
      </c>
      <c r="AT217" s="31">
        <v>1</v>
      </c>
      <c r="AU217" s="31">
        <v>1</v>
      </c>
      <c r="AV217" s="31">
        <v>1</v>
      </c>
      <c r="AW217" s="31">
        <v>1</v>
      </c>
    </row>
    <row r="218" spans="1:49">
      <c r="A218" s="2"/>
      <c r="B218" s="22">
        <v>1</v>
      </c>
      <c r="C218">
        <v>-3</v>
      </c>
      <c r="D218">
        <v>-3</v>
      </c>
      <c r="E218">
        <v>-3</v>
      </c>
      <c r="F218">
        <v>-3</v>
      </c>
      <c r="G218">
        <v>-3</v>
      </c>
      <c r="H218">
        <v>-3</v>
      </c>
      <c r="I218">
        <v>-3</v>
      </c>
      <c r="J218" s="10">
        <v>-1</v>
      </c>
      <c r="K218">
        <v>-3</v>
      </c>
      <c r="L218">
        <v>-3</v>
      </c>
      <c r="R218">
        <v>-3</v>
      </c>
      <c r="S218">
        <v>-3</v>
      </c>
      <c r="T218">
        <v>-3</v>
      </c>
      <c r="U218">
        <v>-3</v>
      </c>
      <c r="V218">
        <v>-3</v>
      </c>
      <c r="W218">
        <v>-3</v>
      </c>
      <c r="X218">
        <v>-3</v>
      </c>
      <c r="Y218">
        <v>-1</v>
      </c>
      <c r="Z218">
        <v>-3</v>
      </c>
      <c r="AA218">
        <v>-3</v>
      </c>
      <c r="AC218" s="32" t="s">
        <v>166</v>
      </c>
      <c r="AD218" s="32" t="s">
        <v>166</v>
      </c>
      <c r="AE218" s="32" t="s">
        <v>166</v>
      </c>
      <c r="AF218" s="32" t="s">
        <v>166</v>
      </c>
      <c r="AG218" s="32" t="s">
        <v>166</v>
      </c>
      <c r="AH218" s="32" t="s">
        <v>166</v>
      </c>
      <c r="AI218" s="32" t="s">
        <v>166</v>
      </c>
      <c r="AJ218" s="32" t="s">
        <v>166</v>
      </c>
      <c r="AK218" s="32" t="s">
        <v>166</v>
      </c>
      <c r="AL218" s="32" t="s">
        <v>166</v>
      </c>
      <c r="AN218" s="31">
        <v>1</v>
      </c>
      <c r="AO218" s="31">
        <v>1</v>
      </c>
      <c r="AP218" s="31">
        <v>1</v>
      </c>
      <c r="AQ218" s="31">
        <v>1</v>
      </c>
      <c r="AR218" s="31">
        <v>1</v>
      </c>
      <c r="AS218" s="31">
        <v>1</v>
      </c>
      <c r="AT218" s="31">
        <v>1</v>
      </c>
      <c r="AU218" s="31">
        <v>1</v>
      </c>
      <c r="AV218" s="31">
        <v>1</v>
      </c>
      <c r="AW218" s="31">
        <v>1</v>
      </c>
    </row>
    <row r="219" spans="1:49">
      <c r="A219" s="2"/>
      <c r="B219" s="22">
        <v>1</v>
      </c>
      <c r="C219">
        <v>-3</v>
      </c>
      <c r="D219">
        <v>-3</v>
      </c>
      <c r="E219">
        <v>-3</v>
      </c>
      <c r="F219">
        <v>-3</v>
      </c>
      <c r="G219">
        <v>-3</v>
      </c>
      <c r="H219">
        <v>-3</v>
      </c>
      <c r="I219">
        <v>-3</v>
      </c>
      <c r="J219">
        <v>-1</v>
      </c>
      <c r="K219">
        <v>-3</v>
      </c>
      <c r="L219">
        <v>-3</v>
      </c>
      <c r="R219">
        <v>-3</v>
      </c>
      <c r="S219">
        <v>-3</v>
      </c>
      <c r="T219">
        <v>-3</v>
      </c>
      <c r="U219">
        <v>-3</v>
      </c>
      <c r="V219">
        <v>-3</v>
      </c>
      <c r="W219">
        <v>-3</v>
      </c>
      <c r="X219">
        <v>-3</v>
      </c>
      <c r="Y219">
        <v>-1</v>
      </c>
      <c r="Z219">
        <v>-3</v>
      </c>
      <c r="AA219">
        <v>-3</v>
      </c>
      <c r="AC219" s="32" t="s">
        <v>166</v>
      </c>
      <c r="AD219" s="32" t="s">
        <v>166</v>
      </c>
      <c r="AE219" s="32" t="s">
        <v>166</v>
      </c>
      <c r="AF219" s="32" t="s">
        <v>166</v>
      </c>
      <c r="AG219" s="32" t="s">
        <v>166</v>
      </c>
      <c r="AH219" s="32" t="s">
        <v>166</v>
      </c>
      <c r="AI219" s="32" t="s">
        <v>166</v>
      </c>
      <c r="AJ219" s="32" t="s">
        <v>166</v>
      </c>
      <c r="AK219" s="32" t="s">
        <v>166</v>
      </c>
      <c r="AL219" s="32" t="s">
        <v>166</v>
      </c>
      <c r="AN219" s="31">
        <v>1</v>
      </c>
      <c r="AO219" s="31">
        <v>1</v>
      </c>
      <c r="AP219" s="31">
        <v>1</v>
      </c>
      <c r="AQ219" s="31">
        <v>1</v>
      </c>
      <c r="AR219" s="31">
        <v>1</v>
      </c>
      <c r="AS219" s="31">
        <v>1</v>
      </c>
      <c r="AT219" s="31">
        <v>1</v>
      </c>
      <c r="AU219" s="31">
        <v>1</v>
      </c>
      <c r="AV219" s="31">
        <v>1</v>
      </c>
      <c r="AW219" s="31">
        <v>1</v>
      </c>
    </row>
    <row r="220" spans="1:49">
      <c r="A220" s="2"/>
      <c r="B220" s="22">
        <v>1</v>
      </c>
      <c r="C220">
        <v>-3</v>
      </c>
      <c r="D220">
        <v>-3</v>
      </c>
      <c r="E220">
        <v>-3</v>
      </c>
      <c r="F220">
        <v>-3</v>
      </c>
      <c r="G220">
        <v>-3</v>
      </c>
      <c r="H220">
        <v>-3</v>
      </c>
      <c r="I220">
        <v>-3</v>
      </c>
      <c r="J220">
        <v>-1</v>
      </c>
      <c r="K220">
        <v>-3</v>
      </c>
      <c r="L220">
        <v>-3</v>
      </c>
      <c r="P220" t="s">
        <v>139</v>
      </c>
      <c r="R220">
        <v>-3</v>
      </c>
      <c r="S220">
        <v>-3</v>
      </c>
      <c r="T220">
        <v>-3</v>
      </c>
      <c r="U220">
        <v>-3</v>
      </c>
      <c r="V220">
        <v>-3</v>
      </c>
      <c r="W220">
        <v>-3</v>
      </c>
      <c r="X220">
        <v>-3</v>
      </c>
      <c r="Y220">
        <v>-1</v>
      </c>
      <c r="Z220">
        <v>-3</v>
      </c>
      <c r="AA220">
        <v>-3</v>
      </c>
      <c r="AC220" s="32" t="s">
        <v>166</v>
      </c>
      <c r="AD220" s="32" t="s">
        <v>166</v>
      </c>
      <c r="AE220" s="32" t="s">
        <v>166</v>
      </c>
      <c r="AF220" s="32" t="s">
        <v>166</v>
      </c>
      <c r="AG220" s="32" t="s">
        <v>166</v>
      </c>
      <c r="AH220" s="32" t="s">
        <v>166</v>
      </c>
      <c r="AI220" s="32" t="s">
        <v>166</v>
      </c>
      <c r="AJ220" s="32" t="s">
        <v>166</v>
      </c>
      <c r="AK220" s="32" t="s">
        <v>166</v>
      </c>
      <c r="AL220" s="32" t="s">
        <v>166</v>
      </c>
      <c r="AN220" s="31">
        <v>1</v>
      </c>
      <c r="AO220" s="31">
        <v>1</v>
      </c>
      <c r="AP220" s="31">
        <v>1</v>
      </c>
      <c r="AQ220" s="31">
        <v>1</v>
      </c>
      <c r="AR220" s="31">
        <v>1</v>
      </c>
      <c r="AS220" s="31">
        <v>1</v>
      </c>
      <c r="AT220" s="31">
        <v>1</v>
      </c>
      <c r="AU220" s="31">
        <v>1</v>
      </c>
      <c r="AV220" s="31">
        <v>1</v>
      </c>
      <c r="AW220" s="31">
        <v>1</v>
      </c>
    </row>
    <row r="221" spans="1:49">
      <c r="A221" s="2"/>
      <c r="B221" s="22">
        <v>1</v>
      </c>
      <c r="C221">
        <v>-3</v>
      </c>
      <c r="D221">
        <v>-3</v>
      </c>
      <c r="E221">
        <v>-3</v>
      </c>
      <c r="F221">
        <v>-3</v>
      </c>
      <c r="G221">
        <v>-3</v>
      </c>
      <c r="H221">
        <v>-3</v>
      </c>
      <c r="I221">
        <v>-3</v>
      </c>
      <c r="J221">
        <v>-1</v>
      </c>
      <c r="K221">
        <v>-3</v>
      </c>
      <c r="L221">
        <v>-3</v>
      </c>
      <c r="P221" t="s">
        <v>139</v>
      </c>
      <c r="R221">
        <v>-3</v>
      </c>
      <c r="S221">
        <v>-3</v>
      </c>
      <c r="T221">
        <v>-3</v>
      </c>
      <c r="U221">
        <v>-3</v>
      </c>
      <c r="V221">
        <v>-3</v>
      </c>
      <c r="W221">
        <v>-3</v>
      </c>
      <c r="X221">
        <v>-3</v>
      </c>
      <c r="Y221">
        <v>-1</v>
      </c>
      <c r="Z221">
        <v>-3</v>
      </c>
      <c r="AA221">
        <v>-3</v>
      </c>
      <c r="AC221" s="32" t="s">
        <v>166</v>
      </c>
      <c r="AD221" s="32" t="s">
        <v>166</v>
      </c>
      <c r="AE221" s="32" t="s">
        <v>166</v>
      </c>
      <c r="AF221" s="32" t="s">
        <v>166</v>
      </c>
      <c r="AG221" s="32" t="s">
        <v>166</v>
      </c>
      <c r="AH221" s="32" t="s">
        <v>166</v>
      </c>
      <c r="AI221" s="32" t="s">
        <v>166</v>
      </c>
      <c r="AJ221" s="32" t="s">
        <v>166</v>
      </c>
      <c r="AK221" s="32" t="s">
        <v>166</v>
      </c>
      <c r="AL221" s="32" t="s">
        <v>166</v>
      </c>
      <c r="AN221" s="31">
        <v>1</v>
      </c>
      <c r="AO221" s="31">
        <v>1</v>
      </c>
      <c r="AP221" s="31">
        <v>1</v>
      </c>
      <c r="AQ221" s="31">
        <v>1</v>
      </c>
      <c r="AR221" s="31">
        <v>1</v>
      </c>
      <c r="AS221" s="31">
        <v>1</v>
      </c>
      <c r="AT221" s="31">
        <v>1</v>
      </c>
      <c r="AU221" s="31">
        <v>1</v>
      </c>
      <c r="AV221" s="31">
        <v>1</v>
      </c>
      <c r="AW221" s="31">
        <v>1</v>
      </c>
    </row>
    <row r="222" spans="1:49">
      <c r="A222" s="2"/>
      <c r="B222" s="22">
        <v>1</v>
      </c>
      <c r="C222">
        <v>-3</v>
      </c>
      <c r="D222">
        <v>-3</v>
      </c>
      <c r="E222">
        <v>-3</v>
      </c>
      <c r="F222">
        <v>-3</v>
      </c>
      <c r="G222">
        <v>-3</v>
      </c>
      <c r="H222">
        <v>-3</v>
      </c>
      <c r="I222">
        <v>18</v>
      </c>
      <c r="J222">
        <v>-1</v>
      </c>
      <c r="K222">
        <v>-3</v>
      </c>
      <c r="L222">
        <v>-3</v>
      </c>
      <c r="P222" t="s">
        <v>139</v>
      </c>
      <c r="R222">
        <v>-3</v>
      </c>
      <c r="S222">
        <v>-3</v>
      </c>
      <c r="T222">
        <v>-3</v>
      </c>
      <c r="U222">
        <v>-3</v>
      </c>
      <c r="V222">
        <v>-3</v>
      </c>
      <c r="W222">
        <v>-3</v>
      </c>
      <c r="X222">
        <v>18</v>
      </c>
      <c r="Y222">
        <v>-1</v>
      </c>
      <c r="Z222">
        <v>-3</v>
      </c>
      <c r="AA222">
        <v>-3</v>
      </c>
      <c r="AC222" s="32" t="s">
        <v>166</v>
      </c>
      <c r="AD222" s="32" t="s">
        <v>166</v>
      </c>
      <c r="AE222" s="32" t="s">
        <v>166</v>
      </c>
      <c r="AF222" s="32" t="s">
        <v>166</v>
      </c>
      <c r="AG222" s="32" t="s">
        <v>166</v>
      </c>
      <c r="AH222" s="32" t="s">
        <v>166</v>
      </c>
      <c r="AI222" s="32" t="s">
        <v>166</v>
      </c>
      <c r="AJ222" s="32" t="s">
        <v>166</v>
      </c>
      <c r="AK222" s="32" t="s">
        <v>166</v>
      </c>
      <c r="AL222" s="32" t="s">
        <v>166</v>
      </c>
      <c r="AN222" s="31">
        <v>1</v>
      </c>
      <c r="AO222" s="31">
        <v>1</v>
      </c>
      <c r="AP222" s="31">
        <v>1</v>
      </c>
      <c r="AQ222" s="31">
        <v>1</v>
      </c>
      <c r="AR222" s="31">
        <v>1</v>
      </c>
      <c r="AS222" s="31">
        <v>1</v>
      </c>
      <c r="AT222" s="31">
        <v>1</v>
      </c>
      <c r="AU222" s="31">
        <v>1</v>
      </c>
      <c r="AV222" s="31">
        <v>1</v>
      </c>
      <c r="AW222" s="31">
        <v>1</v>
      </c>
    </row>
    <row r="223" spans="1:49">
      <c r="A223" s="2"/>
      <c r="B223" s="22">
        <v>1</v>
      </c>
      <c r="C223">
        <v>-3</v>
      </c>
      <c r="D223">
        <v>-3</v>
      </c>
      <c r="E223">
        <v>-3</v>
      </c>
      <c r="F223">
        <v>-3</v>
      </c>
      <c r="G223">
        <v>-3</v>
      </c>
      <c r="H223">
        <v>-3</v>
      </c>
      <c r="I223">
        <v>18</v>
      </c>
      <c r="J223">
        <v>-1</v>
      </c>
      <c r="K223">
        <v>-3</v>
      </c>
      <c r="L223">
        <v>-3</v>
      </c>
      <c r="P223" t="s">
        <v>139</v>
      </c>
      <c r="R223">
        <v>-3</v>
      </c>
      <c r="S223">
        <v>-3</v>
      </c>
      <c r="T223">
        <v>-3</v>
      </c>
      <c r="U223">
        <v>-3</v>
      </c>
      <c r="V223">
        <v>-3</v>
      </c>
      <c r="W223">
        <v>-3</v>
      </c>
      <c r="X223">
        <v>18</v>
      </c>
      <c r="Y223">
        <v>-1</v>
      </c>
      <c r="Z223">
        <v>-3</v>
      </c>
      <c r="AA223">
        <v>-3</v>
      </c>
      <c r="AC223" s="32" t="s">
        <v>166</v>
      </c>
      <c r="AD223" s="32" t="s">
        <v>166</v>
      </c>
      <c r="AE223" s="32" t="s">
        <v>166</v>
      </c>
      <c r="AF223" s="32" t="s">
        <v>166</v>
      </c>
      <c r="AG223" s="32" t="s">
        <v>166</v>
      </c>
      <c r="AH223" s="32" t="s">
        <v>166</v>
      </c>
      <c r="AI223" s="32" t="s">
        <v>166</v>
      </c>
      <c r="AJ223" s="32" t="s">
        <v>166</v>
      </c>
      <c r="AK223" s="32" t="s">
        <v>166</v>
      </c>
      <c r="AL223" s="32" t="s">
        <v>166</v>
      </c>
      <c r="AN223" s="31">
        <v>1</v>
      </c>
      <c r="AO223" s="31">
        <v>1</v>
      </c>
      <c r="AP223" s="31">
        <v>1</v>
      </c>
      <c r="AQ223" s="31">
        <v>1</v>
      </c>
      <c r="AR223" s="31">
        <v>1</v>
      </c>
      <c r="AS223" s="31">
        <v>1</v>
      </c>
      <c r="AT223" s="31">
        <v>1</v>
      </c>
      <c r="AU223" s="31">
        <v>1</v>
      </c>
      <c r="AV223" s="31">
        <v>1</v>
      </c>
      <c r="AW223" s="31">
        <v>1</v>
      </c>
    </row>
    <row r="224" spans="1:49">
      <c r="A224" s="2"/>
      <c r="B224" s="22">
        <v>1</v>
      </c>
      <c r="C224">
        <v>11</v>
      </c>
      <c r="D224">
        <v>84</v>
      </c>
      <c r="E224">
        <v>4</v>
      </c>
      <c r="F224">
        <v>72</v>
      </c>
      <c r="G224">
        <f>C224-E224</f>
        <v>7</v>
      </c>
      <c r="H224">
        <v>92</v>
      </c>
      <c r="I224">
        <v>16</v>
      </c>
      <c r="J224">
        <v>4000</v>
      </c>
      <c r="K224">
        <v>26</v>
      </c>
      <c r="L224">
        <v>84</v>
      </c>
      <c r="R224">
        <v>11</v>
      </c>
      <c r="S224">
        <v>84</v>
      </c>
      <c r="T224">
        <v>4</v>
      </c>
      <c r="U224">
        <v>72</v>
      </c>
      <c r="V224">
        <v>7</v>
      </c>
      <c r="W224">
        <v>92</v>
      </c>
      <c r="X224">
        <v>16</v>
      </c>
      <c r="Y224">
        <v>4000</v>
      </c>
      <c r="Z224">
        <v>26</v>
      </c>
      <c r="AA224">
        <v>84</v>
      </c>
      <c r="AC224" s="32" t="s">
        <v>166</v>
      </c>
      <c r="AD224" s="32" t="s">
        <v>166</v>
      </c>
      <c r="AE224" s="32" t="s">
        <v>166</v>
      </c>
      <c r="AF224" s="32" t="s">
        <v>166</v>
      </c>
      <c r="AG224" s="32" t="s">
        <v>166</v>
      </c>
      <c r="AH224" s="32" t="s">
        <v>166</v>
      </c>
      <c r="AI224" s="32" t="s">
        <v>166</v>
      </c>
      <c r="AJ224" s="32" t="s">
        <v>166</v>
      </c>
      <c r="AK224" s="32" t="s">
        <v>166</v>
      </c>
      <c r="AL224" s="32" t="s">
        <v>166</v>
      </c>
      <c r="AN224" s="31">
        <v>1</v>
      </c>
      <c r="AO224" s="31">
        <v>1</v>
      </c>
      <c r="AP224" s="31">
        <v>1</v>
      </c>
      <c r="AQ224" s="31">
        <v>1</v>
      </c>
      <c r="AR224" s="31">
        <v>1</v>
      </c>
      <c r="AS224" s="31">
        <v>1</v>
      </c>
      <c r="AT224" s="31">
        <v>1</v>
      </c>
      <c r="AU224" s="31">
        <v>1</v>
      </c>
      <c r="AV224" s="31">
        <v>1</v>
      </c>
      <c r="AW224" s="31">
        <v>1</v>
      </c>
    </row>
    <row r="225" spans="1:49">
      <c r="A225" s="2">
        <v>17</v>
      </c>
      <c r="B225" s="19">
        <v>1</v>
      </c>
      <c r="C225">
        <v>12</v>
      </c>
      <c r="D225">
        <v>82</v>
      </c>
      <c r="E225" s="10">
        <v>3</v>
      </c>
      <c r="F225" s="10">
        <v>73</v>
      </c>
      <c r="G225">
        <f t="shared" ref="G225:G251" si="6">C225-E225</f>
        <v>9</v>
      </c>
      <c r="H225" s="10">
        <v>86</v>
      </c>
      <c r="I225" s="10">
        <v>13</v>
      </c>
      <c r="J225">
        <v>3500</v>
      </c>
      <c r="K225" s="10">
        <v>28</v>
      </c>
      <c r="L225" s="10">
        <v>83</v>
      </c>
      <c r="N225" s="32" t="s">
        <v>197</v>
      </c>
      <c r="R225">
        <v>12</v>
      </c>
      <c r="S225">
        <v>82</v>
      </c>
      <c r="T225">
        <v>3</v>
      </c>
      <c r="U225">
        <v>73</v>
      </c>
      <c r="V225">
        <v>9</v>
      </c>
      <c r="W225">
        <v>86</v>
      </c>
      <c r="X225">
        <v>13</v>
      </c>
      <c r="Y225">
        <v>3500</v>
      </c>
      <c r="Z225">
        <v>28</v>
      </c>
      <c r="AA225">
        <v>83</v>
      </c>
      <c r="AC225" s="32" t="s">
        <v>166</v>
      </c>
      <c r="AD225" s="32" t="s">
        <v>166</v>
      </c>
      <c r="AE225" s="32" t="s">
        <v>166</v>
      </c>
      <c r="AF225" s="32" t="s">
        <v>166</v>
      </c>
      <c r="AG225" s="32" t="s">
        <v>166</v>
      </c>
      <c r="AH225" s="32" t="s">
        <v>166</v>
      </c>
      <c r="AI225" s="32" t="s">
        <v>166</v>
      </c>
      <c r="AJ225" s="32" t="s">
        <v>166</v>
      </c>
      <c r="AK225" s="32" t="s">
        <v>166</v>
      </c>
      <c r="AL225" s="32" t="s">
        <v>166</v>
      </c>
      <c r="AN225" s="31">
        <v>1</v>
      </c>
      <c r="AO225" s="31">
        <v>1</v>
      </c>
      <c r="AP225" s="31">
        <v>1</v>
      </c>
      <c r="AQ225" s="31">
        <v>1</v>
      </c>
      <c r="AR225" s="31">
        <v>1</v>
      </c>
      <c r="AS225" s="31">
        <v>1</v>
      </c>
      <c r="AT225" s="31">
        <v>1</v>
      </c>
      <c r="AU225" s="31">
        <v>1</v>
      </c>
      <c r="AV225" s="31">
        <v>1</v>
      </c>
      <c r="AW225" s="31">
        <v>1</v>
      </c>
    </row>
    <row r="226" spans="1:49">
      <c r="A226" s="2"/>
      <c r="B226" s="19">
        <v>1</v>
      </c>
      <c r="C226">
        <v>10</v>
      </c>
      <c r="D226">
        <v>90</v>
      </c>
      <c r="E226">
        <v>0</v>
      </c>
      <c r="F226">
        <v>-1</v>
      </c>
      <c r="G226">
        <f t="shared" si="6"/>
        <v>10</v>
      </c>
      <c r="H226">
        <v>90</v>
      </c>
      <c r="I226" s="10">
        <v>17</v>
      </c>
      <c r="J226">
        <v>3000</v>
      </c>
      <c r="K226" s="10">
        <v>35</v>
      </c>
      <c r="L226" s="10">
        <v>85</v>
      </c>
      <c r="N226" s="32" t="s">
        <v>198</v>
      </c>
      <c r="R226">
        <v>10</v>
      </c>
      <c r="S226">
        <v>90</v>
      </c>
      <c r="T226">
        <v>0</v>
      </c>
      <c r="U226">
        <v>-1</v>
      </c>
      <c r="V226">
        <v>10</v>
      </c>
      <c r="W226">
        <v>90</v>
      </c>
      <c r="X226">
        <v>17</v>
      </c>
      <c r="Y226">
        <v>3000</v>
      </c>
      <c r="Z226">
        <v>35</v>
      </c>
      <c r="AA226">
        <v>85</v>
      </c>
      <c r="AC226" s="32" t="s">
        <v>166</v>
      </c>
      <c r="AD226" s="32" t="s">
        <v>166</v>
      </c>
      <c r="AE226" s="32" t="s">
        <v>166</v>
      </c>
      <c r="AF226" s="32" t="s">
        <v>166</v>
      </c>
      <c r="AG226" s="32" t="s">
        <v>166</v>
      </c>
      <c r="AH226" s="32" t="s">
        <v>166</v>
      </c>
      <c r="AI226" s="32" t="s">
        <v>166</v>
      </c>
      <c r="AJ226" s="32" t="s">
        <v>166</v>
      </c>
      <c r="AK226" s="32" t="s">
        <v>166</v>
      </c>
      <c r="AL226" s="32" t="s">
        <v>166</v>
      </c>
      <c r="AN226" s="31">
        <v>1</v>
      </c>
      <c r="AO226" s="31">
        <v>1</v>
      </c>
      <c r="AP226" s="31">
        <v>1</v>
      </c>
      <c r="AQ226" s="31">
        <v>1</v>
      </c>
      <c r="AR226" s="31">
        <v>1</v>
      </c>
      <c r="AS226" s="31">
        <v>1</v>
      </c>
      <c r="AT226" s="31">
        <v>1</v>
      </c>
      <c r="AU226" s="31">
        <v>1</v>
      </c>
      <c r="AV226" s="31">
        <v>1</v>
      </c>
      <c r="AW226" s="31">
        <v>1</v>
      </c>
    </row>
    <row r="227" spans="1:49">
      <c r="A227" s="2"/>
      <c r="B227" s="22">
        <v>1</v>
      </c>
      <c r="C227">
        <v>9</v>
      </c>
      <c r="D227">
        <v>90</v>
      </c>
      <c r="E227">
        <v>0</v>
      </c>
      <c r="F227">
        <v>-1</v>
      </c>
      <c r="G227">
        <f t="shared" si="6"/>
        <v>9</v>
      </c>
      <c r="H227">
        <v>90</v>
      </c>
      <c r="I227">
        <v>16</v>
      </c>
      <c r="J227">
        <v>3900</v>
      </c>
      <c r="K227">
        <v>28</v>
      </c>
      <c r="L227" s="10">
        <v>86</v>
      </c>
      <c r="R227">
        <v>9</v>
      </c>
      <c r="S227">
        <v>90</v>
      </c>
      <c r="T227">
        <v>0</v>
      </c>
      <c r="U227">
        <v>-1</v>
      </c>
      <c r="V227">
        <v>9</v>
      </c>
      <c r="W227">
        <v>90</v>
      </c>
      <c r="X227">
        <v>16</v>
      </c>
      <c r="Y227">
        <v>3900</v>
      </c>
      <c r="Z227">
        <v>28</v>
      </c>
      <c r="AA227">
        <v>86</v>
      </c>
      <c r="AC227" s="32" t="s">
        <v>166</v>
      </c>
      <c r="AD227" s="32" t="s">
        <v>166</v>
      </c>
      <c r="AE227" s="32" t="s">
        <v>166</v>
      </c>
      <c r="AF227" s="32" t="s">
        <v>166</v>
      </c>
      <c r="AG227" s="32" t="s">
        <v>166</v>
      </c>
      <c r="AH227" s="32" t="s">
        <v>166</v>
      </c>
      <c r="AI227" s="32" t="s">
        <v>166</v>
      </c>
      <c r="AJ227" s="32" t="s">
        <v>166</v>
      </c>
      <c r="AK227" s="32" t="s">
        <v>166</v>
      </c>
      <c r="AL227" s="32" t="s">
        <v>166</v>
      </c>
      <c r="AN227" s="31">
        <v>1</v>
      </c>
      <c r="AO227" s="31">
        <v>1</v>
      </c>
      <c r="AP227" s="31">
        <v>1</v>
      </c>
      <c r="AQ227" s="31">
        <v>1</v>
      </c>
      <c r="AR227" s="31">
        <v>1</v>
      </c>
      <c r="AS227" s="31">
        <v>1</v>
      </c>
      <c r="AT227" s="31">
        <v>1</v>
      </c>
      <c r="AU227" s="31">
        <v>1</v>
      </c>
      <c r="AV227" s="31">
        <v>1</v>
      </c>
      <c r="AW227" s="31">
        <v>1</v>
      </c>
    </row>
    <row r="228" spans="1:49">
      <c r="A228" s="2"/>
      <c r="B228" s="22">
        <v>1</v>
      </c>
      <c r="C228">
        <v>10</v>
      </c>
      <c r="D228">
        <v>90</v>
      </c>
      <c r="E228">
        <v>0</v>
      </c>
      <c r="F228">
        <v>-1</v>
      </c>
      <c r="G228">
        <f t="shared" si="6"/>
        <v>10</v>
      </c>
      <c r="H228">
        <v>90</v>
      </c>
      <c r="I228">
        <v>18</v>
      </c>
      <c r="J228">
        <v>4400</v>
      </c>
      <c r="K228">
        <v>22</v>
      </c>
      <c r="L228" s="10">
        <v>88</v>
      </c>
      <c r="R228">
        <v>10</v>
      </c>
      <c r="S228">
        <v>90</v>
      </c>
      <c r="T228">
        <v>0</v>
      </c>
      <c r="U228">
        <v>-1</v>
      </c>
      <c r="V228">
        <v>10</v>
      </c>
      <c r="W228">
        <v>90</v>
      </c>
      <c r="X228">
        <v>18</v>
      </c>
      <c r="Y228">
        <v>4400</v>
      </c>
      <c r="Z228">
        <v>22</v>
      </c>
      <c r="AA228">
        <v>88</v>
      </c>
      <c r="AC228" s="32" t="s">
        <v>166</v>
      </c>
      <c r="AD228" s="32" t="s">
        <v>166</v>
      </c>
      <c r="AE228" s="32" t="s">
        <v>166</v>
      </c>
      <c r="AF228" s="32" t="s">
        <v>166</v>
      </c>
      <c r="AG228" s="32" t="s">
        <v>166</v>
      </c>
      <c r="AH228" s="32" t="s">
        <v>166</v>
      </c>
      <c r="AI228" s="32" t="s">
        <v>166</v>
      </c>
      <c r="AJ228" s="32" t="s">
        <v>166</v>
      </c>
      <c r="AK228" s="32" t="s">
        <v>166</v>
      </c>
      <c r="AL228" s="32" t="s">
        <v>166</v>
      </c>
      <c r="AN228" s="31">
        <v>1</v>
      </c>
      <c r="AO228" s="31">
        <v>1</v>
      </c>
      <c r="AP228" s="31">
        <v>1</v>
      </c>
      <c r="AQ228" s="31">
        <v>1</v>
      </c>
      <c r="AR228" s="31">
        <v>1</v>
      </c>
      <c r="AS228" s="31">
        <v>1</v>
      </c>
      <c r="AT228" s="31">
        <v>1</v>
      </c>
      <c r="AU228" s="31">
        <v>1</v>
      </c>
      <c r="AV228" s="31">
        <v>1</v>
      </c>
      <c r="AW228" s="31">
        <v>1</v>
      </c>
    </row>
    <row r="229" spans="1:49">
      <c r="A229" s="2"/>
      <c r="B229" s="22">
        <v>1</v>
      </c>
      <c r="C229">
        <v>10</v>
      </c>
      <c r="D229">
        <v>90</v>
      </c>
      <c r="E229">
        <v>0</v>
      </c>
      <c r="F229">
        <v>-1</v>
      </c>
      <c r="G229">
        <f t="shared" si="6"/>
        <v>10</v>
      </c>
      <c r="H229">
        <v>90</v>
      </c>
      <c r="I229">
        <v>18</v>
      </c>
      <c r="J229">
        <v>4200</v>
      </c>
      <c r="K229">
        <v>28</v>
      </c>
      <c r="L229" s="10">
        <v>90</v>
      </c>
      <c r="R229">
        <v>10</v>
      </c>
      <c r="S229">
        <v>90</v>
      </c>
      <c r="T229">
        <v>0</v>
      </c>
      <c r="U229">
        <v>-1</v>
      </c>
      <c r="V229">
        <v>10</v>
      </c>
      <c r="W229">
        <v>90</v>
      </c>
      <c r="X229">
        <v>18</v>
      </c>
      <c r="Y229">
        <v>4200</v>
      </c>
      <c r="Z229">
        <v>28</v>
      </c>
      <c r="AA229">
        <v>90</v>
      </c>
      <c r="AC229" s="32" t="s">
        <v>166</v>
      </c>
      <c r="AD229" s="32" t="s">
        <v>166</v>
      </c>
      <c r="AE229" s="32" t="s">
        <v>166</v>
      </c>
      <c r="AF229" s="32" t="s">
        <v>166</v>
      </c>
      <c r="AG229" s="32" t="s">
        <v>166</v>
      </c>
      <c r="AH229" s="32" t="s">
        <v>166</v>
      </c>
      <c r="AI229" s="32" t="s">
        <v>166</v>
      </c>
      <c r="AJ229" s="32" t="s">
        <v>166</v>
      </c>
      <c r="AK229" s="32" t="s">
        <v>166</v>
      </c>
      <c r="AL229" s="32" t="s">
        <v>166</v>
      </c>
      <c r="AN229" s="31">
        <v>1</v>
      </c>
      <c r="AO229" s="31">
        <v>1</v>
      </c>
      <c r="AP229" s="31">
        <v>1</v>
      </c>
      <c r="AQ229" s="31">
        <v>1</v>
      </c>
      <c r="AR229" s="31">
        <v>1</v>
      </c>
      <c r="AS229" s="31">
        <v>1</v>
      </c>
      <c r="AT229" s="31">
        <v>1</v>
      </c>
      <c r="AU229" s="31">
        <v>1</v>
      </c>
      <c r="AV229" s="31">
        <v>1</v>
      </c>
      <c r="AW229" s="31">
        <v>1</v>
      </c>
    </row>
    <row r="230" spans="1:49">
      <c r="A230" s="2"/>
      <c r="B230" s="22">
        <v>1</v>
      </c>
      <c r="C230">
        <v>9</v>
      </c>
      <c r="D230">
        <v>90</v>
      </c>
      <c r="E230">
        <v>0</v>
      </c>
      <c r="F230">
        <v>-1</v>
      </c>
      <c r="G230">
        <f t="shared" si="6"/>
        <v>9</v>
      </c>
      <c r="H230">
        <v>90</v>
      </c>
      <c r="I230">
        <v>16</v>
      </c>
      <c r="J230">
        <v>3100</v>
      </c>
      <c r="K230">
        <v>26</v>
      </c>
      <c r="L230" s="10">
        <v>90</v>
      </c>
      <c r="P230" s="32" t="s">
        <v>190</v>
      </c>
      <c r="R230">
        <v>9</v>
      </c>
      <c r="S230">
        <v>-2</v>
      </c>
      <c r="T230">
        <v>0</v>
      </c>
      <c r="U230">
        <v>-2</v>
      </c>
      <c r="V230">
        <v>9</v>
      </c>
      <c r="W230">
        <v>-2</v>
      </c>
      <c r="X230">
        <v>16</v>
      </c>
      <c r="Y230">
        <v>3100</v>
      </c>
      <c r="Z230">
        <v>26</v>
      </c>
      <c r="AA230">
        <v>90</v>
      </c>
      <c r="AC230" s="32" t="s">
        <v>166</v>
      </c>
      <c r="AD230" s="32" t="s">
        <v>178</v>
      </c>
      <c r="AE230" s="32" t="s">
        <v>166</v>
      </c>
      <c r="AF230" s="32" t="s">
        <v>178</v>
      </c>
      <c r="AG230" s="32" t="s">
        <v>166</v>
      </c>
      <c r="AH230" s="32" t="s">
        <v>178</v>
      </c>
      <c r="AI230" s="32" t="s">
        <v>166</v>
      </c>
      <c r="AJ230" s="32" t="s">
        <v>166</v>
      </c>
      <c r="AK230" s="32" t="s">
        <v>166</v>
      </c>
      <c r="AL230" s="32" t="s">
        <v>166</v>
      </c>
      <c r="AN230" s="31">
        <v>1</v>
      </c>
      <c r="AO230" s="31">
        <v>1</v>
      </c>
      <c r="AP230" s="31">
        <v>1</v>
      </c>
      <c r="AQ230" s="31">
        <v>1</v>
      </c>
      <c r="AR230" s="31">
        <v>1</v>
      </c>
      <c r="AS230" s="31">
        <v>1</v>
      </c>
      <c r="AT230" s="31">
        <v>1</v>
      </c>
      <c r="AU230" s="31">
        <v>1</v>
      </c>
      <c r="AV230" s="31">
        <v>1</v>
      </c>
      <c r="AW230" s="31">
        <v>1</v>
      </c>
    </row>
    <row r="231" spans="1:49">
      <c r="A231" s="2"/>
      <c r="B231" s="22">
        <v>1</v>
      </c>
      <c r="C231">
        <v>8</v>
      </c>
      <c r="D231">
        <v>90</v>
      </c>
      <c r="E231">
        <v>0</v>
      </c>
      <c r="F231">
        <v>-1</v>
      </c>
      <c r="G231">
        <f t="shared" si="6"/>
        <v>8</v>
      </c>
      <c r="H231">
        <v>90</v>
      </c>
      <c r="I231">
        <v>16</v>
      </c>
      <c r="J231">
        <v>3800</v>
      </c>
      <c r="K231">
        <v>28</v>
      </c>
      <c r="L231" s="10">
        <v>90</v>
      </c>
      <c r="P231" s="32" t="s">
        <v>190</v>
      </c>
      <c r="R231">
        <v>8</v>
      </c>
      <c r="S231">
        <v>-2</v>
      </c>
      <c r="T231">
        <v>0</v>
      </c>
      <c r="U231">
        <v>-2</v>
      </c>
      <c r="V231">
        <v>8</v>
      </c>
      <c r="W231">
        <v>-2</v>
      </c>
      <c r="X231">
        <v>16</v>
      </c>
      <c r="Y231">
        <v>3800</v>
      </c>
      <c r="Z231">
        <v>28</v>
      </c>
      <c r="AA231">
        <v>90</v>
      </c>
      <c r="AC231" s="32" t="s">
        <v>166</v>
      </c>
      <c r="AD231" s="32" t="s">
        <v>178</v>
      </c>
      <c r="AE231" s="32" t="s">
        <v>166</v>
      </c>
      <c r="AF231" s="32" t="s">
        <v>178</v>
      </c>
      <c r="AG231" s="32" t="s">
        <v>166</v>
      </c>
      <c r="AH231" s="32" t="s">
        <v>178</v>
      </c>
      <c r="AI231" s="32" t="s">
        <v>166</v>
      </c>
      <c r="AJ231" s="32" t="s">
        <v>166</v>
      </c>
      <c r="AK231" s="32" t="s">
        <v>166</v>
      </c>
      <c r="AL231" s="32" t="s">
        <v>166</v>
      </c>
      <c r="AN231" s="31">
        <v>1</v>
      </c>
      <c r="AO231" s="31">
        <v>1</v>
      </c>
      <c r="AP231" s="31">
        <v>1</v>
      </c>
      <c r="AQ231" s="31">
        <v>1</v>
      </c>
      <c r="AR231" s="31">
        <v>1</v>
      </c>
      <c r="AS231" s="31">
        <v>1</v>
      </c>
      <c r="AT231" s="31">
        <v>1</v>
      </c>
      <c r="AU231" s="31">
        <v>1</v>
      </c>
      <c r="AV231" s="31">
        <v>1</v>
      </c>
      <c r="AW231" s="31">
        <v>1</v>
      </c>
    </row>
    <row r="232" spans="1:49">
      <c r="A232" s="2"/>
      <c r="B232" s="22">
        <v>1</v>
      </c>
      <c r="C232">
        <v>7</v>
      </c>
      <c r="D232">
        <v>84</v>
      </c>
      <c r="E232">
        <v>4</v>
      </c>
      <c r="F232">
        <v>72</v>
      </c>
      <c r="G232">
        <f t="shared" si="6"/>
        <v>3</v>
      </c>
      <c r="H232">
        <v>92</v>
      </c>
      <c r="I232">
        <v>18</v>
      </c>
      <c r="J232">
        <v>4000</v>
      </c>
      <c r="K232">
        <v>22</v>
      </c>
      <c r="L232" s="10">
        <v>88</v>
      </c>
      <c r="R232">
        <v>7</v>
      </c>
      <c r="S232">
        <v>84</v>
      </c>
      <c r="T232">
        <v>4</v>
      </c>
      <c r="U232">
        <v>72</v>
      </c>
      <c r="V232">
        <v>3</v>
      </c>
      <c r="W232">
        <v>92</v>
      </c>
      <c r="X232">
        <v>18</v>
      </c>
      <c r="Y232">
        <v>4000</v>
      </c>
      <c r="Z232">
        <v>22</v>
      </c>
      <c r="AA232">
        <v>88</v>
      </c>
      <c r="AC232" s="32" t="s">
        <v>166</v>
      </c>
      <c r="AD232" s="32" t="s">
        <v>166</v>
      </c>
      <c r="AE232" s="32" t="s">
        <v>166</v>
      </c>
      <c r="AF232" s="32" t="s">
        <v>166</v>
      </c>
      <c r="AG232" s="32" t="s">
        <v>166</v>
      </c>
      <c r="AH232" s="32" t="s">
        <v>166</v>
      </c>
      <c r="AI232" s="32" t="s">
        <v>166</v>
      </c>
      <c r="AJ232" s="32" t="s">
        <v>166</v>
      </c>
      <c r="AK232" s="32" t="s">
        <v>166</v>
      </c>
      <c r="AL232" s="32" t="s">
        <v>166</v>
      </c>
      <c r="AN232" s="31">
        <v>1</v>
      </c>
      <c r="AO232" s="31">
        <v>1</v>
      </c>
      <c r="AP232" s="31">
        <v>1</v>
      </c>
      <c r="AQ232" s="31">
        <v>1</v>
      </c>
      <c r="AR232" s="31">
        <v>1</v>
      </c>
      <c r="AS232" s="31">
        <v>1</v>
      </c>
      <c r="AT232" s="31">
        <v>1</v>
      </c>
      <c r="AU232" s="31">
        <v>1</v>
      </c>
      <c r="AV232" s="31">
        <v>1</v>
      </c>
      <c r="AW232" s="31">
        <v>1</v>
      </c>
    </row>
    <row r="233" spans="1:49">
      <c r="A233" s="2">
        <v>18</v>
      </c>
      <c r="B233" s="22">
        <v>1</v>
      </c>
      <c r="C233">
        <v>12</v>
      </c>
      <c r="D233">
        <v>82</v>
      </c>
      <c r="E233">
        <v>3</v>
      </c>
      <c r="F233">
        <v>73</v>
      </c>
      <c r="G233">
        <f t="shared" si="6"/>
        <v>9</v>
      </c>
      <c r="H233">
        <v>86</v>
      </c>
      <c r="I233">
        <v>13</v>
      </c>
      <c r="J233">
        <v>3600</v>
      </c>
      <c r="K233">
        <v>28</v>
      </c>
      <c r="L233" s="10">
        <v>86</v>
      </c>
      <c r="N233" s="32" t="s">
        <v>199</v>
      </c>
      <c r="R233">
        <v>12</v>
      </c>
      <c r="S233">
        <v>82</v>
      </c>
      <c r="T233">
        <v>3</v>
      </c>
      <c r="U233">
        <v>73</v>
      </c>
      <c r="V233">
        <v>9</v>
      </c>
      <c r="W233">
        <v>86</v>
      </c>
      <c r="X233">
        <v>13</v>
      </c>
      <c r="Y233">
        <v>3600</v>
      </c>
      <c r="Z233">
        <v>28</v>
      </c>
      <c r="AA233">
        <v>86</v>
      </c>
      <c r="AC233" s="32" t="s">
        <v>166</v>
      </c>
      <c r="AD233" s="32" t="s">
        <v>166</v>
      </c>
      <c r="AE233" s="32" t="s">
        <v>166</v>
      </c>
      <c r="AF233" s="32" t="s">
        <v>166</v>
      </c>
      <c r="AG233" s="32" t="s">
        <v>166</v>
      </c>
      <c r="AH233" s="32" t="s">
        <v>166</v>
      </c>
      <c r="AI233" s="32" t="s">
        <v>166</v>
      </c>
      <c r="AJ233" s="32" t="s">
        <v>166</v>
      </c>
      <c r="AK233" s="32" t="s">
        <v>166</v>
      </c>
      <c r="AL233" s="32" t="s">
        <v>166</v>
      </c>
      <c r="AN233" s="31">
        <v>1</v>
      </c>
      <c r="AO233" s="31">
        <v>1</v>
      </c>
      <c r="AP233" s="31">
        <v>1</v>
      </c>
      <c r="AQ233" s="31">
        <v>1</v>
      </c>
      <c r="AR233" s="31">
        <v>1</v>
      </c>
      <c r="AS233" s="31">
        <v>1</v>
      </c>
      <c r="AT233" s="31">
        <v>1</v>
      </c>
      <c r="AU233" s="31">
        <v>1</v>
      </c>
      <c r="AV233" s="31">
        <v>1</v>
      </c>
      <c r="AW233" s="31">
        <v>1</v>
      </c>
    </row>
    <row r="234" spans="1:49">
      <c r="A234" s="2"/>
      <c r="B234" s="22">
        <v>1</v>
      </c>
      <c r="C234">
        <v>10</v>
      </c>
      <c r="D234">
        <v>-3</v>
      </c>
      <c r="E234">
        <v>0</v>
      </c>
      <c r="F234">
        <v>-3</v>
      </c>
      <c r="G234">
        <f t="shared" si="6"/>
        <v>10</v>
      </c>
      <c r="H234">
        <v>-3</v>
      </c>
      <c r="I234">
        <v>17</v>
      </c>
      <c r="J234">
        <v>-1</v>
      </c>
      <c r="K234">
        <v>-3</v>
      </c>
      <c r="L234">
        <v>-3</v>
      </c>
      <c r="N234" s="32" t="s">
        <v>200</v>
      </c>
      <c r="R234">
        <v>10</v>
      </c>
      <c r="S234">
        <v>-3</v>
      </c>
      <c r="T234">
        <v>0</v>
      </c>
      <c r="U234">
        <v>-3</v>
      </c>
      <c r="V234">
        <v>10</v>
      </c>
      <c r="W234">
        <v>-3</v>
      </c>
      <c r="X234">
        <v>17</v>
      </c>
      <c r="Y234">
        <v>-1</v>
      </c>
      <c r="Z234">
        <v>-3</v>
      </c>
      <c r="AA234">
        <v>-3</v>
      </c>
      <c r="AC234" s="32" t="s">
        <v>166</v>
      </c>
      <c r="AD234" s="32" t="s">
        <v>166</v>
      </c>
      <c r="AE234" s="32" t="s">
        <v>166</v>
      </c>
      <c r="AF234" s="32" t="s">
        <v>166</v>
      </c>
      <c r="AG234" s="32" t="s">
        <v>166</v>
      </c>
      <c r="AH234" s="32" t="s">
        <v>166</v>
      </c>
      <c r="AI234" s="32" t="s">
        <v>166</v>
      </c>
      <c r="AJ234" s="32" t="s">
        <v>166</v>
      </c>
      <c r="AK234" s="32" t="s">
        <v>166</v>
      </c>
      <c r="AL234" s="32" t="s">
        <v>166</v>
      </c>
      <c r="AN234" s="31">
        <v>1</v>
      </c>
      <c r="AO234" s="31">
        <v>1</v>
      </c>
      <c r="AP234" s="31">
        <v>1</v>
      </c>
      <c r="AQ234" s="31">
        <v>1</v>
      </c>
      <c r="AR234" s="31">
        <v>1</v>
      </c>
      <c r="AS234" s="31">
        <v>1</v>
      </c>
      <c r="AT234" s="31">
        <v>1</v>
      </c>
      <c r="AU234" s="31">
        <v>1</v>
      </c>
      <c r="AV234" s="31">
        <v>1</v>
      </c>
      <c r="AW234" s="31">
        <v>1</v>
      </c>
    </row>
    <row r="235" spans="1:49">
      <c r="A235" s="2"/>
      <c r="B235" s="22">
        <v>1</v>
      </c>
      <c r="C235">
        <v>5</v>
      </c>
      <c r="D235">
        <v>-3</v>
      </c>
      <c r="E235">
        <v>0</v>
      </c>
      <c r="F235">
        <v>-3</v>
      </c>
      <c r="G235">
        <f t="shared" si="6"/>
        <v>5</v>
      </c>
      <c r="H235">
        <v>-3</v>
      </c>
      <c r="I235">
        <v>16</v>
      </c>
      <c r="J235">
        <v>-1</v>
      </c>
      <c r="K235">
        <v>-3</v>
      </c>
      <c r="L235">
        <v>-3</v>
      </c>
      <c r="R235">
        <v>5</v>
      </c>
      <c r="S235">
        <v>-3</v>
      </c>
      <c r="T235">
        <v>0</v>
      </c>
      <c r="U235">
        <v>-3</v>
      </c>
      <c r="V235">
        <v>5</v>
      </c>
      <c r="W235">
        <v>-3</v>
      </c>
      <c r="X235">
        <v>16</v>
      </c>
      <c r="Y235">
        <v>-1</v>
      </c>
      <c r="Z235">
        <v>-3</v>
      </c>
      <c r="AA235">
        <v>-3</v>
      </c>
      <c r="AC235" s="32" t="s">
        <v>166</v>
      </c>
      <c r="AD235" s="32" t="s">
        <v>166</v>
      </c>
      <c r="AE235" s="32" t="s">
        <v>166</v>
      </c>
      <c r="AF235" s="32" t="s">
        <v>166</v>
      </c>
      <c r="AG235" s="32" t="s">
        <v>166</v>
      </c>
      <c r="AH235" s="32" t="s">
        <v>166</v>
      </c>
      <c r="AI235" s="32" t="s">
        <v>166</v>
      </c>
      <c r="AJ235" s="32" t="s">
        <v>166</v>
      </c>
      <c r="AK235" s="32" t="s">
        <v>166</v>
      </c>
      <c r="AL235" s="32" t="s">
        <v>166</v>
      </c>
      <c r="AN235" s="31">
        <v>1</v>
      </c>
      <c r="AO235" s="31">
        <v>1</v>
      </c>
      <c r="AP235" s="31">
        <v>1</v>
      </c>
      <c r="AQ235" s="31">
        <v>1</v>
      </c>
      <c r="AR235" s="31">
        <v>1</v>
      </c>
      <c r="AS235" s="31">
        <v>1</v>
      </c>
      <c r="AT235" s="31">
        <v>1</v>
      </c>
      <c r="AU235" s="31">
        <v>1</v>
      </c>
      <c r="AV235" s="31">
        <v>1</v>
      </c>
      <c r="AW235" s="31">
        <v>1</v>
      </c>
    </row>
    <row r="236" spans="1:49">
      <c r="A236" s="2"/>
      <c r="B236" s="22">
        <v>1</v>
      </c>
      <c r="C236">
        <v>6</v>
      </c>
      <c r="D236">
        <v>-3</v>
      </c>
      <c r="E236">
        <v>0</v>
      </c>
      <c r="F236">
        <v>-3</v>
      </c>
      <c r="G236">
        <f t="shared" si="6"/>
        <v>6</v>
      </c>
      <c r="H236">
        <v>-3</v>
      </c>
      <c r="I236">
        <v>18</v>
      </c>
      <c r="J236">
        <v>-1</v>
      </c>
      <c r="K236">
        <v>-3</v>
      </c>
      <c r="L236">
        <v>-3</v>
      </c>
      <c r="R236">
        <v>6</v>
      </c>
      <c r="S236">
        <v>-3</v>
      </c>
      <c r="T236">
        <v>0</v>
      </c>
      <c r="U236">
        <v>-3</v>
      </c>
      <c r="V236">
        <v>6</v>
      </c>
      <c r="W236">
        <v>-3</v>
      </c>
      <c r="X236">
        <v>18</v>
      </c>
      <c r="Y236">
        <v>-1</v>
      </c>
      <c r="Z236">
        <v>-3</v>
      </c>
      <c r="AA236">
        <v>-3</v>
      </c>
      <c r="AC236" s="32" t="s">
        <v>166</v>
      </c>
      <c r="AD236" s="32" t="s">
        <v>166</v>
      </c>
      <c r="AE236" s="32" t="s">
        <v>166</v>
      </c>
      <c r="AF236" s="32" t="s">
        <v>166</v>
      </c>
      <c r="AG236" s="32" t="s">
        <v>166</v>
      </c>
      <c r="AH236" s="32" t="s">
        <v>166</v>
      </c>
      <c r="AI236" s="32" t="s">
        <v>166</v>
      </c>
      <c r="AJ236" s="32" t="s">
        <v>166</v>
      </c>
      <c r="AK236" s="32" t="s">
        <v>166</v>
      </c>
      <c r="AL236" s="32" t="s">
        <v>166</v>
      </c>
      <c r="AN236" s="31">
        <v>1</v>
      </c>
      <c r="AO236" s="31">
        <v>1</v>
      </c>
      <c r="AP236" s="31">
        <v>1</v>
      </c>
      <c r="AQ236" s="31">
        <v>1</v>
      </c>
      <c r="AR236" s="31">
        <v>1</v>
      </c>
      <c r="AS236" s="31">
        <v>1</v>
      </c>
      <c r="AT236" s="31">
        <v>1</v>
      </c>
      <c r="AU236" s="31">
        <v>1</v>
      </c>
      <c r="AV236" s="31">
        <v>1</v>
      </c>
      <c r="AW236" s="31">
        <v>1</v>
      </c>
    </row>
    <row r="237" spans="1:49">
      <c r="A237" s="2"/>
      <c r="B237" s="22">
        <v>1</v>
      </c>
      <c r="C237">
        <v>7</v>
      </c>
      <c r="D237">
        <v>-3</v>
      </c>
      <c r="E237">
        <v>0</v>
      </c>
      <c r="F237">
        <v>-3</v>
      </c>
      <c r="G237">
        <f t="shared" si="6"/>
        <v>7</v>
      </c>
      <c r="H237">
        <v>-3</v>
      </c>
      <c r="I237">
        <v>18</v>
      </c>
      <c r="J237">
        <v>-1</v>
      </c>
      <c r="K237">
        <v>-3</v>
      </c>
      <c r="L237">
        <v>-3</v>
      </c>
      <c r="R237">
        <v>7</v>
      </c>
      <c r="S237">
        <v>-3</v>
      </c>
      <c r="T237">
        <v>0</v>
      </c>
      <c r="U237">
        <v>-3</v>
      </c>
      <c r="V237">
        <v>7</v>
      </c>
      <c r="W237">
        <v>-3</v>
      </c>
      <c r="X237">
        <v>18</v>
      </c>
      <c r="Y237">
        <v>-1</v>
      </c>
      <c r="Z237">
        <v>-3</v>
      </c>
      <c r="AA237">
        <v>-3</v>
      </c>
      <c r="AC237" s="32" t="s">
        <v>166</v>
      </c>
      <c r="AD237" s="32" t="s">
        <v>166</v>
      </c>
      <c r="AE237" s="32" t="s">
        <v>166</v>
      </c>
      <c r="AF237" s="32" t="s">
        <v>166</v>
      </c>
      <c r="AG237" s="32" t="s">
        <v>166</v>
      </c>
      <c r="AH237" s="32" t="s">
        <v>166</v>
      </c>
      <c r="AI237" s="32" t="s">
        <v>166</v>
      </c>
      <c r="AJ237" s="32" t="s">
        <v>166</v>
      </c>
      <c r="AK237" s="32" t="s">
        <v>166</v>
      </c>
      <c r="AL237" s="32" t="s">
        <v>166</v>
      </c>
      <c r="AN237" s="31">
        <v>1</v>
      </c>
      <c r="AO237" s="31">
        <v>1</v>
      </c>
      <c r="AP237" s="31">
        <v>1</v>
      </c>
      <c r="AQ237" s="31">
        <v>1</v>
      </c>
      <c r="AR237" s="31">
        <v>1</v>
      </c>
      <c r="AS237" s="31">
        <v>1</v>
      </c>
      <c r="AT237" s="31">
        <v>1</v>
      </c>
      <c r="AU237" s="31">
        <v>1</v>
      </c>
      <c r="AV237" s="31">
        <v>1</v>
      </c>
      <c r="AW237" s="31">
        <v>1</v>
      </c>
    </row>
    <row r="238" spans="1:49">
      <c r="A238" s="3"/>
      <c r="B238">
        <v>1</v>
      </c>
      <c r="C238">
        <v>6</v>
      </c>
      <c r="D238">
        <v>-3</v>
      </c>
      <c r="E238">
        <v>0</v>
      </c>
      <c r="F238">
        <v>-3</v>
      </c>
      <c r="G238">
        <f t="shared" si="6"/>
        <v>6</v>
      </c>
      <c r="H238">
        <v>-3</v>
      </c>
      <c r="I238">
        <v>16</v>
      </c>
      <c r="J238">
        <v>-1</v>
      </c>
      <c r="K238">
        <v>-3</v>
      </c>
      <c r="L238">
        <v>-3</v>
      </c>
      <c r="P238" s="32" t="s">
        <v>139</v>
      </c>
      <c r="R238">
        <v>6</v>
      </c>
      <c r="S238">
        <v>-3</v>
      </c>
      <c r="T238">
        <v>0</v>
      </c>
      <c r="U238">
        <v>-3</v>
      </c>
      <c r="V238">
        <v>6</v>
      </c>
      <c r="W238">
        <v>-3</v>
      </c>
      <c r="X238">
        <v>16</v>
      </c>
      <c r="Y238">
        <v>-1</v>
      </c>
      <c r="Z238">
        <v>-3</v>
      </c>
      <c r="AA238">
        <v>-3</v>
      </c>
      <c r="AC238" s="32" t="s">
        <v>166</v>
      </c>
      <c r="AD238" s="32" t="s">
        <v>166</v>
      </c>
      <c r="AE238" s="32" t="s">
        <v>166</v>
      </c>
      <c r="AF238" s="32" t="s">
        <v>166</v>
      </c>
      <c r="AG238" s="32" t="s">
        <v>166</v>
      </c>
      <c r="AH238" s="32" t="s">
        <v>166</v>
      </c>
      <c r="AI238" s="32" t="s">
        <v>166</v>
      </c>
      <c r="AJ238" s="32" t="s">
        <v>166</v>
      </c>
      <c r="AK238" s="32" t="s">
        <v>166</v>
      </c>
      <c r="AL238" s="32" t="s">
        <v>166</v>
      </c>
      <c r="AN238" s="31">
        <v>1</v>
      </c>
      <c r="AO238" s="31">
        <v>1</v>
      </c>
      <c r="AP238" s="31">
        <v>1</v>
      </c>
      <c r="AQ238" s="31">
        <v>1</v>
      </c>
      <c r="AR238" s="31">
        <v>1</v>
      </c>
      <c r="AS238" s="31">
        <v>1</v>
      </c>
      <c r="AT238" s="31">
        <v>1</v>
      </c>
      <c r="AU238" s="31">
        <v>1</v>
      </c>
      <c r="AV238" s="31">
        <v>1</v>
      </c>
      <c r="AW238" s="31">
        <v>1</v>
      </c>
    </row>
    <row r="239" spans="1:49">
      <c r="A239" s="3"/>
      <c r="B239">
        <v>1</v>
      </c>
      <c r="C239">
        <v>5</v>
      </c>
      <c r="D239">
        <v>-3</v>
      </c>
      <c r="E239">
        <v>0</v>
      </c>
      <c r="F239">
        <v>-3</v>
      </c>
      <c r="G239">
        <f t="shared" si="6"/>
        <v>5</v>
      </c>
      <c r="H239">
        <v>-3</v>
      </c>
      <c r="I239">
        <v>16</v>
      </c>
      <c r="J239">
        <v>-1</v>
      </c>
      <c r="K239">
        <v>-3</v>
      </c>
      <c r="L239">
        <v>-3</v>
      </c>
      <c r="P239" s="32" t="s">
        <v>139</v>
      </c>
      <c r="R239">
        <v>5</v>
      </c>
      <c r="S239">
        <v>-3</v>
      </c>
      <c r="T239">
        <v>0</v>
      </c>
      <c r="U239">
        <v>-3</v>
      </c>
      <c r="V239">
        <v>5</v>
      </c>
      <c r="W239">
        <v>-3</v>
      </c>
      <c r="X239">
        <v>16</v>
      </c>
      <c r="Y239">
        <v>-1</v>
      </c>
      <c r="Z239">
        <v>-3</v>
      </c>
      <c r="AA239">
        <v>-3</v>
      </c>
      <c r="AC239" s="32" t="s">
        <v>166</v>
      </c>
      <c r="AD239" s="32" t="s">
        <v>166</v>
      </c>
      <c r="AE239" s="32" t="s">
        <v>166</v>
      </c>
      <c r="AF239" s="32" t="s">
        <v>166</v>
      </c>
      <c r="AG239" s="32" t="s">
        <v>166</v>
      </c>
      <c r="AH239" s="32" t="s">
        <v>166</v>
      </c>
      <c r="AI239" s="32" t="s">
        <v>166</v>
      </c>
      <c r="AJ239" s="32" t="s">
        <v>166</v>
      </c>
      <c r="AK239" s="32" t="s">
        <v>166</v>
      </c>
      <c r="AL239" s="32" t="s">
        <v>166</v>
      </c>
      <c r="AN239" s="31">
        <v>1</v>
      </c>
      <c r="AO239" s="31">
        <v>1</v>
      </c>
      <c r="AP239" s="31">
        <v>1</v>
      </c>
      <c r="AQ239" s="31">
        <v>1</v>
      </c>
      <c r="AR239" s="31">
        <v>1</v>
      </c>
      <c r="AS239" s="31">
        <v>1</v>
      </c>
      <c r="AT239" s="31">
        <v>1</v>
      </c>
      <c r="AU239" s="31">
        <v>1</v>
      </c>
      <c r="AV239" s="31">
        <v>1</v>
      </c>
      <c r="AW239" s="31">
        <v>1</v>
      </c>
    </row>
    <row r="240" spans="1:49">
      <c r="A240" s="3"/>
      <c r="B240">
        <v>1</v>
      </c>
      <c r="C240">
        <v>6</v>
      </c>
      <c r="D240">
        <v>-3</v>
      </c>
      <c r="E240">
        <v>0</v>
      </c>
      <c r="F240">
        <v>-3</v>
      </c>
      <c r="G240">
        <f t="shared" si="6"/>
        <v>6</v>
      </c>
      <c r="H240">
        <v>-3</v>
      </c>
      <c r="I240">
        <v>17</v>
      </c>
      <c r="J240" s="10">
        <v>-1</v>
      </c>
      <c r="K240">
        <v>-3</v>
      </c>
      <c r="L240">
        <v>-3</v>
      </c>
      <c r="P240" s="32" t="s">
        <v>139</v>
      </c>
      <c r="R240">
        <v>6</v>
      </c>
      <c r="S240">
        <v>-3</v>
      </c>
      <c r="T240">
        <v>0</v>
      </c>
      <c r="U240">
        <v>-3</v>
      </c>
      <c r="V240">
        <v>6</v>
      </c>
      <c r="W240">
        <v>-3</v>
      </c>
      <c r="X240">
        <v>17</v>
      </c>
      <c r="Y240">
        <v>-1</v>
      </c>
      <c r="Z240">
        <v>-3</v>
      </c>
      <c r="AA240">
        <v>-3</v>
      </c>
      <c r="AC240" s="32" t="s">
        <v>166</v>
      </c>
      <c r="AD240" s="32" t="s">
        <v>166</v>
      </c>
      <c r="AE240" s="32" t="s">
        <v>166</v>
      </c>
      <c r="AF240" s="32" t="s">
        <v>166</v>
      </c>
      <c r="AG240" s="32" t="s">
        <v>166</v>
      </c>
      <c r="AH240" s="32" t="s">
        <v>166</v>
      </c>
      <c r="AI240" s="32" t="s">
        <v>166</v>
      </c>
      <c r="AJ240" s="32" t="s">
        <v>166</v>
      </c>
      <c r="AK240" s="32" t="s">
        <v>166</v>
      </c>
      <c r="AL240" s="32" t="s">
        <v>166</v>
      </c>
      <c r="AN240" s="31">
        <v>1</v>
      </c>
      <c r="AO240" s="31">
        <v>1</v>
      </c>
      <c r="AP240" s="31">
        <v>1</v>
      </c>
      <c r="AQ240" s="31">
        <v>1</v>
      </c>
      <c r="AR240" s="31">
        <v>1</v>
      </c>
      <c r="AS240" s="31">
        <v>1</v>
      </c>
      <c r="AT240" s="31">
        <v>1</v>
      </c>
      <c r="AU240" s="31">
        <v>1</v>
      </c>
      <c r="AV240" s="31">
        <v>1</v>
      </c>
      <c r="AW240" s="31">
        <v>1</v>
      </c>
    </row>
    <row r="241" spans="1:49">
      <c r="A241" s="3"/>
      <c r="B241">
        <v>1</v>
      </c>
      <c r="C241">
        <v>7</v>
      </c>
      <c r="D241">
        <v>84</v>
      </c>
      <c r="E241">
        <v>4</v>
      </c>
      <c r="F241">
        <v>72</v>
      </c>
      <c r="G241">
        <f t="shared" si="6"/>
        <v>3</v>
      </c>
      <c r="H241">
        <v>92</v>
      </c>
      <c r="I241">
        <v>18</v>
      </c>
      <c r="J241" s="10">
        <v>4300</v>
      </c>
      <c r="K241">
        <v>21</v>
      </c>
      <c r="L241">
        <v>84</v>
      </c>
      <c r="R241">
        <v>7</v>
      </c>
      <c r="S241">
        <v>84</v>
      </c>
      <c r="T241">
        <v>4</v>
      </c>
      <c r="U241">
        <v>72</v>
      </c>
      <c r="V241">
        <v>3</v>
      </c>
      <c r="W241">
        <v>92</v>
      </c>
      <c r="X241">
        <v>18</v>
      </c>
      <c r="Y241">
        <v>4300</v>
      </c>
      <c r="Z241">
        <v>21</v>
      </c>
      <c r="AA241">
        <v>84</v>
      </c>
      <c r="AC241" s="32" t="s">
        <v>166</v>
      </c>
      <c r="AD241" s="32" t="s">
        <v>166</v>
      </c>
      <c r="AE241" s="32" t="s">
        <v>166</v>
      </c>
      <c r="AF241" s="32" t="s">
        <v>166</v>
      </c>
      <c r="AG241" s="32" t="s">
        <v>166</v>
      </c>
      <c r="AH241" s="32" t="s">
        <v>166</v>
      </c>
      <c r="AI241" s="32" t="s">
        <v>166</v>
      </c>
      <c r="AJ241" s="32" t="s">
        <v>166</v>
      </c>
      <c r="AK241" s="32" t="s">
        <v>166</v>
      </c>
      <c r="AL241" s="32" t="s">
        <v>166</v>
      </c>
      <c r="AN241" s="31">
        <v>1</v>
      </c>
      <c r="AO241" s="31">
        <v>1</v>
      </c>
      <c r="AP241" s="31">
        <v>1</v>
      </c>
      <c r="AQ241" s="31">
        <v>1</v>
      </c>
      <c r="AR241" s="31">
        <v>1</v>
      </c>
      <c r="AS241" s="31">
        <v>1</v>
      </c>
      <c r="AT241" s="31">
        <v>1</v>
      </c>
      <c r="AU241" s="31">
        <v>1</v>
      </c>
      <c r="AV241" s="31">
        <v>1</v>
      </c>
      <c r="AW241" s="31">
        <v>1</v>
      </c>
    </row>
    <row r="242" spans="1:49">
      <c r="A242" s="3">
        <v>19</v>
      </c>
      <c r="B242">
        <v>1</v>
      </c>
      <c r="C242">
        <v>12</v>
      </c>
      <c r="D242">
        <v>82</v>
      </c>
      <c r="E242">
        <v>3</v>
      </c>
      <c r="F242">
        <v>73</v>
      </c>
      <c r="G242">
        <f t="shared" si="6"/>
        <v>9</v>
      </c>
      <c r="H242">
        <v>86</v>
      </c>
      <c r="I242">
        <v>13</v>
      </c>
      <c r="J242" s="10">
        <v>3900</v>
      </c>
      <c r="K242">
        <v>28</v>
      </c>
      <c r="L242">
        <v>83</v>
      </c>
      <c r="N242" t="s">
        <v>199</v>
      </c>
      <c r="R242">
        <v>12</v>
      </c>
      <c r="S242">
        <v>82</v>
      </c>
      <c r="T242">
        <v>3</v>
      </c>
      <c r="U242">
        <v>73</v>
      </c>
      <c r="V242">
        <v>9</v>
      </c>
      <c r="W242">
        <v>86</v>
      </c>
      <c r="X242">
        <v>13</v>
      </c>
      <c r="Y242">
        <v>3900</v>
      </c>
      <c r="Z242">
        <v>28</v>
      </c>
      <c r="AA242">
        <v>83</v>
      </c>
      <c r="AC242" s="32" t="s">
        <v>166</v>
      </c>
      <c r="AD242" s="32" t="s">
        <v>166</v>
      </c>
      <c r="AE242" s="32" t="s">
        <v>166</v>
      </c>
      <c r="AF242" s="32" t="s">
        <v>166</v>
      </c>
      <c r="AG242" s="32" t="s">
        <v>166</v>
      </c>
      <c r="AH242" s="32" t="s">
        <v>166</v>
      </c>
      <c r="AI242" s="32" t="s">
        <v>166</v>
      </c>
      <c r="AJ242" s="32" t="s">
        <v>166</v>
      </c>
      <c r="AK242" s="32" t="s">
        <v>166</v>
      </c>
      <c r="AL242" s="32" t="s">
        <v>166</v>
      </c>
      <c r="AN242" s="31">
        <v>1</v>
      </c>
      <c r="AO242" s="31">
        <v>1</v>
      </c>
      <c r="AP242" s="31">
        <v>1</v>
      </c>
      <c r="AQ242" s="31">
        <v>1</v>
      </c>
      <c r="AR242" s="31">
        <v>1</v>
      </c>
      <c r="AS242" s="31">
        <v>1</v>
      </c>
      <c r="AT242" s="31">
        <v>1</v>
      </c>
      <c r="AU242" s="31">
        <v>1</v>
      </c>
      <c r="AV242" s="31">
        <v>1</v>
      </c>
      <c r="AW242" s="31">
        <v>1</v>
      </c>
    </row>
    <row r="243" spans="1:49">
      <c r="A243" s="3"/>
      <c r="B243">
        <v>1</v>
      </c>
      <c r="C243">
        <v>10</v>
      </c>
      <c r="D243">
        <v>-1</v>
      </c>
      <c r="E243">
        <v>0</v>
      </c>
      <c r="F243">
        <v>-1</v>
      </c>
      <c r="G243">
        <f t="shared" si="6"/>
        <v>10</v>
      </c>
      <c r="H243">
        <v>-1</v>
      </c>
      <c r="I243">
        <v>17</v>
      </c>
      <c r="J243" s="10">
        <v>-1</v>
      </c>
      <c r="K243">
        <v>-1</v>
      </c>
      <c r="L243">
        <v>-1</v>
      </c>
      <c r="N243" s="32" t="s">
        <v>201</v>
      </c>
      <c r="R243">
        <v>10</v>
      </c>
      <c r="S243">
        <v>-1</v>
      </c>
      <c r="T243">
        <v>0</v>
      </c>
      <c r="U243">
        <v>-1</v>
      </c>
      <c r="V243">
        <v>10</v>
      </c>
      <c r="W243">
        <v>-1</v>
      </c>
      <c r="X243">
        <v>17</v>
      </c>
      <c r="Y243">
        <v>-1</v>
      </c>
      <c r="Z243">
        <v>-1</v>
      </c>
      <c r="AA243">
        <v>-1</v>
      </c>
      <c r="AC243" s="32" t="s">
        <v>166</v>
      </c>
      <c r="AD243" s="32" t="s">
        <v>166</v>
      </c>
      <c r="AE243" s="32" t="s">
        <v>166</v>
      </c>
      <c r="AF243" s="32" t="s">
        <v>166</v>
      </c>
      <c r="AG243" s="32" t="s">
        <v>166</v>
      </c>
      <c r="AH243" s="32" t="s">
        <v>166</v>
      </c>
      <c r="AI243" s="32" t="s">
        <v>166</v>
      </c>
      <c r="AJ243" s="32" t="s">
        <v>166</v>
      </c>
      <c r="AK243" s="32" t="s">
        <v>166</v>
      </c>
      <c r="AL243" s="32" t="s">
        <v>166</v>
      </c>
      <c r="AN243" s="31">
        <v>1</v>
      </c>
      <c r="AO243" s="31">
        <v>1</v>
      </c>
      <c r="AP243" s="31">
        <v>1</v>
      </c>
      <c r="AQ243" s="31">
        <v>1</v>
      </c>
      <c r="AR243" s="31">
        <v>1</v>
      </c>
      <c r="AS243" s="31">
        <v>1</v>
      </c>
      <c r="AT243" s="31">
        <v>1</v>
      </c>
      <c r="AU243" s="31">
        <v>1</v>
      </c>
      <c r="AV243" s="31">
        <v>1</v>
      </c>
      <c r="AW243" s="31">
        <v>1</v>
      </c>
    </row>
    <row r="244" spans="1:49">
      <c r="A244" s="3"/>
      <c r="B244">
        <v>1</v>
      </c>
      <c r="C244">
        <v>8</v>
      </c>
      <c r="D244">
        <v>-1</v>
      </c>
      <c r="E244">
        <v>0</v>
      </c>
      <c r="F244">
        <v>-1</v>
      </c>
      <c r="G244">
        <f t="shared" si="6"/>
        <v>8</v>
      </c>
      <c r="H244">
        <v>-1</v>
      </c>
      <c r="I244">
        <v>16</v>
      </c>
      <c r="J244" s="10">
        <v>-1</v>
      </c>
      <c r="K244">
        <v>-1</v>
      </c>
      <c r="L244">
        <v>-1</v>
      </c>
      <c r="R244">
        <v>8</v>
      </c>
      <c r="S244">
        <v>-1</v>
      </c>
      <c r="T244">
        <v>0</v>
      </c>
      <c r="U244">
        <v>-1</v>
      </c>
      <c r="V244">
        <v>8</v>
      </c>
      <c r="W244">
        <v>-1</v>
      </c>
      <c r="X244">
        <v>16</v>
      </c>
      <c r="Y244">
        <v>-1</v>
      </c>
      <c r="Z244">
        <v>-1</v>
      </c>
      <c r="AA244">
        <v>-1</v>
      </c>
      <c r="AC244" s="32" t="s">
        <v>166</v>
      </c>
      <c r="AD244" s="32" t="s">
        <v>166</v>
      </c>
      <c r="AE244" s="32" t="s">
        <v>166</v>
      </c>
      <c r="AF244" s="32" t="s">
        <v>166</v>
      </c>
      <c r="AG244" s="32" t="s">
        <v>166</v>
      </c>
      <c r="AH244" s="32" t="s">
        <v>166</v>
      </c>
      <c r="AI244" s="32" t="s">
        <v>166</v>
      </c>
      <c r="AJ244" s="32" t="s">
        <v>166</v>
      </c>
      <c r="AK244" s="32" t="s">
        <v>166</v>
      </c>
      <c r="AL244" s="32" t="s">
        <v>166</v>
      </c>
      <c r="AN244" s="31">
        <v>1</v>
      </c>
      <c r="AO244" s="31">
        <v>1</v>
      </c>
      <c r="AP244" s="31">
        <v>1</v>
      </c>
      <c r="AQ244" s="31">
        <v>1</v>
      </c>
      <c r="AR244" s="31">
        <v>1</v>
      </c>
      <c r="AS244" s="31">
        <v>1</v>
      </c>
      <c r="AT244" s="31">
        <v>1</v>
      </c>
      <c r="AU244" s="31">
        <v>1</v>
      </c>
      <c r="AV244" s="31">
        <v>1</v>
      </c>
      <c r="AW244" s="31">
        <v>1</v>
      </c>
    </row>
    <row r="245" spans="1:49">
      <c r="A245" s="3"/>
      <c r="B245">
        <v>1</v>
      </c>
      <c r="C245">
        <v>11</v>
      </c>
      <c r="D245">
        <v>-1</v>
      </c>
      <c r="E245">
        <v>0</v>
      </c>
      <c r="F245">
        <v>-1</v>
      </c>
      <c r="G245">
        <f t="shared" si="6"/>
        <v>11</v>
      </c>
      <c r="H245">
        <v>-1</v>
      </c>
      <c r="I245">
        <v>18</v>
      </c>
      <c r="J245" s="10">
        <v>-1</v>
      </c>
      <c r="K245">
        <v>-1</v>
      </c>
      <c r="L245">
        <v>-1</v>
      </c>
      <c r="R245">
        <v>11</v>
      </c>
      <c r="S245">
        <v>-1</v>
      </c>
      <c r="T245">
        <v>0</v>
      </c>
      <c r="U245">
        <v>-1</v>
      </c>
      <c r="V245">
        <v>11</v>
      </c>
      <c r="W245">
        <v>-1</v>
      </c>
      <c r="X245">
        <v>18</v>
      </c>
      <c r="Y245">
        <v>-1</v>
      </c>
      <c r="Z245">
        <v>-1</v>
      </c>
      <c r="AA245">
        <v>-1</v>
      </c>
      <c r="AC245" s="32" t="s">
        <v>166</v>
      </c>
      <c r="AD245" s="32" t="s">
        <v>166</v>
      </c>
      <c r="AE245" s="32" t="s">
        <v>166</v>
      </c>
      <c r="AF245" s="32" t="s">
        <v>166</v>
      </c>
      <c r="AG245" s="32" t="s">
        <v>166</v>
      </c>
      <c r="AH245" s="32" t="s">
        <v>166</v>
      </c>
      <c r="AI245" s="32" t="s">
        <v>166</v>
      </c>
      <c r="AJ245" s="32" t="s">
        <v>166</v>
      </c>
      <c r="AK245" s="32" t="s">
        <v>166</v>
      </c>
      <c r="AL245" s="32" t="s">
        <v>166</v>
      </c>
      <c r="AN245" s="31">
        <v>1</v>
      </c>
      <c r="AO245" s="31">
        <v>1</v>
      </c>
      <c r="AP245" s="31">
        <v>1</v>
      </c>
      <c r="AQ245" s="31">
        <v>1</v>
      </c>
      <c r="AR245" s="31">
        <v>1</v>
      </c>
      <c r="AS245" s="31">
        <v>1</v>
      </c>
      <c r="AT245" s="31">
        <v>1</v>
      </c>
      <c r="AU245" s="31">
        <v>1</v>
      </c>
      <c r="AV245" s="31">
        <v>1</v>
      </c>
      <c r="AW245" s="31">
        <v>1</v>
      </c>
    </row>
    <row r="246" spans="1:49">
      <c r="A246" s="3"/>
      <c r="B246">
        <v>1</v>
      </c>
      <c r="C246">
        <v>10</v>
      </c>
      <c r="D246">
        <v>-1</v>
      </c>
      <c r="E246">
        <v>0</v>
      </c>
      <c r="F246">
        <v>-1</v>
      </c>
      <c r="G246">
        <f t="shared" si="6"/>
        <v>10</v>
      </c>
      <c r="H246">
        <v>-1</v>
      </c>
      <c r="I246">
        <v>18</v>
      </c>
      <c r="J246" s="10">
        <v>-1</v>
      </c>
      <c r="K246">
        <v>-1</v>
      </c>
      <c r="L246">
        <v>-1</v>
      </c>
      <c r="R246">
        <v>10</v>
      </c>
      <c r="S246">
        <v>-1</v>
      </c>
      <c r="T246">
        <v>0</v>
      </c>
      <c r="U246">
        <v>-1</v>
      </c>
      <c r="V246">
        <v>10</v>
      </c>
      <c r="W246">
        <v>-1</v>
      </c>
      <c r="X246">
        <v>18</v>
      </c>
      <c r="Y246">
        <v>-1</v>
      </c>
      <c r="Z246">
        <v>-1</v>
      </c>
      <c r="AA246">
        <v>-1</v>
      </c>
      <c r="AC246" s="32" t="s">
        <v>166</v>
      </c>
      <c r="AD246" s="32" t="s">
        <v>166</v>
      </c>
      <c r="AE246" s="32" t="s">
        <v>166</v>
      </c>
      <c r="AF246" s="32" t="s">
        <v>166</v>
      </c>
      <c r="AG246" s="32" t="s">
        <v>166</v>
      </c>
      <c r="AH246" s="32" t="s">
        <v>166</v>
      </c>
      <c r="AI246" s="32" t="s">
        <v>166</v>
      </c>
      <c r="AJ246" s="32" t="s">
        <v>166</v>
      </c>
      <c r="AK246" s="32" t="s">
        <v>166</v>
      </c>
      <c r="AL246" s="32" t="s">
        <v>166</v>
      </c>
      <c r="AN246" s="31">
        <v>1</v>
      </c>
      <c r="AO246" s="31">
        <v>1</v>
      </c>
      <c r="AP246" s="31">
        <v>1</v>
      </c>
      <c r="AQ246" s="31">
        <v>1</v>
      </c>
      <c r="AR246" s="31">
        <v>1</v>
      </c>
      <c r="AS246" s="31">
        <v>1</v>
      </c>
      <c r="AT246" s="31">
        <v>1</v>
      </c>
      <c r="AU246" s="31">
        <v>1</v>
      </c>
      <c r="AV246" s="31">
        <v>1</v>
      </c>
      <c r="AW246" s="31">
        <v>1</v>
      </c>
    </row>
    <row r="247" spans="1:49">
      <c r="A247" s="3"/>
      <c r="B247">
        <v>1</v>
      </c>
      <c r="C247">
        <v>9</v>
      </c>
      <c r="D247">
        <v>-1</v>
      </c>
      <c r="E247">
        <v>0</v>
      </c>
      <c r="F247">
        <v>-1</v>
      </c>
      <c r="G247">
        <f t="shared" si="6"/>
        <v>9</v>
      </c>
      <c r="H247">
        <v>-1</v>
      </c>
      <c r="I247">
        <v>16</v>
      </c>
      <c r="J247" s="10">
        <v>-1</v>
      </c>
      <c r="K247">
        <v>-1</v>
      </c>
      <c r="L247">
        <v>-1</v>
      </c>
      <c r="P247" s="32" t="s">
        <v>139</v>
      </c>
      <c r="R247">
        <v>9</v>
      </c>
      <c r="S247">
        <v>-1</v>
      </c>
      <c r="T247">
        <v>0</v>
      </c>
      <c r="U247">
        <v>-1</v>
      </c>
      <c r="V247">
        <v>9</v>
      </c>
      <c r="W247">
        <v>-1</v>
      </c>
      <c r="X247">
        <v>16</v>
      </c>
      <c r="Y247">
        <v>-1</v>
      </c>
      <c r="Z247">
        <v>-1</v>
      </c>
      <c r="AA247">
        <v>-1</v>
      </c>
      <c r="AC247" s="32" t="s">
        <v>166</v>
      </c>
      <c r="AD247" s="32" t="s">
        <v>166</v>
      </c>
      <c r="AE247" s="32" t="s">
        <v>166</v>
      </c>
      <c r="AF247" s="32" t="s">
        <v>166</v>
      </c>
      <c r="AG247" s="32" t="s">
        <v>166</v>
      </c>
      <c r="AH247" s="32" t="s">
        <v>166</v>
      </c>
      <c r="AI247" s="32" t="s">
        <v>166</v>
      </c>
      <c r="AJ247" s="32" t="s">
        <v>166</v>
      </c>
      <c r="AK247" s="32" t="s">
        <v>166</v>
      </c>
      <c r="AL247" s="32" t="s">
        <v>166</v>
      </c>
      <c r="AN247" s="31">
        <v>1</v>
      </c>
      <c r="AO247" s="31">
        <v>1</v>
      </c>
      <c r="AP247" s="31">
        <v>1</v>
      </c>
      <c r="AQ247" s="31">
        <v>1</v>
      </c>
      <c r="AR247" s="31">
        <v>1</v>
      </c>
      <c r="AS247" s="31">
        <v>1</v>
      </c>
      <c r="AT247" s="31">
        <v>1</v>
      </c>
      <c r="AU247" s="31">
        <v>1</v>
      </c>
      <c r="AV247" s="31">
        <v>1</v>
      </c>
      <c r="AW247" s="31">
        <v>1</v>
      </c>
    </row>
    <row r="248" spans="1:49">
      <c r="A248" s="3"/>
      <c r="B248">
        <v>1</v>
      </c>
      <c r="C248">
        <v>8</v>
      </c>
      <c r="D248">
        <v>-1</v>
      </c>
      <c r="E248">
        <v>0</v>
      </c>
      <c r="F248">
        <v>-1</v>
      </c>
      <c r="G248">
        <f t="shared" si="6"/>
        <v>8</v>
      </c>
      <c r="H248">
        <v>-1</v>
      </c>
      <c r="I248">
        <v>16</v>
      </c>
      <c r="J248">
        <v>-1</v>
      </c>
      <c r="K248">
        <v>-1</v>
      </c>
      <c r="L248">
        <v>-1</v>
      </c>
      <c r="P248" s="32" t="s">
        <v>139</v>
      </c>
      <c r="R248">
        <v>8</v>
      </c>
      <c r="S248">
        <v>-1</v>
      </c>
      <c r="T248">
        <v>0</v>
      </c>
      <c r="U248">
        <v>-1</v>
      </c>
      <c r="V248">
        <v>8</v>
      </c>
      <c r="W248">
        <v>-1</v>
      </c>
      <c r="X248">
        <v>16</v>
      </c>
      <c r="Y248">
        <v>-1</v>
      </c>
      <c r="Z248">
        <v>-1</v>
      </c>
      <c r="AA248">
        <v>-1</v>
      </c>
      <c r="AC248" s="32" t="s">
        <v>166</v>
      </c>
      <c r="AD248" s="32" t="s">
        <v>166</v>
      </c>
      <c r="AE248" s="32" t="s">
        <v>166</v>
      </c>
      <c r="AF248" s="32" t="s">
        <v>166</v>
      </c>
      <c r="AG248" s="32" t="s">
        <v>166</v>
      </c>
      <c r="AH248" s="32" t="s">
        <v>166</v>
      </c>
      <c r="AI248" s="32" t="s">
        <v>166</v>
      </c>
      <c r="AJ248" s="32" t="s">
        <v>166</v>
      </c>
      <c r="AK248" s="32" t="s">
        <v>166</v>
      </c>
      <c r="AL248" s="32" t="s">
        <v>166</v>
      </c>
      <c r="AN248" s="31">
        <v>1</v>
      </c>
      <c r="AO248" s="31">
        <v>1</v>
      </c>
      <c r="AP248" s="31">
        <v>1</v>
      </c>
      <c r="AQ248" s="31">
        <v>1</v>
      </c>
      <c r="AR248" s="31">
        <v>1</v>
      </c>
      <c r="AS248" s="31">
        <v>1</v>
      </c>
      <c r="AT248" s="31">
        <v>1</v>
      </c>
      <c r="AU248" s="31">
        <v>1</v>
      </c>
      <c r="AV248" s="31">
        <v>1</v>
      </c>
      <c r="AW248" s="31">
        <v>1</v>
      </c>
    </row>
    <row r="249" spans="1:49">
      <c r="A249" s="3"/>
      <c r="B249">
        <v>1</v>
      </c>
      <c r="C249">
        <v>10</v>
      </c>
      <c r="D249">
        <v>-1</v>
      </c>
      <c r="E249">
        <v>0</v>
      </c>
      <c r="F249">
        <v>-1</v>
      </c>
      <c r="G249">
        <f t="shared" si="6"/>
        <v>10</v>
      </c>
      <c r="H249">
        <v>-1</v>
      </c>
      <c r="I249">
        <v>17</v>
      </c>
      <c r="J249">
        <v>-1</v>
      </c>
      <c r="K249">
        <v>-1</v>
      </c>
      <c r="L249">
        <v>-1</v>
      </c>
      <c r="P249" s="32" t="s">
        <v>139</v>
      </c>
      <c r="R249">
        <v>10</v>
      </c>
      <c r="S249">
        <v>-1</v>
      </c>
      <c r="T249">
        <v>0</v>
      </c>
      <c r="U249">
        <v>-1</v>
      </c>
      <c r="V249">
        <v>10</v>
      </c>
      <c r="W249">
        <v>-1</v>
      </c>
      <c r="X249">
        <v>17</v>
      </c>
      <c r="Y249">
        <v>-1</v>
      </c>
      <c r="Z249">
        <v>-1</v>
      </c>
      <c r="AA249">
        <v>-1</v>
      </c>
      <c r="AC249" s="32" t="s">
        <v>166</v>
      </c>
      <c r="AD249" s="32" t="s">
        <v>166</v>
      </c>
      <c r="AE249" s="32" t="s">
        <v>166</v>
      </c>
      <c r="AF249" s="32" t="s">
        <v>166</v>
      </c>
      <c r="AG249" s="32" t="s">
        <v>166</v>
      </c>
      <c r="AH249" s="32" t="s">
        <v>166</v>
      </c>
      <c r="AI249" s="32" t="s">
        <v>166</v>
      </c>
      <c r="AJ249" s="32" t="s">
        <v>166</v>
      </c>
      <c r="AK249" s="32" t="s">
        <v>166</v>
      </c>
      <c r="AL249" s="32" t="s">
        <v>166</v>
      </c>
      <c r="AN249" s="31">
        <v>1</v>
      </c>
      <c r="AO249" s="31">
        <v>1</v>
      </c>
      <c r="AP249" s="31">
        <v>1</v>
      </c>
      <c r="AQ249" s="31">
        <v>1</v>
      </c>
      <c r="AR249" s="31">
        <v>1</v>
      </c>
      <c r="AS249" s="31">
        <v>1</v>
      </c>
      <c r="AT249" s="31">
        <v>1</v>
      </c>
      <c r="AU249" s="31">
        <v>1</v>
      </c>
      <c r="AV249" s="31">
        <v>1</v>
      </c>
      <c r="AW249" s="31">
        <v>1</v>
      </c>
    </row>
    <row r="250" spans="1:49">
      <c r="A250" s="3"/>
      <c r="B250">
        <v>1</v>
      </c>
      <c r="C250">
        <v>10</v>
      </c>
      <c r="D250">
        <v>84</v>
      </c>
      <c r="E250">
        <v>4</v>
      </c>
      <c r="F250">
        <v>72</v>
      </c>
      <c r="G250">
        <f t="shared" si="6"/>
        <v>6</v>
      </c>
      <c r="H250">
        <v>92</v>
      </c>
      <c r="I250">
        <v>18</v>
      </c>
      <c r="J250">
        <v>4600</v>
      </c>
      <c r="K250">
        <v>21</v>
      </c>
      <c r="L250">
        <v>84</v>
      </c>
      <c r="R250">
        <v>10</v>
      </c>
      <c r="S250">
        <v>84</v>
      </c>
      <c r="T250">
        <v>4</v>
      </c>
      <c r="U250">
        <v>72</v>
      </c>
      <c r="V250">
        <v>6</v>
      </c>
      <c r="W250">
        <v>92</v>
      </c>
      <c r="X250">
        <v>18</v>
      </c>
      <c r="Y250">
        <v>4600</v>
      </c>
      <c r="Z250">
        <v>21</v>
      </c>
      <c r="AA250">
        <v>84</v>
      </c>
      <c r="AC250" s="32" t="s">
        <v>166</v>
      </c>
      <c r="AD250" s="32" t="s">
        <v>166</v>
      </c>
      <c r="AE250" s="32" t="s">
        <v>166</v>
      </c>
      <c r="AF250" s="32" t="s">
        <v>166</v>
      </c>
      <c r="AG250" s="32" t="s">
        <v>166</v>
      </c>
      <c r="AH250" s="32" t="s">
        <v>166</v>
      </c>
      <c r="AI250" s="32" t="s">
        <v>166</v>
      </c>
      <c r="AJ250" s="32" t="s">
        <v>166</v>
      </c>
      <c r="AK250" s="32" t="s">
        <v>166</v>
      </c>
      <c r="AL250" s="32" t="s">
        <v>166</v>
      </c>
      <c r="AN250" s="31">
        <v>1</v>
      </c>
      <c r="AO250" s="31">
        <v>1</v>
      </c>
      <c r="AP250" s="31">
        <v>1</v>
      </c>
      <c r="AQ250" s="31">
        <v>1</v>
      </c>
      <c r="AR250" s="31">
        <v>1</v>
      </c>
      <c r="AS250" s="31">
        <v>1</v>
      </c>
      <c r="AT250" s="31">
        <v>1</v>
      </c>
      <c r="AU250" s="31">
        <v>1</v>
      </c>
      <c r="AV250" s="31">
        <v>1</v>
      </c>
      <c r="AW250" s="31">
        <v>1</v>
      </c>
    </row>
    <row r="251" spans="1:49">
      <c r="A251" s="3">
        <v>20</v>
      </c>
      <c r="B251">
        <v>1</v>
      </c>
      <c r="C251">
        <v>12</v>
      </c>
      <c r="D251">
        <v>82</v>
      </c>
      <c r="E251">
        <v>3</v>
      </c>
      <c r="F251">
        <v>73</v>
      </c>
      <c r="G251">
        <f t="shared" si="6"/>
        <v>9</v>
      </c>
      <c r="H251">
        <v>86</v>
      </c>
      <c r="I251">
        <v>13</v>
      </c>
      <c r="J251">
        <v>4500</v>
      </c>
      <c r="K251">
        <v>28</v>
      </c>
      <c r="L251">
        <v>83</v>
      </c>
      <c r="N251" s="32" t="s">
        <v>202</v>
      </c>
      <c r="R251">
        <v>12</v>
      </c>
      <c r="S251">
        <v>82</v>
      </c>
      <c r="T251">
        <v>3</v>
      </c>
      <c r="U251">
        <v>73</v>
      </c>
      <c r="V251">
        <v>9</v>
      </c>
      <c r="W251">
        <v>86</v>
      </c>
      <c r="X251">
        <v>13</v>
      </c>
      <c r="Y251">
        <v>4500</v>
      </c>
      <c r="Z251">
        <v>28</v>
      </c>
      <c r="AA251">
        <v>83</v>
      </c>
      <c r="AC251" s="32" t="s">
        <v>166</v>
      </c>
      <c r="AD251" s="32" t="s">
        <v>166</v>
      </c>
      <c r="AE251" s="32" t="s">
        <v>166</v>
      </c>
      <c r="AF251" s="32" t="s">
        <v>166</v>
      </c>
      <c r="AG251" s="32" t="s">
        <v>166</v>
      </c>
      <c r="AH251" s="32" t="s">
        <v>166</v>
      </c>
      <c r="AI251" s="32" t="s">
        <v>166</v>
      </c>
      <c r="AJ251" s="32" t="s">
        <v>166</v>
      </c>
      <c r="AK251" s="32" t="s">
        <v>166</v>
      </c>
      <c r="AL251" s="32" t="s">
        <v>166</v>
      </c>
      <c r="AN251" s="31">
        <v>1</v>
      </c>
      <c r="AO251" s="31">
        <v>1</v>
      </c>
      <c r="AP251" s="31">
        <v>1</v>
      </c>
      <c r="AQ251" s="31">
        <v>1</v>
      </c>
      <c r="AR251" s="31">
        <v>1</v>
      </c>
      <c r="AS251" s="31">
        <v>1</v>
      </c>
      <c r="AT251" s="31">
        <v>1</v>
      </c>
      <c r="AU251" s="31">
        <v>1</v>
      </c>
      <c r="AV251" s="31">
        <v>1</v>
      </c>
      <c r="AW251" s="31">
        <v>1</v>
      </c>
    </row>
    <row r="252" spans="1:49">
      <c r="A252" s="3"/>
      <c r="B252">
        <v>1</v>
      </c>
      <c r="C252">
        <v>-2</v>
      </c>
      <c r="D252">
        <v>-2</v>
      </c>
      <c r="E252">
        <v>-2</v>
      </c>
      <c r="F252">
        <v>-2</v>
      </c>
      <c r="G252">
        <v>-2</v>
      </c>
      <c r="H252">
        <v>-2</v>
      </c>
      <c r="I252">
        <v>17</v>
      </c>
      <c r="J252">
        <v>-1</v>
      </c>
      <c r="K252">
        <v>35</v>
      </c>
      <c r="L252">
        <v>-1</v>
      </c>
      <c r="N252" s="32" t="s">
        <v>203</v>
      </c>
      <c r="R252">
        <v>-2</v>
      </c>
      <c r="S252">
        <v>-2</v>
      </c>
      <c r="T252">
        <v>-2</v>
      </c>
      <c r="U252">
        <v>-2</v>
      </c>
      <c r="V252">
        <v>-2</v>
      </c>
      <c r="W252">
        <v>-2</v>
      </c>
      <c r="X252">
        <v>17</v>
      </c>
      <c r="Y252">
        <v>-1</v>
      </c>
      <c r="Z252">
        <v>35</v>
      </c>
      <c r="AA252">
        <v>-1</v>
      </c>
      <c r="AC252" s="32" t="s">
        <v>178</v>
      </c>
      <c r="AD252" s="32" t="s">
        <v>178</v>
      </c>
      <c r="AE252" s="32" t="s">
        <v>178</v>
      </c>
      <c r="AF252" s="32" t="s">
        <v>178</v>
      </c>
      <c r="AG252" s="32" t="s">
        <v>178</v>
      </c>
      <c r="AH252" s="32" t="s">
        <v>178</v>
      </c>
      <c r="AI252" s="32" t="s">
        <v>166</v>
      </c>
      <c r="AJ252" s="32" t="s">
        <v>166</v>
      </c>
      <c r="AK252" s="32" t="s">
        <v>166</v>
      </c>
      <c r="AL252" s="32" t="s">
        <v>166</v>
      </c>
      <c r="AN252" s="31">
        <v>1</v>
      </c>
      <c r="AO252" s="31">
        <v>1</v>
      </c>
      <c r="AP252" s="31">
        <v>1</v>
      </c>
      <c r="AQ252" s="31">
        <v>1</v>
      </c>
      <c r="AR252" s="31">
        <v>1</v>
      </c>
      <c r="AS252" s="31">
        <v>1</v>
      </c>
      <c r="AT252" s="31">
        <v>1</v>
      </c>
      <c r="AU252" s="31">
        <v>1</v>
      </c>
      <c r="AV252" s="31">
        <v>1</v>
      </c>
      <c r="AW252" s="31">
        <v>1</v>
      </c>
    </row>
    <row r="253" spans="1:49">
      <c r="A253" s="3"/>
      <c r="B253">
        <v>1</v>
      </c>
      <c r="C253">
        <v>-2</v>
      </c>
      <c r="D253">
        <v>-2</v>
      </c>
      <c r="E253">
        <v>-2</v>
      </c>
      <c r="F253">
        <v>-2</v>
      </c>
      <c r="G253">
        <v>-2</v>
      </c>
      <c r="H253">
        <v>-2</v>
      </c>
      <c r="I253">
        <v>16</v>
      </c>
      <c r="J253">
        <v>-1</v>
      </c>
      <c r="K253">
        <v>28</v>
      </c>
      <c r="L253">
        <v>-1</v>
      </c>
      <c r="R253">
        <v>-2</v>
      </c>
      <c r="S253">
        <v>-2</v>
      </c>
      <c r="T253">
        <v>-2</v>
      </c>
      <c r="U253">
        <v>-2</v>
      </c>
      <c r="V253">
        <v>-2</v>
      </c>
      <c r="W253">
        <v>-2</v>
      </c>
      <c r="X253">
        <v>16</v>
      </c>
      <c r="Y253">
        <v>-1</v>
      </c>
      <c r="Z253">
        <v>28</v>
      </c>
      <c r="AA253">
        <v>-1</v>
      </c>
      <c r="AC253" s="32" t="s">
        <v>178</v>
      </c>
      <c r="AD253" s="32" t="s">
        <v>178</v>
      </c>
      <c r="AE253" s="32" t="s">
        <v>178</v>
      </c>
      <c r="AF253" s="32" t="s">
        <v>178</v>
      </c>
      <c r="AG253" s="32" t="s">
        <v>178</v>
      </c>
      <c r="AH253" s="32" t="s">
        <v>178</v>
      </c>
      <c r="AI253" s="32" t="s">
        <v>166</v>
      </c>
      <c r="AJ253" s="32" t="s">
        <v>166</v>
      </c>
      <c r="AK253" s="32" t="s">
        <v>166</v>
      </c>
      <c r="AL253" s="32" t="s">
        <v>166</v>
      </c>
      <c r="AN253" s="31">
        <v>1</v>
      </c>
      <c r="AO253" s="31">
        <v>1</v>
      </c>
      <c r="AP253" s="31">
        <v>1</v>
      </c>
      <c r="AQ253" s="31">
        <v>1</v>
      </c>
      <c r="AR253" s="31">
        <v>1</v>
      </c>
      <c r="AS253" s="31">
        <v>1</v>
      </c>
      <c r="AT253" s="31">
        <v>1</v>
      </c>
      <c r="AU253" s="31">
        <v>1</v>
      </c>
      <c r="AV253" s="31">
        <v>1</v>
      </c>
      <c r="AW253" s="31">
        <v>1</v>
      </c>
    </row>
    <row r="254" spans="1:49">
      <c r="A254" s="3"/>
      <c r="B254">
        <v>1</v>
      </c>
      <c r="C254">
        <v>-2</v>
      </c>
      <c r="D254">
        <v>-2</v>
      </c>
      <c r="E254">
        <v>-2</v>
      </c>
      <c r="F254">
        <v>-2</v>
      </c>
      <c r="G254">
        <v>-2</v>
      </c>
      <c r="H254">
        <v>-2</v>
      </c>
      <c r="I254">
        <v>18</v>
      </c>
      <c r="J254">
        <v>-1</v>
      </c>
      <c r="K254">
        <v>22</v>
      </c>
      <c r="L254">
        <v>-1</v>
      </c>
      <c r="R254">
        <v>-2</v>
      </c>
      <c r="S254">
        <v>-2</v>
      </c>
      <c r="T254">
        <v>-2</v>
      </c>
      <c r="U254">
        <v>-2</v>
      </c>
      <c r="V254">
        <v>-2</v>
      </c>
      <c r="W254">
        <v>-2</v>
      </c>
      <c r="X254">
        <v>18</v>
      </c>
      <c r="Y254">
        <v>-1</v>
      </c>
      <c r="Z254">
        <v>22</v>
      </c>
      <c r="AA254">
        <v>-1</v>
      </c>
      <c r="AC254" s="32" t="s">
        <v>178</v>
      </c>
      <c r="AD254" s="32" t="s">
        <v>178</v>
      </c>
      <c r="AE254" s="32" t="s">
        <v>178</v>
      </c>
      <c r="AF254" s="32" t="s">
        <v>178</v>
      </c>
      <c r="AG254" s="32" t="s">
        <v>178</v>
      </c>
      <c r="AH254" s="32" t="s">
        <v>178</v>
      </c>
      <c r="AI254" s="32" t="s">
        <v>166</v>
      </c>
      <c r="AJ254" s="32" t="s">
        <v>166</v>
      </c>
      <c r="AK254" s="32" t="s">
        <v>166</v>
      </c>
      <c r="AL254" s="32" t="s">
        <v>166</v>
      </c>
      <c r="AN254" s="31">
        <v>1</v>
      </c>
      <c r="AO254" s="31">
        <v>1</v>
      </c>
      <c r="AP254" s="31">
        <v>1</v>
      </c>
      <c r="AQ254" s="31">
        <v>1</v>
      </c>
      <c r="AR254" s="31">
        <v>1</v>
      </c>
      <c r="AS254" s="31">
        <v>1</v>
      </c>
      <c r="AT254" s="31">
        <v>1</v>
      </c>
      <c r="AU254" s="31">
        <v>1</v>
      </c>
      <c r="AV254" s="31">
        <v>1</v>
      </c>
      <c r="AW254" s="31">
        <v>1</v>
      </c>
    </row>
    <row r="255" spans="1:49">
      <c r="A255" s="3"/>
      <c r="B255">
        <v>1</v>
      </c>
      <c r="C255">
        <v>-2</v>
      </c>
      <c r="D255">
        <v>-2</v>
      </c>
      <c r="E255">
        <v>-2</v>
      </c>
      <c r="F255">
        <v>-2</v>
      </c>
      <c r="G255">
        <v>-2</v>
      </c>
      <c r="H255">
        <v>-2</v>
      </c>
      <c r="I255">
        <v>18</v>
      </c>
      <c r="J255">
        <v>-1</v>
      </c>
      <c r="K255">
        <v>28</v>
      </c>
      <c r="L255">
        <v>-1</v>
      </c>
      <c r="R255">
        <v>-2</v>
      </c>
      <c r="S255">
        <v>-2</v>
      </c>
      <c r="T255">
        <v>-2</v>
      </c>
      <c r="U255">
        <v>-2</v>
      </c>
      <c r="V255">
        <v>-2</v>
      </c>
      <c r="W255">
        <v>-2</v>
      </c>
      <c r="X255">
        <v>18</v>
      </c>
      <c r="Y255">
        <v>-1</v>
      </c>
      <c r="Z255">
        <v>28</v>
      </c>
      <c r="AA255">
        <v>-1</v>
      </c>
      <c r="AC255" s="32" t="s">
        <v>178</v>
      </c>
      <c r="AD255" s="32" t="s">
        <v>178</v>
      </c>
      <c r="AE255" s="32" t="s">
        <v>178</v>
      </c>
      <c r="AF255" s="32" t="s">
        <v>178</v>
      </c>
      <c r="AG255" s="32" t="s">
        <v>178</v>
      </c>
      <c r="AH255" s="32" t="s">
        <v>178</v>
      </c>
      <c r="AI255" s="32" t="s">
        <v>166</v>
      </c>
      <c r="AJ255" s="32" t="s">
        <v>166</v>
      </c>
      <c r="AK255" s="32" t="s">
        <v>166</v>
      </c>
      <c r="AL255" s="32" t="s">
        <v>166</v>
      </c>
      <c r="AN255" s="31">
        <v>1</v>
      </c>
      <c r="AO255" s="31">
        <v>1</v>
      </c>
      <c r="AP255" s="31">
        <v>1</v>
      </c>
      <c r="AQ255" s="31">
        <v>1</v>
      </c>
      <c r="AR255" s="31">
        <v>1</v>
      </c>
      <c r="AS255" s="31">
        <v>1</v>
      </c>
      <c r="AT255" s="31">
        <v>1</v>
      </c>
      <c r="AU255" s="31">
        <v>1</v>
      </c>
      <c r="AV255" s="31">
        <v>1</v>
      </c>
      <c r="AW255" s="31">
        <v>1</v>
      </c>
    </row>
    <row r="256" spans="1:49">
      <c r="A256" s="3"/>
      <c r="B256">
        <v>1</v>
      </c>
      <c r="C256">
        <v>-2</v>
      </c>
      <c r="D256">
        <v>-2</v>
      </c>
      <c r="E256">
        <v>-2</v>
      </c>
      <c r="F256">
        <v>-2</v>
      </c>
      <c r="G256">
        <v>-2</v>
      </c>
      <c r="H256">
        <v>-2</v>
      </c>
      <c r="I256">
        <v>16</v>
      </c>
      <c r="J256">
        <v>-1</v>
      </c>
      <c r="K256">
        <v>26</v>
      </c>
      <c r="L256">
        <v>-1</v>
      </c>
      <c r="P256" s="32" t="s">
        <v>139</v>
      </c>
      <c r="R256">
        <v>-2</v>
      </c>
      <c r="S256">
        <v>-2</v>
      </c>
      <c r="T256">
        <v>-2</v>
      </c>
      <c r="U256">
        <v>-2</v>
      </c>
      <c r="V256">
        <v>-2</v>
      </c>
      <c r="W256">
        <v>-2</v>
      </c>
      <c r="X256">
        <v>16</v>
      </c>
      <c r="Y256">
        <v>-1</v>
      </c>
      <c r="Z256">
        <v>26</v>
      </c>
      <c r="AA256">
        <v>-1</v>
      </c>
      <c r="AC256" s="32" t="s">
        <v>178</v>
      </c>
      <c r="AD256" s="32" t="s">
        <v>178</v>
      </c>
      <c r="AE256" s="32" t="s">
        <v>178</v>
      </c>
      <c r="AF256" s="32" t="s">
        <v>178</v>
      </c>
      <c r="AG256" s="32" t="s">
        <v>178</v>
      </c>
      <c r="AH256" s="32" t="s">
        <v>178</v>
      </c>
      <c r="AI256" s="32" t="s">
        <v>166</v>
      </c>
      <c r="AJ256" s="32" t="s">
        <v>166</v>
      </c>
      <c r="AK256" s="32" t="s">
        <v>166</v>
      </c>
      <c r="AL256" s="32" t="s">
        <v>166</v>
      </c>
      <c r="AN256" s="31">
        <v>1</v>
      </c>
      <c r="AO256" s="31">
        <v>1</v>
      </c>
      <c r="AP256" s="31">
        <v>1</v>
      </c>
      <c r="AQ256" s="31">
        <v>1</v>
      </c>
      <c r="AR256" s="31">
        <v>1</v>
      </c>
      <c r="AS256" s="31">
        <v>1</v>
      </c>
      <c r="AT256" s="31">
        <v>1</v>
      </c>
      <c r="AU256" s="31">
        <v>1</v>
      </c>
      <c r="AV256" s="31">
        <v>1</v>
      </c>
      <c r="AW256" s="31">
        <v>1</v>
      </c>
    </row>
    <row r="257" spans="1:49">
      <c r="A257" s="3"/>
      <c r="B257">
        <v>1</v>
      </c>
      <c r="C257">
        <v>-2</v>
      </c>
      <c r="D257">
        <v>-2</v>
      </c>
      <c r="E257">
        <v>-2</v>
      </c>
      <c r="F257">
        <v>-2</v>
      </c>
      <c r="G257">
        <v>-2</v>
      </c>
      <c r="H257">
        <v>-2</v>
      </c>
      <c r="I257">
        <v>16</v>
      </c>
      <c r="J257">
        <v>-1</v>
      </c>
      <c r="K257">
        <v>28</v>
      </c>
      <c r="L257">
        <v>-1</v>
      </c>
      <c r="P257" s="32" t="s">
        <v>139</v>
      </c>
      <c r="R257">
        <v>-2</v>
      </c>
      <c r="S257">
        <v>-2</v>
      </c>
      <c r="T257">
        <v>-2</v>
      </c>
      <c r="U257">
        <v>-2</v>
      </c>
      <c r="V257">
        <v>-2</v>
      </c>
      <c r="W257">
        <v>-2</v>
      </c>
      <c r="X257">
        <v>16</v>
      </c>
      <c r="Y257">
        <v>-1</v>
      </c>
      <c r="Z257">
        <v>28</v>
      </c>
      <c r="AA257">
        <v>-1</v>
      </c>
      <c r="AC257" s="32" t="s">
        <v>178</v>
      </c>
      <c r="AD257" s="32" t="s">
        <v>178</v>
      </c>
      <c r="AE257" s="32" t="s">
        <v>178</v>
      </c>
      <c r="AF257" s="32" t="s">
        <v>178</v>
      </c>
      <c r="AG257" s="32" t="s">
        <v>178</v>
      </c>
      <c r="AH257" s="32" t="s">
        <v>178</v>
      </c>
      <c r="AI257" s="32" t="s">
        <v>166</v>
      </c>
      <c r="AJ257" s="32" t="s">
        <v>166</v>
      </c>
      <c r="AK257" s="32" t="s">
        <v>166</v>
      </c>
      <c r="AL257" s="32" t="s">
        <v>166</v>
      </c>
      <c r="AN257" s="31">
        <v>1</v>
      </c>
      <c r="AO257" s="31">
        <v>1</v>
      </c>
      <c r="AP257" s="31">
        <v>1</v>
      </c>
      <c r="AQ257" s="31">
        <v>1</v>
      </c>
      <c r="AR257" s="31">
        <v>1</v>
      </c>
      <c r="AS257" s="31">
        <v>1</v>
      </c>
      <c r="AT257" s="31">
        <v>1</v>
      </c>
      <c r="AU257" s="31">
        <v>1</v>
      </c>
      <c r="AV257" s="31">
        <v>1</v>
      </c>
      <c r="AW257" s="31">
        <v>1</v>
      </c>
    </row>
    <row r="258" spans="1:49">
      <c r="A258" s="3"/>
      <c r="B258">
        <v>1</v>
      </c>
      <c r="C258">
        <v>-2</v>
      </c>
      <c r="D258">
        <v>-2</v>
      </c>
      <c r="E258">
        <v>-2</v>
      </c>
      <c r="F258">
        <v>-2</v>
      </c>
      <c r="G258">
        <v>-2</v>
      </c>
      <c r="H258">
        <v>-2</v>
      </c>
      <c r="I258">
        <v>17</v>
      </c>
      <c r="J258">
        <v>-1</v>
      </c>
      <c r="K258">
        <v>22</v>
      </c>
      <c r="L258">
        <v>-1</v>
      </c>
      <c r="P258" s="32" t="s">
        <v>139</v>
      </c>
      <c r="R258">
        <v>-2</v>
      </c>
      <c r="S258">
        <v>-2</v>
      </c>
      <c r="T258">
        <v>-2</v>
      </c>
      <c r="U258">
        <v>-2</v>
      </c>
      <c r="V258">
        <v>-2</v>
      </c>
      <c r="W258">
        <v>-2</v>
      </c>
      <c r="X258">
        <v>17</v>
      </c>
      <c r="Y258">
        <v>-1</v>
      </c>
      <c r="Z258">
        <v>22</v>
      </c>
      <c r="AA258">
        <v>-1</v>
      </c>
      <c r="AC258" s="32" t="s">
        <v>178</v>
      </c>
      <c r="AD258" s="32" t="s">
        <v>178</v>
      </c>
      <c r="AE258" s="32" t="s">
        <v>178</v>
      </c>
      <c r="AF258" s="32" t="s">
        <v>178</v>
      </c>
      <c r="AG258" s="32" t="s">
        <v>178</v>
      </c>
      <c r="AH258" s="32" t="s">
        <v>178</v>
      </c>
      <c r="AI258" s="32" t="s">
        <v>166</v>
      </c>
      <c r="AJ258" s="32" t="s">
        <v>166</v>
      </c>
      <c r="AK258" s="32" t="s">
        <v>166</v>
      </c>
      <c r="AL258" s="32" t="s">
        <v>166</v>
      </c>
      <c r="AN258" s="31">
        <v>1</v>
      </c>
      <c r="AO258" s="31">
        <v>1</v>
      </c>
      <c r="AP258" s="31">
        <v>1</v>
      </c>
      <c r="AQ258" s="31">
        <v>1</v>
      </c>
      <c r="AR258" s="31">
        <v>1</v>
      </c>
      <c r="AS258" s="31">
        <v>1</v>
      </c>
      <c r="AT258" s="31">
        <v>1</v>
      </c>
      <c r="AU258" s="31">
        <v>1</v>
      </c>
      <c r="AV258" s="31">
        <v>1</v>
      </c>
      <c r="AW258" s="31">
        <v>1</v>
      </c>
    </row>
    <row r="259" spans="1:49">
      <c r="A259" s="3"/>
      <c r="B259">
        <v>1</v>
      </c>
      <c r="C259">
        <v>10</v>
      </c>
      <c r="D259">
        <v>84</v>
      </c>
      <c r="E259">
        <v>4</v>
      </c>
      <c r="F259">
        <v>72</v>
      </c>
      <c r="G259">
        <f>C259-E259</f>
        <v>6</v>
      </c>
      <c r="H259">
        <v>92</v>
      </c>
      <c r="I259">
        <v>18</v>
      </c>
      <c r="J259">
        <v>4600</v>
      </c>
      <c r="K259">
        <v>21</v>
      </c>
      <c r="L259">
        <v>84</v>
      </c>
      <c r="R259">
        <v>10</v>
      </c>
      <c r="S259">
        <v>84</v>
      </c>
      <c r="T259">
        <v>4</v>
      </c>
      <c r="U259">
        <v>72</v>
      </c>
      <c r="V259">
        <v>6</v>
      </c>
      <c r="W259">
        <v>92</v>
      </c>
      <c r="X259">
        <v>18</v>
      </c>
      <c r="Y259">
        <v>4600</v>
      </c>
      <c r="Z259">
        <v>21</v>
      </c>
      <c r="AA259">
        <v>84</v>
      </c>
      <c r="AC259" s="32" t="s">
        <v>166</v>
      </c>
      <c r="AD259" s="32" t="s">
        <v>166</v>
      </c>
      <c r="AE259" s="32" t="s">
        <v>166</v>
      </c>
      <c r="AF259" s="32" t="s">
        <v>166</v>
      </c>
      <c r="AG259" s="32" t="s">
        <v>166</v>
      </c>
      <c r="AH259" s="32" t="s">
        <v>166</v>
      </c>
      <c r="AI259" s="32" t="s">
        <v>166</v>
      </c>
      <c r="AJ259" s="32" t="s">
        <v>166</v>
      </c>
      <c r="AK259" s="32" t="s">
        <v>166</v>
      </c>
      <c r="AL259" s="32" t="s">
        <v>166</v>
      </c>
      <c r="AN259" s="31">
        <v>1</v>
      </c>
      <c r="AO259" s="31">
        <v>1</v>
      </c>
      <c r="AP259" s="31">
        <v>1</v>
      </c>
      <c r="AQ259" s="31">
        <v>1</v>
      </c>
      <c r="AR259" s="31">
        <v>1</v>
      </c>
      <c r="AS259" s="31">
        <v>1</v>
      </c>
      <c r="AT259" s="31">
        <v>1</v>
      </c>
      <c r="AU259" s="31">
        <v>1</v>
      </c>
      <c r="AV259" s="31">
        <v>1</v>
      </c>
      <c r="AW259" s="31">
        <v>1</v>
      </c>
    </row>
    <row r="260" spans="1:49">
      <c r="A260" s="3">
        <v>21</v>
      </c>
      <c r="B260">
        <v>1</v>
      </c>
      <c r="C260">
        <v>12</v>
      </c>
      <c r="D260">
        <v>82</v>
      </c>
      <c r="E260">
        <v>3</v>
      </c>
      <c r="F260">
        <v>73</v>
      </c>
      <c r="G260">
        <f>C260-E260</f>
        <v>9</v>
      </c>
      <c r="H260">
        <v>86</v>
      </c>
      <c r="I260">
        <v>13</v>
      </c>
      <c r="J260">
        <v>4500</v>
      </c>
      <c r="K260">
        <v>28</v>
      </c>
      <c r="L260">
        <v>83</v>
      </c>
      <c r="N260" s="32" t="s">
        <v>202</v>
      </c>
      <c r="R260">
        <v>12</v>
      </c>
      <c r="S260">
        <v>82</v>
      </c>
      <c r="T260">
        <v>3</v>
      </c>
      <c r="U260">
        <v>73</v>
      </c>
      <c r="V260">
        <v>9</v>
      </c>
      <c r="W260">
        <v>86</v>
      </c>
      <c r="X260">
        <v>13</v>
      </c>
      <c r="Y260">
        <v>4500</v>
      </c>
      <c r="Z260">
        <v>28</v>
      </c>
      <c r="AA260">
        <v>83</v>
      </c>
      <c r="AC260" s="32" t="s">
        <v>166</v>
      </c>
      <c r="AD260" s="32" t="s">
        <v>166</v>
      </c>
      <c r="AE260" s="32" t="s">
        <v>166</v>
      </c>
      <c r="AF260" s="32" t="s">
        <v>166</v>
      </c>
      <c r="AG260" s="32" t="s">
        <v>166</v>
      </c>
      <c r="AH260" s="32" t="s">
        <v>166</v>
      </c>
      <c r="AI260" s="32" t="s">
        <v>166</v>
      </c>
      <c r="AJ260" s="32" t="s">
        <v>166</v>
      </c>
      <c r="AK260" s="32" t="s">
        <v>166</v>
      </c>
      <c r="AL260" s="32" t="s">
        <v>166</v>
      </c>
      <c r="AN260" s="31">
        <v>1</v>
      </c>
      <c r="AO260" s="31">
        <v>1</v>
      </c>
      <c r="AP260" s="31">
        <v>1</v>
      </c>
      <c r="AQ260" s="31">
        <v>1</v>
      </c>
      <c r="AR260" s="31">
        <v>1</v>
      </c>
      <c r="AS260" s="31">
        <v>1</v>
      </c>
      <c r="AT260" s="31">
        <v>1</v>
      </c>
      <c r="AU260" s="31">
        <v>1</v>
      </c>
      <c r="AV260" s="31">
        <v>1</v>
      </c>
      <c r="AW260" s="31">
        <v>1</v>
      </c>
    </row>
    <row r="261" spans="1:49">
      <c r="A261" s="3"/>
      <c r="B261">
        <v>1</v>
      </c>
      <c r="C261">
        <v>-2</v>
      </c>
      <c r="D261">
        <v>-3</v>
      </c>
      <c r="E261">
        <v>-2</v>
      </c>
      <c r="F261">
        <v>-3</v>
      </c>
      <c r="G261">
        <v>-2</v>
      </c>
      <c r="H261">
        <v>-3</v>
      </c>
      <c r="I261">
        <v>17</v>
      </c>
      <c r="J261">
        <v>-1</v>
      </c>
      <c r="K261">
        <v>-3</v>
      </c>
      <c r="L261">
        <v>-3</v>
      </c>
      <c r="N261" s="32" t="s">
        <v>204</v>
      </c>
      <c r="R261">
        <v>-2</v>
      </c>
      <c r="S261">
        <v>-3</v>
      </c>
      <c r="T261">
        <v>-2</v>
      </c>
      <c r="U261">
        <v>-3</v>
      </c>
      <c r="V261">
        <v>-2</v>
      </c>
      <c r="W261">
        <v>-3</v>
      </c>
      <c r="X261">
        <v>17</v>
      </c>
      <c r="Y261">
        <v>-1</v>
      </c>
      <c r="Z261">
        <v>-3</v>
      </c>
      <c r="AA261">
        <v>-3</v>
      </c>
      <c r="AC261" s="32" t="s">
        <v>178</v>
      </c>
      <c r="AD261" s="32" t="s">
        <v>166</v>
      </c>
      <c r="AE261" s="32" t="s">
        <v>178</v>
      </c>
      <c r="AF261" s="32" t="s">
        <v>166</v>
      </c>
      <c r="AG261" s="32" t="s">
        <v>178</v>
      </c>
      <c r="AH261" s="32" t="s">
        <v>166</v>
      </c>
      <c r="AI261" s="32" t="s">
        <v>166</v>
      </c>
      <c r="AJ261" s="32" t="s">
        <v>166</v>
      </c>
      <c r="AK261" s="32" t="s">
        <v>166</v>
      </c>
      <c r="AL261" s="32" t="s">
        <v>166</v>
      </c>
      <c r="AN261" s="31">
        <v>1</v>
      </c>
      <c r="AO261" s="31">
        <v>1</v>
      </c>
      <c r="AP261" s="31">
        <v>1</v>
      </c>
      <c r="AQ261" s="31">
        <v>1</v>
      </c>
      <c r="AR261" s="31">
        <v>1</v>
      </c>
      <c r="AS261" s="31">
        <v>1</v>
      </c>
      <c r="AT261" s="31">
        <v>1</v>
      </c>
      <c r="AU261" s="31">
        <v>1</v>
      </c>
      <c r="AV261" s="31">
        <v>1</v>
      </c>
      <c r="AW261" s="31">
        <v>1</v>
      </c>
    </row>
    <row r="262" spans="1:49">
      <c r="A262" s="3"/>
      <c r="B262">
        <v>1</v>
      </c>
      <c r="C262">
        <v>-2</v>
      </c>
      <c r="D262">
        <v>-3</v>
      </c>
      <c r="E262">
        <v>-2</v>
      </c>
      <c r="F262">
        <v>-3</v>
      </c>
      <c r="G262">
        <v>-2</v>
      </c>
      <c r="H262">
        <v>-3</v>
      </c>
      <c r="I262">
        <v>16</v>
      </c>
      <c r="J262">
        <v>-1</v>
      </c>
      <c r="K262">
        <v>-3</v>
      </c>
      <c r="L262">
        <v>-3</v>
      </c>
      <c r="R262">
        <v>-2</v>
      </c>
      <c r="S262">
        <v>-3</v>
      </c>
      <c r="T262">
        <v>-2</v>
      </c>
      <c r="U262">
        <v>-3</v>
      </c>
      <c r="V262">
        <v>-2</v>
      </c>
      <c r="W262">
        <v>-3</v>
      </c>
      <c r="X262">
        <v>16</v>
      </c>
      <c r="Y262">
        <v>-1</v>
      </c>
      <c r="Z262">
        <v>-3</v>
      </c>
      <c r="AA262">
        <v>-3</v>
      </c>
      <c r="AC262" s="32" t="s">
        <v>178</v>
      </c>
      <c r="AD262" s="32" t="s">
        <v>166</v>
      </c>
      <c r="AE262" s="32" t="s">
        <v>178</v>
      </c>
      <c r="AF262" s="32" t="s">
        <v>166</v>
      </c>
      <c r="AG262" s="32" t="s">
        <v>178</v>
      </c>
      <c r="AH262" s="32" t="s">
        <v>166</v>
      </c>
      <c r="AI262" s="32" t="s">
        <v>166</v>
      </c>
      <c r="AJ262" s="32" t="s">
        <v>166</v>
      </c>
      <c r="AK262" s="32" t="s">
        <v>166</v>
      </c>
      <c r="AL262" s="32" t="s">
        <v>166</v>
      </c>
      <c r="AN262" s="31">
        <v>1</v>
      </c>
      <c r="AO262" s="31">
        <v>1</v>
      </c>
      <c r="AP262" s="31">
        <v>1</v>
      </c>
      <c r="AQ262" s="31">
        <v>1</v>
      </c>
      <c r="AR262" s="31">
        <v>1</v>
      </c>
      <c r="AS262" s="31">
        <v>1</v>
      </c>
      <c r="AT262" s="31">
        <v>1</v>
      </c>
      <c r="AU262" s="31">
        <v>1</v>
      </c>
      <c r="AV262" s="31">
        <v>1</v>
      </c>
      <c r="AW262" s="31">
        <v>1</v>
      </c>
    </row>
    <row r="263" spans="1:49">
      <c r="A263" s="3"/>
      <c r="B263">
        <v>1</v>
      </c>
      <c r="C263">
        <v>-2</v>
      </c>
      <c r="D263">
        <v>-3</v>
      </c>
      <c r="E263">
        <v>-2</v>
      </c>
      <c r="F263">
        <v>-3</v>
      </c>
      <c r="G263">
        <v>-2</v>
      </c>
      <c r="H263">
        <v>-3</v>
      </c>
      <c r="I263">
        <v>18</v>
      </c>
      <c r="J263">
        <v>-1</v>
      </c>
      <c r="K263">
        <v>-3</v>
      </c>
      <c r="L263">
        <v>-3</v>
      </c>
      <c r="R263">
        <v>-2</v>
      </c>
      <c r="S263">
        <v>-3</v>
      </c>
      <c r="T263">
        <v>-2</v>
      </c>
      <c r="U263">
        <v>-3</v>
      </c>
      <c r="V263">
        <v>-2</v>
      </c>
      <c r="W263">
        <v>-3</v>
      </c>
      <c r="X263">
        <v>18</v>
      </c>
      <c r="Y263">
        <v>-1</v>
      </c>
      <c r="Z263">
        <v>-3</v>
      </c>
      <c r="AA263">
        <v>-3</v>
      </c>
      <c r="AC263" s="32" t="s">
        <v>178</v>
      </c>
      <c r="AD263" s="32" t="s">
        <v>166</v>
      </c>
      <c r="AE263" s="32" t="s">
        <v>178</v>
      </c>
      <c r="AF263" s="32" t="s">
        <v>166</v>
      </c>
      <c r="AG263" s="32" t="s">
        <v>178</v>
      </c>
      <c r="AH263" s="32" t="s">
        <v>166</v>
      </c>
      <c r="AI263" s="32" t="s">
        <v>166</v>
      </c>
      <c r="AJ263" s="32" t="s">
        <v>166</v>
      </c>
      <c r="AK263" s="32" t="s">
        <v>166</v>
      </c>
      <c r="AL263" s="32" t="s">
        <v>166</v>
      </c>
      <c r="AN263" s="31">
        <v>1</v>
      </c>
      <c r="AO263" s="31">
        <v>1</v>
      </c>
      <c r="AP263" s="31">
        <v>1</v>
      </c>
      <c r="AQ263" s="31">
        <v>1</v>
      </c>
      <c r="AR263" s="31">
        <v>1</v>
      </c>
      <c r="AS263" s="31">
        <v>1</v>
      </c>
      <c r="AT263" s="31">
        <v>1</v>
      </c>
      <c r="AU263" s="31">
        <v>1</v>
      </c>
      <c r="AV263" s="31">
        <v>1</v>
      </c>
      <c r="AW263" s="31">
        <v>1</v>
      </c>
    </row>
    <row r="264" spans="1:49">
      <c r="A264" s="3"/>
      <c r="B264">
        <v>1</v>
      </c>
      <c r="C264">
        <v>-2</v>
      </c>
      <c r="D264">
        <v>-3</v>
      </c>
      <c r="E264">
        <v>-2</v>
      </c>
      <c r="F264">
        <v>-3</v>
      </c>
      <c r="G264">
        <v>-2</v>
      </c>
      <c r="H264">
        <v>-3</v>
      </c>
      <c r="I264">
        <v>18</v>
      </c>
      <c r="J264" s="10">
        <v>-1</v>
      </c>
      <c r="K264">
        <v>-3</v>
      </c>
      <c r="L264">
        <v>-3</v>
      </c>
      <c r="R264">
        <v>-2</v>
      </c>
      <c r="S264">
        <v>-3</v>
      </c>
      <c r="T264">
        <v>-2</v>
      </c>
      <c r="U264">
        <v>-3</v>
      </c>
      <c r="V264">
        <v>-2</v>
      </c>
      <c r="W264">
        <v>-3</v>
      </c>
      <c r="X264">
        <v>18</v>
      </c>
      <c r="Y264">
        <v>-1</v>
      </c>
      <c r="Z264">
        <v>-3</v>
      </c>
      <c r="AA264">
        <v>-3</v>
      </c>
      <c r="AC264" s="32" t="s">
        <v>178</v>
      </c>
      <c r="AD264" s="32" t="s">
        <v>166</v>
      </c>
      <c r="AE264" s="32" t="s">
        <v>178</v>
      </c>
      <c r="AF264" s="32" t="s">
        <v>166</v>
      </c>
      <c r="AG264" s="32" t="s">
        <v>178</v>
      </c>
      <c r="AH264" s="32" t="s">
        <v>166</v>
      </c>
      <c r="AI264" s="32" t="s">
        <v>166</v>
      </c>
      <c r="AJ264" s="32" t="s">
        <v>166</v>
      </c>
      <c r="AK264" s="32" t="s">
        <v>166</v>
      </c>
      <c r="AL264" s="32" t="s">
        <v>166</v>
      </c>
      <c r="AN264" s="31">
        <v>1</v>
      </c>
      <c r="AO264" s="31">
        <v>1</v>
      </c>
      <c r="AP264" s="31">
        <v>1</v>
      </c>
      <c r="AQ264" s="31">
        <v>1</v>
      </c>
      <c r="AR264" s="31">
        <v>1</v>
      </c>
      <c r="AS264" s="31">
        <v>1</v>
      </c>
      <c r="AT264" s="31">
        <v>1</v>
      </c>
      <c r="AU264" s="31">
        <v>1</v>
      </c>
      <c r="AV264" s="31">
        <v>1</v>
      </c>
      <c r="AW264" s="31">
        <v>1</v>
      </c>
    </row>
    <row r="265" spans="1:49">
      <c r="A265" s="3"/>
      <c r="B265">
        <v>1</v>
      </c>
      <c r="C265">
        <v>-2</v>
      </c>
      <c r="D265">
        <v>-3</v>
      </c>
      <c r="E265">
        <v>-2</v>
      </c>
      <c r="F265">
        <v>-3</v>
      </c>
      <c r="G265">
        <v>-2</v>
      </c>
      <c r="H265">
        <v>-3</v>
      </c>
      <c r="I265">
        <v>16</v>
      </c>
      <c r="J265" s="10">
        <v>-1</v>
      </c>
      <c r="K265">
        <v>-3</v>
      </c>
      <c r="L265">
        <v>-3</v>
      </c>
      <c r="P265" s="32" t="s">
        <v>139</v>
      </c>
      <c r="R265">
        <v>-2</v>
      </c>
      <c r="S265">
        <v>-3</v>
      </c>
      <c r="T265">
        <v>-2</v>
      </c>
      <c r="U265">
        <v>-3</v>
      </c>
      <c r="V265">
        <v>-2</v>
      </c>
      <c r="W265">
        <v>-3</v>
      </c>
      <c r="X265">
        <v>16</v>
      </c>
      <c r="Y265">
        <v>-1</v>
      </c>
      <c r="Z265">
        <v>-3</v>
      </c>
      <c r="AA265">
        <v>-3</v>
      </c>
      <c r="AC265" s="32" t="s">
        <v>178</v>
      </c>
      <c r="AD265" s="32" t="s">
        <v>166</v>
      </c>
      <c r="AE265" s="32" t="s">
        <v>178</v>
      </c>
      <c r="AF265" s="32" t="s">
        <v>166</v>
      </c>
      <c r="AG265" s="32" t="s">
        <v>178</v>
      </c>
      <c r="AH265" s="32" t="s">
        <v>166</v>
      </c>
      <c r="AI265" s="32" t="s">
        <v>166</v>
      </c>
      <c r="AJ265" s="32" t="s">
        <v>166</v>
      </c>
      <c r="AK265" s="32" t="s">
        <v>166</v>
      </c>
      <c r="AL265" s="32" t="s">
        <v>166</v>
      </c>
      <c r="AN265" s="31">
        <v>1</v>
      </c>
      <c r="AO265" s="31">
        <v>1</v>
      </c>
      <c r="AP265" s="31">
        <v>1</v>
      </c>
      <c r="AQ265" s="31">
        <v>1</v>
      </c>
      <c r="AR265" s="31">
        <v>1</v>
      </c>
      <c r="AS265" s="31">
        <v>1</v>
      </c>
      <c r="AT265" s="31">
        <v>1</v>
      </c>
      <c r="AU265" s="31">
        <v>1</v>
      </c>
      <c r="AV265" s="31">
        <v>1</v>
      </c>
      <c r="AW265" s="31">
        <v>1</v>
      </c>
    </row>
    <row r="266" spans="1:49">
      <c r="A266" s="3"/>
      <c r="B266">
        <v>1</v>
      </c>
      <c r="C266">
        <v>-2</v>
      </c>
      <c r="D266">
        <v>-3</v>
      </c>
      <c r="E266">
        <v>-2</v>
      </c>
      <c r="F266">
        <v>-3</v>
      </c>
      <c r="G266">
        <v>-2</v>
      </c>
      <c r="H266">
        <v>-3</v>
      </c>
      <c r="I266">
        <v>16</v>
      </c>
      <c r="J266" s="10">
        <v>-1</v>
      </c>
      <c r="K266">
        <v>-3</v>
      </c>
      <c r="L266">
        <v>-3</v>
      </c>
      <c r="P266" s="32" t="s">
        <v>139</v>
      </c>
      <c r="R266">
        <v>-2</v>
      </c>
      <c r="S266">
        <v>-3</v>
      </c>
      <c r="T266">
        <v>-2</v>
      </c>
      <c r="U266">
        <v>-3</v>
      </c>
      <c r="V266">
        <v>-2</v>
      </c>
      <c r="W266">
        <v>-3</v>
      </c>
      <c r="X266">
        <v>16</v>
      </c>
      <c r="Y266">
        <v>-1</v>
      </c>
      <c r="Z266">
        <v>-3</v>
      </c>
      <c r="AA266">
        <v>-3</v>
      </c>
      <c r="AC266" s="32" t="s">
        <v>178</v>
      </c>
      <c r="AD266" s="32" t="s">
        <v>166</v>
      </c>
      <c r="AE266" s="32" t="s">
        <v>178</v>
      </c>
      <c r="AF266" s="32" t="s">
        <v>166</v>
      </c>
      <c r="AG266" s="32" t="s">
        <v>178</v>
      </c>
      <c r="AH266" s="32" t="s">
        <v>166</v>
      </c>
      <c r="AI266" s="32" t="s">
        <v>166</v>
      </c>
      <c r="AJ266" s="32" t="s">
        <v>166</v>
      </c>
      <c r="AK266" s="32" t="s">
        <v>166</v>
      </c>
      <c r="AL266" s="32" t="s">
        <v>166</v>
      </c>
      <c r="AN266" s="31">
        <v>1</v>
      </c>
      <c r="AO266" s="31">
        <v>1</v>
      </c>
      <c r="AP266" s="31">
        <v>1</v>
      </c>
      <c r="AQ266" s="31">
        <v>1</v>
      </c>
      <c r="AR266" s="31">
        <v>1</v>
      </c>
      <c r="AS266" s="31">
        <v>1</v>
      </c>
      <c r="AT266" s="31">
        <v>1</v>
      </c>
      <c r="AU266" s="31">
        <v>1</v>
      </c>
      <c r="AV266" s="31">
        <v>1</v>
      </c>
      <c r="AW266" s="31">
        <v>1</v>
      </c>
    </row>
    <row r="267" spans="1:49">
      <c r="A267" s="3"/>
      <c r="B267">
        <v>1</v>
      </c>
      <c r="C267">
        <v>-2</v>
      </c>
      <c r="D267">
        <v>-3</v>
      </c>
      <c r="E267">
        <v>-2</v>
      </c>
      <c r="F267">
        <v>-3</v>
      </c>
      <c r="G267">
        <v>-2</v>
      </c>
      <c r="H267">
        <v>-3</v>
      </c>
      <c r="I267">
        <v>17</v>
      </c>
      <c r="J267" s="10">
        <v>-1</v>
      </c>
      <c r="K267">
        <v>-3</v>
      </c>
      <c r="L267">
        <v>-3</v>
      </c>
      <c r="P267" s="32" t="s">
        <v>139</v>
      </c>
      <c r="R267">
        <v>-2</v>
      </c>
      <c r="S267">
        <v>-3</v>
      </c>
      <c r="T267">
        <v>-2</v>
      </c>
      <c r="U267">
        <v>-3</v>
      </c>
      <c r="V267">
        <v>-2</v>
      </c>
      <c r="W267">
        <v>-3</v>
      </c>
      <c r="X267">
        <v>17</v>
      </c>
      <c r="Y267">
        <v>-1</v>
      </c>
      <c r="Z267">
        <v>-3</v>
      </c>
      <c r="AA267">
        <v>-3</v>
      </c>
      <c r="AC267" s="32" t="s">
        <v>178</v>
      </c>
      <c r="AD267" s="32" t="s">
        <v>166</v>
      </c>
      <c r="AE267" s="32" t="s">
        <v>178</v>
      </c>
      <c r="AF267" s="32" t="s">
        <v>166</v>
      </c>
      <c r="AG267" s="32" t="s">
        <v>178</v>
      </c>
      <c r="AH267" s="32" t="s">
        <v>166</v>
      </c>
      <c r="AI267" s="32" t="s">
        <v>166</v>
      </c>
      <c r="AJ267" s="32" t="s">
        <v>166</v>
      </c>
      <c r="AK267" s="32" t="s">
        <v>166</v>
      </c>
      <c r="AL267" s="32" t="s">
        <v>166</v>
      </c>
      <c r="AN267" s="31">
        <v>1</v>
      </c>
      <c r="AO267" s="31">
        <v>1</v>
      </c>
      <c r="AP267" s="31">
        <v>1</v>
      </c>
      <c r="AQ267" s="31">
        <v>1</v>
      </c>
      <c r="AR267" s="31">
        <v>1</v>
      </c>
      <c r="AS267" s="31">
        <v>1</v>
      </c>
      <c r="AT267" s="31">
        <v>1</v>
      </c>
      <c r="AU267" s="31">
        <v>1</v>
      </c>
      <c r="AV267" s="31">
        <v>1</v>
      </c>
      <c r="AW267" s="31">
        <v>1</v>
      </c>
    </row>
    <row r="268" spans="1:49">
      <c r="A268" s="3"/>
      <c r="B268">
        <v>1</v>
      </c>
      <c r="C268">
        <v>10</v>
      </c>
      <c r="D268">
        <v>84</v>
      </c>
      <c r="E268">
        <v>4</v>
      </c>
      <c r="F268">
        <v>72</v>
      </c>
      <c r="G268">
        <f>C268-E268</f>
        <v>6</v>
      </c>
      <c r="H268">
        <v>92</v>
      </c>
      <c r="I268">
        <v>18</v>
      </c>
      <c r="J268" s="10">
        <v>3800</v>
      </c>
      <c r="K268">
        <v>21</v>
      </c>
      <c r="L268">
        <v>84</v>
      </c>
      <c r="R268">
        <v>10</v>
      </c>
      <c r="S268">
        <v>84</v>
      </c>
      <c r="T268">
        <v>4</v>
      </c>
      <c r="U268">
        <v>72</v>
      </c>
      <c r="V268">
        <v>6</v>
      </c>
      <c r="W268">
        <v>92</v>
      </c>
      <c r="X268">
        <v>18</v>
      </c>
      <c r="Y268">
        <v>3800</v>
      </c>
      <c r="Z268">
        <v>21</v>
      </c>
      <c r="AA268">
        <v>84</v>
      </c>
      <c r="AC268" s="32" t="s">
        <v>166</v>
      </c>
      <c r="AD268" s="32" t="s">
        <v>166</v>
      </c>
      <c r="AE268" s="32" t="s">
        <v>166</v>
      </c>
      <c r="AF268" s="32" t="s">
        <v>166</v>
      </c>
      <c r="AG268" s="32" t="s">
        <v>166</v>
      </c>
      <c r="AH268" s="32" t="s">
        <v>166</v>
      </c>
      <c r="AI268" s="32" t="s">
        <v>166</v>
      </c>
      <c r="AJ268" s="32" t="s">
        <v>166</v>
      </c>
      <c r="AK268" s="32" t="s">
        <v>166</v>
      </c>
      <c r="AL268" s="32" t="s">
        <v>166</v>
      </c>
      <c r="AN268" s="31">
        <v>1</v>
      </c>
      <c r="AO268" s="31">
        <v>1</v>
      </c>
      <c r="AP268" s="31">
        <v>1</v>
      </c>
      <c r="AQ268" s="31">
        <v>1</v>
      </c>
      <c r="AR268" s="31">
        <v>1</v>
      </c>
      <c r="AS268" s="31">
        <v>1</v>
      </c>
      <c r="AT268" s="31">
        <v>1</v>
      </c>
      <c r="AU268" s="31">
        <v>1</v>
      </c>
      <c r="AV268" s="31">
        <v>1</v>
      </c>
      <c r="AW268" s="31">
        <v>1</v>
      </c>
    </row>
    <row r="269" spans="1:49">
      <c r="A269" s="3">
        <v>22</v>
      </c>
      <c r="B269">
        <v>1</v>
      </c>
      <c r="C269">
        <v>12</v>
      </c>
      <c r="D269">
        <v>82</v>
      </c>
      <c r="E269">
        <v>3</v>
      </c>
      <c r="F269">
        <v>73</v>
      </c>
      <c r="G269">
        <f>C269-E269</f>
        <v>9</v>
      </c>
      <c r="H269">
        <v>86</v>
      </c>
      <c r="I269">
        <v>13</v>
      </c>
      <c r="J269" s="10">
        <v>3300</v>
      </c>
      <c r="K269">
        <v>28</v>
      </c>
      <c r="L269">
        <v>83</v>
      </c>
      <c r="N269" s="32" t="s">
        <v>207</v>
      </c>
      <c r="R269">
        <v>12</v>
      </c>
      <c r="S269">
        <v>82</v>
      </c>
      <c r="T269">
        <v>3</v>
      </c>
      <c r="U269">
        <v>73</v>
      </c>
      <c r="V269">
        <v>9</v>
      </c>
      <c r="W269">
        <v>86</v>
      </c>
      <c r="X269">
        <v>13</v>
      </c>
      <c r="Y269">
        <v>3300</v>
      </c>
      <c r="Z269">
        <v>28</v>
      </c>
      <c r="AA269">
        <v>83</v>
      </c>
      <c r="AC269" s="32" t="s">
        <v>166</v>
      </c>
      <c r="AD269" s="32" t="s">
        <v>166</v>
      </c>
      <c r="AE269" s="32" t="s">
        <v>166</v>
      </c>
      <c r="AF269" s="32" t="s">
        <v>166</v>
      </c>
      <c r="AG269" s="32" t="s">
        <v>166</v>
      </c>
      <c r="AH269" s="32" t="s">
        <v>166</v>
      </c>
      <c r="AI269" s="32" t="s">
        <v>166</v>
      </c>
      <c r="AJ269" s="32" t="s">
        <v>166</v>
      </c>
      <c r="AK269" s="32" t="s">
        <v>166</v>
      </c>
      <c r="AL269" s="32" t="s">
        <v>166</v>
      </c>
      <c r="AN269" s="31">
        <v>1</v>
      </c>
      <c r="AO269" s="31">
        <v>1</v>
      </c>
      <c r="AP269" s="31">
        <v>1</v>
      </c>
      <c r="AQ269" s="31">
        <v>1</v>
      </c>
      <c r="AR269" s="31">
        <v>1</v>
      </c>
      <c r="AS269" s="31">
        <v>1</v>
      </c>
      <c r="AT269" s="31">
        <v>1</v>
      </c>
      <c r="AU269" s="31">
        <v>1</v>
      </c>
      <c r="AV269" s="31">
        <v>1</v>
      </c>
      <c r="AW269" s="31">
        <v>1</v>
      </c>
    </row>
    <row r="270" spans="1:49">
      <c r="A270" s="3"/>
      <c r="B270">
        <v>1</v>
      </c>
      <c r="C270">
        <v>0</v>
      </c>
      <c r="D270">
        <v>-3</v>
      </c>
      <c r="E270">
        <v>0</v>
      </c>
      <c r="F270">
        <v>-3</v>
      </c>
      <c r="G270">
        <f t="shared" ref="G270:G306" si="7">C270-E270</f>
        <v>0</v>
      </c>
      <c r="H270">
        <v>-3</v>
      </c>
      <c r="I270">
        <v>17</v>
      </c>
      <c r="J270" s="10">
        <v>-1</v>
      </c>
      <c r="K270">
        <v>-3</v>
      </c>
      <c r="L270">
        <v>-3</v>
      </c>
      <c r="N270" s="32" t="s">
        <v>205</v>
      </c>
      <c r="R270">
        <v>0</v>
      </c>
      <c r="S270">
        <v>-3</v>
      </c>
      <c r="T270">
        <v>0</v>
      </c>
      <c r="U270">
        <v>-3</v>
      </c>
      <c r="V270">
        <v>0</v>
      </c>
      <c r="W270">
        <v>-3</v>
      </c>
      <c r="X270">
        <v>17</v>
      </c>
      <c r="Y270">
        <v>-1</v>
      </c>
      <c r="Z270">
        <v>-3</v>
      </c>
      <c r="AA270">
        <v>-3</v>
      </c>
      <c r="AC270" s="32" t="s">
        <v>166</v>
      </c>
      <c r="AD270" s="32" t="s">
        <v>166</v>
      </c>
      <c r="AE270" s="32" t="s">
        <v>166</v>
      </c>
      <c r="AF270" s="32" t="s">
        <v>166</v>
      </c>
      <c r="AG270" s="32" t="s">
        <v>166</v>
      </c>
      <c r="AH270" s="32" t="s">
        <v>166</v>
      </c>
      <c r="AI270" s="32" t="s">
        <v>166</v>
      </c>
      <c r="AJ270" s="32" t="s">
        <v>166</v>
      </c>
      <c r="AK270" s="32" t="s">
        <v>166</v>
      </c>
      <c r="AL270" s="32" t="s">
        <v>166</v>
      </c>
      <c r="AN270" s="31">
        <v>1</v>
      </c>
      <c r="AO270" s="31">
        <v>1</v>
      </c>
      <c r="AP270" s="31">
        <v>1</v>
      </c>
      <c r="AQ270" s="31">
        <v>1</v>
      </c>
      <c r="AR270" s="31">
        <v>1</v>
      </c>
      <c r="AS270" s="31">
        <v>1</v>
      </c>
      <c r="AT270" s="31">
        <v>1</v>
      </c>
      <c r="AU270" s="31">
        <v>1</v>
      </c>
      <c r="AV270" s="31">
        <v>1</v>
      </c>
      <c r="AW270" s="31">
        <v>1</v>
      </c>
    </row>
    <row r="271" spans="1:49">
      <c r="A271" s="3"/>
      <c r="B271">
        <v>1</v>
      </c>
      <c r="C271">
        <v>0</v>
      </c>
      <c r="D271">
        <v>-3</v>
      </c>
      <c r="E271">
        <v>0</v>
      </c>
      <c r="F271">
        <v>-3</v>
      </c>
      <c r="G271">
        <f t="shared" si="7"/>
        <v>0</v>
      </c>
      <c r="H271">
        <v>-3</v>
      </c>
      <c r="I271">
        <v>16</v>
      </c>
      <c r="J271" s="10">
        <v>-1</v>
      </c>
      <c r="K271">
        <v>-3</v>
      </c>
      <c r="L271">
        <v>-3</v>
      </c>
      <c r="R271">
        <v>0</v>
      </c>
      <c r="S271">
        <v>-3</v>
      </c>
      <c r="T271">
        <v>0</v>
      </c>
      <c r="U271">
        <v>-3</v>
      </c>
      <c r="V271">
        <v>0</v>
      </c>
      <c r="W271">
        <v>-3</v>
      </c>
      <c r="X271">
        <v>16</v>
      </c>
      <c r="Y271">
        <v>-1</v>
      </c>
      <c r="Z271">
        <v>-3</v>
      </c>
      <c r="AA271">
        <v>-3</v>
      </c>
      <c r="AC271" s="32" t="s">
        <v>166</v>
      </c>
      <c r="AD271" s="32" t="s">
        <v>166</v>
      </c>
      <c r="AE271" s="32" t="s">
        <v>166</v>
      </c>
      <c r="AF271" s="32" t="s">
        <v>166</v>
      </c>
      <c r="AG271" s="32" t="s">
        <v>166</v>
      </c>
      <c r="AH271" s="32" t="s">
        <v>166</v>
      </c>
      <c r="AI271" s="32" t="s">
        <v>166</v>
      </c>
      <c r="AJ271" s="32" t="s">
        <v>166</v>
      </c>
      <c r="AK271" s="32" t="s">
        <v>166</v>
      </c>
      <c r="AL271" s="32" t="s">
        <v>166</v>
      </c>
      <c r="AN271" s="31">
        <v>1</v>
      </c>
      <c r="AO271" s="31">
        <v>1</v>
      </c>
      <c r="AP271" s="31">
        <v>1</v>
      </c>
      <c r="AQ271" s="31">
        <v>1</v>
      </c>
      <c r="AR271" s="31">
        <v>1</v>
      </c>
      <c r="AS271" s="31">
        <v>1</v>
      </c>
      <c r="AT271" s="31">
        <v>1</v>
      </c>
      <c r="AU271" s="31">
        <v>1</v>
      </c>
      <c r="AV271" s="31">
        <v>1</v>
      </c>
      <c r="AW271" s="31">
        <v>1</v>
      </c>
    </row>
    <row r="272" spans="1:49">
      <c r="A272" s="3"/>
      <c r="B272">
        <v>1</v>
      </c>
      <c r="C272">
        <v>0</v>
      </c>
      <c r="D272">
        <v>-3</v>
      </c>
      <c r="E272">
        <v>0</v>
      </c>
      <c r="F272">
        <v>-3</v>
      </c>
      <c r="G272">
        <f t="shared" si="7"/>
        <v>0</v>
      </c>
      <c r="H272">
        <v>-3</v>
      </c>
      <c r="I272">
        <v>18</v>
      </c>
      <c r="J272" s="10">
        <v>-1</v>
      </c>
      <c r="K272">
        <v>-3</v>
      </c>
      <c r="L272">
        <v>-3</v>
      </c>
      <c r="R272">
        <v>0</v>
      </c>
      <c r="S272">
        <v>-3</v>
      </c>
      <c r="T272">
        <v>0</v>
      </c>
      <c r="U272">
        <v>-3</v>
      </c>
      <c r="V272">
        <v>0</v>
      </c>
      <c r="W272">
        <v>-3</v>
      </c>
      <c r="X272">
        <v>18</v>
      </c>
      <c r="Y272">
        <v>-1</v>
      </c>
      <c r="Z272">
        <v>-3</v>
      </c>
      <c r="AA272">
        <v>-3</v>
      </c>
      <c r="AC272" s="32" t="s">
        <v>166</v>
      </c>
      <c r="AD272" s="32" t="s">
        <v>166</v>
      </c>
      <c r="AE272" s="32" t="s">
        <v>166</v>
      </c>
      <c r="AF272" s="32" t="s">
        <v>166</v>
      </c>
      <c r="AG272" s="32" t="s">
        <v>166</v>
      </c>
      <c r="AH272" s="32" t="s">
        <v>166</v>
      </c>
      <c r="AI272" s="32" t="s">
        <v>166</v>
      </c>
      <c r="AJ272" s="32" t="s">
        <v>166</v>
      </c>
      <c r="AK272" s="32" t="s">
        <v>166</v>
      </c>
      <c r="AL272" s="32" t="s">
        <v>166</v>
      </c>
      <c r="AN272" s="31">
        <v>1</v>
      </c>
      <c r="AO272" s="31">
        <v>1</v>
      </c>
      <c r="AP272" s="31">
        <v>1</v>
      </c>
      <c r="AQ272" s="31">
        <v>1</v>
      </c>
      <c r="AR272" s="31">
        <v>1</v>
      </c>
      <c r="AS272" s="31">
        <v>1</v>
      </c>
      <c r="AT272" s="31">
        <v>1</v>
      </c>
      <c r="AU272" s="31">
        <v>1</v>
      </c>
      <c r="AV272" s="31">
        <v>1</v>
      </c>
      <c r="AW272" s="31">
        <v>1</v>
      </c>
    </row>
    <row r="273" spans="1:49">
      <c r="A273" s="3"/>
      <c r="B273">
        <v>1</v>
      </c>
      <c r="C273">
        <v>0</v>
      </c>
      <c r="D273">
        <v>-3</v>
      </c>
      <c r="E273">
        <v>0</v>
      </c>
      <c r="F273">
        <v>-3</v>
      </c>
      <c r="G273">
        <f t="shared" si="7"/>
        <v>0</v>
      </c>
      <c r="H273">
        <v>-3</v>
      </c>
      <c r="I273">
        <v>18</v>
      </c>
      <c r="J273" s="10">
        <v>-1</v>
      </c>
      <c r="K273">
        <v>-3</v>
      </c>
      <c r="L273">
        <v>-3</v>
      </c>
      <c r="R273">
        <v>0</v>
      </c>
      <c r="S273">
        <v>-3</v>
      </c>
      <c r="T273">
        <v>0</v>
      </c>
      <c r="U273">
        <v>-3</v>
      </c>
      <c r="V273">
        <v>0</v>
      </c>
      <c r="W273">
        <v>-3</v>
      </c>
      <c r="X273">
        <v>18</v>
      </c>
      <c r="Y273">
        <v>-1</v>
      </c>
      <c r="Z273">
        <v>-3</v>
      </c>
      <c r="AA273">
        <v>-3</v>
      </c>
      <c r="AC273" s="32" t="s">
        <v>166</v>
      </c>
      <c r="AD273" s="32" t="s">
        <v>166</v>
      </c>
      <c r="AE273" s="32" t="s">
        <v>166</v>
      </c>
      <c r="AF273" s="32" t="s">
        <v>166</v>
      </c>
      <c r="AG273" s="32" t="s">
        <v>166</v>
      </c>
      <c r="AH273" s="32" t="s">
        <v>166</v>
      </c>
      <c r="AI273" s="32" t="s">
        <v>166</v>
      </c>
      <c r="AJ273" s="32" t="s">
        <v>166</v>
      </c>
      <c r="AK273" s="32" t="s">
        <v>166</v>
      </c>
      <c r="AL273" s="32" t="s">
        <v>166</v>
      </c>
      <c r="AN273" s="31">
        <v>1</v>
      </c>
      <c r="AO273" s="31">
        <v>1</v>
      </c>
      <c r="AP273" s="31">
        <v>1</v>
      </c>
      <c r="AQ273" s="31">
        <v>1</v>
      </c>
      <c r="AR273" s="31">
        <v>1</v>
      </c>
      <c r="AS273" s="31">
        <v>1</v>
      </c>
      <c r="AT273" s="31">
        <v>1</v>
      </c>
      <c r="AU273" s="31">
        <v>1</v>
      </c>
      <c r="AV273" s="31">
        <v>1</v>
      </c>
      <c r="AW273" s="31">
        <v>1</v>
      </c>
    </row>
    <row r="274" spans="1:49">
      <c r="A274" s="3"/>
      <c r="B274">
        <v>1</v>
      </c>
      <c r="C274">
        <v>0</v>
      </c>
      <c r="D274">
        <v>-3</v>
      </c>
      <c r="E274">
        <v>0</v>
      </c>
      <c r="F274">
        <v>-3</v>
      </c>
      <c r="G274">
        <f t="shared" si="7"/>
        <v>0</v>
      </c>
      <c r="H274">
        <v>-3</v>
      </c>
      <c r="I274">
        <v>16</v>
      </c>
      <c r="J274" s="10">
        <v>-1</v>
      </c>
      <c r="K274">
        <v>-3</v>
      </c>
      <c r="L274">
        <v>-3</v>
      </c>
      <c r="P274" s="32" t="s">
        <v>139</v>
      </c>
      <c r="R274">
        <v>0</v>
      </c>
      <c r="S274">
        <v>-3</v>
      </c>
      <c r="T274">
        <v>0</v>
      </c>
      <c r="U274">
        <v>-3</v>
      </c>
      <c r="V274">
        <v>0</v>
      </c>
      <c r="W274">
        <v>-3</v>
      </c>
      <c r="X274">
        <v>16</v>
      </c>
      <c r="Y274">
        <v>-1</v>
      </c>
      <c r="Z274">
        <v>-3</v>
      </c>
      <c r="AA274">
        <v>-3</v>
      </c>
      <c r="AC274" s="32" t="s">
        <v>166</v>
      </c>
      <c r="AD274" s="32" t="s">
        <v>166</v>
      </c>
      <c r="AE274" s="32" t="s">
        <v>166</v>
      </c>
      <c r="AF274" s="32" t="s">
        <v>166</v>
      </c>
      <c r="AG274" s="32" t="s">
        <v>166</v>
      </c>
      <c r="AH274" s="32" t="s">
        <v>166</v>
      </c>
      <c r="AI274" s="32" t="s">
        <v>166</v>
      </c>
      <c r="AJ274" s="32" t="s">
        <v>166</v>
      </c>
      <c r="AK274" s="32" t="s">
        <v>166</v>
      </c>
      <c r="AL274" s="32" t="s">
        <v>166</v>
      </c>
      <c r="AN274" s="31">
        <v>1</v>
      </c>
      <c r="AO274" s="31">
        <v>1</v>
      </c>
      <c r="AP274" s="31">
        <v>1</v>
      </c>
      <c r="AQ274" s="31">
        <v>1</v>
      </c>
      <c r="AR274" s="31">
        <v>1</v>
      </c>
      <c r="AS274" s="31">
        <v>1</v>
      </c>
      <c r="AT274" s="31">
        <v>1</v>
      </c>
      <c r="AU274" s="31">
        <v>1</v>
      </c>
      <c r="AV274" s="31">
        <v>1</v>
      </c>
      <c r="AW274" s="31">
        <v>1</v>
      </c>
    </row>
    <row r="275" spans="1:49">
      <c r="A275" s="3"/>
      <c r="B275">
        <v>1</v>
      </c>
      <c r="C275">
        <v>0</v>
      </c>
      <c r="D275">
        <v>-3</v>
      </c>
      <c r="E275">
        <v>0</v>
      </c>
      <c r="F275">
        <v>-3</v>
      </c>
      <c r="G275">
        <f t="shared" si="7"/>
        <v>0</v>
      </c>
      <c r="H275">
        <v>-3</v>
      </c>
      <c r="I275">
        <v>16</v>
      </c>
      <c r="J275">
        <v>-1</v>
      </c>
      <c r="K275">
        <v>-3</v>
      </c>
      <c r="L275">
        <v>-3</v>
      </c>
      <c r="P275" s="32" t="s">
        <v>139</v>
      </c>
      <c r="R275">
        <v>0</v>
      </c>
      <c r="S275">
        <v>-3</v>
      </c>
      <c r="T275">
        <v>0</v>
      </c>
      <c r="U275">
        <v>-3</v>
      </c>
      <c r="V275">
        <v>0</v>
      </c>
      <c r="W275">
        <v>-3</v>
      </c>
      <c r="X275">
        <v>16</v>
      </c>
      <c r="Y275">
        <v>-1</v>
      </c>
      <c r="Z275">
        <v>-3</v>
      </c>
      <c r="AA275">
        <v>-3</v>
      </c>
      <c r="AC275" s="32" t="s">
        <v>166</v>
      </c>
      <c r="AD275" s="32" t="s">
        <v>166</v>
      </c>
      <c r="AE275" s="32" t="s">
        <v>166</v>
      </c>
      <c r="AF275" s="32" t="s">
        <v>166</v>
      </c>
      <c r="AG275" s="32" t="s">
        <v>166</v>
      </c>
      <c r="AH275" s="32" t="s">
        <v>166</v>
      </c>
      <c r="AI275" s="32" t="s">
        <v>166</v>
      </c>
      <c r="AJ275" s="32" t="s">
        <v>166</v>
      </c>
      <c r="AK275" s="32" t="s">
        <v>166</v>
      </c>
      <c r="AL275" s="32" t="s">
        <v>166</v>
      </c>
      <c r="AN275" s="31">
        <v>1</v>
      </c>
      <c r="AO275" s="31">
        <v>1</v>
      </c>
      <c r="AP275" s="31">
        <v>1</v>
      </c>
      <c r="AQ275" s="31">
        <v>1</v>
      </c>
      <c r="AR275" s="31">
        <v>1</v>
      </c>
      <c r="AS275" s="31">
        <v>1</v>
      </c>
      <c r="AT275" s="31">
        <v>1</v>
      </c>
      <c r="AU275" s="31">
        <v>1</v>
      </c>
      <c r="AV275" s="31">
        <v>1</v>
      </c>
      <c r="AW275" s="31">
        <v>1</v>
      </c>
    </row>
    <row r="276" spans="1:49">
      <c r="A276" s="3"/>
      <c r="B276">
        <v>1</v>
      </c>
      <c r="C276">
        <v>0</v>
      </c>
      <c r="D276">
        <v>-3</v>
      </c>
      <c r="E276">
        <v>0</v>
      </c>
      <c r="F276">
        <v>-3</v>
      </c>
      <c r="G276">
        <f t="shared" si="7"/>
        <v>0</v>
      </c>
      <c r="H276">
        <v>-3</v>
      </c>
      <c r="I276">
        <v>17</v>
      </c>
      <c r="J276">
        <v>-1</v>
      </c>
      <c r="K276">
        <v>-3</v>
      </c>
      <c r="L276">
        <v>-3</v>
      </c>
      <c r="P276" s="32" t="s">
        <v>139</v>
      </c>
      <c r="R276">
        <v>0</v>
      </c>
      <c r="S276">
        <v>-3</v>
      </c>
      <c r="T276">
        <v>0</v>
      </c>
      <c r="U276">
        <v>-3</v>
      </c>
      <c r="V276">
        <v>0</v>
      </c>
      <c r="W276">
        <v>-3</v>
      </c>
      <c r="X276">
        <v>17</v>
      </c>
      <c r="Y276">
        <v>-1</v>
      </c>
      <c r="Z276">
        <v>-3</v>
      </c>
      <c r="AA276">
        <v>-3</v>
      </c>
      <c r="AC276" s="32" t="s">
        <v>166</v>
      </c>
      <c r="AD276" s="32" t="s">
        <v>166</v>
      </c>
      <c r="AE276" s="32" t="s">
        <v>166</v>
      </c>
      <c r="AF276" s="32" t="s">
        <v>166</v>
      </c>
      <c r="AG276" s="32" t="s">
        <v>166</v>
      </c>
      <c r="AH276" s="32" t="s">
        <v>166</v>
      </c>
      <c r="AI276" s="32" t="s">
        <v>166</v>
      </c>
      <c r="AJ276" s="32" t="s">
        <v>166</v>
      </c>
      <c r="AK276" s="32" t="s">
        <v>166</v>
      </c>
      <c r="AL276" s="32" t="s">
        <v>166</v>
      </c>
      <c r="AN276" s="31">
        <v>1</v>
      </c>
      <c r="AO276" s="31">
        <v>1</v>
      </c>
      <c r="AP276" s="31">
        <v>1</v>
      </c>
      <c r="AQ276" s="31">
        <v>1</v>
      </c>
      <c r="AR276" s="31">
        <v>1</v>
      </c>
      <c r="AS276" s="31">
        <v>1</v>
      </c>
      <c r="AT276" s="31">
        <v>1</v>
      </c>
      <c r="AU276" s="31">
        <v>1</v>
      </c>
      <c r="AV276" s="31">
        <v>1</v>
      </c>
      <c r="AW276" s="31">
        <v>1</v>
      </c>
    </row>
    <row r="277" spans="1:49">
      <c r="A277" s="3"/>
      <c r="B277">
        <v>1</v>
      </c>
      <c r="C277">
        <v>10</v>
      </c>
      <c r="D277">
        <v>84</v>
      </c>
      <c r="E277">
        <v>4</v>
      </c>
      <c r="F277">
        <v>72</v>
      </c>
      <c r="G277">
        <f t="shared" si="7"/>
        <v>6</v>
      </c>
      <c r="H277">
        <v>92</v>
      </c>
      <c r="I277">
        <v>18</v>
      </c>
      <c r="J277">
        <v>4200</v>
      </c>
      <c r="K277">
        <v>21</v>
      </c>
      <c r="L277">
        <v>84</v>
      </c>
      <c r="R277">
        <v>10</v>
      </c>
      <c r="S277">
        <v>84</v>
      </c>
      <c r="T277">
        <v>4</v>
      </c>
      <c r="U277">
        <v>72</v>
      </c>
      <c r="V277">
        <v>6</v>
      </c>
      <c r="W277">
        <v>92</v>
      </c>
      <c r="X277">
        <v>18</v>
      </c>
      <c r="Y277">
        <v>4200</v>
      </c>
      <c r="Z277">
        <v>21</v>
      </c>
      <c r="AA277">
        <v>84</v>
      </c>
      <c r="AC277" s="32" t="s">
        <v>166</v>
      </c>
      <c r="AD277" s="32" t="s">
        <v>166</v>
      </c>
      <c r="AE277" s="32" t="s">
        <v>166</v>
      </c>
      <c r="AF277" s="32" t="s">
        <v>166</v>
      </c>
      <c r="AG277" s="32" t="s">
        <v>166</v>
      </c>
      <c r="AH277" s="32" t="s">
        <v>166</v>
      </c>
      <c r="AI277" s="32" t="s">
        <v>166</v>
      </c>
      <c r="AJ277" s="32" t="s">
        <v>166</v>
      </c>
      <c r="AK277" s="32" t="s">
        <v>166</v>
      </c>
      <c r="AL277" s="32" t="s">
        <v>166</v>
      </c>
      <c r="AN277" s="31">
        <v>1</v>
      </c>
      <c r="AO277" s="31">
        <v>1</v>
      </c>
      <c r="AP277" s="31">
        <v>1</v>
      </c>
      <c r="AQ277" s="31">
        <v>1</v>
      </c>
      <c r="AR277" s="31">
        <v>1</v>
      </c>
      <c r="AS277" s="31">
        <v>1</v>
      </c>
      <c r="AT277" s="31">
        <v>1</v>
      </c>
      <c r="AU277" s="31">
        <v>1</v>
      </c>
      <c r="AV277" s="31">
        <v>1</v>
      </c>
      <c r="AW277" s="31">
        <v>1</v>
      </c>
    </row>
    <row r="278" spans="1:49">
      <c r="A278" s="3">
        <v>23</v>
      </c>
      <c r="B278">
        <v>1</v>
      </c>
      <c r="C278">
        <v>12</v>
      </c>
      <c r="D278">
        <v>82</v>
      </c>
      <c r="E278">
        <v>3</v>
      </c>
      <c r="F278">
        <v>73</v>
      </c>
      <c r="G278">
        <f t="shared" si="7"/>
        <v>9</v>
      </c>
      <c r="H278">
        <v>86</v>
      </c>
      <c r="I278">
        <v>13</v>
      </c>
      <c r="J278">
        <v>4400</v>
      </c>
      <c r="K278">
        <v>28</v>
      </c>
      <c r="L278">
        <v>83</v>
      </c>
      <c r="N278" s="32" t="s">
        <v>207</v>
      </c>
      <c r="R278">
        <v>12</v>
      </c>
      <c r="S278">
        <v>82</v>
      </c>
      <c r="T278">
        <v>3</v>
      </c>
      <c r="U278">
        <v>73</v>
      </c>
      <c r="V278">
        <v>9</v>
      </c>
      <c r="W278">
        <v>86</v>
      </c>
      <c r="X278">
        <v>13</v>
      </c>
      <c r="Y278">
        <v>4400</v>
      </c>
      <c r="Z278">
        <v>28</v>
      </c>
      <c r="AA278">
        <v>83</v>
      </c>
      <c r="AC278" s="32" t="s">
        <v>166</v>
      </c>
      <c r="AD278" s="32" t="s">
        <v>166</v>
      </c>
      <c r="AE278" s="32" t="s">
        <v>166</v>
      </c>
      <c r="AF278" s="32" t="s">
        <v>166</v>
      </c>
      <c r="AG278" s="32" t="s">
        <v>166</v>
      </c>
      <c r="AH278" s="32" t="s">
        <v>166</v>
      </c>
      <c r="AI278" s="32" t="s">
        <v>166</v>
      </c>
      <c r="AJ278" s="32" t="s">
        <v>166</v>
      </c>
      <c r="AK278" s="32" t="s">
        <v>166</v>
      </c>
      <c r="AL278" s="32" t="s">
        <v>166</v>
      </c>
      <c r="AN278" s="31">
        <v>1</v>
      </c>
      <c r="AO278" s="31">
        <v>1</v>
      </c>
      <c r="AP278" s="31">
        <v>1</v>
      </c>
      <c r="AQ278" s="31">
        <v>1</v>
      </c>
      <c r="AR278" s="31">
        <v>1</v>
      </c>
      <c r="AS278" s="31">
        <v>1</v>
      </c>
      <c r="AT278" s="31">
        <v>1</v>
      </c>
      <c r="AU278" s="31">
        <v>1</v>
      </c>
      <c r="AV278" s="31">
        <v>1</v>
      </c>
      <c r="AW278" s="31">
        <v>1</v>
      </c>
    </row>
    <row r="279" spans="1:49">
      <c r="A279" s="3"/>
      <c r="B279">
        <v>1</v>
      </c>
      <c r="C279">
        <v>0</v>
      </c>
      <c r="D279">
        <v>-1</v>
      </c>
      <c r="E279">
        <v>0</v>
      </c>
      <c r="F279">
        <v>-1</v>
      </c>
      <c r="G279">
        <f t="shared" si="7"/>
        <v>0</v>
      </c>
      <c r="H279">
        <v>-1</v>
      </c>
      <c r="I279">
        <v>17</v>
      </c>
      <c r="J279">
        <v>-1</v>
      </c>
      <c r="K279">
        <v>-1</v>
      </c>
      <c r="L279">
        <v>-1</v>
      </c>
      <c r="N279" s="32" t="s">
        <v>206</v>
      </c>
      <c r="R279">
        <v>0</v>
      </c>
      <c r="S279">
        <v>-1</v>
      </c>
      <c r="T279">
        <v>0</v>
      </c>
      <c r="U279">
        <v>-1</v>
      </c>
      <c r="V279">
        <v>0</v>
      </c>
      <c r="W279">
        <v>-1</v>
      </c>
      <c r="X279">
        <v>17</v>
      </c>
      <c r="Y279">
        <v>-1</v>
      </c>
      <c r="Z279">
        <v>-1</v>
      </c>
      <c r="AA279">
        <v>-1</v>
      </c>
      <c r="AC279" s="32" t="s">
        <v>166</v>
      </c>
      <c r="AD279" s="32" t="s">
        <v>166</v>
      </c>
      <c r="AE279" s="32" t="s">
        <v>166</v>
      </c>
      <c r="AF279" s="32" t="s">
        <v>166</v>
      </c>
      <c r="AG279" s="32" t="s">
        <v>166</v>
      </c>
      <c r="AH279" s="32" t="s">
        <v>166</v>
      </c>
      <c r="AI279" s="32" t="s">
        <v>166</v>
      </c>
      <c r="AJ279" s="32" t="s">
        <v>166</v>
      </c>
      <c r="AK279" s="32" t="s">
        <v>166</v>
      </c>
      <c r="AL279" s="32" t="s">
        <v>166</v>
      </c>
      <c r="AN279" s="31">
        <v>1</v>
      </c>
      <c r="AO279" s="31">
        <v>1</v>
      </c>
      <c r="AP279" s="31">
        <v>1</v>
      </c>
      <c r="AQ279" s="31">
        <v>1</v>
      </c>
      <c r="AR279" s="31">
        <v>1</v>
      </c>
      <c r="AS279" s="31">
        <v>1</v>
      </c>
      <c r="AT279" s="31">
        <v>1</v>
      </c>
      <c r="AU279" s="31">
        <v>1</v>
      </c>
      <c r="AV279" s="31">
        <v>1</v>
      </c>
      <c r="AW279" s="31">
        <v>1</v>
      </c>
    </row>
    <row r="280" spans="1:49">
      <c r="A280" s="3"/>
      <c r="B280">
        <v>1</v>
      </c>
      <c r="C280">
        <v>0</v>
      </c>
      <c r="D280">
        <v>-1</v>
      </c>
      <c r="E280">
        <v>0</v>
      </c>
      <c r="F280">
        <v>-1</v>
      </c>
      <c r="G280">
        <f t="shared" si="7"/>
        <v>0</v>
      </c>
      <c r="H280">
        <v>-1</v>
      </c>
      <c r="I280">
        <v>16</v>
      </c>
      <c r="J280">
        <v>-1</v>
      </c>
      <c r="K280">
        <v>-1</v>
      </c>
      <c r="L280">
        <v>-1</v>
      </c>
      <c r="R280">
        <v>0</v>
      </c>
      <c r="S280">
        <v>-1</v>
      </c>
      <c r="T280">
        <v>0</v>
      </c>
      <c r="U280">
        <v>-1</v>
      </c>
      <c r="V280">
        <v>0</v>
      </c>
      <c r="W280">
        <v>-1</v>
      </c>
      <c r="X280">
        <v>16</v>
      </c>
      <c r="Y280">
        <v>-1</v>
      </c>
      <c r="Z280">
        <v>-1</v>
      </c>
      <c r="AA280">
        <v>-1</v>
      </c>
      <c r="AC280" s="32" t="s">
        <v>166</v>
      </c>
      <c r="AD280" s="32" t="s">
        <v>166</v>
      </c>
      <c r="AE280" s="32" t="s">
        <v>166</v>
      </c>
      <c r="AF280" s="32" t="s">
        <v>166</v>
      </c>
      <c r="AG280" s="32" t="s">
        <v>166</v>
      </c>
      <c r="AH280" s="32" t="s">
        <v>166</v>
      </c>
      <c r="AI280" s="32" t="s">
        <v>166</v>
      </c>
      <c r="AJ280" s="32" t="s">
        <v>166</v>
      </c>
      <c r="AK280" s="32" t="s">
        <v>166</v>
      </c>
      <c r="AL280" s="32" t="s">
        <v>166</v>
      </c>
      <c r="AN280" s="31">
        <v>1</v>
      </c>
      <c r="AO280" s="31">
        <v>1</v>
      </c>
      <c r="AP280" s="31">
        <v>1</v>
      </c>
      <c r="AQ280" s="31">
        <v>1</v>
      </c>
      <c r="AR280" s="31">
        <v>1</v>
      </c>
      <c r="AS280" s="31">
        <v>1</v>
      </c>
      <c r="AT280" s="31">
        <v>1</v>
      </c>
      <c r="AU280" s="31">
        <v>1</v>
      </c>
      <c r="AV280" s="31">
        <v>1</v>
      </c>
      <c r="AW280" s="31">
        <v>1</v>
      </c>
    </row>
    <row r="281" spans="1:49">
      <c r="A281" s="3"/>
      <c r="B281">
        <v>1</v>
      </c>
      <c r="C281">
        <v>0</v>
      </c>
      <c r="D281">
        <v>-1</v>
      </c>
      <c r="E281">
        <v>0</v>
      </c>
      <c r="F281">
        <v>-1</v>
      </c>
      <c r="G281">
        <f t="shared" si="7"/>
        <v>0</v>
      </c>
      <c r="H281">
        <v>-1</v>
      </c>
      <c r="I281">
        <v>18</v>
      </c>
      <c r="J281">
        <v>-1</v>
      </c>
      <c r="K281">
        <v>-1</v>
      </c>
      <c r="L281">
        <v>-1</v>
      </c>
      <c r="R281">
        <v>0</v>
      </c>
      <c r="S281">
        <v>-1</v>
      </c>
      <c r="T281">
        <v>0</v>
      </c>
      <c r="U281">
        <v>-1</v>
      </c>
      <c r="V281">
        <v>0</v>
      </c>
      <c r="W281">
        <v>-1</v>
      </c>
      <c r="X281">
        <v>18</v>
      </c>
      <c r="Y281">
        <v>-1</v>
      </c>
      <c r="Z281">
        <v>-1</v>
      </c>
      <c r="AA281">
        <v>-1</v>
      </c>
      <c r="AC281" s="32" t="s">
        <v>166</v>
      </c>
      <c r="AD281" s="32" t="s">
        <v>166</v>
      </c>
      <c r="AE281" s="32" t="s">
        <v>166</v>
      </c>
      <c r="AF281" s="32" t="s">
        <v>166</v>
      </c>
      <c r="AG281" s="32" t="s">
        <v>166</v>
      </c>
      <c r="AH281" s="32" t="s">
        <v>166</v>
      </c>
      <c r="AI281" s="32" t="s">
        <v>166</v>
      </c>
      <c r="AJ281" s="32" t="s">
        <v>166</v>
      </c>
      <c r="AK281" s="32" t="s">
        <v>166</v>
      </c>
      <c r="AL281" s="32" t="s">
        <v>166</v>
      </c>
      <c r="AN281" s="31">
        <v>1</v>
      </c>
      <c r="AO281" s="31">
        <v>1</v>
      </c>
      <c r="AP281" s="31">
        <v>1</v>
      </c>
      <c r="AQ281" s="31">
        <v>1</v>
      </c>
      <c r="AR281" s="31">
        <v>1</v>
      </c>
      <c r="AS281" s="31">
        <v>1</v>
      </c>
      <c r="AT281" s="31">
        <v>1</v>
      </c>
      <c r="AU281" s="31">
        <v>1</v>
      </c>
      <c r="AV281" s="31">
        <v>1</v>
      </c>
      <c r="AW281" s="31">
        <v>1</v>
      </c>
    </row>
    <row r="282" spans="1:49">
      <c r="A282" s="3"/>
      <c r="B282">
        <v>1</v>
      </c>
      <c r="C282">
        <v>0</v>
      </c>
      <c r="D282">
        <v>-1</v>
      </c>
      <c r="E282">
        <v>0</v>
      </c>
      <c r="F282">
        <v>-1</v>
      </c>
      <c r="G282">
        <f t="shared" si="7"/>
        <v>0</v>
      </c>
      <c r="H282">
        <v>-1</v>
      </c>
      <c r="I282">
        <v>18</v>
      </c>
      <c r="J282">
        <v>-1</v>
      </c>
      <c r="K282">
        <v>-1</v>
      </c>
      <c r="L282">
        <v>-1</v>
      </c>
      <c r="R282">
        <v>0</v>
      </c>
      <c r="S282">
        <v>-1</v>
      </c>
      <c r="T282">
        <v>0</v>
      </c>
      <c r="U282">
        <v>-1</v>
      </c>
      <c r="V282">
        <v>0</v>
      </c>
      <c r="W282">
        <v>-1</v>
      </c>
      <c r="X282">
        <v>18</v>
      </c>
      <c r="Y282">
        <v>-1</v>
      </c>
      <c r="Z282">
        <v>-1</v>
      </c>
      <c r="AA282">
        <v>-1</v>
      </c>
      <c r="AC282" s="32" t="s">
        <v>166</v>
      </c>
      <c r="AD282" s="32" t="s">
        <v>166</v>
      </c>
      <c r="AE282" s="32" t="s">
        <v>166</v>
      </c>
      <c r="AF282" s="32" t="s">
        <v>166</v>
      </c>
      <c r="AG282" s="32" t="s">
        <v>166</v>
      </c>
      <c r="AH282" s="32" t="s">
        <v>166</v>
      </c>
      <c r="AI282" s="32" t="s">
        <v>166</v>
      </c>
      <c r="AJ282" s="32" t="s">
        <v>166</v>
      </c>
      <c r="AK282" s="32" t="s">
        <v>166</v>
      </c>
      <c r="AL282" s="32" t="s">
        <v>166</v>
      </c>
      <c r="AN282" s="31">
        <v>1</v>
      </c>
      <c r="AO282" s="31">
        <v>1</v>
      </c>
      <c r="AP282" s="31">
        <v>1</v>
      </c>
      <c r="AQ282" s="31">
        <v>1</v>
      </c>
      <c r="AR282" s="31">
        <v>1</v>
      </c>
      <c r="AS282" s="31">
        <v>1</v>
      </c>
      <c r="AT282" s="31">
        <v>1</v>
      </c>
      <c r="AU282" s="31">
        <v>1</v>
      </c>
      <c r="AV282" s="31">
        <v>1</v>
      </c>
      <c r="AW282" s="31">
        <v>1</v>
      </c>
    </row>
    <row r="283" spans="1:49">
      <c r="A283" s="3"/>
      <c r="B283">
        <v>1</v>
      </c>
      <c r="C283">
        <v>0</v>
      </c>
      <c r="D283">
        <v>-1</v>
      </c>
      <c r="E283">
        <v>0</v>
      </c>
      <c r="F283">
        <v>-1</v>
      </c>
      <c r="G283">
        <f t="shared" si="7"/>
        <v>0</v>
      </c>
      <c r="H283">
        <v>-1</v>
      </c>
      <c r="I283">
        <v>16</v>
      </c>
      <c r="J283">
        <v>-1</v>
      </c>
      <c r="K283">
        <v>-1</v>
      </c>
      <c r="L283">
        <v>-1</v>
      </c>
      <c r="P283" s="32" t="s">
        <v>139</v>
      </c>
      <c r="R283">
        <v>0</v>
      </c>
      <c r="S283">
        <v>-1</v>
      </c>
      <c r="T283">
        <v>0</v>
      </c>
      <c r="U283">
        <v>-1</v>
      </c>
      <c r="V283">
        <v>0</v>
      </c>
      <c r="W283">
        <v>-1</v>
      </c>
      <c r="X283">
        <v>16</v>
      </c>
      <c r="Y283">
        <v>-1</v>
      </c>
      <c r="Z283">
        <v>-1</v>
      </c>
      <c r="AA283">
        <v>-1</v>
      </c>
      <c r="AC283" s="32" t="s">
        <v>166</v>
      </c>
      <c r="AD283" s="32" t="s">
        <v>166</v>
      </c>
      <c r="AE283" s="32" t="s">
        <v>166</v>
      </c>
      <c r="AF283" s="32" t="s">
        <v>166</v>
      </c>
      <c r="AG283" s="32" t="s">
        <v>166</v>
      </c>
      <c r="AH283" s="32" t="s">
        <v>166</v>
      </c>
      <c r="AI283" s="32" t="s">
        <v>166</v>
      </c>
      <c r="AJ283" s="32" t="s">
        <v>166</v>
      </c>
      <c r="AK283" s="32" t="s">
        <v>166</v>
      </c>
      <c r="AL283" s="32" t="s">
        <v>166</v>
      </c>
      <c r="AN283" s="31">
        <v>1</v>
      </c>
      <c r="AO283" s="31">
        <v>1</v>
      </c>
      <c r="AP283" s="31">
        <v>1</v>
      </c>
      <c r="AQ283" s="31">
        <v>1</v>
      </c>
      <c r="AR283" s="31">
        <v>1</v>
      </c>
      <c r="AS283" s="31">
        <v>1</v>
      </c>
      <c r="AT283" s="31">
        <v>1</v>
      </c>
      <c r="AU283" s="31">
        <v>1</v>
      </c>
      <c r="AV283" s="31">
        <v>1</v>
      </c>
      <c r="AW283" s="31">
        <v>1</v>
      </c>
    </row>
    <row r="284" spans="1:49">
      <c r="A284" s="3"/>
      <c r="B284">
        <v>1</v>
      </c>
      <c r="C284">
        <v>0</v>
      </c>
      <c r="D284">
        <v>-1</v>
      </c>
      <c r="E284">
        <v>0</v>
      </c>
      <c r="F284">
        <v>-1</v>
      </c>
      <c r="G284">
        <f t="shared" si="7"/>
        <v>0</v>
      </c>
      <c r="H284">
        <v>-1</v>
      </c>
      <c r="I284">
        <v>16</v>
      </c>
      <c r="J284">
        <v>-1</v>
      </c>
      <c r="K284">
        <v>-1</v>
      </c>
      <c r="L284">
        <v>-1</v>
      </c>
      <c r="P284" s="32" t="s">
        <v>139</v>
      </c>
      <c r="R284">
        <v>0</v>
      </c>
      <c r="S284">
        <v>-1</v>
      </c>
      <c r="T284">
        <v>0</v>
      </c>
      <c r="U284">
        <v>-1</v>
      </c>
      <c r="V284">
        <v>0</v>
      </c>
      <c r="W284">
        <v>-1</v>
      </c>
      <c r="X284">
        <v>16</v>
      </c>
      <c r="Y284">
        <v>-1</v>
      </c>
      <c r="Z284">
        <v>-1</v>
      </c>
      <c r="AA284">
        <v>-1</v>
      </c>
      <c r="AC284" s="32" t="s">
        <v>166</v>
      </c>
      <c r="AD284" s="32" t="s">
        <v>166</v>
      </c>
      <c r="AE284" s="32" t="s">
        <v>166</v>
      </c>
      <c r="AF284" s="32" t="s">
        <v>166</v>
      </c>
      <c r="AG284" s="32" t="s">
        <v>166</v>
      </c>
      <c r="AH284" s="32" t="s">
        <v>166</v>
      </c>
      <c r="AI284" s="32" t="s">
        <v>166</v>
      </c>
      <c r="AJ284" s="32" t="s">
        <v>166</v>
      </c>
      <c r="AK284" s="32" t="s">
        <v>166</v>
      </c>
      <c r="AL284" s="32" t="s">
        <v>166</v>
      </c>
      <c r="AN284" s="31">
        <v>1</v>
      </c>
      <c r="AO284" s="31">
        <v>1</v>
      </c>
      <c r="AP284" s="31">
        <v>1</v>
      </c>
      <c r="AQ284" s="31">
        <v>1</v>
      </c>
      <c r="AR284" s="31">
        <v>1</v>
      </c>
      <c r="AS284" s="31">
        <v>1</v>
      </c>
      <c r="AT284" s="31">
        <v>1</v>
      </c>
      <c r="AU284" s="31">
        <v>1</v>
      </c>
      <c r="AV284" s="31">
        <v>1</v>
      </c>
      <c r="AW284" s="31">
        <v>1</v>
      </c>
    </row>
    <row r="285" spans="1:49">
      <c r="A285" s="3"/>
      <c r="B285">
        <v>1</v>
      </c>
      <c r="C285">
        <v>0</v>
      </c>
      <c r="D285">
        <v>-1</v>
      </c>
      <c r="E285">
        <v>0</v>
      </c>
      <c r="F285">
        <v>-1</v>
      </c>
      <c r="G285">
        <f t="shared" si="7"/>
        <v>0</v>
      </c>
      <c r="H285">
        <v>-1</v>
      </c>
      <c r="I285">
        <v>17</v>
      </c>
      <c r="J285">
        <v>-1</v>
      </c>
      <c r="K285">
        <v>-1</v>
      </c>
      <c r="L285">
        <v>-1</v>
      </c>
      <c r="P285" s="32" t="s">
        <v>139</v>
      </c>
      <c r="R285">
        <v>0</v>
      </c>
      <c r="S285">
        <v>-1</v>
      </c>
      <c r="T285">
        <v>0</v>
      </c>
      <c r="U285">
        <v>-1</v>
      </c>
      <c r="V285">
        <v>0</v>
      </c>
      <c r="W285">
        <v>-1</v>
      </c>
      <c r="X285">
        <v>17</v>
      </c>
      <c r="Y285">
        <v>-1</v>
      </c>
      <c r="Z285">
        <v>-1</v>
      </c>
      <c r="AA285">
        <v>-1</v>
      </c>
      <c r="AC285" s="32" t="s">
        <v>166</v>
      </c>
      <c r="AD285" s="32" t="s">
        <v>166</v>
      </c>
      <c r="AE285" s="32" t="s">
        <v>166</v>
      </c>
      <c r="AF285" s="32" t="s">
        <v>166</v>
      </c>
      <c r="AG285" s="32" t="s">
        <v>166</v>
      </c>
      <c r="AH285" s="32" t="s">
        <v>166</v>
      </c>
      <c r="AI285" s="32" t="s">
        <v>166</v>
      </c>
      <c r="AJ285" s="32" t="s">
        <v>166</v>
      </c>
      <c r="AK285" s="32" t="s">
        <v>166</v>
      </c>
      <c r="AL285" s="32" t="s">
        <v>166</v>
      </c>
      <c r="AN285" s="31">
        <v>1</v>
      </c>
      <c r="AO285" s="31">
        <v>1</v>
      </c>
      <c r="AP285" s="31">
        <v>1</v>
      </c>
      <c r="AQ285" s="31">
        <v>1</v>
      </c>
      <c r="AR285" s="31">
        <v>1</v>
      </c>
      <c r="AS285" s="31">
        <v>1</v>
      </c>
      <c r="AT285" s="31">
        <v>1</v>
      </c>
      <c r="AU285" s="31">
        <v>1</v>
      </c>
      <c r="AV285" s="31">
        <v>1</v>
      </c>
      <c r="AW285" s="31">
        <v>1</v>
      </c>
    </row>
    <row r="286" spans="1:49">
      <c r="A286" s="3"/>
      <c r="B286">
        <v>1</v>
      </c>
      <c r="C286">
        <v>10</v>
      </c>
      <c r="D286">
        <v>84</v>
      </c>
      <c r="E286">
        <v>4</v>
      </c>
      <c r="F286">
        <v>72</v>
      </c>
      <c r="G286">
        <f t="shared" si="7"/>
        <v>6</v>
      </c>
      <c r="H286">
        <v>92</v>
      </c>
      <c r="I286">
        <v>18</v>
      </c>
      <c r="J286">
        <v>3100</v>
      </c>
      <c r="K286">
        <v>21</v>
      </c>
      <c r="L286">
        <v>84</v>
      </c>
      <c r="R286">
        <v>10</v>
      </c>
      <c r="S286">
        <v>84</v>
      </c>
      <c r="T286">
        <v>4</v>
      </c>
      <c r="U286">
        <v>72</v>
      </c>
      <c r="V286">
        <v>6</v>
      </c>
      <c r="W286">
        <v>92</v>
      </c>
      <c r="X286">
        <v>18</v>
      </c>
      <c r="Y286">
        <v>3100</v>
      </c>
      <c r="Z286">
        <v>21</v>
      </c>
      <c r="AA286">
        <v>84</v>
      </c>
      <c r="AC286" s="32" t="s">
        <v>166</v>
      </c>
      <c r="AD286" s="32" t="s">
        <v>166</v>
      </c>
      <c r="AE286" s="32" t="s">
        <v>166</v>
      </c>
      <c r="AF286" s="32" t="s">
        <v>166</v>
      </c>
      <c r="AG286" s="32" t="s">
        <v>166</v>
      </c>
      <c r="AH286" s="32" t="s">
        <v>166</v>
      </c>
      <c r="AI286" s="32" t="s">
        <v>166</v>
      </c>
      <c r="AJ286" s="32" t="s">
        <v>166</v>
      </c>
      <c r="AK286" s="32" t="s">
        <v>166</v>
      </c>
      <c r="AL286" s="32" t="s">
        <v>166</v>
      </c>
      <c r="AN286" s="31">
        <v>1</v>
      </c>
      <c r="AO286" s="31">
        <v>1</v>
      </c>
      <c r="AP286" s="31">
        <v>1</v>
      </c>
      <c r="AQ286" s="31">
        <v>1</v>
      </c>
      <c r="AR286" s="31">
        <v>1</v>
      </c>
      <c r="AS286" s="31">
        <v>1</v>
      </c>
      <c r="AT286" s="31">
        <v>1</v>
      </c>
      <c r="AU286" s="31">
        <v>1</v>
      </c>
      <c r="AV286" s="31">
        <v>1</v>
      </c>
      <c r="AW286" s="31">
        <v>1</v>
      </c>
    </row>
    <row r="287" spans="1:49">
      <c r="A287" s="3">
        <v>24</v>
      </c>
      <c r="B287">
        <v>1</v>
      </c>
      <c r="C287">
        <v>12</v>
      </c>
      <c r="D287">
        <v>82</v>
      </c>
      <c r="E287">
        <v>4</v>
      </c>
      <c r="F287">
        <v>73</v>
      </c>
      <c r="G287">
        <f t="shared" si="7"/>
        <v>8</v>
      </c>
      <c r="H287">
        <v>86</v>
      </c>
      <c r="I287">
        <v>13</v>
      </c>
      <c r="J287">
        <v>3800</v>
      </c>
      <c r="K287">
        <v>28</v>
      </c>
      <c r="L287">
        <v>83</v>
      </c>
      <c r="N287" t="s">
        <v>208</v>
      </c>
      <c r="R287">
        <v>12</v>
      </c>
      <c r="S287">
        <v>82</v>
      </c>
      <c r="T287">
        <v>4</v>
      </c>
      <c r="U287">
        <v>73</v>
      </c>
      <c r="V287">
        <v>8</v>
      </c>
      <c r="W287">
        <v>86</v>
      </c>
      <c r="X287">
        <v>13</v>
      </c>
      <c r="Y287">
        <v>3800</v>
      </c>
      <c r="Z287">
        <v>28</v>
      </c>
      <c r="AA287">
        <v>83</v>
      </c>
      <c r="AC287" s="32" t="s">
        <v>166</v>
      </c>
      <c r="AD287" s="32" t="s">
        <v>166</v>
      </c>
      <c r="AE287" s="32" t="s">
        <v>166</v>
      </c>
      <c r="AF287" s="32" t="s">
        <v>166</v>
      </c>
      <c r="AG287" s="32" t="s">
        <v>166</v>
      </c>
      <c r="AH287" s="32" t="s">
        <v>166</v>
      </c>
      <c r="AI287" s="32" t="s">
        <v>166</v>
      </c>
      <c r="AJ287" s="32" t="s">
        <v>166</v>
      </c>
      <c r="AK287" s="32" t="s">
        <v>166</v>
      </c>
      <c r="AL287" s="32" t="s">
        <v>166</v>
      </c>
      <c r="AN287" s="31">
        <v>1</v>
      </c>
      <c r="AO287" s="31">
        <v>1</v>
      </c>
      <c r="AP287" s="31">
        <v>1</v>
      </c>
      <c r="AQ287" s="31">
        <v>1</v>
      </c>
      <c r="AR287" s="31">
        <v>1</v>
      </c>
      <c r="AS287" s="31">
        <v>1</v>
      </c>
      <c r="AT287" s="31">
        <v>1</v>
      </c>
      <c r="AU287" s="31">
        <v>1</v>
      </c>
      <c r="AV287" s="31">
        <v>1</v>
      </c>
      <c r="AW287" s="31">
        <v>1</v>
      </c>
    </row>
    <row r="288" spans="1:49">
      <c r="A288" s="3"/>
      <c r="B288">
        <v>1</v>
      </c>
      <c r="C288">
        <v>11</v>
      </c>
      <c r="D288">
        <v>85</v>
      </c>
      <c r="E288">
        <v>2</v>
      </c>
      <c r="F288">
        <v>75</v>
      </c>
      <c r="G288">
        <f t="shared" si="7"/>
        <v>9</v>
      </c>
      <c r="H288">
        <v>92</v>
      </c>
      <c r="I288">
        <v>14</v>
      </c>
      <c r="J288">
        <v>4000</v>
      </c>
      <c r="K288">
        <v>21</v>
      </c>
      <c r="L288">
        <v>84</v>
      </c>
      <c r="N288" s="32" t="s">
        <v>209</v>
      </c>
      <c r="R288">
        <v>11</v>
      </c>
      <c r="S288">
        <v>85</v>
      </c>
      <c r="T288">
        <v>2</v>
      </c>
      <c r="U288">
        <v>75</v>
      </c>
      <c r="V288">
        <v>9</v>
      </c>
      <c r="W288">
        <v>92</v>
      </c>
      <c r="X288">
        <v>14</v>
      </c>
      <c r="Y288">
        <v>4000</v>
      </c>
      <c r="Z288">
        <v>21</v>
      </c>
      <c r="AA288">
        <v>84</v>
      </c>
      <c r="AC288" s="32" t="s">
        <v>166</v>
      </c>
      <c r="AD288" s="32" t="s">
        <v>166</v>
      </c>
      <c r="AE288" s="32" t="s">
        <v>166</v>
      </c>
      <c r="AF288" s="32" t="s">
        <v>166</v>
      </c>
      <c r="AG288" s="32" t="s">
        <v>166</v>
      </c>
      <c r="AH288" s="32" t="s">
        <v>166</v>
      </c>
      <c r="AI288" s="32" t="s">
        <v>166</v>
      </c>
      <c r="AJ288" s="32" t="s">
        <v>166</v>
      </c>
      <c r="AK288" s="32" t="s">
        <v>166</v>
      </c>
      <c r="AL288" s="32" t="s">
        <v>166</v>
      </c>
      <c r="AN288" s="31">
        <v>1</v>
      </c>
      <c r="AO288" s="31">
        <v>1</v>
      </c>
      <c r="AP288" s="31">
        <v>1</v>
      </c>
      <c r="AQ288" s="31">
        <v>1</v>
      </c>
      <c r="AR288" s="31">
        <v>1</v>
      </c>
      <c r="AS288" s="31">
        <v>1</v>
      </c>
      <c r="AT288" s="31">
        <v>1</v>
      </c>
      <c r="AU288" s="31">
        <v>1</v>
      </c>
      <c r="AV288" s="31">
        <v>1</v>
      </c>
      <c r="AW288" s="31">
        <v>1</v>
      </c>
    </row>
    <row r="289" spans="1:49">
      <c r="A289" s="3"/>
      <c r="B289">
        <v>1</v>
      </c>
      <c r="C289">
        <v>11</v>
      </c>
      <c r="D289">
        <v>87</v>
      </c>
      <c r="E289">
        <v>3</v>
      </c>
      <c r="F289">
        <v>71</v>
      </c>
      <c r="G289">
        <f t="shared" si="7"/>
        <v>8</v>
      </c>
      <c r="H289">
        <v>86</v>
      </c>
      <c r="I289">
        <v>-1</v>
      </c>
      <c r="J289">
        <v>3600</v>
      </c>
      <c r="K289">
        <v>23</v>
      </c>
      <c r="L289">
        <v>85</v>
      </c>
      <c r="N289" s="32"/>
      <c r="R289">
        <v>11</v>
      </c>
      <c r="S289">
        <v>87</v>
      </c>
      <c r="T289">
        <v>3</v>
      </c>
      <c r="U289">
        <v>71</v>
      </c>
      <c r="V289">
        <v>8</v>
      </c>
      <c r="W289">
        <v>86</v>
      </c>
      <c r="X289">
        <v>-1</v>
      </c>
      <c r="Y289">
        <v>3600</v>
      </c>
      <c r="Z289">
        <v>23</v>
      </c>
      <c r="AA289">
        <v>85</v>
      </c>
      <c r="AC289" s="32" t="s">
        <v>166</v>
      </c>
      <c r="AD289" s="32" t="s">
        <v>166</v>
      </c>
      <c r="AE289" s="32" t="s">
        <v>166</v>
      </c>
      <c r="AF289" s="32" t="s">
        <v>166</v>
      </c>
      <c r="AG289" s="32" t="s">
        <v>166</v>
      </c>
      <c r="AH289" s="32" t="s">
        <v>166</v>
      </c>
      <c r="AI289" s="32" t="s">
        <v>166</v>
      </c>
      <c r="AJ289" s="32" t="s">
        <v>166</v>
      </c>
      <c r="AK289" s="32" t="s">
        <v>166</v>
      </c>
      <c r="AL289" s="32" t="s">
        <v>166</v>
      </c>
      <c r="AN289" s="31">
        <v>1</v>
      </c>
      <c r="AO289" s="31">
        <v>1</v>
      </c>
      <c r="AP289" s="31">
        <v>1</v>
      </c>
      <c r="AQ289" s="31">
        <v>1</v>
      </c>
      <c r="AR289" s="31">
        <v>1</v>
      </c>
      <c r="AS289" s="31">
        <v>1</v>
      </c>
      <c r="AT289" s="31">
        <v>1</v>
      </c>
      <c r="AU289" s="31">
        <v>1</v>
      </c>
      <c r="AV289" s="31">
        <v>1</v>
      </c>
      <c r="AW289" s="31">
        <v>1</v>
      </c>
    </row>
    <row r="290" spans="1:49">
      <c r="A290" s="3"/>
      <c r="B290">
        <v>1</v>
      </c>
      <c r="C290">
        <v>9</v>
      </c>
      <c r="D290">
        <v>82</v>
      </c>
      <c r="E290">
        <v>4</v>
      </c>
      <c r="F290">
        <v>69</v>
      </c>
      <c r="G290">
        <f t="shared" si="7"/>
        <v>5</v>
      </c>
      <c r="H290">
        <v>85</v>
      </c>
      <c r="I290">
        <v>-1</v>
      </c>
      <c r="J290">
        <v>3800</v>
      </c>
      <c r="K290">
        <v>31</v>
      </c>
      <c r="L290">
        <v>84</v>
      </c>
      <c r="R290">
        <v>9</v>
      </c>
      <c r="S290">
        <v>82</v>
      </c>
      <c r="T290">
        <v>4</v>
      </c>
      <c r="U290">
        <v>69</v>
      </c>
      <c r="V290">
        <v>5</v>
      </c>
      <c r="W290">
        <v>85</v>
      </c>
      <c r="X290">
        <v>-1</v>
      </c>
      <c r="Y290">
        <v>3800</v>
      </c>
      <c r="Z290">
        <v>31</v>
      </c>
      <c r="AA290">
        <v>84</v>
      </c>
      <c r="AC290" s="32" t="s">
        <v>166</v>
      </c>
      <c r="AD290" s="32" t="s">
        <v>166</v>
      </c>
      <c r="AE290" s="32" t="s">
        <v>166</v>
      </c>
      <c r="AF290" s="32" t="s">
        <v>166</v>
      </c>
      <c r="AG290" s="32" t="s">
        <v>166</v>
      </c>
      <c r="AH290" s="32" t="s">
        <v>166</v>
      </c>
      <c r="AI290" s="32" t="s">
        <v>166</v>
      </c>
      <c r="AJ290" s="32" t="s">
        <v>166</v>
      </c>
      <c r="AK290" s="32" t="s">
        <v>166</v>
      </c>
      <c r="AL290" s="32" t="s">
        <v>166</v>
      </c>
      <c r="AN290" s="31">
        <v>1</v>
      </c>
      <c r="AO290" s="31">
        <v>1</v>
      </c>
      <c r="AP290" s="31">
        <v>1</v>
      </c>
      <c r="AQ290" s="31">
        <v>1</v>
      </c>
      <c r="AR290" s="31">
        <v>1</v>
      </c>
      <c r="AS290" s="31">
        <v>1</v>
      </c>
      <c r="AT290" s="31">
        <v>1</v>
      </c>
      <c r="AU290" s="31">
        <v>1</v>
      </c>
      <c r="AV290" s="31">
        <v>1</v>
      </c>
      <c r="AW290" s="31">
        <v>1</v>
      </c>
    </row>
    <row r="291" spans="1:49">
      <c r="A291" s="3"/>
      <c r="B291">
        <v>1</v>
      </c>
      <c r="C291">
        <v>10</v>
      </c>
      <c r="D291">
        <v>76</v>
      </c>
      <c r="E291">
        <v>2</v>
      </c>
      <c r="F291">
        <v>73</v>
      </c>
      <c r="G291">
        <f t="shared" si="7"/>
        <v>8</v>
      </c>
      <c r="H291">
        <v>85</v>
      </c>
      <c r="I291">
        <v>-1</v>
      </c>
      <c r="J291">
        <v>4600</v>
      </c>
      <c r="K291">
        <v>32</v>
      </c>
      <c r="L291">
        <v>82</v>
      </c>
      <c r="R291">
        <v>10</v>
      </c>
      <c r="S291">
        <v>76</v>
      </c>
      <c r="T291">
        <v>2</v>
      </c>
      <c r="U291">
        <v>73</v>
      </c>
      <c r="V291">
        <v>8</v>
      </c>
      <c r="W291">
        <v>85</v>
      </c>
      <c r="X291">
        <v>-1</v>
      </c>
      <c r="Y291">
        <v>4600</v>
      </c>
      <c r="Z291">
        <v>32</v>
      </c>
      <c r="AA291">
        <v>82</v>
      </c>
      <c r="AC291" s="32" t="s">
        <v>166</v>
      </c>
      <c r="AD291" s="32" t="s">
        <v>166</v>
      </c>
      <c r="AE291" s="32" t="s">
        <v>166</v>
      </c>
      <c r="AF291" s="32" t="s">
        <v>166</v>
      </c>
      <c r="AG291" s="32" t="s">
        <v>166</v>
      </c>
      <c r="AH291" s="32" t="s">
        <v>166</v>
      </c>
      <c r="AI291" s="32" t="s">
        <v>166</v>
      </c>
      <c r="AJ291" s="32" t="s">
        <v>166</v>
      </c>
      <c r="AK291" s="32" t="s">
        <v>166</v>
      </c>
      <c r="AL291" s="32" t="s">
        <v>166</v>
      </c>
      <c r="AN291" s="31">
        <v>1</v>
      </c>
      <c r="AO291" s="31">
        <v>1</v>
      </c>
      <c r="AP291" s="31">
        <v>1</v>
      </c>
      <c r="AQ291" s="31">
        <v>1</v>
      </c>
      <c r="AR291" s="31">
        <v>1</v>
      </c>
      <c r="AS291" s="31">
        <v>1</v>
      </c>
      <c r="AT291" s="31">
        <v>1</v>
      </c>
      <c r="AU291" s="31">
        <v>1</v>
      </c>
      <c r="AV291" s="31">
        <v>1</v>
      </c>
      <c r="AW291" s="31">
        <v>1</v>
      </c>
    </row>
    <row r="292" spans="1:49">
      <c r="A292" s="3"/>
      <c r="B292">
        <v>1</v>
      </c>
      <c r="C292">
        <v>5</v>
      </c>
      <c r="D292">
        <v>52</v>
      </c>
      <c r="E292">
        <v>1</v>
      </c>
      <c r="F292">
        <v>73</v>
      </c>
      <c r="G292">
        <f t="shared" si="7"/>
        <v>4</v>
      </c>
      <c r="H292">
        <v>74</v>
      </c>
      <c r="I292">
        <v>-1</v>
      </c>
      <c r="J292">
        <v>4500</v>
      </c>
      <c r="K292">
        <v>25</v>
      </c>
      <c r="L292">
        <v>80</v>
      </c>
      <c r="R292">
        <v>5</v>
      </c>
      <c r="S292">
        <v>52</v>
      </c>
      <c r="T292">
        <v>1</v>
      </c>
      <c r="U292">
        <v>73</v>
      </c>
      <c r="V292">
        <v>4</v>
      </c>
      <c r="W292">
        <v>74</v>
      </c>
      <c r="X292">
        <v>-1</v>
      </c>
      <c r="Y292">
        <v>4500</v>
      </c>
      <c r="Z292">
        <v>25</v>
      </c>
      <c r="AA292">
        <v>80</v>
      </c>
      <c r="AC292" s="32" t="s">
        <v>166</v>
      </c>
      <c r="AD292" s="32" t="s">
        <v>166</v>
      </c>
      <c r="AE292" s="32" t="s">
        <v>166</v>
      </c>
      <c r="AF292" s="32" t="s">
        <v>166</v>
      </c>
      <c r="AG292" s="32" t="s">
        <v>166</v>
      </c>
      <c r="AH292" s="32" t="s">
        <v>166</v>
      </c>
      <c r="AI292" s="32" t="s">
        <v>166</v>
      </c>
      <c r="AJ292" s="32" t="s">
        <v>166</v>
      </c>
      <c r="AK292" s="32" t="s">
        <v>166</v>
      </c>
      <c r="AL292" s="32" t="s">
        <v>166</v>
      </c>
      <c r="AN292" s="31">
        <v>1</v>
      </c>
      <c r="AO292" s="31">
        <v>1</v>
      </c>
      <c r="AP292" s="31">
        <v>1</v>
      </c>
      <c r="AQ292" s="31">
        <v>1</v>
      </c>
      <c r="AR292" s="31">
        <v>1</v>
      </c>
      <c r="AS292" s="31">
        <v>1</v>
      </c>
      <c r="AT292" s="31">
        <v>1</v>
      </c>
      <c r="AU292" s="31">
        <v>1</v>
      </c>
      <c r="AV292" s="31">
        <v>1</v>
      </c>
      <c r="AW292" s="31">
        <v>1</v>
      </c>
    </row>
    <row r="293" spans="1:49">
      <c r="A293" s="3"/>
      <c r="B293">
        <v>1</v>
      </c>
      <c r="C293">
        <v>9</v>
      </c>
      <c r="D293">
        <v>74</v>
      </c>
      <c r="E293">
        <v>2</v>
      </c>
      <c r="F293">
        <v>72</v>
      </c>
      <c r="G293">
        <f t="shared" si="7"/>
        <v>7</v>
      </c>
      <c r="H293">
        <v>92</v>
      </c>
      <c r="I293">
        <v>-1</v>
      </c>
      <c r="J293">
        <v>4200</v>
      </c>
      <c r="K293">
        <v>28</v>
      </c>
      <c r="L293">
        <v>81</v>
      </c>
      <c r="P293" s="32" t="s">
        <v>139</v>
      </c>
      <c r="R293">
        <v>9</v>
      </c>
      <c r="S293">
        <v>74</v>
      </c>
      <c r="T293">
        <v>2</v>
      </c>
      <c r="U293">
        <v>72</v>
      </c>
      <c r="V293">
        <v>7</v>
      </c>
      <c r="W293">
        <v>92</v>
      </c>
      <c r="X293">
        <v>-1</v>
      </c>
      <c r="Y293">
        <v>4200</v>
      </c>
      <c r="Z293">
        <v>28</v>
      </c>
      <c r="AA293">
        <v>81</v>
      </c>
      <c r="AC293" s="32" t="s">
        <v>166</v>
      </c>
      <c r="AD293" s="32" t="s">
        <v>166</v>
      </c>
      <c r="AE293" s="32" t="s">
        <v>166</v>
      </c>
      <c r="AF293" s="32" t="s">
        <v>166</v>
      </c>
      <c r="AG293" s="32" t="s">
        <v>166</v>
      </c>
      <c r="AH293" s="32" t="s">
        <v>166</v>
      </c>
      <c r="AI293" s="32" t="s">
        <v>166</v>
      </c>
      <c r="AJ293" s="32" t="s">
        <v>166</v>
      </c>
      <c r="AK293" s="32" t="s">
        <v>166</v>
      </c>
      <c r="AL293" s="32" t="s">
        <v>166</v>
      </c>
      <c r="AN293" s="31">
        <v>1</v>
      </c>
      <c r="AO293" s="31">
        <v>1</v>
      </c>
      <c r="AP293" s="31">
        <v>1</v>
      </c>
      <c r="AQ293" s="31">
        <v>1</v>
      </c>
      <c r="AR293" s="31">
        <v>1</v>
      </c>
      <c r="AS293" s="31">
        <v>1</v>
      </c>
      <c r="AT293" s="31">
        <v>1</v>
      </c>
      <c r="AU293" s="31">
        <v>1</v>
      </c>
      <c r="AV293" s="31">
        <v>1</v>
      </c>
      <c r="AW293" s="31">
        <v>1</v>
      </c>
    </row>
    <row r="294" spans="1:49">
      <c r="A294" s="3"/>
      <c r="B294">
        <v>1</v>
      </c>
      <c r="C294">
        <v>10</v>
      </c>
      <c r="D294">
        <v>76</v>
      </c>
      <c r="E294">
        <v>2</v>
      </c>
      <c r="F294">
        <v>70</v>
      </c>
      <c r="G294">
        <f t="shared" si="7"/>
        <v>8</v>
      </c>
      <c r="H294">
        <v>85</v>
      </c>
      <c r="I294">
        <v>-1</v>
      </c>
      <c r="J294">
        <v>3900</v>
      </c>
      <c r="K294">
        <v>25</v>
      </c>
      <c r="L294">
        <v>81</v>
      </c>
      <c r="P294" s="32" t="s">
        <v>139</v>
      </c>
      <c r="R294">
        <v>10</v>
      </c>
      <c r="S294">
        <v>76</v>
      </c>
      <c r="T294">
        <v>2</v>
      </c>
      <c r="U294">
        <v>70</v>
      </c>
      <c r="V294">
        <v>8</v>
      </c>
      <c r="W294">
        <v>85</v>
      </c>
      <c r="X294">
        <v>-1</v>
      </c>
      <c r="Y294">
        <v>3900</v>
      </c>
      <c r="Z294">
        <v>25</v>
      </c>
      <c r="AA294">
        <v>81</v>
      </c>
      <c r="AC294" s="32" t="s">
        <v>166</v>
      </c>
      <c r="AD294" s="32" t="s">
        <v>166</v>
      </c>
      <c r="AE294" s="32" t="s">
        <v>166</v>
      </c>
      <c r="AF294" s="32" t="s">
        <v>166</v>
      </c>
      <c r="AG294" s="32" t="s">
        <v>166</v>
      </c>
      <c r="AH294" s="32" t="s">
        <v>166</v>
      </c>
      <c r="AI294" s="32" t="s">
        <v>166</v>
      </c>
      <c r="AJ294" s="32" t="s">
        <v>166</v>
      </c>
      <c r="AK294" s="32" t="s">
        <v>166</v>
      </c>
      <c r="AL294" s="32" t="s">
        <v>166</v>
      </c>
      <c r="AN294" s="31">
        <v>1</v>
      </c>
      <c r="AO294" s="31">
        <v>1</v>
      </c>
      <c r="AP294" s="31">
        <v>1</v>
      </c>
      <c r="AQ294" s="31">
        <v>1</v>
      </c>
      <c r="AR294" s="31">
        <v>1</v>
      </c>
      <c r="AS294" s="31">
        <v>1</v>
      </c>
      <c r="AT294" s="31">
        <v>1</v>
      </c>
      <c r="AU294" s="31">
        <v>1</v>
      </c>
      <c r="AV294" s="31">
        <v>1</v>
      </c>
      <c r="AW294" s="31">
        <v>1</v>
      </c>
    </row>
    <row r="295" spans="1:49">
      <c r="A295" s="3"/>
      <c r="B295">
        <v>1</v>
      </c>
      <c r="C295">
        <v>12</v>
      </c>
      <c r="D295">
        <v>82</v>
      </c>
      <c r="E295">
        <v>4</v>
      </c>
      <c r="F295">
        <v>71</v>
      </c>
      <c r="G295">
        <f t="shared" si="7"/>
        <v>8</v>
      </c>
      <c r="H295">
        <v>83</v>
      </c>
      <c r="I295">
        <v>18</v>
      </c>
      <c r="J295">
        <v>4000</v>
      </c>
      <c r="K295">
        <v>23</v>
      </c>
      <c r="L295">
        <v>82</v>
      </c>
      <c r="R295">
        <v>12</v>
      </c>
      <c r="S295">
        <v>82</v>
      </c>
      <c r="T295">
        <v>4</v>
      </c>
      <c r="U295">
        <v>71</v>
      </c>
      <c r="V295">
        <v>8</v>
      </c>
      <c r="W295">
        <v>83</v>
      </c>
      <c r="X295">
        <v>18</v>
      </c>
      <c r="Y295">
        <v>4000</v>
      </c>
      <c r="Z295">
        <v>23</v>
      </c>
      <c r="AA295">
        <v>82</v>
      </c>
      <c r="AC295" s="32" t="s">
        <v>166</v>
      </c>
      <c r="AD295" s="32" t="s">
        <v>166</v>
      </c>
      <c r="AE295" s="32" t="s">
        <v>166</v>
      </c>
      <c r="AF295" s="32" t="s">
        <v>166</v>
      </c>
      <c r="AG295" s="32" t="s">
        <v>166</v>
      </c>
      <c r="AH295" s="32" t="s">
        <v>166</v>
      </c>
      <c r="AI295" s="32" t="s">
        <v>166</v>
      </c>
      <c r="AJ295" s="32" t="s">
        <v>166</v>
      </c>
      <c r="AK295" s="32" t="s">
        <v>166</v>
      </c>
      <c r="AL295" s="32" t="s">
        <v>166</v>
      </c>
      <c r="AN295" s="31">
        <v>1</v>
      </c>
      <c r="AO295" s="31">
        <v>1</v>
      </c>
      <c r="AP295" s="31">
        <v>1</v>
      </c>
      <c r="AQ295" s="31">
        <v>1</v>
      </c>
      <c r="AR295" s="31">
        <v>1</v>
      </c>
      <c r="AS295" s="31">
        <v>1</v>
      </c>
      <c r="AT295" s="31">
        <v>1</v>
      </c>
      <c r="AU295" s="31">
        <v>1</v>
      </c>
      <c r="AV295" s="31">
        <v>1</v>
      </c>
      <c r="AW295" s="31">
        <v>1</v>
      </c>
    </row>
    <row r="296" spans="1:49">
      <c r="A296" s="3"/>
      <c r="B296">
        <v>1</v>
      </c>
      <c r="C296">
        <v>9</v>
      </c>
      <c r="D296">
        <v>75</v>
      </c>
      <c r="E296">
        <v>3</v>
      </c>
      <c r="F296">
        <v>69</v>
      </c>
      <c r="G296">
        <f t="shared" si="7"/>
        <v>6</v>
      </c>
      <c r="H296">
        <v>86</v>
      </c>
      <c r="I296">
        <v>16</v>
      </c>
      <c r="J296" s="10">
        <v>4200</v>
      </c>
      <c r="K296">
        <v>22</v>
      </c>
      <c r="L296">
        <v>81</v>
      </c>
      <c r="R296">
        <v>9</v>
      </c>
      <c r="S296">
        <v>75</v>
      </c>
      <c r="T296">
        <v>3</v>
      </c>
      <c r="U296">
        <v>69</v>
      </c>
      <c r="V296">
        <v>6</v>
      </c>
      <c r="W296">
        <v>86</v>
      </c>
      <c r="X296">
        <v>16</v>
      </c>
      <c r="Y296">
        <v>4200</v>
      </c>
      <c r="Z296">
        <v>22</v>
      </c>
      <c r="AA296">
        <v>81</v>
      </c>
      <c r="AC296" s="32" t="s">
        <v>166</v>
      </c>
      <c r="AD296" s="32" t="s">
        <v>166</v>
      </c>
      <c r="AE296" s="32" t="s">
        <v>166</v>
      </c>
      <c r="AF296" s="32" t="s">
        <v>166</v>
      </c>
      <c r="AG296" s="32" t="s">
        <v>166</v>
      </c>
      <c r="AH296" s="32" t="s">
        <v>166</v>
      </c>
      <c r="AI296" s="32" t="s">
        <v>166</v>
      </c>
      <c r="AJ296" s="32" t="s">
        <v>166</v>
      </c>
      <c r="AK296" s="32" t="s">
        <v>166</v>
      </c>
      <c r="AL296" s="32" t="s">
        <v>166</v>
      </c>
      <c r="AN296" s="31">
        <v>1</v>
      </c>
      <c r="AO296" s="31">
        <v>1</v>
      </c>
      <c r="AP296" s="31">
        <v>1</v>
      </c>
      <c r="AQ296" s="31">
        <v>1</v>
      </c>
      <c r="AR296" s="31">
        <v>1</v>
      </c>
      <c r="AS296" s="31">
        <v>1</v>
      </c>
      <c r="AT296" s="31">
        <v>1</v>
      </c>
      <c r="AU296" s="31">
        <v>1</v>
      </c>
      <c r="AV296" s="31">
        <v>1</v>
      </c>
      <c r="AW296" s="31">
        <v>1</v>
      </c>
    </row>
    <row r="297" spans="1:49">
      <c r="A297" s="3">
        <v>25</v>
      </c>
      <c r="B297">
        <v>1</v>
      </c>
      <c r="C297">
        <v>12</v>
      </c>
      <c r="D297">
        <v>82</v>
      </c>
      <c r="E297">
        <v>4</v>
      </c>
      <c r="F297">
        <v>73</v>
      </c>
      <c r="G297">
        <f t="shared" si="7"/>
        <v>8</v>
      </c>
      <c r="H297">
        <v>86</v>
      </c>
      <c r="I297">
        <v>13</v>
      </c>
      <c r="J297" s="10">
        <v>4300</v>
      </c>
      <c r="K297">
        <v>28</v>
      </c>
      <c r="L297">
        <v>82</v>
      </c>
      <c r="N297" t="s">
        <v>208</v>
      </c>
      <c r="R297">
        <v>12</v>
      </c>
      <c r="S297">
        <v>82</v>
      </c>
      <c r="T297">
        <v>4</v>
      </c>
      <c r="U297">
        <v>73</v>
      </c>
      <c r="V297">
        <v>8</v>
      </c>
      <c r="W297">
        <v>86</v>
      </c>
      <c r="X297">
        <v>13</v>
      </c>
      <c r="Y297">
        <v>4300</v>
      </c>
      <c r="Z297">
        <v>28</v>
      </c>
      <c r="AA297">
        <v>82</v>
      </c>
      <c r="AC297" s="32" t="s">
        <v>166</v>
      </c>
      <c r="AD297" s="32" t="s">
        <v>166</v>
      </c>
      <c r="AE297" s="32" t="s">
        <v>166</v>
      </c>
      <c r="AF297" s="32" t="s">
        <v>166</v>
      </c>
      <c r="AG297" s="32" t="s">
        <v>166</v>
      </c>
      <c r="AH297" s="32" t="s">
        <v>166</v>
      </c>
      <c r="AI297" s="32" t="s">
        <v>166</v>
      </c>
      <c r="AJ297" s="32" t="s">
        <v>166</v>
      </c>
      <c r="AK297" s="32" t="s">
        <v>166</v>
      </c>
      <c r="AL297" s="32" t="s">
        <v>166</v>
      </c>
      <c r="AN297" s="31">
        <v>1</v>
      </c>
      <c r="AO297" s="31">
        <v>1</v>
      </c>
      <c r="AP297" s="31">
        <v>1</v>
      </c>
      <c r="AQ297" s="31">
        <v>1</v>
      </c>
      <c r="AR297" s="31">
        <v>1</v>
      </c>
      <c r="AS297" s="31">
        <v>1</v>
      </c>
      <c r="AT297" s="31">
        <v>1</v>
      </c>
      <c r="AU297" s="31">
        <v>1</v>
      </c>
      <c r="AV297" s="31">
        <v>1</v>
      </c>
      <c r="AW297" s="31">
        <v>1</v>
      </c>
    </row>
    <row r="298" spans="1:49">
      <c r="A298" s="3"/>
      <c r="B298">
        <v>1</v>
      </c>
      <c r="C298">
        <v>11</v>
      </c>
      <c r="D298">
        <v>85</v>
      </c>
      <c r="E298">
        <v>3</v>
      </c>
      <c r="F298">
        <v>75</v>
      </c>
      <c r="G298">
        <f t="shared" si="7"/>
        <v>8</v>
      </c>
      <c r="H298">
        <v>92</v>
      </c>
      <c r="I298">
        <v>14</v>
      </c>
      <c r="J298" s="10">
        <v>3900</v>
      </c>
      <c r="K298">
        <v>21</v>
      </c>
      <c r="L298">
        <v>83</v>
      </c>
      <c r="N298" s="32" t="s">
        <v>210</v>
      </c>
      <c r="R298">
        <v>11</v>
      </c>
      <c r="S298">
        <v>85</v>
      </c>
      <c r="T298">
        <v>3</v>
      </c>
      <c r="U298">
        <v>75</v>
      </c>
      <c r="V298">
        <v>8</v>
      </c>
      <c r="W298">
        <v>92</v>
      </c>
      <c r="X298">
        <v>14</v>
      </c>
      <c r="Y298">
        <v>3900</v>
      </c>
      <c r="Z298">
        <v>21</v>
      </c>
      <c r="AA298">
        <v>83</v>
      </c>
      <c r="AC298" s="32" t="s">
        <v>166</v>
      </c>
      <c r="AD298" s="32" t="s">
        <v>166</v>
      </c>
      <c r="AE298" s="32" t="s">
        <v>166</v>
      </c>
      <c r="AF298" s="32" t="s">
        <v>166</v>
      </c>
      <c r="AG298" s="32" t="s">
        <v>166</v>
      </c>
      <c r="AH298" s="32" t="s">
        <v>166</v>
      </c>
      <c r="AI298" s="32" t="s">
        <v>166</v>
      </c>
      <c r="AJ298" s="32" t="s">
        <v>166</v>
      </c>
      <c r="AK298" s="32" t="s">
        <v>166</v>
      </c>
      <c r="AL298" s="32" t="s">
        <v>166</v>
      </c>
      <c r="AN298" s="31">
        <v>1</v>
      </c>
      <c r="AO298" s="31">
        <v>1</v>
      </c>
      <c r="AP298" s="31">
        <v>1</v>
      </c>
      <c r="AQ298" s="31">
        <v>1</v>
      </c>
      <c r="AR298" s="31">
        <v>1</v>
      </c>
      <c r="AS298" s="31">
        <v>1</v>
      </c>
      <c r="AT298" s="31">
        <v>1</v>
      </c>
      <c r="AU298" s="31">
        <v>1</v>
      </c>
      <c r="AV298" s="31">
        <v>1</v>
      </c>
      <c r="AW298" s="31">
        <v>1</v>
      </c>
    </row>
    <row r="299" spans="1:49">
      <c r="A299" s="3"/>
      <c r="B299">
        <v>1</v>
      </c>
      <c r="C299">
        <v>10</v>
      </c>
      <c r="D299">
        <v>87</v>
      </c>
      <c r="E299">
        <v>3</v>
      </c>
      <c r="F299">
        <v>71</v>
      </c>
      <c r="G299">
        <f t="shared" si="7"/>
        <v>7</v>
      </c>
      <c r="H299">
        <v>86</v>
      </c>
      <c r="I299">
        <v>-2</v>
      </c>
      <c r="J299" s="10">
        <v>2500</v>
      </c>
      <c r="K299">
        <v>23</v>
      </c>
      <c r="L299">
        <v>84</v>
      </c>
      <c r="R299">
        <v>10</v>
      </c>
      <c r="S299">
        <v>87</v>
      </c>
      <c r="T299">
        <v>3</v>
      </c>
      <c r="U299">
        <v>71</v>
      </c>
      <c r="V299">
        <v>7</v>
      </c>
      <c r="W299">
        <v>86</v>
      </c>
      <c r="X299">
        <v>-2</v>
      </c>
      <c r="Y299">
        <v>2500</v>
      </c>
      <c r="Z299">
        <v>23</v>
      </c>
      <c r="AA299">
        <v>84</v>
      </c>
      <c r="AC299" s="32" t="s">
        <v>166</v>
      </c>
      <c r="AD299" s="32" t="s">
        <v>166</v>
      </c>
      <c r="AE299" s="32" t="s">
        <v>166</v>
      </c>
      <c r="AF299" s="32" t="s">
        <v>166</v>
      </c>
      <c r="AG299" s="32" t="s">
        <v>166</v>
      </c>
      <c r="AH299" s="32" t="s">
        <v>166</v>
      </c>
      <c r="AI299" s="32" t="s">
        <v>178</v>
      </c>
      <c r="AJ299" s="32" t="s">
        <v>166</v>
      </c>
      <c r="AK299" s="32" t="s">
        <v>166</v>
      </c>
      <c r="AL299" s="32" t="s">
        <v>166</v>
      </c>
      <c r="AN299" s="31">
        <v>1</v>
      </c>
      <c r="AO299" s="31">
        <v>1</v>
      </c>
      <c r="AP299" s="31">
        <v>1</v>
      </c>
      <c r="AQ299" s="31">
        <v>1</v>
      </c>
      <c r="AR299" s="31">
        <v>1</v>
      </c>
      <c r="AS299" s="31">
        <v>1</v>
      </c>
      <c r="AT299" s="31">
        <v>1</v>
      </c>
      <c r="AU299" s="31">
        <v>1</v>
      </c>
      <c r="AV299" s="31">
        <v>1</v>
      </c>
      <c r="AW299" s="31">
        <v>1</v>
      </c>
    </row>
    <row r="300" spans="1:49">
      <c r="A300" s="3"/>
      <c r="B300">
        <v>1</v>
      </c>
      <c r="C300">
        <v>11</v>
      </c>
      <c r="D300">
        <v>82</v>
      </c>
      <c r="E300">
        <v>5</v>
      </c>
      <c r="F300">
        <v>69</v>
      </c>
      <c r="G300">
        <f t="shared" si="7"/>
        <v>6</v>
      </c>
      <c r="H300">
        <v>85</v>
      </c>
      <c r="I300">
        <v>-2</v>
      </c>
      <c r="J300" s="10">
        <v>3800</v>
      </c>
      <c r="K300">
        <v>31</v>
      </c>
      <c r="L300">
        <v>82</v>
      </c>
      <c r="R300">
        <v>11</v>
      </c>
      <c r="S300">
        <v>82</v>
      </c>
      <c r="T300">
        <v>5</v>
      </c>
      <c r="U300">
        <v>69</v>
      </c>
      <c r="V300">
        <v>6</v>
      </c>
      <c r="W300">
        <v>85</v>
      </c>
      <c r="X300">
        <v>-2</v>
      </c>
      <c r="Y300">
        <v>3800</v>
      </c>
      <c r="Z300">
        <v>31</v>
      </c>
      <c r="AA300">
        <v>82</v>
      </c>
      <c r="AC300" s="32" t="s">
        <v>166</v>
      </c>
      <c r="AD300" s="32" t="s">
        <v>166</v>
      </c>
      <c r="AE300" s="32" t="s">
        <v>166</v>
      </c>
      <c r="AF300" s="32" t="s">
        <v>166</v>
      </c>
      <c r="AG300" s="32" t="s">
        <v>166</v>
      </c>
      <c r="AH300" s="32" t="s">
        <v>166</v>
      </c>
      <c r="AI300" s="32" t="s">
        <v>178</v>
      </c>
      <c r="AJ300" s="32" t="s">
        <v>166</v>
      </c>
      <c r="AK300" s="32" t="s">
        <v>166</v>
      </c>
      <c r="AL300" s="32" t="s">
        <v>166</v>
      </c>
      <c r="AN300" s="31">
        <v>1</v>
      </c>
      <c r="AO300" s="31">
        <v>1</v>
      </c>
      <c r="AP300" s="31">
        <v>1</v>
      </c>
      <c r="AQ300" s="31">
        <v>1</v>
      </c>
      <c r="AR300" s="31">
        <v>1</v>
      </c>
      <c r="AS300" s="31">
        <v>1</v>
      </c>
      <c r="AT300" s="31">
        <v>1</v>
      </c>
      <c r="AU300" s="31">
        <v>1</v>
      </c>
      <c r="AV300" s="31">
        <v>1</v>
      </c>
      <c r="AW300" s="31">
        <v>1</v>
      </c>
    </row>
    <row r="301" spans="1:49">
      <c r="A301" s="3"/>
      <c r="B301">
        <v>1</v>
      </c>
      <c r="C301">
        <v>10</v>
      </c>
      <c r="D301">
        <v>76</v>
      </c>
      <c r="E301">
        <v>3</v>
      </c>
      <c r="F301">
        <v>73</v>
      </c>
      <c r="G301">
        <f t="shared" si="7"/>
        <v>7</v>
      </c>
      <c r="H301">
        <v>85</v>
      </c>
      <c r="I301">
        <v>-2</v>
      </c>
      <c r="J301" s="10">
        <v>4700</v>
      </c>
      <c r="K301">
        <v>32</v>
      </c>
      <c r="L301">
        <v>81</v>
      </c>
      <c r="R301">
        <v>10</v>
      </c>
      <c r="S301">
        <v>76</v>
      </c>
      <c r="T301">
        <v>3</v>
      </c>
      <c r="U301">
        <v>73</v>
      </c>
      <c r="V301">
        <v>7</v>
      </c>
      <c r="W301">
        <v>85</v>
      </c>
      <c r="X301">
        <v>-2</v>
      </c>
      <c r="Y301">
        <v>4700</v>
      </c>
      <c r="Z301">
        <v>32</v>
      </c>
      <c r="AA301">
        <v>81</v>
      </c>
      <c r="AC301" s="32" t="s">
        <v>166</v>
      </c>
      <c r="AD301" s="32" t="s">
        <v>166</v>
      </c>
      <c r="AE301" s="32" t="s">
        <v>166</v>
      </c>
      <c r="AF301" s="32" t="s">
        <v>166</v>
      </c>
      <c r="AG301" s="32" t="s">
        <v>166</v>
      </c>
      <c r="AH301" s="32" t="s">
        <v>166</v>
      </c>
      <c r="AI301" s="32" t="s">
        <v>178</v>
      </c>
      <c r="AJ301" s="32" t="s">
        <v>166</v>
      </c>
      <c r="AK301" s="32" t="s">
        <v>166</v>
      </c>
      <c r="AL301" s="32" t="s">
        <v>166</v>
      </c>
      <c r="AN301" s="31">
        <v>1</v>
      </c>
      <c r="AO301" s="31">
        <v>1</v>
      </c>
      <c r="AP301" s="31">
        <v>1</v>
      </c>
      <c r="AQ301" s="31">
        <v>1</v>
      </c>
      <c r="AR301" s="31">
        <v>1</v>
      </c>
      <c r="AS301" s="31">
        <v>1</v>
      </c>
      <c r="AT301" s="31">
        <v>1</v>
      </c>
      <c r="AU301" s="31">
        <v>1</v>
      </c>
      <c r="AV301" s="31">
        <v>1</v>
      </c>
      <c r="AW301" s="31">
        <v>1</v>
      </c>
    </row>
    <row r="302" spans="1:49">
      <c r="A302" s="3"/>
      <c r="B302">
        <v>1</v>
      </c>
      <c r="C302">
        <v>6</v>
      </c>
      <c r="D302">
        <v>52</v>
      </c>
      <c r="E302">
        <v>1</v>
      </c>
      <c r="F302">
        <v>73</v>
      </c>
      <c r="G302">
        <f t="shared" si="7"/>
        <v>5</v>
      </c>
      <c r="H302">
        <v>74</v>
      </c>
      <c r="I302">
        <v>-2</v>
      </c>
      <c r="J302" s="10">
        <v>3600</v>
      </c>
      <c r="K302">
        <v>25</v>
      </c>
      <c r="L302">
        <v>79</v>
      </c>
      <c r="R302">
        <v>6</v>
      </c>
      <c r="S302">
        <v>52</v>
      </c>
      <c r="T302">
        <v>1</v>
      </c>
      <c r="U302">
        <v>73</v>
      </c>
      <c r="V302">
        <v>5</v>
      </c>
      <c r="W302">
        <v>74</v>
      </c>
      <c r="X302">
        <v>-2</v>
      </c>
      <c r="Y302">
        <v>3600</v>
      </c>
      <c r="Z302">
        <v>25</v>
      </c>
      <c r="AA302">
        <v>79</v>
      </c>
      <c r="AC302" s="32" t="s">
        <v>166</v>
      </c>
      <c r="AD302" s="32" t="s">
        <v>166</v>
      </c>
      <c r="AE302" s="32" t="s">
        <v>166</v>
      </c>
      <c r="AF302" s="32" t="s">
        <v>166</v>
      </c>
      <c r="AG302" s="32" t="s">
        <v>166</v>
      </c>
      <c r="AH302" s="32" t="s">
        <v>166</v>
      </c>
      <c r="AI302" s="32" t="s">
        <v>178</v>
      </c>
      <c r="AJ302" s="32" t="s">
        <v>166</v>
      </c>
      <c r="AK302" s="32" t="s">
        <v>166</v>
      </c>
      <c r="AL302" s="32" t="s">
        <v>166</v>
      </c>
      <c r="AN302" s="31">
        <v>1</v>
      </c>
      <c r="AO302" s="31">
        <v>1</v>
      </c>
      <c r="AP302" s="31">
        <v>1</v>
      </c>
      <c r="AQ302" s="31">
        <v>1</v>
      </c>
      <c r="AR302" s="31">
        <v>1</v>
      </c>
      <c r="AS302" s="31">
        <v>1</v>
      </c>
      <c r="AT302" s="31">
        <v>1</v>
      </c>
      <c r="AU302" s="31">
        <v>1</v>
      </c>
      <c r="AV302" s="31">
        <v>1</v>
      </c>
      <c r="AW302" s="31">
        <v>1</v>
      </c>
    </row>
    <row r="303" spans="1:49">
      <c r="A303" s="3"/>
      <c r="B303">
        <v>1</v>
      </c>
      <c r="C303">
        <v>10</v>
      </c>
      <c r="D303">
        <v>74</v>
      </c>
      <c r="E303">
        <v>2</v>
      </c>
      <c r="F303">
        <v>72</v>
      </c>
      <c r="G303">
        <f t="shared" si="7"/>
        <v>8</v>
      </c>
      <c r="H303">
        <v>92</v>
      </c>
      <c r="I303">
        <v>-2</v>
      </c>
      <c r="J303" s="10">
        <v>3300</v>
      </c>
      <c r="K303">
        <v>28</v>
      </c>
      <c r="L303">
        <v>80</v>
      </c>
      <c r="P303" s="32" t="s">
        <v>139</v>
      </c>
      <c r="R303">
        <v>10</v>
      </c>
      <c r="S303">
        <v>74</v>
      </c>
      <c r="T303">
        <v>2</v>
      </c>
      <c r="U303">
        <v>72</v>
      </c>
      <c r="V303">
        <v>8</v>
      </c>
      <c r="W303">
        <v>92</v>
      </c>
      <c r="X303">
        <v>-2</v>
      </c>
      <c r="Y303">
        <v>3300</v>
      </c>
      <c r="Z303">
        <v>28</v>
      </c>
      <c r="AA303">
        <v>80</v>
      </c>
      <c r="AC303" s="32" t="s">
        <v>166</v>
      </c>
      <c r="AD303" s="32" t="s">
        <v>166</v>
      </c>
      <c r="AE303" s="32" t="s">
        <v>166</v>
      </c>
      <c r="AF303" s="32" t="s">
        <v>166</v>
      </c>
      <c r="AG303" s="32" t="s">
        <v>166</v>
      </c>
      <c r="AH303" s="32" t="s">
        <v>166</v>
      </c>
      <c r="AI303" s="32" t="s">
        <v>178</v>
      </c>
      <c r="AJ303" s="32" t="s">
        <v>166</v>
      </c>
      <c r="AK303" s="32" t="s">
        <v>166</v>
      </c>
      <c r="AL303" s="32" t="s">
        <v>166</v>
      </c>
      <c r="AN303" s="31">
        <v>1</v>
      </c>
      <c r="AO303" s="31">
        <v>1</v>
      </c>
      <c r="AP303" s="31">
        <v>1</v>
      </c>
      <c r="AQ303" s="31">
        <v>1</v>
      </c>
      <c r="AR303" s="31">
        <v>1</v>
      </c>
      <c r="AS303" s="31">
        <v>1</v>
      </c>
      <c r="AT303" s="31">
        <v>1</v>
      </c>
      <c r="AU303" s="31">
        <v>1</v>
      </c>
      <c r="AV303" s="31">
        <v>1</v>
      </c>
      <c r="AW303" s="31">
        <v>1</v>
      </c>
    </row>
    <row r="304" spans="1:49">
      <c r="A304" s="3"/>
      <c r="B304">
        <v>1</v>
      </c>
      <c r="C304">
        <v>9</v>
      </c>
      <c r="D304">
        <v>76</v>
      </c>
      <c r="E304">
        <v>3</v>
      </c>
      <c r="F304">
        <v>70</v>
      </c>
      <c r="G304">
        <f t="shared" si="7"/>
        <v>6</v>
      </c>
      <c r="H304">
        <v>85</v>
      </c>
      <c r="I304">
        <v>-2</v>
      </c>
      <c r="J304">
        <v>3600</v>
      </c>
      <c r="K304">
        <v>25</v>
      </c>
      <c r="L304">
        <v>80</v>
      </c>
      <c r="P304" s="32" t="s">
        <v>139</v>
      </c>
      <c r="R304">
        <v>9</v>
      </c>
      <c r="S304">
        <v>76</v>
      </c>
      <c r="T304">
        <v>3</v>
      </c>
      <c r="U304">
        <v>70</v>
      </c>
      <c r="V304">
        <v>6</v>
      </c>
      <c r="W304">
        <v>85</v>
      </c>
      <c r="X304">
        <v>-2</v>
      </c>
      <c r="Y304">
        <v>3600</v>
      </c>
      <c r="Z304">
        <v>25</v>
      </c>
      <c r="AA304">
        <v>80</v>
      </c>
      <c r="AC304" s="32" t="s">
        <v>166</v>
      </c>
      <c r="AD304" s="32" t="s">
        <v>166</v>
      </c>
      <c r="AE304" s="32" t="s">
        <v>166</v>
      </c>
      <c r="AF304" s="32" t="s">
        <v>166</v>
      </c>
      <c r="AG304" s="32" t="s">
        <v>166</v>
      </c>
      <c r="AH304" s="32" t="s">
        <v>166</v>
      </c>
      <c r="AI304" s="32" t="s">
        <v>178</v>
      </c>
      <c r="AJ304" s="32" t="s">
        <v>166</v>
      </c>
      <c r="AK304" s="32" t="s">
        <v>166</v>
      </c>
      <c r="AL304" s="32" t="s">
        <v>166</v>
      </c>
      <c r="AN304" s="31">
        <v>1</v>
      </c>
      <c r="AO304" s="31">
        <v>1</v>
      </c>
      <c r="AP304" s="31">
        <v>1</v>
      </c>
      <c r="AQ304" s="31">
        <v>1</v>
      </c>
      <c r="AR304" s="31">
        <v>1</v>
      </c>
      <c r="AS304" s="31">
        <v>1</v>
      </c>
      <c r="AT304" s="31">
        <v>1</v>
      </c>
      <c r="AU304" s="31">
        <v>1</v>
      </c>
      <c r="AV304" s="31">
        <v>1</v>
      </c>
      <c r="AW304" s="31">
        <v>1</v>
      </c>
    </row>
    <row r="305" spans="1:49">
      <c r="A305" s="3"/>
      <c r="B305">
        <v>1</v>
      </c>
      <c r="C305">
        <v>12</v>
      </c>
      <c r="D305">
        <v>82</v>
      </c>
      <c r="E305">
        <v>4</v>
      </c>
      <c r="F305">
        <v>71</v>
      </c>
      <c r="G305">
        <f t="shared" si="7"/>
        <v>8</v>
      </c>
      <c r="H305">
        <v>83</v>
      </c>
      <c r="I305">
        <v>18</v>
      </c>
      <c r="J305">
        <v>3800</v>
      </c>
      <c r="K305">
        <v>23</v>
      </c>
      <c r="L305">
        <v>81</v>
      </c>
      <c r="R305">
        <v>12</v>
      </c>
      <c r="S305">
        <v>82</v>
      </c>
      <c r="T305">
        <v>4</v>
      </c>
      <c r="U305">
        <v>71</v>
      </c>
      <c r="V305">
        <v>8</v>
      </c>
      <c r="W305">
        <v>83</v>
      </c>
      <c r="X305">
        <v>18</v>
      </c>
      <c r="Y305">
        <v>3800</v>
      </c>
      <c r="Z305">
        <v>23</v>
      </c>
      <c r="AA305">
        <v>81</v>
      </c>
      <c r="AC305" s="32" t="s">
        <v>166</v>
      </c>
      <c r="AD305" s="32" t="s">
        <v>166</v>
      </c>
      <c r="AE305" s="32" t="s">
        <v>166</v>
      </c>
      <c r="AF305" s="32" t="s">
        <v>166</v>
      </c>
      <c r="AG305" s="32" t="s">
        <v>166</v>
      </c>
      <c r="AH305" s="32" t="s">
        <v>166</v>
      </c>
      <c r="AI305" s="32" t="s">
        <v>166</v>
      </c>
      <c r="AJ305" s="32" t="s">
        <v>166</v>
      </c>
      <c r="AK305" s="32" t="s">
        <v>166</v>
      </c>
      <c r="AL305" s="32" t="s">
        <v>166</v>
      </c>
      <c r="AN305" s="31">
        <v>1</v>
      </c>
      <c r="AO305" s="31">
        <v>1</v>
      </c>
      <c r="AP305" s="31">
        <v>1</v>
      </c>
      <c r="AQ305" s="31">
        <v>1</v>
      </c>
      <c r="AR305" s="31">
        <v>1</v>
      </c>
      <c r="AS305" s="31">
        <v>1</v>
      </c>
      <c r="AT305" s="31">
        <v>1</v>
      </c>
      <c r="AU305" s="31">
        <v>1</v>
      </c>
      <c r="AV305" s="31">
        <v>1</v>
      </c>
      <c r="AW305" s="31">
        <v>1</v>
      </c>
    </row>
    <row r="306" spans="1:49">
      <c r="A306" s="3"/>
      <c r="B306">
        <v>1</v>
      </c>
      <c r="C306">
        <v>11</v>
      </c>
      <c r="D306">
        <v>75</v>
      </c>
      <c r="E306">
        <v>2</v>
      </c>
      <c r="F306">
        <v>69</v>
      </c>
      <c r="G306">
        <f t="shared" si="7"/>
        <v>9</v>
      </c>
      <c r="H306">
        <v>86</v>
      </c>
      <c r="I306">
        <v>16</v>
      </c>
      <c r="J306">
        <v>4600</v>
      </c>
      <c r="K306">
        <v>22</v>
      </c>
      <c r="L306">
        <v>80</v>
      </c>
      <c r="R306">
        <v>11</v>
      </c>
      <c r="S306">
        <v>75</v>
      </c>
      <c r="T306">
        <v>2</v>
      </c>
      <c r="U306">
        <v>69</v>
      </c>
      <c r="V306">
        <v>9</v>
      </c>
      <c r="W306">
        <v>86</v>
      </c>
      <c r="X306">
        <v>16</v>
      </c>
      <c r="Y306">
        <v>4600</v>
      </c>
      <c r="Z306">
        <v>22</v>
      </c>
      <c r="AA306">
        <v>80</v>
      </c>
      <c r="AC306" s="32" t="s">
        <v>166</v>
      </c>
      <c r="AD306" s="32" t="s">
        <v>166</v>
      </c>
      <c r="AE306" s="32" t="s">
        <v>166</v>
      </c>
      <c r="AF306" s="32" t="s">
        <v>166</v>
      </c>
      <c r="AG306" s="32" t="s">
        <v>166</v>
      </c>
      <c r="AH306" s="32" t="s">
        <v>166</v>
      </c>
      <c r="AI306" s="32" t="s">
        <v>166</v>
      </c>
      <c r="AJ306" s="32" t="s">
        <v>166</v>
      </c>
      <c r="AK306" s="32" t="s">
        <v>166</v>
      </c>
      <c r="AL306" s="32" t="s">
        <v>166</v>
      </c>
      <c r="AN306" s="31">
        <v>1</v>
      </c>
      <c r="AO306" s="31">
        <v>1</v>
      </c>
      <c r="AP306" s="31">
        <v>1</v>
      </c>
      <c r="AQ306" s="31">
        <v>1</v>
      </c>
      <c r="AR306" s="31">
        <v>1</v>
      </c>
      <c r="AS306" s="31">
        <v>1</v>
      </c>
      <c r="AT306" s="31">
        <v>1</v>
      </c>
      <c r="AU306" s="31">
        <v>1</v>
      </c>
      <c r="AV306" s="31">
        <v>1</v>
      </c>
      <c r="AW306" s="31">
        <v>1</v>
      </c>
    </row>
  </sheetData>
  <phoneticPr fontId="1" type="noConversion"/>
  <conditionalFormatting sqref="AC10:AL1010">
    <cfRule type="cellIs" dxfId="1372" priority="171" stopIfTrue="1" operator="equal">
      <formula>"Ja"</formula>
    </cfRule>
  </conditionalFormatting>
  <conditionalFormatting sqref="R10:AA1010">
    <cfRule type="cellIs" dxfId="1371" priority="172" stopIfTrue="1" operator="equal">
      <formula>-3</formula>
    </cfRule>
    <cfRule type="cellIs" dxfId="1370" priority="173" stopIfTrue="1" operator="equal">
      <formula>-2</formula>
    </cfRule>
    <cfRule type="cellIs" dxfId="1369" priority="174" stopIfTrue="1" operator="equal">
      <formula>-1</formula>
    </cfRule>
  </conditionalFormatting>
  <conditionalFormatting sqref="C309:L1010 C10:I308 K10:L308">
    <cfRule type="cellIs" dxfId="1368" priority="158" stopIfTrue="1" operator="equal">
      <formula>-3</formula>
    </cfRule>
    <cfRule type="cellIs" dxfId="1367" priority="159" stopIfTrue="1" operator="equal">
      <formula>-2</formula>
    </cfRule>
    <cfRule type="cellIs" dxfId="1366" priority="160" stopIfTrue="1" operator="equal">
      <formula>-1</formula>
    </cfRule>
  </conditionalFormatting>
  <conditionalFormatting sqref="J10:J14">
    <cfRule type="cellIs" dxfId="1365" priority="155" stopIfTrue="1" operator="equal">
      <formula>-3</formula>
    </cfRule>
    <cfRule type="cellIs" dxfId="1364" priority="156" stopIfTrue="1" operator="equal">
      <formula>-1</formula>
    </cfRule>
  </conditionalFormatting>
  <conditionalFormatting sqref="J15:J16">
    <cfRule type="cellIs" dxfId="1363" priority="157" stopIfTrue="1" operator="lessThan">
      <formula>0</formula>
    </cfRule>
  </conditionalFormatting>
  <conditionalFormatting sqref="J17:J22">
    <cfRule type="cellIs" dxfId="1362" priority="153" stopIfTrue="1" operator="equal">
      <formula>-3</formula>
    </cfRule>
    <cfRule type="cellIs" dxfId="1361" priority="154" stopIfTrue="1" operator="equal">
      <formula>-1</formula>
    </cfRule>
  </conditionalFormatting>
  <conditionalFormatting sqref="J23:J26">
    <cfRule type="cellIs" dxfId="1360" priority="151" stopIfTrue="1" operator="equal">
      <formula>-3</formula>
    </cfRule>
    <cfRule type="cellIs" dxfId="1359" priority="152" stopIfTrue="1" operator="equal">
      <formula>-1</formula>
    </cfRule>
  </conditionalFormatting>
  <conditionalFormatting sqref="J27:J30">
    <cfRule type="cellIs" dxfId="1358" priority="149" stopIfTrue="1" operator="equal">
      <formula>-3</formula>
    </cfRule>
    <cfRule type="cellIs" dxfId="1357" priority="150" stopIfTrue="1" operator="equal">
      <formula>-1</formula>
    </cfRule>
  </conditionalFormatting>
  <conditionalFormatting sqref="J31:J33">
    <cfRule type="cellIs" dxfId="1356" priority="147" stopIfTrue="1" operator="equal">
      <formula>-3</formula>
    </cfRule>
    <cfRule type="cellIs" dxfId="1355" priority="148" stopIfTrue="1" operator="equal">
      <formula>-1</formula>
    </cfRule>
  </conditionalFormatting>
  <conditionalFormatting sqref="J34:J41">
    <cfRule type="cellIs" dxfId="1354" priority="145" stopIfTrue="1" operator="equal">
      <formula>-3</formula>
    </cfRule>
    <cfRule type="cellIs" dxfId="1353" priority="146" stopIfTrue="1" operator="equal">
      <formula>-1</formula>
    </cfRule>
  </conditionalFormatting>
  <conditionalFormatting sqref="J42:J43 J45:J50">
    <cfRule type="cellIs" dxfId="1352" priority="142" stopIfTrue="1" operator="equal">
      <formula>-3</formula>
    </cfRule>
    <cfRule type="cellIs" dxfId="1351" priority="143" stopIfTrue="1" operator="equal">
      <formula>-1</formula>
    </cfRule>
  </conditionalFormatting>
  <conditionalFormatting sqref="J44">
    <cfRule type="cellIs" dxfId="1350" priority="144" stopIfTrue="1" operator="lessThan">
      <formula>0</formula>
    </cfRule>
  </conditionalFormatting>
  <conditionalFormatting sqref="J51:J55">
    <cfRule type="cellIs" dxfId="1349" priority="139" stopIfTrue="1" operator="equal">
      <formula>-3</formula>
    </cfRule>
    <cfRule type="cellIs" dxfId="1348" priority="140" stopIfTrue="1" operator="equal">
      <formula>-1</formula>
    </cfRule>
  </conditionalFormatting>
  <conditionalFormatting sqref="J56:J57">
    <cfRule type="cellIs" dxfId="1347" priority="141" stopIfTrue="1" operator="lessThan">
      <formula>0</formula>
    </cfRule>
  </conditionalFormatting>
  <conditionalFormatting sqref="J58:J63">
    <cfRule type="cellIs" dxfId="1346" priority="137" stopIfTrue="1" operator="equal">
      <formula>-3</formula>
    </cfRule>
    <cfRule type="cellIs" dxfId="1345" priority="138" stopIfTrue="1" operator="equal">
      <formula>-1</formula>
    </cfRule>
  </conditionalFormatting>
  <conditionalFormatting sqref="J64:J67">
    <cfRule type="cellIs" dxfId="1344" priority="135" stopIfTrue="1" operator="equal">
      <formula>-3</formula>
    </cfRule>
    <cfRule type="cellIs" dxfId="1343" priority="136" stopIfTrue="1" operator="equal">
      <formula>-1</formula>
    </cfRule>
  </conditionalFormatting>
  <conditionalFormatting sqref="J68:J71">
    <cfRule type="cellIs" dxfId="1342" priority="133" stopIfTrue="1" operator="equal">
      <formula>-3</formula>
    </cfRule>
    <cfRule type="cellIs" dxfId="1341" priority="134" stopIfTrue="1" operator="equal">
      <formula>-1</formula>
    </cfRule>
  </conditionalFormatting>
  <conditionalFormatting sqref="J72:J74">
    <cfRule type="cellIs" dxfId="1340" priority="131" stopIfTrue="1" operator="equal">
      <formula>-3</formula>
    </cfRule>
    <cfRule type="cellIs" dxfId="1339" priority="132" stopIfTrue="1" operator="equal">
      <formula>-1</formula>
    </cfRule>
  </conditionalFormatting>
  <conditionalFormatting sqref="J75:J82">
    <cfRule type="cellIs" dxfId="1338" priority="129" stopIfTrue="1" operator="equal">
      <formula>-3</formula>
    </cfRule>
    <cfRule type="cellIs" dxfId="1337" priority="130" stopIfTrue="1" operator="equal">
      <formula>-1</formula>
    </cfRule>
  </conditionalFormatting>
  <conditionalFormatting sqref="J83:J84 J86:J91">
    <cfRule type="cellIs" dxfId="1336" priority="126" stopIfTrue="1" operator="equal">
      <formula>-3</formula>
    </cfRule>
    <cfRule type="cellIs" dxfId="1335" priority="127" stopIfTrue="1" operator="equal">
      <formula>-1</formula>
    </cfRule>
  </conditionalFormatting>
  <conditionalFormatting sqref="J85">
    <cfRule type="cellIs" dxfId="1334" priority="128" stopIfTrue="1" operator="lessThan">
      <formula>0</formula>
    </cfRule>
  </conditionalFormatting>
  <conditionalFormatting sqref="J92">
    <cfRule type="cellIs" dxfId="1333" priority="123" stopIfTrue="1" operator="equal">
      <formula>-3</formula>
    </cfRule>
    <cfRule type="cellIs" dxfId="1332" priority="124" stopIfTrue="1" operator="equal">
      <formula>-1</formula>
    </cfRule>
  </conditionalFormatting>
  <conditionalFormatting sqref="J93:J94">
    <cfRule type="cellIs" dxfId="1331" priority="125" stopIfTrue="1" operator="lessThan">
      <formula>0</formula>
    </cfRule>
  </conditionalFormatting>
  <conditionalFormatting sqref="J95:J100">
    <cfRule type="cellIs" dxfId="1330" priority="121" stopIfTrue="1" operator="equal">
      <formula>-3</formula>
    </cfRule>
    <cfRule type="cellIs" dxfId="1329" priority="122" stopIfTrue="1" operator="equal">
      <formula>-1</formula>
    </cfRule>
  </conditionalFormatting>
  <conditionalFormatting sqref="J101:J104">
    <cfRule type="cellIs" dxfId="1328" priority="119" stopIfTrue="1" operator="equal">
      <formula>-3</formula>
    </cfRule>
    <cfRule type="cellIs" dxfId="1327" priority="120" stopIfTrue="1" operator="equal">
      <formula>-1</formula>
    </cfRule>
  </conditionalFormatting>
  <conditionalFormatting sqref="J105:J108">
    <cfRule type="cellIs" dxfId="1326" priority="117" stopIfTrue="1" operator="equal">
      <formula>-3</formula>
    </cfRule>
    <cfRule type="cellIs" dxfId="1325" priority="118" stopIfTrue="1" operator="equal">
      <formula>-1</formula>
    </cfRule>
  </conditionalFormatting>
  <conditionalFormatting sqref="J109:J111">
    <cfRule type="cellIs" dxfId="1324" priority="115" stopIfTrue="1" operator="equal">
      <formula>-3</formula>
    </cfRule>
    <cfRule type="cellIs" dxfId="1323" priority="116" stopIfTrue="1" operator="equal">
      <formula>-1</formula>
    </cfRule>
  </conditionalFormatting>
  <conditionalFormatting sqref="J112:J116">
    <cfRule type="cellIs" dxfId="1322" priority="113" stopIfTrue="1" operator="equal">
      <formula>-3</formula>
    </cfRule>
    <cfRule type="cellIs" dxfId="1321" priority="114" stopIfTrue="1" operator="equal">
      <formula>-1</formula>
    </cfRule>
  </conditionalFormatting>
  <conditionalFormatting sqref="J117:J118 J120:J125">
    <cfRule type="cellIs" dxfId="1320" priority="110" stopIfTrue="1" operator="equal">
      <formula>-3</formula>
    </cfRule>
    <cfRule type="cellIs" dxfId="1319" priority="111" stopIfTrue="1" operator="equal">
      <formula>-1</formula>
    </cfRule>
  </conditionalFormatting>
  <conditionalFormatting sqref="J119">
    <cfRule type="cellIs" dxfId="1318" priority="112" stopIfTrue="1" operator="lessThan">
      <formula>0</formula>
    </cfRule>
  </conditionalFormatting>
  <conditionalFormatting sqref="J126">
    <cfRule type="cellIs" dxfId="1317" priority="107" stopIfTrue="1" operator="equal">
      <formula>-3</formula>
    </cfRule>
    <cfRule type="cellIs" dxfId="1316" priority="108" stopIfTrue="1" operator="equal">
      <formula>-1</formula>
    </cfRule>
  </conditionalFormatting>
  <conditionalFormatting sqref="J127:J128">
    <cfRule type="cellIs" dxfId="1315" priority="109" stopIfTrue="1" operator="lessThan">
      <formula>0</formula>
    </cfRule>
  </conditionalFormatting>
  <conditionalFormatting sqref="J129:J134">
    <cfRule type="cellIs" dxfId="1314" priority="105" stopIfTrue="1" operator="equal">
      <formula>-3</formula>
    </cfRule>
    <cfRule type="cellIs" dxfId="1313" priority="106" stopIfTrue="1" operator="equal">
      <formula>-1</formula>
    </cfRule>
  </conditionalFormatting>
  <conditionalFormatting sqref="J135:J138">
    <cfRule type="cellIs" dxfId="1312" priority="103" stopIfTrue="1" operator="equal">
      <formula>-3</formula>
    </cfRule>
    <cfRule type="cellIs" dxfId="1311" priority="104" stopIfTrue="1" operator="equal">
      <formula>-1</formula>
    </cfRule>
  </conditionalFormatting>
  <conditionalFormatting sqref="J139:J140">
    <cfRule type="cellIs" dxfId="1310" priority="101" stopIfTrue="1" operator="equal">
      <formula>-3</formula>
    </cfRule>
    <cfRule type="cellIs" dxfId="1309" priority="102" stopIfTrue="1" operator="equal">
      <formula>-1</formula>
    </cfRule>
  </conditionalFormatting>
  <conditionalFormatting sqref="J141">
    <cfRule type="cellIs" dxfId="1308" priority="98" stopIfTrue="1" operator="equal">
      <formula>-3</formula>
    </cfRule>
    <cfRule type="cellIs" dxfId="1307" priority="99" stopIfTrue="1" operator="equal">
      <formula>-1</formula>
    </cfRule>
  </conditionalFormatting>
  <conditionalFormatting sqref="J142:J143">
    <cfRule type="cellIs" dxfId="1306" priority="100" stopIfTrue="1" operator="lessThan">
      <formula>0</formula>
    </cfRule>
  </conditionalFormatting>
  <conditionalFormatting sqref="J144:J149">
    <cfRule type="cellIs" dxfId="1305" priority="96" stopIfTrue="1" operator="equal">
      <formula>-3</formula>
    </cfRule>
    <cfRule type="cellIs" dxfId="1304" priority="97" stopIfTrue="1" operator="equal">
      <formula>-1</formula>
    </cfRule>
  </conditionalFormatting>
  <conditionalFormatting sqref="J150:J152">
    <cfRule type="cellIs" dxfId="1303" priority="94" stopIfTrue="1" operator="equal">
      <formula>-3</formula>
    </cfRule>
    <cfRule type="cellIs" dxfId="1302" priority="95" stopIfTrue="1" operator="equal">
      <formula>-1</formula>
    </cfRule>
  </conditionalFormatting>
  <conditionalFormatting sqref="J153:J155">
    <cfRule type="cellIs" dxfId="1301" priority="92" stopIfTrue="1" operator="equal">
      <formula>-3</formula>
    </cfRule>
    <cfRule type="cellIs" dxfId="1300" priority="93" stopIfTrue="1" operator="equal">
      <formula>-1</formula>
    </cfRule>
  </conditionalFormatting>
  <conditionalFormatting sqref="J156:J158">
    <cfRule type="cellIs" dxfId="1299" priority="90" stopIfTrue="1" operator="equal">
      <formula>-3</formula>
    </cfRule>
    <cfRule type="cellIs" dxfId="1298" priority="91" stopIfTrue="1" operator="equal">
      <formula>-1</formula>
    </cfRule>
  </conditionalFormatting>
  <conditionalFormatting sqref="J159:J163">
    <cfRule type="cellIs" dxfId="1297" priority="88" stopIfTrue="1" operator="equal">
      <formula>-3</formula>
    </cfRule>
    <cfRule type="cellIs" dxfId="1296" priority="89" stopIfTrue="1" operator="equal">
      <formula>-1</formula>
    </cfRule>
  </conditionalFormatting>
  <conditionalFormatting sqref="J164:J165 J167:J172">
    <cfRule type="cellIs" dxfId="1295" priority="85" stopIfTrue="1" operator="equal">
      <formula>-3</formula>
    </cfRule>
    <cfRule type="cellIs" dxfId="1294" priority="86" stopIfTrue="1" operator="equal">
      <formula>-1</formula>
    </cfRule>
  </conditionalFormatting>
  <conditionalFormatting sqref="J166">
    <cfRule type="cellIs" dxfId="1293" priority="87" stopIfTrue="1" operator="lessThan">
      <formula>0</formula>
    </cfRule>
  </conditionalFormatting>
  <conditionalFormatting sqref="J173">
    <cfRule type="cellIs" dxfId="1292" priority="82" stopIfTrue="1" operator="equal">
      <formula>-3</formula>
    </cfRule>
    <cfRule type="cellIs" dxfId="1291" priority="83" stopIfTrue="1" operator="equal">
      <formula>-1</formula>
    </cfRule>
  </conditionalFormatting>
  <conditionalFormatting sqref="J174:J175">
    <cfRule type="cellIs" dxfId="1290" priority="84" stopIfTrue="1" operator="lessThan">
      <formula>0</formula>
    </cfRule>
  </conditionalFormatting>
  <conditionalFormatting sqref="J176:J181">
    <cfRule type="cellIs" dxfId="1289" priority="80" stopIfTrue="1" operator="equal">
      <formula>-3</formula>
    </cfRule>
    <cfRule type="cellIs" dxfId="1288" priority="81" stopIfTrue="1" operator="equal">
      <formula>-1</formula>
    </cfRule>
  </conditionalFormatting>
  <conditionalFormatting sqref="J182:J185">
    <cfRule type="cellIs" dxfId="1287" priority="78" stopIfTrue="1" operator="equal">
      <formula>-3</formula>
    </cfRule>
    <cfRule type="cellIs" dxfId="1286" priority="79" stopIfTrue="1" operator="equal">
      <formula>-1</formula>
    </cfRule>
  </conditionalFormatting>
  <conditionalFormatting sqref="J186:J187">
    <cfRule type="cellIs" dxfId="1285" priority="76" stopIfTrue="1" operator="equal">
      <formula>-3</formula>
    </cfRule>
    <cfRule type="cellIs" dxfId="1284" priority="77" stopIfTrue="1" operator="equal">
      <formula>-1</formula>
    </cfRule>
  </conditionalFormatting>
  <conditionalFormatting sqref="J188">
    <cfRule type="cellIs" dxfId="1283" priority="73" stopIfTrue="1" operator="equal">
      <formula>-3</formula>
    </cfRule>
    <cfRule type="cellIs" dxfId="1282" priority="74" stopIfTrue="1" operator="equal">
      <formula>-1</formula>
    </cfRule>
  </conditionalFormatting>
  <conditionalFormatting sqref="J189:J190">
    <cfRule type="cellIs" dxfId="1281" priority="75" stopIfTrue="1" operator="lessThan">
      <formula>0</formula>
    </cfRule>
  </conditionalFormatting>
  <conditionalFormatting sqref="J191:J192">
    <cfRule type="cellIs" dxfId="1280" priority="71" stopIfTrue="1" operator="equal">
      <formula>-3</formula>
    </cfRule>
    <cfRule type="cellIs" dxfId="1279" priority="72" stopIfTrue="1" operator="equal">
      <formula>-1</formula>
    </cfRule>
  </conditionalFormatting>
  <conditionalFormatting sqref="J193">
    <cfRule type="cellIs" dxfId="1278" priority="68" stopIfTrue="1" operator="equal">
      <formula>-3</formula>
    </cfRule>
    <cfRule type="cellIs" dxfId="1277" priority="69" stopIfTrue="1" operator="equal">
      <formula>-1</formula>
    </cfRule>
  </conditionalFormatting>
  <conditionalFormatting sqref="J194:J195">
    <cfRule type="cellIs" dxfId="1276" priority="70" stopIfTrue="1" operator="lessThan">
      <formula>0</formula>
    </cfRule>
  </conditionalFormatting>
  <conditionalFormatting sqref="J196:J201">
    <cfRule type="cellIs" dxfId="1275" priority="66" stopIfTrue="1" operator="equal">
      <formula>-3</formula>
    </cfRule>
    <cfRule type="cellIs" dxfId="1274" priority="67" stopIfTrue="1" operator="equal">
      <formula>-1</formula>
    </cfRule>
  </conditionalFormatting>
  <conditionalFormatting sqref="J202">
    <cfRule type="cellIs" dxfId="1273" priority="64" stopIfTrue="1" operator="equal">
      <formula>-3</formula>
    </cfRule>
    <cfRule type="cellIs" dxfId="1272" priority="65" stopIfTrue="1" operator="equal">
      <formula>-1</formula>
    </cfRule>
  </conditionalFormatting>
  <conditionalFormatting sqref="J203">
    <cfRule type="cellIs" dxfId="1271" priority="63" stopIfTrue="1" operator="lessThan">
      <formula>0</formula>
    </cfRule>
  </conditionalFormatting>
  <conditionalFormatting sqref="J204:J209">
    <cfRule type="cellIs" dxfId="1270" priority="61" stopIfTrue="1" operator="equal">
      <formula>-3</formula>
    </cfRule>
    <cfRule type="cellIs" dxfId="1269" priority="62" stopIfTrue="1" operator="equal">
      <formula>-1</formula>
    </cfRule>
  </conditionalFormatting>
  <conditionalFormatting sqref="J210:J212">
    <cfRule type="cellIs" dxfId="1268" priority="59" stopIfTrue="1" operator="equal">
      <formula>-3</formula>
    </cfRule>
    <cfRule type="cellIs" dxfId="1267" priority="60" stopIfTrue="1" operator="equal">
      <formula>-1</formula>
    </cfRule>
  </conditionalFormatting>
  <conditionalFormatting sqref="J213:J215">
    <cfRule type="cellIs" dxfId="1266" priority="57" stopIfTrue="1" operator="equal">
      <formula>-3</formula>
    </cfRule>
    <cfRule type="cellIs" dxfId="1265" priority="58" stopIfTrue="1" operator="equal">
      <formula>-1</formula>
    </cfRule>
  </conditionalFormatting>
  <conditionalFormatting sqref="J216:J218">
    <cfRule type="cellIs" dxfId="1264" priority="55" stopIfTrue="1" operator="equal">
      <formula>-3</formula>
    </cfRule>
    <cfRule type="cellIs" dxfId="1263" priority="56" stopIfTrue="1" operator="equal">
      <formula>-1</formula>
    </cfRule>
  </conditionalFormatting>
  <conditionalFormatting sqref="J219:J223">
    <cfRule type="cellIs" dxfId="1262" priority="53" stopIfTrue="1" operator="equal">
      <formula>-3</formula>
    </cfRule>
    <cfRule type="cellIs" dxfId="1261" priority="54" stopIfTrue="1" operator="equal">
      <formula>-1</formula>
    </cfRule>
  </conditionalFormatting>
  <conditionalFormatting sqref="J224:J225 J227:J232">
    <cfRule type="cellIs" dxfId="1260" priority="50" stopIfTrue="1" operator="equal">
      <formula>-3</formula>
    </cfRule>
    <cfRule type="cellIs" dxfId="1259" priority="51" stopIfTrue="1" operator="equal">
      <formula>-1</formula>
    </cfRule>
  </conditionalFormatting>
  <conditionalFormatting sqref="J226">
    <cfRule type="cellIs" dxfId="1258" priority="52" stopIfTrue="1" operator="lessThan">
      <formula>0</formula>
    </cfRule>
  </conditionalFormatting>
  <conditionalFormatting sqref="J233">
    <cfRule type="cellIs" dxfId="1257" priority="47" stopIfTrue="1" operator="equal">
      <formula>-3</formula>
    </cfRule>
    <cfRule type="cellIs" dxfId="1256" priority="48" stopIfTrue="1" operator="equal">
      <formula>-1</formula>
    </cfRule>
  </conditionalFormatting>
  <conditionalFormatting sqref="J236:J241">
    <cfRule type="cellIs" dxfId="1255" priority="45" stopIfTrue="1" operator="equal">
      <formula>-3</formula>
    </cfRule>
    <cfRule type="cellIs" dxfId="1254" priority="46" stopIfTrue="1" operator="equal">
      <formula>-1</formula>
    </cfRule>
  </conditionalFormatting>
  <conditionalFormatting sqref="J242:J245">
    <cfRule type="cellIs" dxfId="1253" priority="43" stopIfTrue="1" operator="equal">
      <formula>-3</formula>
    </cfRule>
    <cfRule type="cellIs" dxfId="1252" priority="44" stopIfTrue="1" operator="equal">
      <formula>-1</formula>
    </cfRule>
  </conditionalFormatting>
  <conditionalFormatting sqref="J246:J247">
    <cfRule type="cellIs" dxfId="1251" priority="41" stopIfTrue="1" operator="equal">
      <formula>-3</formula>
    </cfRule>
    <cfRule type="cellIs" dxfId="1250" priority="42" stopIfTrue="1" operator="equal">
      <formula>-1</formula>
    </cfRule>
  </conditionalFormatting>
  <conditionalFormatting sqref="J248">
    <cfRule type="cellIs" dxfId="1249" priority="38" stopIfTrue="1" operator="equal">
      <formula>-3</formula>
    </cfRule>
    <cfRule type="cellIs" dxfId="1248" priority="39" stopIfTrue="1" operator="equal">
      <formula>-1</formula>
    </cfRule>
  </conditionalFormatting>
  <conditionalFormatting sqref="J249:J250">
    <cfRule type="cellIs" dxfId="1247" priority="40" stopIfTrue="1" operator="lessThan">
      <formula>0</formula>
    </cfRule>
  </conditionalFormatting>
  <conditionalFormatting sqref="J251:J252">
    <cfRule type="cellIs" dxfId="1246" priority="36" stopIfTrue="1" operator="equal">
      <formula>-3</formula>
    </cfRule>
    <cfRule type="cellIs" dxfId="1245" priority="37" stopIfTrue="1" operator="equal">
      <formula>-1</formula>
    </cfRule>
  </conditionalFormatting>
  <conditionalFormatting sqref="J253">
    <cfRule type="cellIs" dxfId="1244" priority="33" stopIfTrue="1" operator="equal">
      <formula>-3</formula>
    </cfRule>
    <cfRule type="cellIs" dxfId="1243" priority="34" stopIfTrue="1" operator="equal">
      <formula>-1</formula>
    </cfRule>
  </conditionalFormatting>
  <conditionalFormatting sqref="J254:J255">
    <cfRule type="cellIs" dxfId="1242" priority="35" stopIfTrue="1" operator="lessThan">
      <formula>0</formula>
    </cfRule>
  </conditionalFormatting>
  <conditionalFormatting sqref="J256:J258">
    <cfRule type="cellIs" dxfId="1241" priority="31" stopIfTrue="1" operator="equal">
      <formula>-3</formula>
    </cfRule>
    <cfRule type="cellIs" dxfId="1240" priority="32" stopIfTrue="1" operator="equal">
      <formula>-1</formula>
    </cfRule>
  </conditionalFormatting>
  <conditionalFormatting sqref="J259">
    <cfRule type="cellIs" dxfId="1239" priority="30" stopIfTrue="1" operator="lessThan">
      <formula>0</formula>
    </cfRule>
  </conditionalFormatting>
  <conditionalFormatting sqref="J260:J265">
    <cfRule type="cellIs" dxfId="1238" priority="28" stopIfTrue="1" operator="equal">
      <formula>-3</formula>
    </cfRule>
    <cfRule type="cellIs" dxfId="1237" priority="29" stopIfTrue="1" operator="equal">
      <formula>-1</formula>
    </cfRule>
  </conditionalFormatting>
  <conditionalFormatting sqref="J266:J268">
    <cfRule type="cellIs" dxfId="1236" priority="26" stopIfTrue="1" operator="equal">
      <formula>-3</formula>
    </cfRule>
    <cfRule type="cellIs" dxfId="1235" priority="27" stopIfTrue="1" operator="equal">
      <formula>-1</formula>
    </cfRule>
  </conditionalFormatting>
  <conditionalFormatting sqref="J269:J271">
    <cfRule type="cellIs" dxfId="1234" priority="24" stopIfTrue="1" operator="equal">
      <formula>-3</formula>
    </cfRule>
    <cfRule type="cellIs" dxfId="1233" priority="25" stopIfTrue="1" operator="equal">
      <formula>-1</formula>
    </cfRule>
  </conditionalFormatting>
  <conditionalFormatting sqref="J272:J274">
    <cfRule type="cellIs" dxfId="1232" priority="22" stopIfTrue="1" operator="equal">
      <formula>-3</formula>
    </cfRule>
    <cfRule type="cellIs" dxfId="1231" priority="23" stopIfTrue="1" operator="equal">
      <formula>-1</formula>
    </cfRule>
  </conditionalFormatting>
  <conditionalFormatting sqref="J275:J279">
    <cfRule type="cellIs" dxfId="1230" priority="20" stopIfTrue="1" operator="equal">
      <formula>-3</formula>
    </cfRule>
    <cfRule type="cellIs" dxfId="1229" priority="21" stopIfTrue="1" operator="equal">
      <formula>-1</formula>
    </cfRule>
  </conditionalFormatting>
  <conditionalFormatting sqref="J280:J281 J283:J288">
    <cfRule type="cellIs" dxfId="1228" priority="17" stopIfTrue="1" operator="equal">
      <formula>-3</formula>
    </cfRule>
    <cfRule type="cellIs" dxfId="1227" priority="18" stopIfTrue="1" operator="equal">
      <formula>-1</formula>
    </cfRule>
  </conditionalFormatting>
  <conditionalFormatting sqref="J282">
    <cfRule type="cellIs" dxfId="1226" priority="19" stopIfTrue="1" operator="lessThan">
      <formula>0</formula>
    </cfRule>
  </conditionalFormatting>
  <conditionalFormatting sqref="J289">
    <cfRule type="cellIs" dxfId="1225" priority="14" stopIfTrue="1" operator="equal">
      <formula>-3</formula>
    </cfRule>
    <cfRule type="cellIs" dxfId="1224" priority="15" stopIfTrue="1" operator="equal">
      <formula>-1</formula>
    </cfRule>
  </conditionalFormatting>
  <conditionalFormatting sqref="J290:J291">
    <cfRule type="cellIs" dxfId="1223" priority="16" stopIfTrue="1" operator="lessThan">
      <formula>0</formula>
    </cfRule>
  </conditionalFormatting>
  <conditionalFormatting sqref="J292:J297">
    <cfRule type="cellIs" dxfId="1222" priority="12" stopIfTrue="1" operator="equal">
      <formula>-3</formula>
    </cfRule>
    <cfRule type="cellIs" dxfId="1221" priority="13" stopIfTrue="1" operator="equal">
      <formula>-1</formula>
    </cfRule>
  </conditionalFormatting>
  <conditionalFormatting sqref="J298:J301">
    <cfRule type="cellIs" dxfId="1220" priority="10" stopIfTrue="1" operator="equal">
      <formula>-3</formula>
    </cfRule>
    <cfRule type="cellIs" dxfId="1219" priority="11" stopIfTrue="1" operator="equal">
      <formula>-1</formula>
    </cfRule>
  </conditionalFormatting>
  <conditionalFormatting sqref="J302:J303">
    <cfRule type="cellIs" dxfId="1218" priority="8" stopIfTrue="1" operator="equal">
      <formula>-3</formula>
    </cfRule>
    <cfRule type="cellIs" dxfId="1217" priority="9" stopIfTrue="1" operator="equal">
      <formula>-1</formula>
    </cfRule>
  </conditionalFormatting>
  <conditionalFormatting sqref="J304">
    <cfRule type="cellIs" dxfId="1216" priority="5" stopIfTrue="1" operator="equal">
      <formula>-3</formula>
    </cfRule>
    <cfRule type="cellIs" dxfId="1215" priority="6" stopIfTrue="1" operator="equal">
      <formula>-1</formula>
    </cfRule>
  </conditionalFormatting>
  <conditionalFormatting sqref="J305:J306">
    <cfRule type="cellIs" dxfId="1214" priority="7" stopIfTrue="1" operator="lessThan">
      <formula>0</formula>
    </cfRule>
  </conditionalFormatting>
  <conditionalFormatting sqref="J307:J308">
    <cfRule type="cellIs" dxfId="1213" priority="3" stopIfTrue="1" operator="equal">
      <formula>-3</formula>
    </cfRule>
    <cfRule type="cellIs" dxfId="1212" priority="4" stopIfTrue="1" operator="equal">
      <formula>-1</formula>
    </cfRule>
  </conditionalFormatting>
  <conditionalFormatting sqref="J234:J235">
    <cfRule type="cellIs" dxfId="1211" priority="1" stopIfTrue="1" operator="equal">
      <formula>-3</formula>
    </cfRule>
    <cfRule type="cellIs" dxfId="1210" priority="2" stopIfTrue="1" operator="equal">
      <formula>-1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0"/>
  <sheetViews>
    <sheetView workbookViewId="0">
      <pane xSplit="1" ySplit="13" topLeftCell="B14" activePane="bottomRight" state="frozen"/>
      <selection pane="topRight" activeCell="B1" sqref="B1"/>
      <selection pane="bottomLeft" activeCell="A14" sqref="A14"/>
      <selection pane="bottomRight"/>
    </sheetView>
  </sheetViews>
  <sheetFormatPr baseColWidth="10" defaultRowHeight="12.75" outlineLevelCol="1"/>
  <cols>
    <col min="1" max="12" width="7.7109375" customWidth="1"/>
    <col min="13" max="13" width="1.7109375" customWidth="1"/>
    <col min="14" max="14" width="23.28515625" customWidth="1" outlineLevel="1"/>
    <col min="15" max="15" width="3.7109375" customWidth="1"/>
    <col min="16" max="23" width="4.28515625" customWidth="1" outlineLevel="1"/>
    <col min="24" max="24" width="3.7109375" customWidth="1"/>
    <col min="25" max="34" width="7.7109375" customWidth="1" outlineLevel="1"/>
    <col min="35" max="35" width="1.7109375" customWidth="1"/>
    <col min="36" max="36" width="15.85546875" bestFit="1" customWidth="1"/>
    <col min="37" max="37" width="1.7109375" customWidth="1"/>
    <col min="38" max="47" width="5.7109375" customWidth="1" outlineLevel="1"/>
    <col min="48" max="48" width="1.7109375" customWidth="1"/>
    <col min="49" max="58" width="5.7109375" customWidth="1" outlineLevel="1"/>
    <col min="59" max="59" width="1.7109375" customWidth="1"/>
    <col min="60" max="69" width="6.7109375" customWidth="1" outlineLevel="1"/>
  </cols>
  <sheetData>
    <row r="1" spans="1:69">
      <c r="A1" s="2"/>
      <c r="B1" s="26" t="s">
        <v>231</v>
      </c>
    </row>
    <row r="2" spans="1:69">
      <c r="A2" s="2"/>
      <c r="B2" s="26" t="s">
        <v>127</v>
      </c>
    </row>
    <row r="3" spans="1:69">
      <c r="A3" s="2"/>
      <c r="B3" s="27" t="s">
        <v>140</v>
      </c>
      <c r="D3">
        <v>30</v>
      </c>
      <c r="E3" t="s">
        <v>65</v>
      </c>
      <c r="G3" s="32"/>
    </row>
    <row r="4" spans="1:69">
      <c r="A4" s="2"/>
      <c r="B4" s="27" t="s">
        <v>141</v>
      </c>
      <c r="D4">
        <v>3</v>
      </c>
      <c r="E4" t="s">
        <v>65</v>
      </c>
      <c r="G4" s="32"/>
    </row>
    <row r="5" spans="1:69">
      <c r="A5" s="2"/>
      <c r="B5" s="27" t="s">
        <v>142</v>
      </c>
      <c r="D5">
        <v>28</v>
      </c>
      <c r="E5" t="s">
        <v>65</v>
      </c>
      <c r="G5" s="32"/>
    </row>
    <row r="6" spans="1:69">
      <c r="A6" s="2"/>
      <c r="B6" s="27" t="s">
        <v>143</v>
      </c>
      <c r="D6">
        <v>115</v>
      </c>
      <c r="E6" t="s">
        <v>13</v>
      </c>
    </row>
    <row r="7" spans="1:69">
      <c r="A7" s="2"/>
      <c r="B7" s="27" t="s">
        <v>144</v>
      </c>
      <c r="D7">
        <v>90</v>
      </c>
      <c r="E7" t="s">
        <v>13</v>
      </c>
    </row>
    <row r="8" spans="1:69">
      <c r="A8" s="2"/>
      <c r="B8" s="27" t="s">
        <v>145</v>
      </c>
      <c r="D8">
        <v>120</v>
      </c>
      <c r="E8" t="s">
        <v>13</v>
      </c>
    </row>
    <row r="9" spans="1:69">
      <c r="A9" s="2"/>
      <c r="B9" s="27" t="s">
        <v>146</v>
      </c>
      <c r="D9">
        <v>113</v>
      </c>
      <c r="E9" t="s">
        <v>13</v>
      </c>
    </row>
    <row r="10" spans="1:69">
      <c r="A10" s="2"/>
      <c r="B10" s="27" t="s">
        <v>147</v>
      </c>
      <c r="D10">
        <v>80</v>
      </c>
      <c r="E10" t="s">
        <v>64</v>
      </c>
    </row>
    <row r="11" spans="1:69">
      <c r="A11" s="2" t="s">
        <v>1</v>
      </c>
      <c r="B11" s="28" t="s">
        <v>62</v>
      </c>
      <c r="P11" s="11" t="s">
        <v>46</v>
      </c>
      <c r="Y11" s="11" t="s">
        <v>56</v>
      </c>
      <c r="AL11" s="34" t="s">
        <v>179</v>
      </c>
      <c r="AW11" s="32" t="s">
        <v>176</v>
      </c>
      <c r="BH11" s="32" t="s">
        <v>177</v>
      </c>
    </row>
    <row r="12" spans="1:69">
      <c r="A12" s="2"/>
      <c r="B12" s="26" t="s">
        <v>3</v>
      </c>
      <c r="C12" s="19" t="s">
        <v>4</v>
      </c>
      <c r="D12" s="19" t="s">
        <v>11</v>
      </c>
      <c r="E12" s="19" t="s">
        <v>58</v>
      </c>
      <c r="F12" s="19" t="s">
        <v>60</v>
      </c>
      <c r="G12" s="19" t="s">
        <v>57</v>
      </c>
      <c r="H12" s="19" t="s">
        <v>59</v>
      </c>
      <c r="I12" s="19" t="s">
        <v>9</v>
      </c>
      <c r="J12" s="19" t="s">
        <v>8</v>
      </c>
      <c r="K12" s="19" t="s">
        <v>10</v>
      </c>
      <c r="L12" s="19" t="s">
        <v>63</v>
      </c>
      <c r="N12" t="s">
        <v>12</v>
      </c>
      <c r="P12" s="29" t="s">
        <v>152</v>
      </c>
      <c r="Q12" s="29" t="s">
        <v>153</v>
      </c>
      <c r="R12" s="29" t="s">
        <v>154</v>
      </c>
      <c r="S12" s="29" t="s">
        <v>155</v>
      </c>
      <c r="T12" s="29" t="s">
        <v>156</v>
      </c>
      <c r="U12" s="29" t="s">
        <v>157</v>
      </c>
      <c r="V12" s="29" t="s">
        <v>158</v>
      </c>
      <c r="W12" s="29" t="s">
        <v>159</v>
      </c>
      <c r="Y12" s="19" t="s">
        <v>4</v>
      </c>
      <c r="Z12" s="19" t="s">
        <v>11</v>
      </c>
      <c r="AA12" s="19" t="s">
        <v>58</v>
      </c>
      <c r="AB12" s="19" t="s">
        <v>60</v>
      </c>
      <c r="AC12" s="19" t="s">
        <v>57</v>
      </c>
      <c r="AD12" s="19" t="s">
        <v>59</v>
      </c>
      <c r="AE12" s="19" t="s">
        <v>9</v>
      </c>
      <c r="AF12" s="19" t="s">
        <v>8</v>
      </c>
      <c r="AG12" s="19" t="s">
        <v>10</v>
      </c>
      <c r="AH12" s="19" t="s">
        <v>63</v>
      </c>
      <c r="AJ12" t="s">
        <v>162</v>
      </c>
      <c r="AL12" s="19" t="s">
        <v>4</v>
      </c>
      <c r="AM12" s="19" t="s">
        <v>11</v>
      </c>
      <c r="AN12" s="19" t="s">
        <v>58</v>
      </c>
      <c r="AO12" s="19" t="s">
        <v>60</v>
      </c>
      <c r="AP12" s="19" t="s">
        <v>57</v>
      </c>
      <c r="AQ12" s="19" t="s">
        <v>59</v>
      </c>
      <c r="AR12" s="19" t="s">
        <v>9</v>
      </c>
      <c r="AS12" s="19" t="s">
        <v>8</v>
      </c>
      <c r="AT12" s="19" t="s">
        <v>10</v>
      </c>
      <c r="AU12" s="19" t="s">
        <v>63</v>
      </c>
      <c r="AW12" s="19" t="s">
        <v>4</v>
      </c>
      <c r="AX12" s="19" t="s">
        <v>11</v>
      </c>
      <c r="AY12" s="19" t="s">
        <v>58</v>
      </c>
      <c r="AZ12" s="19" t="s">
        <v>60</v>
      </c>
      <c r="BA12" s="19" t="s">
        <v>57</v>
      </c>
      <c r="BB12" s="19" t="s">
        <v>59</v>
      </c>
      <c r="BC12" s="19" t="s">
        <v>9</v>
      </c>
      <c r="BD12" s="19" t="s">
        <v>8</v>
      </c>
      <c r="BE12" s="19" t="s">
        <v>10</v>
      </c>
      <c r="BF12" s="19" t="s">
        <v>63</v>
      </c>
      <c r="BH12" s="19" t="s">
        <v>4</v>
      </c>
      <c r="BI12" s="19" t="s">
        <v>11</v>
      </c>
      <c r="BJ12" s="19" t="s">
        <v>58</v>
      </c>
      <c r="BK12" s="19" t="s">
        <v>60</v>
      </c>
      <c r="BL12" s="19" t="s">
        <v>57</v>
      </c>
      <c r="BM12" s="19" t="s">
        <v>59</v>
      </c>
      <c r="BN12" s="19" t="s">
        <v>9</v>
      </c>
      <c r="BO12" s="19" t="s">
        <v>8</v>
      </c>
      <c r="BP12" s="19" t="s">
        <v>10</v>
      </c>
      <c r="BQ12" s="19" t="s">
        <v>63</v>
      </c>
    </row>
    <row r="13" spans="1:69">
      <c r="A13" s="9"/>
      <c r="B13" s="1" t="s">
        <v>66</v>
      </c>
      <c r="C13" s="20" t="s">
        <v>67</v>
      </c>
      <c r="D13" s="21" t="s">
        <v>13</v>
      </c>
      <c r="E13" s="21" t="s">
        <v>67</v>
      </c>
      <c r="F13" s="21" t="s">
        <v>13</v>
      </c>
      <c r="G13" s="21" t="s">
        <v>67</v>
      </c>
      <c r="H13" s="21" t="s">
        <v>13</v>
      </c>
      <c r="I13" s="21" t="s">
        <v>64</v>
      </c>
      <c r="J13" s="21" t="s">
        <v>230</v>
      </c>
      <c r="K13" s="21" t="s">
        <v>13</v>
      </c>
      <c r="L13" s="21" t="s">
        <v>13</v>
      </c>
      <c r="X13" s="6"/>
      <c r="Y13" s="21" t="s">
        <v>67</v>
      </c>
      <c r="Z13" s="21" t="s">
        <v>13</v>
      </c>
      <c r="AA13" s="21" t="s">
        <v>67</v>
      </c>
      <c r="AB13" s="21" t="s">
        <v>13</v>
      </c>
      <c r="AC13" s="21" t="s">
        <v>67</v>
      </c>
      <c r="AD13" s="21" t="s">
        <v>13</v>
      </c>
      <c r="AE13" s="21" t="s">
        <v>64</v>
      </c>
      <c r="AF13" s="21" t="s">
        <v>230</v>
      </c>
      <c r="AG13" s="21" t="s">
        <v>13</v>
      </c>
      <c r="AH13" s="21" t="s">
        <v>13</v>
      </c>
      <c r="AJ13" t="s">
        <v>161</v>
      </c>
    </row>
    <row r="14" spans="1:69">
      <c r="A14" s="2"/>
      <c r="B14" s="28" t="s">
        <v>168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BH14" s="31"/>
      <c r="BI14" s="31"/>
      <c r="BJ14" s="31"/>
      <c r="BK14" s="31"/>
      <c r="BL14" s="31"/>
      <c r="BM14" s="31"/>
      <c r="BN14" s="31"/>
      <c r="BO14" s="31"/>
      <c r="BP14" s="31"/>
      <c r="BQ14" s="31"/>
    </row>
    <row r="15" spans="1:69">
      <c r="A15" s="2">
        <v>1</v>
      </c>
      <c r="B15" s="22">
        <v>1</v>
      </c>
      <c r="C15">
        <v>20</v>
      </c>
      <c r="D15">
        <v>107</v>
      </c>
      <c r="E15">
        <v>2</v>
      </c>
      <c r="F15">
        <v>85</v>
      </c>
      <c r="G15">
        <v>18</v>
      </c>
      <c r="H15">
        <v>110</v>
      </c>
      <c r="I15">
        <v>75</v>
      </c>
      <c r="J15">
        <v>3300</v>
      </c>
      <c r="K15">
        <v>28</v>
      </c>
      <c r="L15">
        <v>106</v>
      </c>
      <c r="N15" t="s">
        <v>131</v>
      </c>
      <c r="P15" s="3" t="str">
        <f>IF(C15&gt;D$3,"X","-")</f>
        <v>-</v>
      </c>
      <c r="Q15" s="3" t="str">
        <f>IF(E15&gt;D$4,"X","-")</f>
        <v>-</v>
      </c>
      <c r="R15" s="3" t="str">
        <f>IF(G15&gt;=0,IF(MIN(C15,$D$3)-MIN(E15,$D$4)&lt;&gt;G15,"X","-"),"-")</f>
        <v>-</v>
      </c>
      <c r="S15" s="3" t="str">
        <f>IF(D15&gt;D$6,"X","-")</f>
        <v>-</v>
      </c>
      <c r="T15" s="3" t="str">
        <f>IF(F15&gt;D$7,"X","-")</f>
        <v>-</v>
      </c>
      <c r="U15" s="3" t="str">
        <f>IF(H15&gt;D$8,"X","-")</f>
        <v>-</v>
      </c>
      <c r="V15" s="3" t="str">
        <f>IF(L15&gt;D$9,"X","-")</f>
        <v>-</v>
      </c>
      <c r="W15" s="3" t="str">
        <f>IF(I15&gt;D$10,"X","-")</f>
        <v>-</v>
      </c>
      <c r="Y15">
        <f t="shared" ref="Y15:Y50" si="0">IF(P15="X",D$3,C15)</f>
        <v>20</v>
      </c>
      <c r="Z15">
        <f t="shared" ref="Z15:Z50" si="1">IF(S15="X",D$6,D15)</f>
        <v>107</v>
      </c>
      <c r="AA15">
        <f t="shared" ref="AA15:AA50" si="2">IF(Q15="X",D$4,E15)</f>
        <v>2</v>
      </c>
      <c r="AB15">
        <f t="shared" ref="AB15:AB50" si="3">IF(T15="X",D$7,F15)</f>
        <v>85</v>
      </c>
      <c r="AC15">
        <f t="shared" ref="AC15:AC50" si="4">IF(R15="X",MIN(C15,$D$3)-MIN(E15,$D$4),G15)</f>
        <v>18</v>
      </c>
      <c r="AD15">
        <f t="shared" ref="AD15:AD50" si="5">IF(U15="X",D$8,H15)</f>
        <v>110</v>
      </c>
      <c r="AE15">
        <f t="shared" ref="AE15:AE50" si="6">IF(W15="X",D$10,I15)</f>
        <v>75</v>
      </c>
      <c r="AF15">
        <f t="shared" ref="AF15:AF50" si="7">J15</f>
        <v>3300</v>
      </c>
      <c r="AG15">
        <f t="shared" ref="AG15:AG50" si="8">K15</f>
        <v>28</v>
      </c>
      <c r="AH15">
        <f t="shared" ref="AH15:AH50" si="9">IF(V15="X",D$9,L15)</f>
        <v>106</v>
      </c>
      <c r="AJ15" t="str">
        <f t="shared" ref="AJ15:AJ50" si="10">IF(OR(Y15&gt;=0,AA15&gt;=0,AC15&gt;=0),IF(Y15=AA15+AC15,"ok","Nein"),"Status")</f>
        <v>ok</v>
      </c>
      <c r="AL15" t="str">
        <f t="shared" ref="AL15:AL50" si="11">IF(P15="X","Ja","Nein")</f>
        <v>Nein</v>
      </c>
      <c r="AM15" t="str">
        <f t="shared" ref="AM15:AM32" si="12">IF(S15="X","Ja","Nein")</f>
        <v>Nein</v>
      </c>
      <c r="AN15" t="str">
        <f t="shared" ref="AN15:AN50" si="13">IF(Q15="X","Ja","Nein")</f>
        <v>Nein</v>
      </c>
      <c r="AO15" t="str">
        <f t="shared" ref="AO15:AO32" si="14">IF(T15="X","Ja","Nein")</f>
        <v>Nein</v>
      </c>
      <c r="AP15" t="str">
        <f t="shared" ref="AP15:AP50" si="15">IF(R15="X","Ja","Nein")</f>
        <v>Nein</v>
      </c>
      <c r="AQ15" t="str">
        <f t="shared" ref="AQ15:AQ32" si="16">IF(U15="X","Ja","Nein")</f>
        <v>Nein</v>
      </c>
      <c r="AR15" t="str">
        <f t="shared" ref="AR15:AR32" si="17">IF(W15="X","Ja","Nein")</f>
        <v>Nein</v>
      </c>
      <c r="AS15" t="s">
        <v>166</v>
      </c>
      <c r="AT15" t="s">
        <v>166</v>
      </c>
      <c r="AU15" t="str">
        <f t="shared" ref="AU15:AU32" si="18">IF(V15="X","Ja","Nein")</f>
        <v>Nein</v>
      </c>
      <c r="AW15" s="32" t="s">
        <v>166</v>
      </c>
      <c r="AX15" s="32" t="s">
        <v>166</v>
      </c>
      <c r="AY15" s="32" t="s">
        <v>166</v>
      </c>
      <c r="AZ15" s="32" t="s">
        <v>166</v>
      </c>
      <c r="BA15" s="32" t="s">
        <v>166</v>
      </c>
      <c r="BB15" s="32" t="s">
        <v>166</v>
      </c>
      <c r="BC15" s="32" t="s">
        <v>166</v>
      </c>
      <c r="BD15" s="32" t="s">
        <v>166</v>
      </c>
      <c r="BE15" s="32" t="s">
        <v>166</v>
      </c>
      <c r="BF15" s="32" t="s">
        <v>166</v>
      </c>
      <c r="BH15" s="31">
        <v>1</v>
      </c>
      <c r="BI15" s="31">
        <v>1</v>
      </c>
      <c r="BJ15" s="31">
        <v>1</v>
      </c>
      <c r="BK15" s="31">
        <v>1</v>
      </c>
      <c r="BL15" s="31">
        <v>1</v>
      </c>
      <c r="BM15" s="31">
        <v>1</v>
      </c>
      <c r="BN15" s="31">
        <v>1</v>
      </c>
      <c r="BO15" s="31">
        <v>1</v>
      </c>
      <c r="BP15" s="31">
        <v>1</v>
      </c>
      <c r="BQ15" s="31">
        <v>1</v>
      </c>
    </row>
    <row r="16" spans="1:69">
      <c r="A16" s="2">
        <v>2</v>
      </c>
      <c r="B16" s="22">
        <v>1</v>
      </c>
      <c r="C16">
        <v>20</v>
      </c>
      <c r="D16">
        <v>-3</v>
      </c>
      <c r="E16">
        <v>2</v>
      </c>
      <c r="F16">
        <v>-3</v>
      </c>
      <c r="G16">
        <v>18</v>
      </c>
      <c r="H16">
        <v>-3</v>
      </c>
      <c r="I16">
        <v>75</v>
      </c>
      <c r="J16">
        <v>-1</v>
      </c>
      <c r="K16">
        <v>21</v>
      </c>
      <c r="L16">
        <v>-3</v>
      </c>
      <c r="P16" s="3" t="str">
        <f t="shared" ref="P16:P50" si="19">IF(C16&gt;D$3,"X","-")</f>
        <v>-</v>
      </c>
      <c r="Q16" s="3" t="str">
        <f t="shared" ref="Q16:Q50" si="20">IF(E16&gt;D$4,"X","-")</f>
        <v>-</v>
      </c>
      <c r="R16" s="3" t="str">
        <f t="shared" ref="R16:R50" si="21">IF(G16&gt;=0,IF(MIN(C16,$D$3)-MIN(E16,$D$4)&lt;&gt;G16,"X","-"),"-")</f>
        <v>-</v>
      </c>
      <c r="S16" s="3" t="str">
        <f t="shared" ref="S16:S50" si="22">IF(D16&gt;D$6,"X","-")</f>
        <v>-</v>
      </c>
      <c r="T16" s="3" t="str">
        <f t="shared" ref="T16:T50" si="23">IF(F16&gt;D$7,"X","-")</f>
        <v>-</v>
      </c>
      <c r="U16" s="3" t="str">
        <f t="shared" ref="U16:U50" si="24">IF(H16&gt;D$8,"X","-")</f>
        <v>-</v>
      </c>
      <c r="V16" s="3" t="str">
        <f t="shared" ref="V16:V50" si="25">IF(L16&gt;D$9,"X","-")</f>
        <v>-</v>
      </c>
      <c r="W16" s="3" t="str">
        <f t="shared" ref="W16:W50" si="26">IF(I16&gt;D$10,"X","-")</f>
        <v>-</v>
      </c>
      <c r="Y16">
        <f t="shared" si="0"/>
        <v>20</v>
      </c>
      <c r="Z16">
        <f t="shared" si="1"/>
        <v>-3</v>
      </c>
      <c r="AA16">
        <f t="shared" si="2"/>
        <v>2</v>
      </c>
      <c r="AB16">
        <f t="shared" si="3"/>
        <v>-3</v>
      </c>
      <c r="AC16">
        <f t="shared" si="4"/>
        <v>18</v>
      </c>
      <c r="AD16">
        <f t="shared" si="5"/>
        <v>-3</v>
      </c>
      <c r="AE16">
        <f t="shared" si="6"/>
        <v>75</v>
      </c>
      <c r="AF16">
        <f t="shared" si="7"/>
        <v>-1</v>
      </c>
      <c r="AG16">
        <f t="shared" si="8"/>
        <v>21</v>
      </c>
      <c r="AH16">
        <f t="shared" si="9"/>
        <v>-3</v>
      </c>
      <c r="AJ16" t="str">
        <f t="shared" si="10"/>
        <v>ok</v>
      </c>
      <c r="AL16" t="str">
        <f t="shared" si="11"/>
        <v>Nein</v>
      </c>
      <c r="AM16" t="str">
        <f t="shared" si="12"/>
        <v>Nein</v>
      </c>
      <c r="AN16" t="str">
        <f t="shared" si="13"/>
        <v>Nein</v>
      </c>
      <c r="AO16" t="str">
        <f t="shared" si="14"/>
        <v>Nein</v>
      </c>
      <c r="AP16" t="str">
        <f t="shared" si="15"/>
        <v>Nein</v>
      </c>
      <c r="AQ16" t="str">
        <f t="shared" si="16"/>
        <v>Nein</v>
      </c>
      <c r="AR16" t="str">
        <f t="shared" si="17"/>
        <v>Nein</v>
      </c>
      <c r="AS16" t="s">
        <v>166</v>
      </c>
      <c r="AT16" t="s">
        <v>166</v>
      </c>
      <c r="AU16" t="str">
        <f t="shared" si="18"/>
        <v>Nein</v>
      </c>
      <c r="AW16" s="32" t="s">
        <v>166</v>
      </c>
      <c r="AX16" s="32" t="s">
        <v>166</v>
      </c>
      <c r="AY16" s="32" t="s">
        <v>166</v>
      </c>
      <c r="AZ16" s="32" t="s">
        <v>166</v>
      </c>
      <c r="BA16" s="32" t="s">
        <v>166</v>
      </c>
      <c r="BB16" s="32" t="s">
        <v>166</v>
      </c>
      <c r="BC16" s="32" t="s">
        <v>166</v>
      </c>
      <c r="BD16" s="32" t="s">
        <v>166</v>
      </c>
      <c r="BE16" s="32" t="s">
        <v>166</v>
      </c>
      <c r="BF16" s="32" t="s">
        <v>166</v>
      </c>
      <c r="BH16" s="31">
        <v>1</v>
      </c>
      <c r="BI16" s="31">
        <v>1</v>
      </c>
      <c r="BJ16" s="31">
        <v>1</v>
      </c>
      <c r="BK16" s="31">
        <v>1</v>
      </c>
      <c r="BL16" s="31">
        <v>1</v>
      </c>
      <c r="BM16" s="31">
        <v>1</v>
      </c>
      <c r="BN16" s="31">
        <v>1</v>
      </c>
      <c r="BO16" s="31">
        <v>1</v>
      </c>
      <c r="BP16" s="31">
        <v>1</v>
      </c>
      <c r="BQ16" s="31">
        <v>1</v>
      </c>
    </row>
    <row r="17" spans="1:69">
      <c r="A17" s="2">
        <v>3</v>
      </c>
      <c r="B17" s="22">
        <v>1</v>
      </c>
      <c r="C17">
        <v>20</v>
      </c>
      <c r="D17">
        <v>-3</v>
      </c>
      <c r="E17" s="10">
        <v>2</v>
      </c>
      <c r="F17" s="10">
        <v>-3</v>
      </c>
      <c r="G17" s="10">
        <v>18</v>
      </c>
      <c r="H17" s="10">
        <v>-3</v>
      </c>
      <c r="I17" s="10">
        <v>75</v>
      </c>
      <c r="J17">
        <v>-1</v>
      </c>
      <c r="K17">
        <v>23</v>
      </c>
      <c r="L17" s="10">
        <v>106</v>
      </c>
      <c r="P17" s="3" t="str">
        <f t="shared" si="19"/>
        <v>-</v>
      </c>
      <c r="Q17" s="3" t="str">
        <f t="shared" si="20"/>
        <v>-</v>
      </c>
      <c r="R17" s="3" t="str">
        <f t="shared" si="21"/>
        <v>-</v>
      </c>
      <c r="S17" s="3" t="str">
        <f t="shared" ref="S17:S32" si="27">IF(D17&gt;D$6,"X","-")</f>
        <v>-</v>
      </c>
      <c r="T17" s="3" t="str">
        <f t="shared" ref="T17:T32" si="28">IF(F17&gt;D$7,"X","-")</f>
        <v>-</v>
      </c>
      <c r="U17" s="3" t="str">
        <f t="shared" ref="U17:U32" si="29">IF(H17&gt;D$8,"X","-")</f>
        <v>-</v>
      </c>
      <c r="V17" s="3" t="str">
        <f t="shared" ref="V17:V32" si="30">IF(L17&gt;D$9,"X","-")</f>
        <v>-</v>
      </c>
      <c r="W17" s="3" t="str">
        <f t="shared" ref="W17:W32" si="31">IF(I17&gt;D$10,"X","-")</f>
        <v>-</v>
      </c>
      <c r="Y17">
        <f t="shared" si="0"/>
        <v>20</v>
      </c>
      <c r="Z17">
        <f t="shared" si="1"/>
        <v>-3</v>
      </c>
      <c r="AA17">
        <f t="shared" si="2"/>
        <v>2</v>
      </c>
      <c r="AB17">
        <f t="shared" si="3"/>
        <v>-3</v>
      </c>
      <c r="AC17">
        <f t="shared" si="4"/>
        <v>18</v>
      </c>
      <c r="AD17">
        <f t="shared" si="5"/>
        <v>-3</v>
      </c>
      <c r="AE17">
        <f t="shared" si="6"/>
        <v>75</v>
      </c>
      <c r="AF17">
        <f t="shared" si="7"/>
        <v>-1</v>
      </c>
      <c r="AG17">
        <f t="shared" si="8"/>
        <v>23</v>
      </c>
      <c r="AH17">
        <f t="shared" si="9"/>
        <v>106</v>
      </c>
      <c r="AJ17" t="str">
        <f t="shared" si="10"/>
        <v>ok</v>
      </c>
      <c r="AL17" t="str">
        <f t="shared" si="11"/>
        <v>Nein</v>
      </c>
      <c r="AM17" t="str">
        <f t="shared" si="12"/>
        <v>Nein</v>
      </c>
      <c r="AN17" t="str">
        <f t="shared" si="13"/>
        <v>Nein</v>
      </c>
      <c r="AO17" t="str">
        <f t="shared" si="14"/>
        <v>Nein</v>
      </c>
      <c r="AP17" t="str">
        <f t="shared" si="15"/>
        <v>Nein</v>
      </c>
      <c r="AQ17" t="str">
        <f t="shared" si="16"/>
        <v>Nein</v>
      </c>
      <c r="AR17" t="str">
        <f t="shared" si="17"/>
        <v>Nein</v>
      </c>
      <c r="AS17" t="s">
        <v>166</v>
      </c>
      <c r="AT17" t="s">
        <v>166</v>
      </c>
      <c r="AU17" t="str">
        <f t="shared" si="18"/>
        <v>Nein</v>
      </c>
      <c r="AW17" s="32" t="s">
        <v>166</v>
      </c>
      <c r="AX17" s="32" t="s">
        <v>166</v>
      </c>
      <c r="AY17" s="32" t="s">
        <v>166</v>
      </c>
      <c r="AZ17" s="32" t="s">
        <v>166</v>
      </c>
      <c r="BA17" s="32" t="s">
        <v>166</v>
      </c>
      <c r="BB17" s="32" t="s">
        <v>166</v>
      </c>
      <c r="BC17" s="32" t="s">
        <v>166</v>
      </c>
      <c r="BD17" s="32" t="s">
        <v>166</v>
      </c>
      <c r="BE17" s="32" t="s">
        <v>166</v>
      </c>
      <c r="BF17" s="32" t="s">
        <v>166</v>
      </c>
      <c r="BH17" s="31">
        <v>1</v>
      </c>
      <c r="BI17" s="31">
        <v>1</v>
      </c>
      <c r="BJ17" s="31">
        <v>1</v>
      </c>
      <c r="BK17" s="31">
        <v>1</v>
      </c>
      <c r="BL17" s="31">
        <v>1</v>
      </c>
      <c r="BM17" s="31">
        <v>1</v>
      </c>
      <c r="BN17" s="31">
        <v>1</v>
      </c>
      <c r="BO17" s="31">
        <v>1</v>
      </c>
      <c r="BP17" s="31">
        <v>1</v>
      </c>
      <c r="BQ17" s="31">
        <v>1</v>
      </c>
    </row>
    <row r="18" spans="1:69">
      <c r="A18" s="2">
        <v>4</v>
      </c>
      <c r="B18" s="19">
        <v>1</v>
      </c>
      <c r="C18" s="10">
        <v>20</v>
      </c>
      <c r="D18">
        <v>-3</v>
      </c>
      <c r="E18" s="10">
        <v>2</v>
      </c>
      <c r="F18" s="10">
        <v>-3</v>
      </c>
      <c r="G18" s="10">
        <v>18</v>
      </c>
      <c r="H18" s="10">
        <v>-3</v>
      </c>
      <c r="I18" s="10">
        <v>-3</v>
      </c>
      <c r="J18">
        <v>-1</v>
      </c>
      <c r="K18">
        <v>31</v>
      </c>
      <c r="L18" s="10">
        <v>-3</v>
      </c>
      <c r="P18" s="3" t="str">
        <f t="shared" si="19"/>
        <v>-</v>
      </c>
      <c r="Q18" s="3" t="str">
        <f t="shared" si="20"/>
        <v>-</v>
      </c>
      <c r="R18" s="3" t="str">
        <f t="shared" si="21"/>
        <v>-</v>
      </c>
      <c r="S18" s="3" t="str">
        <f t="shared" si="27"/>
        <v>-</v>
      </c>
      <c r="T18" s="3" t="str">
        <f t="shared" si="28"/>
        <v>-</v>
      </c>
      <c r="U18" s="3" t="str">
        <f t="shared" si="29"/>
        <v>-</v>
      </c>
      <c r="V18" s="3" t="str">
        <f t="shared" si="30"/>
        <v>-</v>
      </c>
      <c r="W18" s="3" t="str">
        <f t="shared" si="31"/>
        <v>-</v>
      </c>
      <c r="Y18">
        <f t="shared" si="0"/>
        <v>20</v>
      </c>
      <c r="Z18">
        <f t="shared" si="1"/>
        <v>-3</v>
      </c>
      <c r="AA18">
        <f t="shared" si="2"/>
        <v>2</v>
      </c>
      <c r="AB18">
        <f t="shared" si="3"/>
        <v>-3</v>
      </c>
      <c r="AC18">
        <f t="shared" si="4"/>
        <v>18</v>
      </c>
      <c r="AD18">
        <f t="shared" si="5"/>
        <v>-3</v>
      </c>
      <c r="AE18">
        <f t="shared" si="6"/>
        <v>-3</v>
      </c>
      <c r="AF18">
        <f t="shared" si="7"/>
        <v>-1</v>
      </c>
      <c r="AG18">
        <f t="shared" si="8"/>
        <v>31</v>
      </c>
      <c r="AH18">
        <f t="shared" si="9"/>
        <v>-3</v>
      </c>
      <c r="AJ18" t="str">
        <f t="shared" si="10"/>
        <v>ok</v>
      </c>
      <c r="AL18" t="str">
        <f t="shared" si="11"/>
        <v>Nein</v>
      </c>
      <c r="AM18" t="str">
        <f t="shared" si="12"/>
        <v>Nein</v>
      </c>
      <c r="AN18" t="str">
        <f t="shared" si="13"/>
        <v>Nein</v>
      </c>
      <c r="AO18" t="str">
        <f t="shared" si="14"/>
        <v>Nein</v>
      </c>
      <c r="AP18" t="str">
        <f t="shared" si="15"/>
        <v>Nein</v>
      </c>
      <c r="AQ18" t="str">
        <f t="shared" si="16"/>
        <v>Nein</v>
      </c>
      <c r="AR18" t="str">
        <f t="shared" si="17"/>
        <v>Nein</v>
      </c>
      <c r="AS18" t="s">
        <v>166</v>
      </c>
      <c r="AT18" t="s">
        <v>166</v>
      </c>
      <c r="AU18" t="str">
        <f t="shared" si="18"/>
        <v>Nein</v>
      </c>
      <c r="AW18" s="32" t="s">
        <v>166</v>
      </c>
      <c r="AX18" s="32" t="s">
        <v>166</v>
      </c>
      <c r="AY18" s="32" t="s">
        <v>166</v>
      </c>
      <c r="AZ18" s="32" t="s">
        <v>166</v>
      </c>
      <c r="BA18" s="32" t="s">
        <v>166</v>
      </c>
      <c r="BB18" s="32" t="s">
        <v>166</v>
      </c>
      <c r="BC18" s="32" t="s">
        <v>166</v>
      </c>
      <c r="BD18" s="32" t="s">
        <v>166</v>
      </c>
      <c r="BE18" s="32" t="s">
        <v>166</v>
      </c>
      <c r="BF18" s="32" t="s">
        <v>166</v>
      </c>
      <c r="BH18" s="31">
        <v>1</v>
      </c>
      <c r="BI18" s="31">
        <v>1</v>
      </c>
      <c r="BJ18" s="31">
        <v>1</v>
      </c>
      <c r="BK18" s="31">
        <v>1</v>
      </c>
      <c r="BL18" s="31">
        <v>1</v>
      </c>
      <c r="BM18" s="31">
        <v>1</v>
      </c>
      <c r="BN18" s="31">
        <v>1</v>
      </c>
      <c r="BO18" s="31">
        <v>1</v>
      </c>
      <c r="BP18" s="31">
        <v>1</v>
      </c>
      <c r="BQ18" s="31">
        <v>1</v>
      </c>
    </row>
    <row r="19" spans="1:69">
      <c r="A19" s="2">
        <v>5</v>
      </c>
      <c r="B19" s="22">
        <v>1</v>
      </c>
      <c r="C19">
        <v>-3</v>
      </c>
      <c r="D19">
        <v>-3</v>
      </c>
      <c r="E19">
        <v>-3</v>
      </c>
      <c r="F19">
        <v>-3</v>
      </c>
      <c r="G19">
        <v>-3</v>
      </c>
      <c r="H19">
        <v>-3</v>
      </c>
      <c r="I19">
        <v>75</v>
      </c>
      <c r="J19">
        <v>-1</v>
      </c>
      <c r="K19">
        <v>32</v>
      </c>
      <c r="L19">
        <v>-3</v>
      </c>
      <c r="P19" s="3" t="str">
        <f t="shared" si="19"/>
        <v>-</v>
      </c>
      <c r="Q19" s="3" t="str">
        <f t="shared" si="20"/>
        <v>-</v>
      </c>
      <c r="R19" s="3" t="str">
        <f t="shared" si="21"/>
        <v>-</v>
      </c>
      <c r="S19" s="3" t="str">
        <f t="shared" si="27"/>
        <v>-</v>
      </c>
      <c r="T19" s="3" t="str">
        <f t="shared" si="28"/>
        <v>-</v>
      </c>
      <c r="U19" s="3" t="str">
        <f t="shared" si="29"/>
        <v>-</v>
      </c>
      <c r="V19" s="3" t="str">
        <f t="shared" si="30"/>
        <v>-</v>
      </c>
      <c r="W19" s="3" t="str">
        <f t="shared" si="31"/>
        <v>-</v>
      </c>
      <c r="Y19">
        <f t="shared" si="0"/>
        <v>-3</v>
      </c>
      <c r="Z19">
        <f t="shared" si="1"/>
        <v>-3</v>
      </c>
      <c r="AA19">
        <f t="shared" si="2"/>
        <v>-3</v>
      </c>
      <c r="AB19">
        <f t="shared" si="3"/>
        <v>-3</v>
      </c>
      <c r="AC19">
        <f t="shared" si="4"/>
        <v>-3</v>
      </c>
      <c r="AD19">
        <f t="shared" si="5"/>
        <v>-3</v>
      </c>
      <c r="AE19">
        <f t="shared" si="6"/>
        <v>75</v>
      </c>
      <c r="AF19">
        <f t="shared" si="7"/>
        <v>-1</v>
      </c>
      <c r="AG19">
        <f t="shared" si="8"/>
        <v>32</v>
      </c>
      <c r="AH19">
        <f t="shared" si="9"/>
        <v>-3</v>
      </c>
      <c r="AJ19" t="str">
        <f t="shared" si="10"/>
        <v>Status</v>
      </c>
      <c r="AL19" t="str">
        <f t="shared" si="11"/>
        <v>Nein</v>
      </c>
      <c r="AM19" t="str">
        <f t="shared" si="12"/>
        <v>Nein</v>
      </c>
      <c r="AN19" t="str">
        <f t="shared" si="13"/>
        <v>Nein</v>
      </c>
      <c r="AO19" t="str">
        <f t="shared" si="14"/>
        <v>Nein</v>
      </c>
      <c r="AP19" t="str">
        <f t="shared" si="15"/>
        <v>Nein</v>
      </c>
      <c r="AQ19" t="str">
        <f t="shared" si="16"/>
        <v>Nein</v>
      </c>
      <c r="AR19" t="str">
        <f t="shared" si="17"/>
        <v>Nein</v>
      </c>
      <c r="AS19" t="s">
        <v>166</v>
      </c>
      <c r="AT19" t="s">
        <v>166</v>
      </c>
      <c r="AU19" t="str">
        <f t="shared" si="18"/>
        <v>Nein</v>
      </c>
      <c r="AW19" s="32" t="s">
        <v>166</v>
      </c>
      <c r="AX19" s="32" t="s">
        <v>166</v>
      </c>
      <c r="AY19" s="32" t="s">
        <v>166</v>
      </c>
      <c r="AZ19" s="32" t="s">
        <v>166</v>
      </c>
      <c r="BA19" s="32" t="s">
        <v>166</v>
      </c>
      <c r="BB19" s="32" t="s">
        <v>166</v>
      </c>
      <c r="BC19" s="32" t="s">
        <v>166</v>
      </c>
      <c r="BD19" s="32" t="s">
        <v>166</v>
      </c>
      <c r="BE19" s="32" t="s">
        <v>166</v>
      </c>
      <c r="BF19" s="32" t="s">
        <v>166</v>
      </c>
      <c r="BH19" s="31">
        <v>1</v>
      </c>
      <c r="BI19" s="31">
        <v>1</v>
      </c>
      <c r="BJ19" s="31">
        <v>1</v>
      </c>
      <c r="BK19" s="31">
        <v>1</v>
      </c>
      <c r="BL19" s="31">
        <v>1</v>
      </c>
      <c r="BM19" s="31">
        <v>1</v>
      </c>
      <c r="BN19" s="31">
        <v>1</v>
      </c>
      <c r="BO19" s="31">
        <v>1</v>
      </c>
      <c r="BP19" s="31">
        <v>1</v>
      </c>
      <c r="BQ19" s="31">
        <v>1</v>
      </c>
    </row>
    <row r="20" spans="1:69">
      <c r="A20" s="2">
        <v>6</v>
      </c>
      <c r="B20" s="22">
        <v>1</v>
      </c>
      <c r="C20">
        <v>-3</v>
      </c>
      <c r="D20">
        <v>-3</v>
      </c>
      <c r="E20">
        <v>-3</v>
      </c>
      <c r="F20">
        <v>-3</v>
      </c>
      <c r="G20">
        <v>-3</v>
      </c>
      <c r="H20">
        <v>-3</v>
      </c>
      <c r="I20">
        <v>-1</v>
      </c>
      <c r="J20">
        <v>-1</v>
      </c>
      <c r="K20">
        <v>25</v>
      </c>
      <c r="L20">
        <v>106</v>
      </c>
      <c r="P20" s="3" t="str">
        <f t="shared" si="19"/>
        <v>-</v>
      </c>
      <c r="Q20" s="3" t="str">
        <f t="shared" si="20"/>
        <v>-</v>
      </c>
      <c r="R20" s="3" t="str">
        <f t="shared" si="21"/>
        <v>-</v>
      </c>
      <c r="S20" s="3" t="str">
        <f t="shared" si="27"/>
        <v>-</v>
      </c>
      <c r="T20" s="3" t="str">
        <f t="shared" si="28"/>
        <v>-</v>
      </c>
      <c r="U20" s="3" t="str">
        <f t="shared" si="29"/>
        <v>-</v>
      </c>
      <c r="V20" s="3" t="str">
        <f t="shared" si="30"/>
        <v>-</v>
      </c>
      <c r="W20" s="3" t="str">
        <f t="shared" si="31"/>
        <v>-</v>
      </c>
      <c r="Y20">
        <f t="shared" si="0"/>
        <v>-3</v>
      </c>
      <c r="Z20">
        <f t="shared" si="1"/>
        <v>-3</v>
      </c>
      <c r="AA20">
        <f t="shared" si="2"/>
        <v>-3</v>
      </c>
      <c r="AB20">
        <f t="shared" si="3"/>
        <v>-3</v>
      </c>
      <c r="AC20">
        <f t="shared" si="4"/>
        <v>-3</v>
      </c>
      <c r="AD20">
        <f t="shared" si="5"/>
        <v>-3</v>
      </c>
      <c r="AE20">
        <f t="shared" si="6"/>
        <v>-1</v>
      </c>
      <c r="AF20">
        <f t="shared" si="7"/>
        <v>-1</v>
      </c>
      <c r="AG20">
        <f t="shared" si="8"/>
        <v>25</v>
      </c>
      <c r="AH20">
        <f t="shared" si="9"/>
        <v>106</v>
      </c>
      <c r="AJ20" t="str">
        <f t="shared" si="10"/>
        <v>Status</v>
      </c>
      <c r="AL20" t="str">
        <f t="shared" si="11"/>
        <v>Nein</v>
      </c>
      <c r="AM20" t="str">
        <f t="shared" si="12"/>
        <v>Nein</v>
      </c>
      <c r="AN20" t="str">
        <f t="shared" si="13"/>
        <v>Nein</v>
      </c>
      <c r="AO20" t="str">
        <f t="shared" si="14"/>
        <v>Nein</v>
      </c>
      <c r="AP20" t="str">
        <f t="shared" si="15"/>
        <v>Nein</v>
      </c>
      <c r="AQ20" t="str">
        <f t="shared" si="16"/>
        <v>Nein</v>
      </c>
      <c r="AR20" t="str">
        <f t="shared" si="17"/>
        <v>Nein</v>
      </c>
      <c r="AS20" t="s">
        <v>166</v>
      </c>
      <c r="AT20" t="s">
        <v>166</v>
      </c>
      <c r="AU20" t="str">
        <f t="shared" si="18"/>
        <v>Nein</v>
      </c>
      <c r="AW20" s="32" t="s">
        <v>166</v>
      </c>
      <c r="AX20" s="32" t="s">
        <v>166</v>
      </c>
      <c r="AY20" s="32" t="s">
        <v>166</v>
      </c>
      <c r="AZ20" s="32" t="s">
        <v>166</v>
      </c>
      <c r="BA20" s="32" t="s">
        <v>166</v>
      </c>
      <c r="BB20" s="32" t="s">
        <v>166</v>
      </c>
      <c r="BC20" s="32" t="s">
        <v>166</v>
      </c>
      <c r="BD20" s="32" t="s">
        <v>166</v>
      </c>
      <c r="BE20" s="32" t="s">
        <v>166</v>
      </c>
      <c r="BF20" s="32" t="s">
        <v>166</v>
      </c>
      <c r="BH20" s="31">
        <v>1</v>
      </c>
      <c r="BI20" s="31">
        <v>1</v>
      </c>
      <c r="BJ20" s="31">
        <v>1</v>
      </c>
      <c r="BK20" s="31">
        <v>1</v>
      </c>
      <c r="BL20" s="31">
        <v>1</v>
      </c>
      <c r="BM20" s="31">
        <v>1</v>
      </c>
      <c r="BN20" s="31">
        <v>1</v>
      </c>
      <c r="BO20" s="31">
        <v>1</v>
      </c>
      <c r="BP20" s="31">
        <v>1</v>
      </c>
      <c r="BQ20" s="31">
        <v>1</v>
      </c>
    </row>
    <row r="21" spans="1:69">
      <c r="A21" s="2">
        <v>7</v>
      </c>
      <c r="B21" s="19">
        <v>1</v>
      </c>
      <c r="C21">
        <v>-3</v>
      </c>
      <c r="D21">
        <v>-3</v>
      </c>
      <c r="E21">
        <v>-3</v>
      </c>
      <c r="F21">
        <v>-3</v>
      </c>
      <c r="G21">
        <v>-3</v>
      </c>
      <c r="H21">
        <v>-3</v>
      </c>
      <c r="I21">
        <v>-1</v>
      </c>
      <c r="J21">
        <v>-1</v>
      </c>
      <c r="K21">
        <v>28</v>
      </c>
      <c r="L21">
        <v>-3</v>
      </c>
      <c r="P21" s="3" t="str">
        <f t="shared" si="19"/>
        <v>-</v>
      </c>
      <c r="Q21" s="3" t="str">
        <f t="shared" si="20"/>
        <v>-</v>
      </c>
      <c r="R21" s="3" t="str">
        <f t="shared" si="21"/>
        <v>-</v>
      </c>
      <c r="S21" s="3" t="str">
        <f t="shared" si="27"/>
        <v>-</v>
      </c>
      <c r="T21" s="3" t="str">
        <f t="shared" si="28"/>
        <v>-</v>
      </c>
      <c r="U21" s="3" t="str">
        <f t="shared" si="29"/>
        <v>-</v>
      </c>
      <c r="V21" s="3" t="str">
        <f t="shared" si="30"/>
        <v>-</v>
      </c>
      <c r="W21" s="3" t="str">
        <f t="shared" si="31"/>
        <v>-</v>
      </c>
      <c r="Y21">
        <f t="shared" si="0"/>
        <v>-3</v>
      </c>
      <c r="Z21">
        <f t="shared" si="1"/>
        <v>-3</v>
      </c>
      <c r="AA21">
        <f t="shared" si="2"/>
        <v>-3</v>
      </c>
      <c r="AB21">
        <f t="shared" si="3"/>
        <v>-3</v>
      </c>
      <c r="AC21">
        <f t="shared" si="4"/>
        <v>-3</v>
      </c>
      <c r="AD21">
        <f t="shared" si="5"/>
        <v>-3</v>
      </c>
      <c r="AE21">
        <f t="shared" si="6"/>
        <v>-1</v>
      </c>
      <c r="AF21">
        <f t="shared" si="7"/>
        <v>-1</v>
      </c>
      <c r="AG21">
        <f t="shared" si="8"/>
        <v>28</v>
      </c>
      <c r="AH21">
        <f t="shared" si="9"/>
        <v>-3</v>
      </c>
      <c r="AJ21" t="str">
        <f t="shared" si="10"/>
        <v>Status</v>
      </c>
      <c r="AL21" t="str">
        <f t="shared" si="11"/>
        <v>Nein</v>
      </c>
      <c r="AM21" t="str">
        <f t="shared" si="12"/>
        <v>Nein</v>
      </c>
      <c r="AN21" t="str">
        <f t="shared" si="13"/>
        <v>Nein</v>
      </c>
      <c r="AO21" t="str">
        <f t="shared" si="14"/>
        <v>Nein</v>
      </c>
      <c r="AP21" t="str">
        <f t="shared" si="15"/>
        <v>Nein</v>
      </c>
      <c r="AQ21" t="str">
        <f t="shared" si="16"/>
        <v>Nein</v>
      </c>
      <c r="AR21" t="str">
        <f t="shared" si="17"/>
        <v>Nein</v>
      </c>
      <c r="AS21" t="s">
        <v>166</v>
      </c>
      <c r="AT21" t="s">
        <v>166</v>
      </c>
      <c r="AU21" t="str">
        <f t="shared" si="18"/>
        <v>Nein</v>
      </c>
      <c r="AW21" s="32" t="s">
        <v>166</v>
      </c>
      <c r="AX21" s="32" t="s">
        <v>166</v>
      </c>
      <c r="AY21" s="32" t="s">
        <v>166</v>
      </c>
      <c r="AZ21" s="32" t="s">
        <v>166</v>
      </c>
      <c r="BA21" s="32" t="s">
        <v>166</v>
      </c>
      <c r="BB21" s="32" t="s">
        <v>166</v>
      </c>
      <c r="BC21" s="32" t="s">
        <v>166</v>
      </c>
      <c r="BD21" s="32" t="s">
        <v>166</v>
      </c>
      <c r="BE21" s="32" t="s">
        <v>166</v>
      </c>
      <c r="BF21" s="32" t="s">
        <v>166</v>
      </c>
      <c r="BH21" s="31">
        <v>1</v>
      </c>
      <c r="BI21" s="31">
        <v>1</v>
      </c>
      <c r="BJ21" s="31">
        <v>1</v>
      </c>
      <c r="BK21" s="31">
        <v>1</v>
      </c>
      <c r="BL21" s="31">
        <v>1</v>
      </c>
      <c r="BM21" s="31">
        <v>1</v>
      </c>
      <c r="BN21" s="31">
        <v>1</v>
      </c>
      <c r="BO21" s="31">
        <v>1</v>
      </c>
      <c r="BP21" s="31">
        <v>1</v>
      </c>
      <c r="BQ21" s="31">
        <v>1</v>
      </c>
    </row>
    <row r="22" spans="1:69">
      <c r="A22" s="2">
        <v>8</v>
      </c>
      <c r="B22" s="19">
        <v>1</v>
      </c>
      <c r="C22">
        <v>20</v>
      </c>
      <c r="D22">
        <v>110</v>
      </c>
      <c r="E22">
        <v>0</v>
      </c>
      <c r="F22" s="10">
        <v>-1</v>
      </c>
      <c r="G22" s="10">
        <v>20</v>
      </c>
      <c r="H22" s="10">
        <v>110</v>
      </c>
      <c r="I22" s="10">
        <v>75</v>
      </c>
      <c r="J22">
        <v>4500</v>
      </c>
      <c r="K22">
        <v>28</v>
      </c>
      <c r="L22" s="10">
        <v>108</v>
      </c>
      <c r="P22" s="3" t="str">
        <f t="shared" si="19"/>
        <v>-</v>
      </c>
      <c r="Q22" s="3" t="str">
        <f t="shared" si="20"/>
        <v>-</v>
      </c>
      <c r="R22" s="3" t="str">
        <f t="shared" si="21"/>
        <v>-</v>
      </c>
      <c r="S22" s="3" t="str">
        <f t="shared" si="27"/>
        <v>-</v>
      </c>
      <c r="T22" s="3" t="str">
        <f t="shared" si="28"/>
        <v>-</v>
      </c>
      <c r="U22" s="3" t="str">
        <f t="shared" si="29"/>
        <v>-</v>
      </c>
      <c r="V22" s="3" t="str">
        <f t="shared" si="30"/>
        <v>-</v>
      </c>
      <c r="W22" s="3" t="str">
        <f t="shared" si="31"/>
        <v>-</v>
      </c>
      <c r="Y22">
        <f t="shared" si="0"/>
        <v>20</v>
      </c>
      <c r="Z22">
        <f t="shared" si="1"/>
        <v>110</v>
      </c>
      <c r="AA22">
        <f t="shared" si="2"/>
        <v>0</v>
      </c>
      <c r="AB22">
        <f t="shared" si="3"/>
        <v>-1</v>
      </c>
      <c r="AC22">
        <f t="shared" si="4"/>
        <v>20</v>
      </c>
      <c r="AD22">
        <f t="shared" si="5"/>
        <v>110</v>
      </c>
      <c r="AE22">
        <f t="shared" si="6"/>
        <v>75</v>
      </c>
      <c r="AF22">
        <f t="shared" si="7"/>
        <v>4500</v>
      </c>
      <c r="AG22">
        <f t="shared" si="8"/>
        <v>28</v>
      </c>
      <c r="AH22">
        <f t="shared" si="9"/>
        <v>108</v>
      </c>
      <c r="AJ22" t="str">
        <f t="shared" si="10"/>
        <v>ok</v>
      </c>
      <c r="AL22" t="str">
        <f t="shared" si="11"/>
        <v>Nein</v>
      </c>
      <c r="AM22" t="str">
        <f t="shared" si="12"/>
        <v>Nein</v>
      </c>
      <c r="AN22" t="str">
        <f t="shared" si="13"/>
        <v>Nein</v>
      </c>
      <c r="AO22" t="str">
        <f t="shared" si="14"/>
        <v>Nein</v>
      </c>
      <c r="AP22" t="str">
        <f t="shared" si="15"/>
        <v>Nein</v>
      </c>
      <c r="AQ22" t="str">
        <f t="shared" si="16"/>
        <v>Nein</v>
      </c>
      <c r="AR22" t="str">
        <f t="shared" si="17"/>
        <v>Nein</v>
      </c>
      <c r="AS22" t="s">
        <v>166</v>
      </c>
      <c r="AT22" t="s">
        <v>166</v>
      </c>
      <c r="AU22" t="str">
        <f t="shared" si="18"/>
        <v>Nein</v>
      </c>
      <c r="AW22" s="32" t="s">
        <v>166</v>
      </c>
      <c r="AX22" s="32" t="s">
        <v>166</v>
      </c>
      <c r="AY22" s="32" t="s">
        <v>166</v>
      </c>
      <c r="AZ22" s="32" t="s">
        <v>166</v>
      </c>
      <c r="BA22" s="32" t="s">
        <v>166</v>
      </c>
      <c r="BB22" s="32" t="s">
        <v>166</v>
      </c>
      <c r="BC22" s="32" t="s">
        <v>166</v>
      </c>
      <c r="BD22" s="32" t="s">
        <v>166</v>
      </c>
      <c r="BE22" s="32" t="s">
        <v>166</v>
      </c>
      <c r="BF22" s="32" t="s">
        <v>166</v>
      </c>
      <c r="BH22" s="31">
        <v>1</v>
      </c>
      <c r="BI22" s="31">
        <v>1</v>
      </c>
      <c r="BJ22" s="31">
        <v>1</v>
      </c>
      <c r="BK22" s="31">
        <v>1</v>
      </c>
      <c r="BL22" s="31">
        <v>1</v>
      </c>
      <c r="BM22" s="31">
        <v>1</v>
      </c>
      <c r="BN22" s="31">
        <v>1</v>
      </c>
      <c r="BO22" s="31">
        <v>1</v>
      </c>
      <c r="BP22" s="31">
        <v>1</v>
      </c>
      <c r="BQ22" s="31">
        <v>1</v>
      </c>
    </row>
    <row r="23" spans="1:69">
      <c r="A23" s="2">
        <v>9</v>
      </c>
      <c r="B23" s="19">
        <v>1</v>
      </c>
      <c r="C23">
        <v>20</v>
      </c>
      <c r="D23">
        <v>-3</v>
      </c>
      <c r="E23" s="10">
        <v>0</v>
      </c>
      <c r="F23" s="10">
        <v>-3</v>
      </c>
      <c r="G23" s="10">
        <v>20</v>
      </c>
      <c r="H23" s="10">
        <v>-3</v>
      </c>
      <c r="I23" s="10">
        <v>75</v>
      </c>
      <c r="J23">
        <v>-1</v>
      </c>
      <c r="K23">
        <v>28</v>
      </c>
      <c r="L23" s="10">
        <v>108</v>
      </c>
      <c r="P23" s="3" t="str">
        <f t="shared" si="19"/>
        <v>-</v>
      </c>
      <c r="Q23" s="3" t="str">
        <f t="shared" si="20"/>
        <v>-</v>
      </c>
      <c r="R23" s="3" t="str">
        <f t="shared" si="21"/>
        <v>-</v>
      </c>
      <c r="S23" s="3" t="str">
        <f t="shared" si="27"/>
        <v>-</v>
      </c>
      <c r="T23" s="3" t="str">
        <f t="shared" si="28"/>
        <v>-</v>
      </c>
      <c r="U23" s="3" t="str">
        <f t="shared" si="29"/>
        <v>-</v>
      </c>
      <c r="V23" s="3" t="str">
        <f t="shared" si="30"/>
        <v>-</v>
      </c>
      <c r="W23" s="3" t="str">
        <f t="shared" si="31"/>
        <v>-</v>
      </c>
      <c r="Y23">
        <f t="shared" si="0"/>
        <v>20</v>
      </c>
      <c r="Z23">
        <f t="shared" si="1"/>
        <v>-3</v>
      </c>
      <c r="AA23">
        <f t="shared" si="2"/>
        <v>0</v>
      </c>
      <c r="AB23">
        <f t="shared" si="3"/>
        <v>-3</v>
      </c>
      <c r="AC23">
        <f t="shared" si="4"/>
        <v>20</v>
      </c>
      <c r="AD23">
        <f t="shared" si="5"/>
        <v>-3</v>
      </c>
      <c r="AE23">
        <f t="shared" si="6"/>
        <v>75</v>
      </c>
      <c r="AF23">
        <f t="shared" si="7"/>
        <v>-1</v>
      </c>
      <c r="AG23">
        <f t="shared" si="8"/>
        <v>28</v>
      </c>
      <c r="AH23">
        <f t="shared" si="9"/>
        <v>108</v>
      </c>
      <c r="AJ23" t="str">
        <f t="shared" si="10"/>
        <v>ok</v>
      </c>
      <c r="AL23" t="str">
        <f t="shared" si="11"/>
        <v>Nein</v>
      </c>
      <c r="AM23" t="str">
        <f t="shared" si="12"/>
        <v>Nein</v>
      </c>
      <c r="AN23" t="str">
        <f t="shared" si="13"/>
        <v>Nein</v>
      </c>
      <c r="AO23" t="str">
        <f t="shared" si="14"/>
        <v>Nein</v>
      </c>
      <c r="AP23" t="str">
        <f t="shared" si="15"/>
        <v>Nein</v>
      </c>
      <c r="AQ23" t="str">
        <f t="shared" si="16"/>
        <v>Nein</v>
      </c>
      <c r="AR23" t="str">
        <f t="shared" si="17"/>
        <v>Nein</v>
      </c>
      <c r="AS23" t="s">
        <v>166</v>
      </c>
      <c r="AT23" t="s">
        <v>166</v>
      </c>
      <c r="AU23" t="str">
        <f t="shared" si="18"/>
        <v>Nein</v>
      </c>
      <c r="AW23" s="32" t="s">
        <v>166</v>
      </c>
      <c r="AX23" s="32" t="s">
        <v>166</v>
      </c>
      <c r="AY23" s="32" t="s">
        <v>166</v>
      </c>
      <c r="AZ23" s="32" t="s">
        <v>166</v>
      </c>
      <c r="BA23" s="32" t="s">
        <v>166</v>
      </c>
      <c r="BB23" s="32" t="s">
        <v>166</v>
      </c>
      <c r="BC23" s="32" t="s">
        <v>166</v>
      </c>
      <c r="BD23" s="32" t="s">
        <v>166</v>
      </c>
      <c r="BE23" s="32" t="s">
        <v>166</v>
      </c>
      <c r="BF23" s="32" t="s">
        <v>166</v>
      </c>
      <c r="BH23" s="31">
        <v>1</v>
      </c>
      <c r="BI23" s="31">
        <v>1</v>
      </c>
      <c r="BJ23" s="31">
        <v>1</v>
      </c>
      <c r="BK23" s="31">
        <v>1</v>
      </c>
      <c r="BL23" s="31">
        <v>1</v>
      </c>
      <c r="BM23" s="31">
        <v>1</v>
      </c>
      <c r="BN23" s="31">
        <v>1</v>
      </c>
      <c r="BO23" s="31">
        <v>1</v>
      </c>
      <c r="BP23" s="31">
        <v>1</v>
      </c>
      <c r="BQ23" s="31">
        <v>1</v>
      </c>
    </row>
    <row r="24" spans="1:69">
      <c r="A24" s="2">
        <v>10</v>
      </c>
      <c r="B24" s="19">
        <v>1</v>
      </c>
      <c r="C24">
        <v>20</v>
      </c>
      <c r="D24">
        <v>-1</v>
      </c>
      <c r="E24" s="10">
        <v>0</v>
      </c>
      <c r="F24" s="10">
        <v>-1</v>
      </c>
      <c r="G24" s="10">
        <v>20</v>
      </c>
      <c r="H24" s="10">
        <v>-1</v>
      </c>
      <c r="I24" s="10">
        <v>75</v>
      </c>
      <c r="J24">
        <v>25400</v>
      </c>
      <c r="K24">
        <v>28</v>
      </c>
      <c r="L24" s="10">
        <v>108</v>
      </c>
      <c r="P24" s="3" t="str">
        <f t="shared" si="19"/>
        <v>-</v>
      </c>
      <c r="Q24" s="3" t="str">
        <f t="shared" si="20"/>
        <v>-</v>
      </c>
      <c r="R24" s="3" t="str">
        <f t="shared" si="21"/>
        <v>-</v>
      </c>
      <c r="S24" s="3" t="str">
        <f t="shared" si="27"/>
        <v>-</v>
      </c>
      <c r="T24" s="3" t="str">
        <f t="shared" si="28"/>
        <v>-</v>
      </c>
      <c r="U24" s="3" t="str">
        <f t="shared" si="29"/>
        <v>-</v>
      </c>
      <c r="V24" s="3" t="str">
        <f t="shared" si="30"/>
        <v>-</v>
      </c>
      <c r="W24" s="3" t="str">
        <f t="shared" si="31"/>
        <v>-</v>
      </c>
      <c r="Y24">
        <f t="shared" si="0"/>
        <v>20</v>
      </c>
      <c r="Z24">
        <f t="shared" si="1"/>
        <v>-1</v>
      </c>
      <c r="AA24">
        <f t="shared" si="2"/>
        <v>0</v>
      </c>
      <c r="AB24">
        <f t="shared" si="3"/>
        <v>-1</v>
      </c>
      <c r="AC24">
        <f t="shared" si="4"/>
        <v>20</v>
      </c>
      <c r="AD24">
        <f t="shared" si="5"/>
        <v>-1</v>
      </c>
      <c r="AE24">
        <f t="shared" si="6"/>
        <v>75</v>
      </c>
      <c r="AF24">
        <f t="shared" si="7"/>
        <v>25400</v>
      </c>
      <c r="AG24">
        <f t="shared" si="8"/>
        <v>28</v>
      </c>
      <c r="AH24">
        <f t="shared" si="9"/>
        <v>108</v>
      </c>
      <c r="AJ24" t="str">
        <f t="shared" si="10"/>
        <v>ok</v>
      </c>
      <c r="AL24" t="str">
        <f t="shared" si="11"/>
        <v>Nein</v>
      </c>
      <c r="AM24" t="str">
        <f t="shared" si="12"/>
        <v>Nein</v>
      </c>
      <c r="AN24" t="str">
        <f t="shared" si="13"/>
        <v>Nein</v>
      </c>
      <c r="AO24" t="str">
        <f t="shared" si="14"/>
        <v>Nein</v>
      </c>
      <c r="AP24" t="str">
        <f t="shared" si="15"/>
        <v>Nein</v>
      </c>
      <c r="AQ24" t="str">
        <f t="shared" si="16"/>
        <v>Nein</v>
      </c>
      <c r="AR24" t="str">
        <f t="shared" si="17"/>
        <v>Nein</v>
      </c>
      <c r="AS24" t="s">
        <v>166</v>
      </c>
      <c r="AT24" t="s">
        <v>166</v>
      </c>
      <c r="AU24" t="str">
        <f t="shared" si="18"/>
        <v>Nein</v>
      </c>
      <c r="AW24" s="32" t="s">
        <v>166</v>
      </c>
      <c r="AX24" s="32" t="s">
        <v>166</v>
      </c>
      <c r="AY24" s="32" t="s">
        <v>166</v>
      </c>
      <c r="AZ24" s="32" t="s">
        <v>166</v>
      </c>
      <c r="BA24" s="32" t="s">
        <v>166</v>
      </c>
      <c r="BB24" s="32" t="s">
        <v>166</v>
      </c>
      <c r="BC24" s="32" t="s">
        <v>166</v>
      </c>
      <c r="BD24" s="32" t="s">
        <v>166</v>
      </c>
      <c r="BE24" s="32" t="s">
        <v>166</v>
      </c>
      <c r="BF24" s="32" t="s">
        <v>166</v>
      </c>
      <c r="BH24" s="31">
        <v>1</v>
      </c>
      <c r="BI24" s="31">
        <v>1</v>
      </c>
      <c r="BJ24" s="31">
        <v>1</v>
      </c>
      <c r="BK24" s="31">
        <v>1</v>
      </c>
      <c r="BL24" s="31">
        <v>1</v>
      </c>
      <c r="BM24" s="31">
        <v>1</v>
      </c>
      <c r="BN24" s="31">
        <v>1</v>
      </c>
      <c r="BO24" s="31">
        <v>1</v>
      </c>
      <c r="BP24" s="31">
        <v>1</v>
      </c>
      <c r="BQ24" s="31">
        <v>1</v>
      </c>
    </row>
    <row r="25" spans="1:69">
      <c r="A25" s="2">
        <v>11</v>
      </c>
      <c r="B25" s="19">
        <v>1</v>
      </c>
      <c r="C25">
        <v>-3</v>
      </c>
      <c r="D25">
        <v>-1</v>
      </c>
      <c r="E25" s="10">
        <v>-3</v>
      </c>
      <c r="F25" s="10">
        <v>-1</v>
      </c>
      <c r="G25" s="10">
        <v>-3</v>
      </c>
      <c r="H25" s="10">
        <v>-1</v>
      </c>
      <c r="I25" s="10">
        <v>-1</v>
      </c>
      <c r="J25">
        <v>25400</v>
      </c>
      <c r="K25">
        <v>28</v>
      </c>
      <c r="L25" s="10">
        <v>-1</v>
      </c>
      <c r="P25" s="3" t="str">
        <f t="shared" si="19"/>
        <v>-</v>
      </c>
      <c r="Q25" s="3" t="str">
        <f t="shared" si="20"/>
        <v>-</v>
      </c>
      <c r="R25" s="3" t="str">
        <f t="shared" si="21"/>
        <v>-</v>
      </c>
      <c r="S25" s="3" t="str">
        <f t="shared" si="27"/>
        <v>-</v>
      </c>
      <c r="T25" s="3" t="str">
        <f t="shared" si="28"/>
        <v>-</v>
      </c>
      <c r="U25" s="3" t="str">
        <f t="shared" si="29"/>
        <v>-</v>
      </c>
      <c r="V25" s="3" t="str">
        <f t="shared" si="30"/>
        <v>-</v>
      </c>
      <c r="W25" s="3" t="str">
        <f t="shared" si="31"/>
        <v>-</v>
      </c>
      <c r="Y25">
        <f t="shared" si="0"/>
        <v>-3</v>
      </c>
      <c r="Z25">
        <f t="shared" si="1"/>
        <v>-1</v>
      </c>
      <c r="AA25">
        <f t="shared" si="2"/>
        <v>-3</v>
      </c>
      <c r="AB25">
        <f t="shared" si="3"/>
        <v>-1</v>
      </c>
      <c r="AC25">
        <f t="shared" si="4"/>
        <v>-3</v>
      </c>
      <c r="AD25">
        <f t="shared" si="5"/>
        <v>-1</v>
      </c>
      <c r="AE25">
        <f t="shared" si="6"/>
        <v>-1</v>
      </c>
      <c r="AF25">
        <f t="shared" si="7"/>
        <v>25400</v>
      </c>
      <c r="AG25">
        <f t="shared" si="8"/>
        <v>28</v>
      </c>
      <c r="AH25">
        <f t="shared" si="9"/>
        <v>-1</v>
      </c>
      <c r="AJ25" t="str">
        <f t="shared" si="10"/>
        <v>Status</v>
      </c>
      <c r="AL25" t="str">
        <f t="shared" si="11"/>
        <v>Nein</v>
      </c>
      <c r="AM25" t="str">
        <f t="shared" si="12"/>
        <v>Nein</v>
      </c>
      <c r="AN25" t="str">
        <f t="shared" si="13"/>
        <v>Nein</v>
      </c>
      <c r="AO25" t="str">
        <f t="shared" si="14"/>
        <v>Nein</v>
      </c>
      <c r="AP25" t="str">
        <f t="shared" si="15"/>
        <v>Nein</v>
      </c>
      <c r="AQ25" t="str">
        <f t="shared" si="16"/>
        <v>Nein</v>
      </c>
      <c r="AR25" t="str">
        <f t="shared" si="17"/>
        <v>Nein</v>
      </c>
      <c r="AS25" t="s">
        <v>166</v>
      </c>
      <c r="AT25" t="s">
        <v>166</v>
      </c>
      <c r="AU25" t="str">
        <f t="shared" si="18"/>
        <v>Nein</v>
      </c>
      <c r="AW25" s="32" t="s">
        <v>166</v>
      </c>
      <c r="AX25" s="32" t="s">
        <v>166</v>
      </c>
      <c r="AY25" s="32" t="s">
        <v>166</v>
      </c>
      <c r="AZ25" s="32" t="s">
        <v>166</v>
      </c>
      <c r="BA25" s="32" t="s">
        <v>166</v>
      </c>
      <c r="BB25" s="32" t="s">
        <v>166</v>
      </c>
      <c r="BC25" s="32" t="s">
        <v>166</v>
      </c>
      <c r="BD25" s="32" t="s">
        <v>166</v>
      </c>
      <c r="BE25" s="32" t="s">
        <v>166</v>
      </c>
      <c r="BF25" s="32" t="s">
        <v>166</v>
      </c>
      <c r="BH25" s="31">
        <v>1</v>
      </c>
      <c r="BI25" s="31">
        <v>1</v>
      </c>
      <c r="BJ25" s="31">
        <v>1</v>
      </c>
      <c r="BK25" s="31">
        <v>1</v>
      </c>
      <c r="BL25" s="31">
        <v>1</v>
      </c>
      <c r="BM25" s="31">
        <v>1</v>
      </c>
      <c r="BN25" s="31">
        <v>1</v>
      </c>
      <c r="BO25" s="31">
        <v>1</v>
      </c>
      <c r="BP25" s="31">
        <v>1</v>
      </c>
      <c r="BQ25" s="31">
        <v>1</v>
      </c>
    </row>
    <row r="26" spans="1:69">
      <c r="A26" s="2">
        <v>12</v>
      </c>
      <c r="B26" s="19">
        <v>1</v>
      </c>
      <c r="C26">
        <v>3</v>
      </c>
      <c r="D26">
        <v>85</v>
      </c>
      <c r="E26" s="10">
        <v>3</v>
      </c>
      <c r="F26" s="10">
        <v>85</v>
      </c>
      <c r="G26" s="10">
        <v>0</v>
      </c>
      <c r="H26" s="10">
        <v>-1</v>
      </c>
      <c r="I26" s="10">
        <v>75</v>
      </c>
      <c r="J26" s="10">
        <v>4200</v>
      </c>
      <c r="K26">
        <v>28</v>
      </c>
      <c r="L26" s="10">
        <v>88</v>
      </c>
      <c r="P26" s="3" t="str">
        <f t="shared" si="19"/>
        <v>-</v>
      </c>
      <c r="Q26" s="3" t="str">
        <f t="shared" si="20"/>
        <v>-</v>
      </c>
      <c r="R26" s="3" t="str">
        <f t="shared" si="21"/>
        <v>-</v>
      </c>
      <c r="S26" s="3" t="str">
        <f t="shared" si="27"/>
        <v>-</v>
      </c>
      <c r="T26" s="3" t="str">
        <f t="shared" si="28"/>
        <v>-</v>
      </c>
      <c r="U26" s="3" t="str">
        <f t="shared" si="29"/>
        <v>-</v>
      </c>
      <c r="V26" s="3" t="str">
        <f t="shared" si="30"/>
        <v>-</v>
      </c>
      <c r="W26" s="3" t="str">
        <f t="shared" si="31"/>
        <v>-</v>
      </c>
      <c r="Y26">
        <f t="shared" si="0"/>
        <v>3</v>
      </c>
      <c r="Z26">
        <f t="shared" si="1"/>
        <v>85</v>
      </c>
      <c r="AA26">
        <f t="shared" si="2"/>
        <v>3</v>
      </c>
      <c r="AB26">
        <f t="shared" si="3"/>
        <v>85</v>
      </c>
      <c r="AC26">
        <f t="shared" si="4"/>
        <v>0</v>
      </c>
      <c r="AD26">
        <f t="shared" si="5"/>
        <v>-1</v>
      </c>
      <c r="AE26">
        <f t="shared" si="6"/>
        <v>75</v>
      </c>
      <c r="AF26">
        <f t="shared" si="7"/>
        <v>4200</v>
      </c>
      <c r="AG26">
        <f t="shared" si="8"/>
        <v>28</v>
      </c>
      <c r="AH26">
        <f t="shared" si="9"/>
        <v>88</v>
      </c>
      <c r="AJ26" t="str">
        <f t="shared" si="10"/>
        <v>ok</v>
      </c>
      <c r="AL26" t="str">
        <f t="shared" si="11"/>
        <v>Nein</v>
      </c>
      <c r="AM26" t="str">
        <f t="shared" si="12"/>
        <v>Nein</v>
      </c>
      <c r="AN26" t="str">
        <f t="shared" si="13"/>
        <v>Nein</v>
      </c>
      <c r="AO26" t="str">
        <f t="shared" si="14"/>
        <v>Nein</v>
      </c>
      <c r="AP26" t="str">
        <f t="shared" si="15"/>
        <v>Nein</v>
      </c>
      <c r="AQ26" t="str">
        <f t="shared" si="16"/>
        <v>Nein</v>
      </c>
      <c r="AR26" t="str">
        <f t="shared" si="17"/>
        <v>Nein</v>
      </c>
      <c r="AS26" t="s">
        <v>166</v>
      </c>
      <c r="AT26" t="s">
        <v>166</v>
      </c>
      <c r="AU26" t="str">
        <f t="shared" si="18"/>
        <v>Nein</v>
      </c>
      <c r="AW26" s="32" t="s">
        <v>166</v>
      </c>
      <c r="AX26" s="32" t="s">
        <v>166</v>
      </c>
      <c r="AY26" s="32" t="s">
        <v>166</v>
      </c>
      <c r="AZ26" s="32" t="s">
        <v>166</v>
      </c>
      <c r="BA26" s="32" t="s">
        <v>166</v>
      </c>
      <c r="BB26" s="32" t="s">
        <v>166</v>
      </c>
      <c r="BC26" s="32" t="s">
        <v>166</v>
      </c>
      <c r="BD26" s="32" t="s">
        <v>166</v>
      </c>
      <c r="BE26" s="32" t="s">
        <v>166</v>
      </c>
      <c r="BF26" s="32" t="s">
        <v>166</v>
      </c>
      <c r="BH26" s="31">
        <v>1</v>
      </c>
      <c r="BI26" s="31">
        <v>1</v>
      </c>
      <c r="BJ26" s="31">
        <v>1</v>
      </c>
      <c r="BK26" s="31">
        <v>1</v>
      </c>
      <c r="BL26" s="31">
        <v>1</v>
      </c>
      <c r="BM26" s="31">
        <v>1</v>
      </c>
      <c r="BN26" s="31">
        <v>1</v>
      </c>
      <c r="BO26" s="31">
        <v>1</v>
      </c>
      <c r="BP26" s="31">
        <v>1</v>
      </c>
      <c r="BQ26" s="31">
        <v>1</v>
      </c>
    </row>
    <row r="27" spans="1:69">
      <c r="A27" s="2">
        <v>13</v>
      </c>
      <c r="B27" s="19">
        <v>1</v>
      </c>
      <c r="C27">
        <v>3</v>
      </c>
      <c r="D27">
        <v>-3</v>
      </c>
      <c r="E27" s="10">
        <v>3</v>
      </c>
      <c r="F27" s="10">
        <v>-3</v>
      </c>
      <c r="G27" s="10">
        <v>0</v>
      </c>
      <c r="H27" s="10">
        <v>-3</v>
      </c>
      <c r="I27" s="10">
        <v>75</v>
      </c>
      <c r="J27" s="10">
        <v>-1</v>
      </c>
      <c r="K27">
        <v>28</v>
      </c>
      <c r="L27" s="10">
        <v>-3</v>
      </c>
      <c r="P27" s="3" t="str">
        <f t="shared" si="19"/>
        <v>-</v>
      </c>
      <c r="Q27" s="3" t="str">
        <f t="shared" si="20"/>
        <v>-</v>
      </c>
      <c r="R27" s="3" t="str">
        <f t="shared" si="21"/>
        <v>-</v>
      </c>
      <c r="S27" s="3" t="str">
        <f t="shared" si="27"/>
        <v>-</v>
      </c>
      <c r="T27" s="3" t="str">
        <f t="shared" si="28"/>
        <v>-</v>
      </c>
      <c r="U27" s="3" t="str">
        <f t="shared" si="29"/>
        <v>-</v>
      </c>
      <c r="V27" s="3" t="str">
        <f t="shared" si="30"/>
        <v>-</v>
      </c>
      <c r="W27" s="3" t="str">
        <f t="shared" si="31"/>
        <v>-</v>
      </c>
      <c r="Y27">
        <f t="shared" si="0"/>
        <v>3</v>
      </c>
      <c r="Z27">
        <f t="shared" si="1"/>
        <v>-3</v>
      </c>
      <c r="AA27">
        <f t="shared" si="2"/>
        <v>3</v>
      </c>
      <c r="AB27">
        <f t="shared" si="3"/>
        <v>-3</v>
      </c>
      <c r="AC27">
        <f t="shared" si="4"/>
        <v>0</v>
      </c>
      <c r="AD27">
        <f t="shared" si="5"/>
        <v>-3</v>
      </c>
      <c r="AE27">
        <f t="shared" si="6"/>
        <v>75</v>
      </c>
      <c r="AF27">
        <f t="shared" si="7"/>
        <v>-1</v>
      </c>
      <c r="AG27">
        <f t="shared" si="8"/>
        <v>28</v>
      </c>
      <c r="AH27">
        <f t="shared" si="9"/>
        <v>-3</v>
      </c>
      <c r="AJ27" t="str">
        <f t="shared" si="10"/>
        <v>ok</v>
      </c>
      <c r="AL27" t="str">
        <f t="shared" si="11"/>
        <v>Nein</v>
      </c>
      <c r="AM27" t="str">
        <f t="shared" si="12"/>
        <v>Nein</v>
      </c>
      <c r="AN27" t="str">
        <f t="shared" si="13"/>
        <v>Nein</v>
      </c>
      <c r="AO27" t="str">
        <f t="shared" si="14"/>
        <v>Nein</v>
      </c>
      <c r="AP27" t="str">
        <f t="shared" si="15"/>
        <v>Nein</v>
      </c>
      <c r="AQ27" t="str">
        <f t="shared" si="16"/>
        <v>Nein</v>
      </c>
      <c r="AR27" t="str">
        <f t="shared" si="17"/>
        <v>Nein</v>
      </c>
      <c r="AS27" t="s">
        <v>166</v>
      </c>
      <c r="AT27" t="s">
        <v>166</v>
      </c>
      <c r="AU27" t="str">
        <f t="shared" si="18"/>
        <v>Nein</v>
      </c>
      <c r="AW27" s="32" t="s">
        <v>166</v>
      </c>
      <c r="AX27" s="32" t="s">
        <v>166</v>
      </c>
      <c r="AY27" s="32" t="s">
        <v>166</v>
      </c>
      <c r="AZ27" s="32" t="s">
        <v>166</v>
      </c>
      <c r="BA27" s="32" t="s">
        <v>166</v>
      </c>
      <c r="BB27" s="32" t="s">
        <v>166</v>
      </c>
      <c r="BC27" s="32" t="s">
        <v>166</v>
      </c>
      <c r="BD27" s="32" t="s">
        <v>166</v>
      </c>
      <c r="BE27" s="32" t="s">
        <v>166</v>
      </c>
      <c r="BF27" s="32" t="s">
        <v>166</v>
      </c>
      <c r="BH27" s="31">
        <v>1</v>
      </c>
      <c r="BI27" s="31">
        <v>1</v>
      </c>
      <c r="BJ27" s="31">
        <v>1</v>
      </c>
      <c r="BK27" s="31">
        <v>1</v>
      </c>
      <c r="BL27" s="31">
        <v>1</v>
      </c>
      <c r="BM27" s="31">
        <v>1</v>
      </c>
      <c r="BN27" s="31">
        <v>1</v>
      </c>
      <c r="BO27" s="31">
        <v>1</v>
      </c>
      <c r="BP27" s="31">
        <v>1</v>
      </c>
      <c r="BQ27" s="31">
        <v>1</v>
      </c>
    </row>
    <row r="28" spans="1:69">
      <c r="A28" s="2">
        <v>14</v>
      </c>
      <c r="B28" s="19">
        <v>1</v>
      </c>
      <c r="C28">
        <v>3</v>
      </c>
      <c r="D28">
        <v>-1</v>
      </c>
      <c r="E28" s="10">
        <v>3</v>
      </c>
      <c r="F28" s="10">
        <v>-1</v>
      </c>
      <c r="G28" s="10">
        <v>0</v>
      </c>
      <c r="H28" s="10">
        <v>-1</v>
      </c>
      <c r="I28" s="10">
        <v>75</v>
      </c>
      <c r="J28" s="10">
        <v>25400</v>
      </c>
      <c r="K28">
        <v>21</v>
      </c>
      <c r="L28" s="10">
        <v>-1</v>
      </c>
      <c r="P28" s="3" t="str">
        <f t="shared" si="19"/>
        <v>-</v>
      </c>
      <c r="Q28" s="3" t="str">
        <f t="shared" si="20"/>
        <v>-</v>
      </c>
      <c r="R28" s="3" t="str">
        <f t="shared" si="21"/>
        <v>-</v>
      </c>
      <c r="S28" s="3" t="str">
        <f t="shared" si="27"/>
        <v>-</v>
      </c>
      <c r="T28" s="3" t="str">
        <f t="shared" si="28"/>
        <v>-</v>
      </c>
      <c r="U28" s="3" t="str">
        <f t="shared" si="29"/>
        <v>-</v>
      </c>
      <c r="V28" s="3" t="str">
        <f t="shared" si="30"/>
        <v>-</v>
      </c>
      <c r="W28" s="3" t="str">
        <f t="shared" si="31"/>
        <v>-</v>
      </c>
      <c r="Y28">
        <f t="shared" si="0"/>
        <v>3</v>
      </c>
      <c r="Z28">
        <f t="shared" si="1"/>
        <v>-1</v>
      </c>
      <c r="AA28">
        <f t="shared" si="2"/>
        <v>3</v>
      </c>
      <c r="AB28">
        <f t="shared" si="3"/>
        <v>-1</v>
      </c>
      <c r="AC28">
        <f t="shared" si="4"/>
        <v>0</v>
      </c>
      <c r="AD28">
        <f t="shared" si="5"/>
        <v>-1</v>
      </c>
      <c r="AE28">
        <f t="shared" si="6"/>
        <v>75</v>
      </c>
      <c r="AF28">
        <f t="shared" si="7"/>
        <v>25400</v>
      </c>
      <c r="AG28">
        <f t="shared" si="8"/>
        <v>21</v>
      </c>
      <c r="AH28">
        <f t="shared" si="9"/>
        <v>-1</v>
      </c>
      <c r="AJ28" t="str">
        <f t="shared" si="10"/>
        <v>ok</v>
      </c>
      <c r="AL28" t="str">
        <f t="shared" si="11"/>
        <v>Nein</v>
      </c>
      <c r="AM28" t="str">
        <f t="shared" si="12"/>
        <v>Nein</v>
      </c>
      <c r="AN28" t="str">
        <f t="shared" si="13"/>
        <v>Nein</v>
      </c>
      <c r="AO28" t="str">
        <f t="shared" si="14"/>
        <v>Nein</v>
      </c>
      <c r="AP28" t="str">
        <f t="shared" si="15"/>
        <v>Nein</v>
      </c>
      <c r="AQ28" t="str">
        <f t="shared" si="16"/>
        <v>Nein</v>
      </c>
      <c r="AR28" t="str">
        <f t="shared" si="17"/>
        <v>Nein</v>
      </c>
      <c r="AS28" t="s">
        <v>166</v>
      </c>
      <c r="AT28" t="s">
        <v>166</v>
      </c>
      <c r="AU28" t="str">
        <f t="shared" si="18"/>
        <v>Nein</v>
      </c>
      <c r="AW28" s="32" t="s">
        <v>166</v>
      </c>
      <c r="AX28" s="32" t="s">
        <v>166</v>
      </c>
      <c r="AY28" s="32" t="s">
        <v>166</v>
      </c>
      <c r="AZ28" s="32" t="s">
        <v>166</v>
      </c>
      <c r="BA28" s="32" t="s">
        <v>166</v>
      </c>
      <c r="BB28" s="32" t="s">
        <v>166</v>
      </c>
      <c r="BC28" s="32" t="s">
        <v>166</v>
      </c>
      <c r="BD28" s="32" t="s">
        <v>166</v>
      </c>
      <c r="BE28" s="32" t="s">
        <v>166</v>
      </c>
      <c r="BF28" s="32" t="s">
        <v>166</v>
      </c>
      <c r="BH28" s="31">
        <v>1</v>
      </c>
      <c r="BI28" s="31">
        <v>1</v>
      </c>
      <c r="BJ28" s="31">
        <v>1</v>
      </c>
      <c r="BK28" s="31">
        <v>1</v>
      </c>
      <c r="BL28" s="31">
        <v>1</v>
      </c>
      <c r="BM28" s="31">
        <v>1</v>
      </c>
      <c r="BN28" s="31">
        <v>1</v>
      </c>
      <c r="BO28" s="31">
        <v>1</v>
      </c>
      <c r="BP28" s="31">
        <v>1</v>
      </c>
      <c r="BQ28" s="31">
        <v>1</v>
      </c>
    </row>
    <row r="29" spans="1:69">
      <c r="A29" s="2">
        <v>15</v>
      </c>
      <c r="B29" s="22">
        <v>1</v>
      </c>
      <c r="C29">
        <v>20</v>
      </c>
      <c r="D29">
        <v>107</v>
      </c>
      <c r="E29">
        <v>2</v>
      </c>
      <c r="F29">
        <v>85</v>
      </c>
      <c r="G29">
        <v>18</v>
      </c>
      <c r="H29">
        <v>110</v>
      </c>
      <c r="I29">
        <v>-1</v>
      </c>
      <c r="J29" s="10">
        <v>2500</v>
      </c>
      <c r="K29">
        <v>23</v>
      </c>
      <c r="L29">
        <v>106</v>
      </c>
      <c r="P29" s="3" t="str">
        <f t="shared" si="19"/>
        <v>-</v>
      </c>
      <c r="Q29" s="3" t="str">
        <f t="shared" si="20"/>
        <v>-</v>
      </c>
      <c r="R29" s="3" t="str">
        <f t="shared" si="21"/>
        <v>-</v>
      </c>
      <c r="S29" s="3" t="str">
        <f t="shared" si="27"/>
        <v>-</v>
      </c>
      <c r="T29" s="3" t="str">
        <f t="shared" si="28"/>
        <v>-</v>
      </c>
      <c r="U29" s="3" t="str">
        <f t="shared" si="29"/>
        <v>-</v>
      </c>
      <c r="V29" s="3" t="str">
        <f t="shared" si="30"/>
        <v>-</v>
      </c>
      <c r="W29" s="3" t="str">
        <f t="shared" si="31"/>
        <v>-</v>
      </c>
      <c r="Y29">
        <f t="shared" si="0"/>
        <v>20</v>
      </c>
      <c r="Z29">
        <f t="shared" si="1"/>
        <v>107</v>
      </c>
      <c r="AA29">
        <f t="shared" si="2"/>
        <v>2</v>
      </c>
      <c r="AB29">
        <f t="shared" si="3"/>
        <v>85</v>
      </c>
      <c r="AC29">
        <f t="shared" si="4"/>
        <v>18</v>
      </c>
      <c r="AD29">
        <f t="shared" si="5"/>
        <v>110</v>
      </c>
      <c r="AE29">
        <f t="shared" si="6"/>
        <v>-1</v>
      </c>
      <c r="AF29">
        <f t="shared" si="7"/>
        <v>2500</v>
      </c>
      <c r="AG29">
        <f t="shared" si="8"/>
        <v>23</v>
      </c>
      <c r="AH29">
        <f t="shared" si="9"/>
        <v>106</v>
      </c>
      <c r="AJ29" t="str">
        <f t="shared" si="10"/>
        <v>ok</v>
      </c>
      <c r="AL29" t="str">
        <f t="shared" si="11"/>
        <v>Nein</v>
      </c>
      <c r="AM29" t="str">
        <f t="shared" si="12"/>
        <v>Nein</v>
      </c>
      <c r="AN29" t="str">
        <f t="shared" si="13"/>
        <v>Nein</v>
      </c>
      <c r="AO29" t="str">
        <f t="shared" si="14"/>
        <v>Nein</v>
      </c>
      <c r="AP29" t="str">
        <f t="shared" si="15"/>
        <v>Nein</v>
      </c>
      <c r="AQ29" t="str">
        <f t="shared" si="16"/>
        <v>Nein</v>
      </c>
      <c r="AR29" t="str">
        <f t="shared" si="17"/>
        <v>Nein</v>
      </c>
      <c r="AS29" t="s">
        <v>166</v>
      </c>
      <c r="AT29" t="s">
        <v>166</v>
      </c>
      <c r="AU29" t="str">
        <f t="shared" si="18"/>
        <v>Nein</v>
      </c>
      <c r="AW29" s="32" t="s">
        <v>166</v>
      </c>
      <c r="AX29" s="32" t="s">
        <v>166</v>
      </c>
      <c r="AY29" s="32" t="s">
        <v>166</v>
      </c>
      <c r="AZ29" s="32" t="s">
        <v>166</v>
      </c>
      <c r="BA29" s="32" t="s">
        <v>166</v>
      </c>
      <c r="BB29" s="32" t="s">
        <v>166</v>
      </c>
      <c r="BC29" s="32" t="s">
        <v>166</v>
      </c>
      <c r="BD29" s="32" t="s">
        <v>166</v>
      </c>
      <c r="BE29" s="32" t="s">
        <v>166</v>
      </c>
      <c r="BF29" s="32" t="s">
        <v>166</v>
      </c>
      <c r="BH29" s="31">
        <v>1</v>
      </c>
      <c r="BI29" s="31">
        <v>1</v>
      </c>
      <c r="BJ29" s="31">
        <v>1</v>
      </c>
      <c r="BK29" s="31">
        <v>1</v>
      </c>
      <c r="BL29" s="31">
        <v>1</v>
      </c>
      <c r="BM29" s="31">
        <v>1</v>
      </c>
      <c r="BN29" s="31">
        <v>1</v>
      </c>
      <c r="BO29" s="31">
        <v>1</v>
      </c>
      <c r="BP29" s="31">
        <v>1</v>
      </c>
      <c r="BQ29" s="31">
        <v>1</v>
      </c>
    </row>
    <row r="30" spans="1:69">
      <c r="A30" s="2">
        <v>16</v>
      </c>
      <c r="B30" s="22">
        <v>1</v>
      </c>
      <c r="C30" s="10">
        <v>0</v>
      </c>
      <c r="D30">
        <v>-1</v>
      </c>
      <c r="E30" s="10">
        <v>0</v>
      </c>
      <c r="F30" s="10">
        <v>-1</v>
      </c>
      <c r="G30" s="10">
        <v>0</v>
      </c>
      <c r="H30" s="10">
        <v>-1</v>
      </c>
      <c r="I30" s="10">
        <v>-1</v>
      </c>
      <c r="J30" s="10">
        <v>25400</v>
      </c>
      <c r="K30">
        <v>31</v>
      </c>
      <c r="L30" s="10">
        <v>-1</v>
      </c>
      <c r="P30" s="3" t="str">
        <f t="shared" si="19"/>
        <v>-</v>
      </c>
      <c r="Q30" s="3" t="str">
        <f t="shared" si="20"/>
        <v>-</v>
      </c>
      <c r="R30" s="3" t="str">
        <f t="shared" si="21"/>
        <v>-</v>
      </c>
      <c r="S30" s="3" t="str">
        <f t="shared" si="27"/>
        <v>-</v>
      </c>
      <c r="T30" s="3" t="str">
        <f t="shared" si="28"/>
        <v>-</v>
      </c>
      <c r="U30" s="3" t="str">
        <f t="shared" si="29"/>
        <v>-</v>
      </c>
      <c r="V30" s="3" t="str">
        <f t="shared" si="30"/>
        <v>-</v>
      </c>
      <c r="W30" s="3" t="str">
        <f t="shared" si="31"/>
        <v>-</v>
      </c>
      <c r="Y30">
        <f t="shared" si="0"/>
        <v>0</v>
      </c>
      <c r="Z30">
        <f t="shared" si="1"/>
        <v>-1</v>
      </c>
      <c r="AA30">
        <f t="shared" si="2"/>
        <v>0</v>
      </c>
      <c r="AB30">
        <f t="shared" si="3"/>
        <v>-1</v>
      </c>
      <c r="AC30">
        <f t="shared" si="4"/>
        <v>0</v>
      </c>
      <c r="AD30">
        <f t="shared" si="5"/>
        <v>-1</v>
      </c>
      <c r="AE30">
        <f t="shared" si="6"/>
        <v>-1</v>
      </c>
      <c r="AF30">
        <f t="shared" si="7"/>
        <v>25400</v>
      </c>
      <c r="AG30">
        <f t="shared" si="8"/>
        <v>31</v>
      </c>
      <c r="AH30">
        <f t="shared" si="9"/>
        <v>-1</v>
      </c>
      <c r="AJ30" t="str">
        <f t="shared" si="10"/>
        <v>ok</v>
      </c>
      <c r="AL30" t="str">
        <f t="shared" si="11"/>
        <v>Nein</v>
      </c>
      <c r="AM30" t="str">
        <f t="shared" si="12"/>
        <v>Nein</v>
      </c>
      <c r="AN30" t="str">
        <f t="shared" si="13"/>
        <v>Nein</v>
      </c>
      <c r="AO30" t="str">
        <f t="shared" si="14"/>
        <v>Nein</v>
      </c>
      <c r="AP30" t="str">
        <f t="shared" si="15"/>
        <v>Nein</v>
      </c>
      <c r="AQ30" t="str">
        <f t="shared" si="16"/>
        <v>Nein</v>
      </c>
      <c r="AR30" t="str">
        <f t="shared" si="17"/>
        <v>Nein</v>
      </c>
      <c r="AS30" t="s">
        <v>166</v>
      </c>
      <c r="AT30" t="s">
        <v>166</v>
      </c>
      <c r="AU30" t="str">
        <f t="shared" si="18"/>
        <v>Nein</v>
      </c>
      <c r="AW30" s="32" t="s">
        <v>166</v>
      </c>
      <c r="AX30" s="32" t="s">
        <v>166</v>
      </c>
      <c r="AY30" s="32" t="s">
        <v>166</v>
      </c>
      <c r="AZ30" s="32" t="s">
        <v>166</v>
      </c>
      <c r="BA30" s="32" t="s">
        <v>166</v>
      </c>
      <c r="BB30" s="32" t="s">
        <v>166</v>
      </c>
      <c r="BC30" s="32" t="s">
        <v>166</v>
      </c>
      <c r="BD30" s="32" t="s">
        <v>166</v>
      </c>
      <c r="BE30" s="32" t="s">
        <v>166</v>
      </c>
      <c r="BF30" s="32" t="s">
        <v>166</v>
      </c>
      <c r="BH30" s="31">
        <v>1</v>
      </c>
      <c r="BI30" s="31">
        <v>1</v>
      </c>
      <c r="BJ30" s="31">
        <v>1</v>
      </c>
      <c r="BK30" s="31">
        <v>1</v>
      </c>
      <c r="BL30" s="31">
        <v>1</v>
      </c>
      <c r="BM30" s="31">
        <v>1</v>
      </c>
      <c r="BN30" s="31">
        <v>1</v>
      </c>
      <c r="BO30" s="31">
        <v>1</v>
      </c>
      <c r="BP30" s="31">
        <v>1</v>
      </c>
      <c r="BQ30" s="31">
        <v>1</v>
      </c>
    </row>
    <row r="31" spans="1:69">
      <c r="A31" s="2">
        <v>17</v>
      </c>
      <c r="B31" s="19">
        <v>1</v>
      </c>
      <c r="C31" s="10">
        <v>0</v>
      </c>
      <c r="D31">
        <v>-3</v>
      </c>
      <c r="E31" s="10">
        <v>0</v>
      </c>
      <c r="F31" s="10">
        <v>-3</v>
      </c>
      <c r="G31" s="10">
        <v>0</v>
      </c>
      <c r="H31" s="10">
        <v>-3</v>
      </c>
      <c r="I31" s="10">
        <v>0</v>
      </c>
      <c r="J31" s="10">
        <v>-1</v>
      </c>
      <c r="K31">
        <v>32</v>
      </c>
      <c r="L31" s="10">
        <v>-3</v>
      </c>
      <c r="P31" s="3" t="str">
        <f t="shared" si="19"/>
        <v>-</v>
      </c>
      <c r="Q31" s="3" t="str">
        <f t="shared" si="20"/>
        <v>-</v>
      </c>
      <c r="R31" s="3" t="str">
        <f t="shared" si="21"/>
        <v>-</v>
      </c>
      <c r="S31" s="3" t="str">
        <f t="shared" si="27"/>
        <v>-</v>
      </c>
      <c r="T31" s="3" t="str">
        <f t="shared" si="28"/>
        <v>-</v>
      </c>
      <c r="U31" s="3" t="str">
        <f t="shared" si="29"/>
        <v>-</v>
      </c>
      <c r="V31" s="3" t="str">
        <f t="shared" si="30"/>
        <v>-</v>
      </c>
      <c r="W31" s="3" t="str">
        <f t="shared" si="31"/>
        <v>-</v>
      </c>
      <c r="Y31">
        <f t="shared" si="0"/>
        <v>0</v>
      </c>
      <c r="Z31">
        <f t="shared" si="1"/>
        <v>-3</v>
      </c>
      <c r="AA31">
        <f t="shared" si="2"/>
        <v>0</v>
      </c>
      <c r="AB31">
        <f t="shared" si="3"/>
        <v>-3</v>
      </c>
      <c r="AC31">
        <f t="shared" si="4"/>
        <v>0</v>
      </c>
      <c r="AD31">
        <f t="shared" si="5"/>
        <v>-3</v>
      </c>
      <c r="AE31">
        <f t="shared" si="6"/>
        <v>0</v>
      </c>
      <c r="AF31">
        <f t="shared" si="7"/>
        <v>-1</v>
      </c>
      <c r="AG31">
        <f t="shared" si="8"/>
        <v>32</v>
      </c>
      <c r="AH31">
        <f t="shared" si="9"/>
        <v>-3</v>
      </c>
      <c r="AJ31" t="str">
        <f t="shared" si="10"/>
        <v>ok</v>
      </c>
      <c r="AL31" t="str">
        <f t="shared" si="11"/>
        <v>Nein</v>
      </c>
      <c r="AM31" t="str">
        <f t="shared" si="12"/>
        <v>Nein</v>
      </c>
      <c r="AN31" t="str">
        <f t="shared" si="13"/>
        <v>Nein</v>
      </c>
      <c r="AO31" t="str">
        <f t="shared" si="14"/>
        <v>Nein</v>
      </c>
      <c r="AP31" t="str">
        <f t="shared" si="15"/>
        <v>Nein</v>
      </c>
      <c r="AQ31" t="str">
        <f t="shared" si="16"/>
        <v>Nein</v>
      </c>
      <c r="AR31" t="str">
        <f t="shared" si="17"/>
        <v>Nein</v>
      </c>
      <c r="AS31" t="s">
        <v>166</v>
      </c>
      <c r="AT31" t="s">
        <v>166</v>
      </c>
      <c r="AU31" t="str">
        <f t="shared" si="18"/>
        <v>Nein</v>
      </c>
      <c r="AW31" s="32" t="s">
        <v>166</v>
      </c>
      <c r="AX31" s="32" t="s">
        <v>166</v>
      </c>
      <c r="AY31" s="32" t="s">
        <v>166</v>
      </c>
      <c r="AZ31" s="32" t="s">
        <v>166</v>
      </c>
      <c r="BA31" s="32" t="s">
        <v>166</v>
      </c>
      <c r="BB31" s="32" t="s">
        <v>166</v>
      </c>
      <c r="BC31" s="32" t="s">
        <v>166</v>
      </c>
      <c r="BD31" s="32" t="s">
        <v>166</v>
      </c>
      <c r="BE31" s="32" t="s">
        <v>166</v>
      </c>
      <c r="BF31" s="32" t="s">
        <v>166</v>
      </c>
      <c r="BH31" s="31">
        <v>1</v>
      </c>
      <c r="BI31" s="31">
        <v>1</v>
      </c>
      <c r="BJ31" s="31">
        <v>1</v>
      </c>
      <c r="BK31" s="31">
        <v>1</v>
      </c>
      <c r="BL31" s="31">
        <v>1</v>
      </c>
      <c r="BM31" s="31">
        <v>1</v>
      </c>
      <c r="BN31" s="31">
        <v>1</v>
      </c>
      <c r="BO31" s="31">
        <v>1</v>
      </c>
      <c r="BP31" s="31">
        <v>1</v>
      </c>
      <c r="BQ31" s="31">
        <v>1</v>
      </c>
    </row>
    <row r="32" spans="1:69">
      <c r="A32" s="2">
        <v>18</v>
      </c>
      <c r="B32" s="19">
        <v>1</v>
      </c>
      <c r="C32" s="10">
        <v>20</v>
      </c>
      <c r="D32">
        <v>107</v>
      </c>
      <c r="E32" s="10">
        <v>2</v>
      </c>
      <c r="F32" s="10">
        <v>85</v>
      </c>
      <c r="G32" s="10">
        <v>18</v>
      </c>
      <c r="H32" s="10">
        <v>110</v>
      </c>
      <c r="I32" s="10">
        <v>-2</v>
      </c>
      <c r="J32" s="10">
        <v>3600</v>
      </c>
      <c r="K32">
        <v>25</v>
      </c>
      <c r="L32" s="10">
        <v>106</v>
      </c>
      <c r="N32" s="32" t="s">
        <v>211</v>
      </c>
      <c r="P32" s="3" t="str">
        <f t="shared" si="19"/>
        <v>-</v>
      </c>
      <c r="Q32" s="3" t="str">
        <f t="shared" si="20"/>
        <v>-</v>
      </c>
      <c r="R32" s="3" t="str">
        <f t="shared" si="21"/>
        <v>-</v>
      </c>
      <c r="S32" s="3" t="str">
        <f t="shared" si="27"/>
        <v>-</v>
      </c>
      <c r="T32" s="3" t="str">
        <f t="shared" si="28"/>
        <v>-</v>
      </c>
      <c r="U32" s="3" t="str">
        <f t="shared" si="29"/>
        <v>-</v>
      </c>
      <c r="V32" s="3" t="str">
        <f t="shared" si="30"/>
        <v>-</v>
      </c>
      <c r="W32" s="3" t="str">
        <f t="shared" si="31"/>
        <v>-</v>
      </c>
      <c r="Y32">
        <f t="shared" si="0"/>
        <v>20</v>
      </c>
      <c r="Z32">
        <f t="shared" si="1"/>
        <v>107</v>
      </c>
      <c r="AA32">
        <f t="shared" si="2"/>
        <v>2</v>
      </c>
      <c r="AB32">
        <f t="shared" si="3"/>
        <v>85</v>
      </c>
      <c r="AC32">
        <f t="shared" si="4"/>
        <v>18</v>
      </c>
      <c r="AD32">
        <f t="shared" si="5"/>
        <v>110</v>
      </c>
      <c r="AE32">
        <f t="shared" si="6"/>
        <v>-2</v>
      </c>
      <c r="AF32">
        <f t="shared" si="7"/>
        <v>3600</v>
      </c>
      <c r="AG32">
        <f t="shared" si="8"/>
        <v>25</v>
      </c>
      <c r="AH32">
        <f t="shared" si="9"/>
        <v>106</v>
      </c>
      <c r="AJ32" t="str">
        <f t="shared" si="10"/>
        <v>ok</v>
      </c>
      <c r="AL32" t="str">
        <f t="shared" si="11"/>
        <v>Nein</v>
      </c>
      <c r="AM32" t="str">
        <f t="shared" si="12"/>
        <v>Nein</v>
      </c>
      <c r="AN32" t="str">
        <f t="shared" si="13"/>
        <v>Nein</v>
      </c>
      <c r="AO32" t="str">
        <f t="shared" si="14"/>
        <v>Nein</v>
      </c>
      <c r="AP32" t="str">
        <f t="shared" si="15"/>
        <v>Nein</v>
      </c>
      <c r="AQ32" t="str">
        <f t="shared" si="16"/>
        <v>Nein</v>
      </c>
      <c r="AR32" t="str">
        <f t="shared" si="17"/>
        <v>Nein</v>
      </c>
      <c r="AS32" t="s">
        <v>166</v>
      </c>
      <c r="AT32" t="s">
        <v>166</v>
      </c>
      <c r="AU32" t="str">
        <f t="shared" si="18"/>
        <v>Nein</v>
      </c>
      <c r="AW32" s="32" t="s">
        <v>166</v>
      </c>
      <c r="AX32" s="32" t="s">
        <v>166</v>
      </c>
      <c r="AY32" s="32" t="s">
        <v>166</v>
      </c>
      <c r="AZ32" s="32" t="s">
        <v>166</v>
      </c>
      <c r="BA32" s="32" t="s">
        <v>166</v>
      </c>
      <c r="BB32" s="32" t="s">
        <v>166</v>
      </c>
      <c r="BC32" s="32" t="s">
        <v>178</v>
      </c>
      <c r="BD32" s="32" t="s">
        <v>166</v>
      </c>
      <c r="BE32" s="32" t="s">
        <v>166</v>
      </c>
      <c r="BF32" s="32" t="s">
        <v>166</v>
      </c>
      <c r="BH32" s="31">
        <v>1</v>
      </c>
      <c r="BI32" s="31">
        <v>1</v>
      </c>
      <c r="BJ32" s="31">
        <v>1</v>
      </c>
      <c r="BK32" s="31">
        <v>1</v>
      </c>
      <c r="BL32" s="31">
        <v>1</v>
      </c>
      <c r="BM32" s="31">
        <v>1</v>
      </c>
      <c r="BN32" s="31">
        <v>1</v>
      </c>
      <c r="BO32" s="31">
        <v>1</v>
      </c>
      <c r="BP32" s="31">
        <v>1</v>
      </c>
      <c r="BQ32" s="31">
        <v>1</v>
      </c>
    </row>
    <row r="33" spans="1:69">
      <c r="A33" s="2">
        <v>19</v>
      </c>
      <c r="B33" s="22">
        <v>1</v>
      </c>
      <c r="C33">
        <v>-2</v>
      </c>
      <c r="D33">
        <v>107</v>
      </c>
      <c r="E33">
        <v>-2</v>
      </c>
      <c r="F33">
        <v>85</v>
      </c>
      <c r="G33">
        <v>-2</v>
      </c>
      <c r="H33">
        <v>110</v>
      </c>
      <c r="I33">
        <v>75</v>
      </c>
      <c r="J33" s="10">
        <v>3300</v>
      </c>
      <c r="K33">
        <v>28</v>
      </c>
      <c r="L33">
        <v>106</v>
      </c>
      <c r="N33" s="32" t="s">
        <v>212</v>
      </c>
      <c r="P33" s="3" t="str">
        <f t="shared" si="19"/>
        <v>-</v>
      </c>
      <c r="Q33" s="3" t="str">
        <f t="shared" si="20"/>
        <v>-</v>
      </c>
      <c r="R33" s="3" t="str">
        <f t="shared" si="21"/>
        <v>-</v>
      </c>
      <c r="S33" s="3" t="str">
        <f t="shared" ref="S33:S34" si="32">IF(D33&gt;D$6,"X","-")</f>
        <v>-</v>
      </c>
      <c r="T33" s="3" t="str">
        <f t="shared" ref="T33:T34" si="33">IF(F33&gt;D$7,"X","-")</f>
        <v>-</v>
      </c>
      <c r="U33" s="3" t="str">
        <f t="shared" ref="U33:U34" si="34">IF(H33&gt;D$8,"X","-")</f>
        <v>-</v>
      </c>
      <c r="V33" s="3" t="str">
        <f t="shared" ref="V33:V34" si="35">IF(L33&gt;D$9,"X","-")</f>
        <v>-</v>
      </c>
      <c r="W33" s="3" t="str">
        <f t="shared" ref="W33:W34" si="36">IF(I33&gt;D$10,"X","-")</f>
        <v>-</v>
      </c>
      <c r="Y33">
        <f t="shared" si="0"/>
        <v>-2</v>
      </c>
      <c r="Z33">
        <f t="shared" si="1"/>
        <v>107</v>
      </c>
      <c r="AA33">
        <f t="shared" si="2"/>
        <v>-2</v>
      </c>
      <c r="AB33">
        <f t="shared" si="3"/>
        <v>85</v>
      </c>
      <c r="AC33">
        <f t="shared" si="4"/>
        <v>-2</v>
      </c>
      <c r="AD33">
        <f t="shared" si="5"/>
        <v>110</v>
      </c>
      <c r="AE33">
        <f t="shared" si="6"/>
        <v>75</v>
      </c>
      <c r="AF33">
        <f t="shared" si="7"/>
        <v>3300</v>
      </c>
      <c r="AG33">
        <f t="shared" si="8"/>
        <v>28</v>
      </c>
      <c r="AH33">
        <f t="shared" si="9"/>
        <v>106</v>
      </c>
      <c r="AJ33" t="str">
        <f t="shared" si="10"/>
        <v>Status</v>
      </c>
      <c r="AL33" t="str">
        <f t="shared" si="11"/>
        <v>Nein</v>
      </c>
      <c r="AM33" s="32" t="s">
        <v>166</v>
      </c>
      <c r="AN33" t="str">
        <f t="shared" si="13"/>
        <v>Nein</v>
      </c>
      <c r="AO33" s="32" t="s">
        <v>166</v>
      </c>
      <c r="AP33" t="str">
        <f t="shared" si="15"/>
        <v>Nein</v>
      </c>
      <c r="AQ33" s="32" t="s">
        <v>166</v>
      </c>
      <c r="AR33" s="32" t="s">
        <v>166</v>
      </c>
      <c r="AS33" s="42" t="s">
        <v>166</v>
      </c>
      <c r="AT33" s="42" t="s">
        <v>166</v>
      </c>
      <c r="AU33" s="32" t="s">
        <v>166</v>
      </c>
      <c r="AW33" s="32" t="s">
        <v>178</v>
      </c>
      <c r="AX33" s="32" t="s">
        <v>166</v>
      </c>
      <c r="AY33" s="32" t="s">
        <v>178</v>
      </c>
      <c r="AZ33" s="32" t="s">
        <v>166</v>
      </c>
      <c r="BA33" s="32" t="s">
        <v>178</v>
      </c>
      <c r="BB33" s="32" t="s">
        <v>166</v>
      </c>
      <c r="BC33" s="32" t="s">
        <v>166</v>
      </c>
      <c r="BD33" s="32" t="s">
        <v>166</v>
      </c>
      <c r="BE33" s="32" t="s">
        <v>166</v>
      </c>
      <c r="BF33" s="32" t="s">
        <v>166</v>
      </c>
      <c r="BH33" s="31">
        <v>1</v>
      </c>
      <c r="BI33" s="31">
        <v>1</v>
      </c>
      <c r="BJ33" s="31">
        <v>1</v>
      </c>
      <c r="BK33" s="31">
        <v>1</v>
      </c>
      <c r="BL33" s="31">
        <v>1</v>
      </c>
      <c r="BM33" s="31">
        <v>1</v>
      </c>
      <c r="BN33" s="31">
        <v>1</v>
      </c>
      <c r="BO33" s="31">
        <v>1</v>
      </c>
      <c r="BP33" s="31">
        <v>1</v>
      </c>
      <c r="BQ33" s="31">
        <v>1</v>
      </c>
    </row>
    <row r="34" spans="1:69">
      <c r="A34" s="2">
        <v>20</v>
      </c>
      <c r="B34" s="22">
        <v>1</v>
      </c>
      <c r="C34">
        <v>20</v>
      </c>
      <c r="D34">
        <v>-2</v>
      </c>
      <c r="E34">
        <v>2</v>
      </c>
      <c r="F34">
        <v>-2</v>
      </c>
      <c r="G34">
        <v>18</v>
      </c>
      <c r="H34">
        <v>-2</v>
      </c>
      <c r="I34">
        <v>75</v>
      </c>
      <c r="J34" s="10">
        <v>-1</v>
      </c>
      <c r="K34">
        <v>28</v>
      </c>
      <c r="L34">
        <v>106</v>
      </c>
      <c r="N34" s="32" t="s">
        <v>213</v>
      </c>
      <c r="P34" s="3" t="str">
        <f t="shared" si="19"/>
        <v>-</v>
      </c>
      <c r="Q34" s="3" t="str">
        <f t="shared" si="20"/>
        <v>-</v>
      </c>
      <c r="R34" s="3" t="str">
        <f t="shared" si="21"/>
        <v>-</v>
      </c>
      <c r="S34" s="3" t="str">
        <f t="shared" si="32"/>
        <v>-</v>
      </c>
      <c r="T34" s="3" t="str">
        <f t="shared" si="33"/>
        <v>-</v>
      </c>
      <c r="U34" s="3" t="str">
        <f t="shared" si="34"/>
        <v>-</v>
      </c>
      <c r="V34" s="3" t="str">
        <f t="shared" si="35"/>
        <v>-</v>
      </c>
      <c r="W34" s="3" t="str">
        <f t="shared" si="36"/>
        <v>-</v>
      </c>
      <c r="Y34">
        <f t="shared" si="0"/>
        <v>20</v>
      </c>
      <c r="Z34">
        <f t="shared" si="1"/>
        <v>-2</v>
      </c>
      <c r="AA34">
        <f t="shared" si="2"/>
        <v>2</v>
      </c>
      <c r="AB34">
        <f t="shared" si="3"/>
        <v>-2</v>
      </c>
      <c r="AC34">
        <f t="shared" si="4"/>
        <v>18</v>
      </c>
      <c r="AD34">
        <f t="shared" si="5"/>
        <v>-2</v>
      </c>
      <c r="AE34">
        <f t="shared" si="6"/>
        <v>75</v>
      </c>
      <c r="AF34">
        <f t="shared" si="7"/>
        <v>-1</v>
      </c>
      <c r="AG34">
        <f t="shared" si="8"/>
        <v>28</v>
      </c>
      <c r="AH34">
        <f t="shared" si="9"/>
        <v>106</v>
      </c>
      <c r="AJ34" t="str">
        <f t="shared" si="10"/>
        <v>ok</v>
      </c>
      <c r="AL34" t="str">
        <f t="shared" si="11"/>
        <v>Nein</v>
      </c>
      <c r="AM34" s="32" t="s">
        <v>166</v>
      </c>
      <c r="AN34" t="str">
        <f t="shared" si="13"/>
        <v>Nein</v>
      </c>
      <c r="AO34" s="32" t="s">
        <v>166</v>
      </c>
      <c r="AP34" t="str">
        <f t="shared" si="15"/>
        <v>Nein</v>
      </c>
      <c r="AQ34" s="32" t="s">
        <v>166</v>
      </c>
      <c r="AR34" s="32" t="s">
        <v>166</v>
      </c>
      <c r="AS34" s="42" t="s">
        <v>166</v>
      </c>
      <c r="AT34" s="42" t="s">
        <v>166</v>
      </c>
      <c r="AU34" s="32" t="s">
        <v>166</v>
      </c>
      <c r="AW34" s="32" t="s">
        <v>166</v>
      </c>
      <c r="AX34" s="32" t="s">
        <v>178</v>
      </c>
      <c r="AY34" s="32" t="s">
        <v>166</v>
      </c>
      <c r="AZ34" s="32" t="s">
        <v>178</v>
      </c>
      <c r="BA34" s="32" t="s">
        <v>166</v>
      </c>
      <c r="BB34" s="32" t="s">
        <v>178</v>
      </c>
      <c r="BC34" s="32" t="s">
        <v>166</v>
      </c>
      <c r="BD34" s="32" t="s">
        <v>166</v>
      </c>
      <c r="BE34" s="32" t="s">
        <v>166</v>
      </c>
      <c r="BF34" s="32" t="s">
        <v>166</v>
      </c>
      <c r="BH34" s="31">
        <v>1</v>
      </c>
      <c r="BI34" s="31">
        <v>1</v>
      </c>
      <c r="BJ34" s="31">
        <v>1</v>
      </c>
      <c r="BK34" s="31">
        <v>1</v>
      </c>
      <c r="BL34" s="31">
        <v>1</v>
      </c>
      <c r="BM34" s="31">
        <v>1</v>
      </c>
      <c r="BN34" s="31">
        <v>1</v>
      </c>
      <c r="BO34" s="31">
        <v>1</v>
      </c>
      <c r="BP34" s="31">
        <v>1</v>
      </c>
      <c r="BQ34" s="31">
        <v>1</v>
      </c>
    </row>
    <row r="35" spans="1:69">
      <c r="A35" s="2">
        <v>21</v>
      </c>
      <c r="B35" s="19">
        <v>1</v>
      </c>
      <c r="C35">
        <v>-2</v>
      </c>
      <c r="D35">
        <v>-2</v>
      </c>
      <c r="E35">
        <v>-2</v>
      </c>
      <c r="F35">
        <v>-2</v>
      </c>
      <c r="G35">
        <v>-2</v>
      </c>
      <c r="H35">
        <v>-2</v>
      </c>
      <c r="I35" s="10">
        <v>75</v>
      </c>
      <c r="J35" s="10">
        <v>-1</v>
      </c>
      <c r="K35">
        <v>29</v>
      </c>
      <c r="L35" s="10">
        <v>106</v>
      </c>
      <c r="N35" s="32" t="s">
        <v>214</v>
      </c>
      <c r="P35" s="3" t="str">
        <f t="shared" si="19"/>
        <v>-</v>
      </c>
      <c r="Q35" s="3" t="str">
        <f t="shared" si="20"/>
        <v>-</v>
      </c>
      <c r="R35" s="3" t="str">
        <f t="shared" si="21"/>
        <v>-</v>
      </c>
      <c r="S35" s="3" t="str">
        <f t="shared" ref="S35" si="37">IF(D35&gt;D$6,"X","-")</f>
        <v>-</v>
      </c>
      <c r="T35" s="3" t="str">
        <f t="shared" ref="T35" si="38">IF(F35&gt;D$7,"X","-")</f>
        <v>-</v>
      </c>
      <c r="U35" s="3" t="str">
        <f t="shared" ref="U35" si="39">IF(H35&gt;D$8,"X","-")</f>
        <v>-</v>
      </c>
      <c r="V35" s="3" t="str">
        <f t="shared" ref="V35" si="40">IF(L35&gt;D$9,"X","-")</f>
        <v>-</v>
      </c>
      <c r="W35" s="3" t="str">
        <f t="shared" ref="W35" si="41">IF(I35&gt;D$10,"X","-")</f>
        <v>-</v>
      </c>
      <c r="Y35">
        <f t="shared" si="0"/>
        <v>-2</v>
      </c>
      <c r="Z35">
        <f t="shared" si="1"/>
        <v>-2</v>
      </c>
      <c r="AA35">
        <f t="shared" si="2"/>
        <v>-2</v>
      </c>
      <c r="AB35">
        <f t="shared" si="3"/>
        <v>-2</v>
      </c>
      <c r="AC35">
        <f t="shared" si="4"/>
        <v>-2</v>
      </c>
      <c r="AD35">
        <f t="shared" si="5"/>
        <v>-2</v>
      </c>
      <c r="AE35">
        <f t="shared" si="6"/>
        <v>75</v>
      </c>
      <c r="AF35">
        <f t="shared" si="7"/>
        <v>-1</v>
      </c>
      <c r="AG35">
        <f t="shared" si="8"/>
        <v>29</v>
      </c>
      <c r="AH35">
        <f t="shared" si="9"/>
        <v>106</v>
      </c>
      <c r="AJ35" t="str">
        <f t="shared" si="10"/>
        <v>Status</v>
      </c>
      <c r="AL35" t="str">
        <f t="shared" si="11"/>
        <v>Nein</v>
      </c>
      <c r="AM35" s="32" t="s">
        <v>166</v>
      </c>
      <c r="AN35" t="str">
        <f t="shared" si="13"/>
        <v>Nein</v>
      </c>
      <c r="AO35" s="32" t="s">
        <v>166</v>
      </c>
      <c r="AP35" t="str">
        <f t="shared" si="15"/>
        <v>Nein</v>
      </c>
      <c r="AQ35" s="32" t="s">
        <v>166</v>
      </c>
      <c r="AR35" s="32" t="s">
        <v>166</v>
      </c>
      <c r="AS35" s="42" t="s">
        <v>166</v>
      </c>
      <c r="AT35" s="42" t="s">
        <v>166</v>
      </c>
      <c r="AU35" s="32" t="s">
        <v>166</v>
      </c>
      <c r="AW35" s="32" t="s">
        <v>178</v>
      </c>
      <c r="AX35" s="32" t="s">
        <v>178</v>
      </c>
      <c r="AY35" s="32" t="s">
        <v>178</v>
      </c>
      <c r="AZ35" s="32" t="s">
        <v>178</v>
      </c>
      <c r="BA35" s="32" t="s">
        <v>178</v>
      </c>
      <c r="BB35" s="32" t="s">
        <v>178</v>
      </c>
      <c r="BC35" s="32" t="s">
        <v>166</v>
      </c>
      <c r="BD35" s="32" t="s">
        <v>166</v>
      </c>
      <c r="BE35" s="32" t="s">
        <v>166</v>
      </c>
      <c r="BF35" s="32" t="s">
        <v>166</v>
      </c>
      <c r="BH35" s="31">
        <v>1</v>
      </c>
      <c r="BI35" s="31">
        <v>1</v>
      </c>
      <c r="BJ35" s="31">
        <v>1</v>
      </c>
      <c r="BK35" s="31">
        <v>1</v>
      </c>
      <c r="BL35" s="31">
        <v>1</v>
      </c>
      <c r="BM35" s="31">
        <v>1</v>
      </c>
      <c r="BN35" s="31">
        <v>1</v>
      </c>
      <c r="BO35" s="31">
        <v>1</v>
      </c>
      <c r="BP35" s="31">
        <v>1</v>
      </c>
      <c r="BQ35" s="31">
        <v>1</v>
      </c>
    </row>
    <row r="36" spans="1:69">
      <c r="A36" s="2">
        <v>22</v>
      </c>
      <c r="B36" s="22">
        <v>1</v>
      </c>
      <c r="C36" s="10">
        <v>31</v>
      </c>
      <c r="D36">
        <v>107</v>
      </c>
      <c r="E36" s="10">
        <v>3</v>
      </c>
      <c r="F36" s="10">
        <v>85</v>
      </c>
      <c r="G36" s="10">
        <v>28</v>
      </c>
      <c r="H36" s="10">
        <v>110</v>
      </c>
      <c r="I36" s="10">
        <v>75</v>
      </c>
      <c r="J36" s="10">
        <v>4100</v>
      </c>
      <c r="K36">
        <v>28</v>
      </c>
      <c r="L36" s="10">
        <v>106</v>
      </c>
      <c r="N36" t="s">
        <v>4</v>
      </c>
      <c r="P36" s="3" t="str">
        <f t="shared" si="19"/>
        <v>X</v>
      </c>
      <c r="Q36" s="3" t="str">
        <f t="shared" si="20"/>
        <v>-</v>
      </c>
      <c r="R36" s="3" t="str">
        <f t="shared" si="21"/>
        <v>X</v>
      </c>
      <c r="S36" s="3" t="str">
        <f t="shared" si="22"/>
        <v>-</v>
      </c>
      <c r="T36" s="3" t="str">
        <f t="shared" si="23"/>
        <v>-</v>
      </c>
      <c r="U36" s="3" t="str">
        <f t="shared" si="24"/>
        <v>-</v>
      </c>
      <c r="V36" s="3" t="str">
        <f t="shared" si="25"/>
        <v>-</v>
      </c>
      <c r="W36" s="3" t="str">
        <f t="shared" si="26"/>
        <v>-</v>
      </c>
      <c r="Y36">
        <f t="shared" si="0"/>
        <v>30</v>
      </c>
      <c r="Z36">
        <f t="shared" si="1"/>
        <v>107</v>
      </c>
      <c r="AA36">
        <f t="shared" si="2"/>
        <v>3</v>
      </c>
      <c r="AB36">
        <f t="shared" si="3"/>
        <v>85</v>
      </c>
      <c r="AC36">
        <f t="shared" si="4"/>
        <v>27</v>
      </c>
      <c r="AD36">
        <f t="shared" si="5"/>
        <v>110</v>
      </c>
      <c r="AE36">
        <f t="shared" si="6"/>
        <v>75</v>
      </c>
      <c r="AF36">
        <f t="shared" si="7"/>
        <v>4100</v>
      </c>
      <c r="AG36">
        <f t="shared" si="8"/>
        <v>28</v>
      </c>
      <c r="AH36">
        <f t="shared" si="9"/>
        <v>106</v>
      </c>
      <c r="AJ36" t="str">
        <f t="shared" si="10"/>
        <v>ok</v>
      </c>
      <c r="AL36" t="str">
        <f t="shared" si="11"/>
        <v>Ja</v>
      </c>
      <c r="AM36" t="str">
        <f t="shared" ref="AM36:AM50" si="42">IF(S36="X","Ja","Nein")</f>
        <v>Nein</v>
      </c>
      <c r="AN36" t="str">
        <f t="shared" si="13"/>
        <v>Nein</v>
      </c>
      <c r="AO36" t="str">
        <f t="shared" ref="AO36:AO50" si="43">IF(T36="X","Ja","Nein")</f>
        <v>Nein</v>
      </c>
      <c r="AP36" t="str">
        <f t="shared" si="15"/>
        <v>Ja</v>
      </c>
      <c r="AQ36" t="str">
        <f t="shared" ref="AQ36:AQ50" si="44">IF(U36="X","Ja","Nein")</f>
        <v>Nein</v>
      </c>
      <c r="AR36" t="str">
        <f t="shared" ref="AR36:AR50" si="45">IF(W36="X","Ja","Nein")</f>
        <v>Nein</v>
      </c>
      <c r="AS36" t="s">
        <v>166</v>
      </c>
      <c r="AT36" t="s">
        <v>166</v>
      </c>
      <c r="AU36" t="str">
        <f t="shared" ref="AU36:AU50" si="46">IF(V36="X","Ja","Nein")</f>
        <v>Nein</v>
      </c>
      <c r="AW36" s="32" t="s">
        <v>166</v>
      </c>
      <c r="AX36" s="32" t="s">
        <v>166</v>
      </c>
      <c r="AY36" s="32" t="s">
        <v>166</v>
      </c>
      <c r="AZ36" s="32" t="s">
        <v>166</v>
      </c>
      <c r="BA36" s="32" t="s">
        <v>166</v>
      </c>
      <c r="BB36" s="32" t="s">
        <v>166</v>
      </c>
      <c r="BC36" s="32" t="s">
        <v>166</v>
      </c>
      <c r="BD36" s="32" t="s">
        <v>166</v>
      </c>
      <c r="BE36" s="32" t="s">
        <v>166</v>
      </c>
      <c r="BF36" s="32" t="s">
        <v>166</v>
      </c>
      <c r="BH36" s="31">
        <v>1</v>
      </c>
      <c r="BI36" s="31">
        <v>1</v>
      </c>
      <c r="BJ36" s="31">
        <v>1</v>
      </c>
      <c r="BK36" s="31">
        <v>1</v>
      </c>
      <c r="BL36" s="31">
        <v>1</v>
      </c>
      <c r="BM36" s="31">
        <v>1</v>
      </c>
      <c r="BN36" s="31">
        <v>1</v>
      </c>
      <c r="BO36" s="31">
        <v>1</v>
      </c>
      <c r="BP36" s="31">
        <v>1</v>
      </c>
      <c r="BQ36" s="31">
        <v>1</v>
      </c>
    </row>
    <row r="37" spans="1:69">
      <c r="A37" s="2">
        <v>23</v>
      </c>
      <c r="B37" s="22">
        <v>1</v>
      </c>
      <c r="C37" s="10">
        <v>20</v>
      </c>
      <c r="D37">
        <v>105</v>
      </c>
      <c r="E37" s="10">
        <v>4</v>
      </c>
      <c r="F37" s="10">
        <v>85</v>
      </c>
      <c r="G37" s="10">
        <v>16</v>
      </c>
      <c r="H37" s="10">
        <v>110</v>
      </c>
      <c r="I37" s="10">
        <v>75</v>
      </c>
      <c r="J37" s="10">
        <v>4200</v>
      </c>
      <c r="K37">
        <v>28</v>
      </c>
      <c r="L37" s="10">
        <v>106</v>
      </c>
      <c r="N37" t="s">
        <v>58</v>
      </c>
      <c r="P37" s="3" t="str">
        <f t="shared" si="19"/>
        <v>-</v>
      </c>
      <c r="Q37" s="3" t="str">
        <f t="shared" si="20"/>
        <v>X</v>
      </c>
      <c r="R37" s="3" t="str">
        <f t="shared" si="21"/>
        <v>X</v>
      </c>
      <c r="S37" s="3" t="str">
        <f t="shared" si="22"/>
        <v>-</v>
      </c>
      <c r="T37" s="3" t="str">
        <f t="shared" si="23"/>
        <v>-</v>
      </c>
      <c r="U37" s="3" t="str">
        <f t="shared" si="24"/>
        <v>-</v>
      </c>
      <c r="V37" s="3" t="str">
        <f t="shared" si="25"/>
        <v>-</v>
      </c>
      <c r="W37" s="3" t="str">
        <f t="shared" si="26"/>
        <v>-</v>
      </c>
      <c r="Y37">
        <f t="shared" si="0"/>
        <v>20</v>
      </c>
      <c r="Z37">
        <f t="shared" si="1"/>
        <v>105</v>
      </c>
      <c r="AA37">
        <f t="shared" si="2"/>
        <v>3</v>
      </c>
      <c r="AB37">
        <f t="shared" si="3"/>
        <v>85</v>
      </c>
      <c r="AC37">
        <f t="shared" si="4"/>
        <v>17</v>
      </c>
      <c r="AD37">
        <f t="shared" si="5"/>
        <v>110</v>
      </c>
      <c r="AE37">
        <f t="shared" si="6"/>
        <v>75</v>
      </c>
      <c r="AF37">
        <f t="shared" si="7"/>
        <v>4200</v>
      </c>
      <c r="AG37">
        <f t="shared" si="8"/>
        <v>28</v>
      </c>
      <c r="AH37">
        <f t="shared" si="9"/>
        <v>106</v>
      </c>
      <c r="AJ37" t="str">
        <f t="shared" si="10"/>
        <v>ok</v>
      </c>
      <c r="AL37" t="str">
        <f t="shared" si="11"/>
        <v>Nein</v>
      </c>
      <c r="AM37" t="str">
        <f t="shared" si="42"/>
        <v>Nein</v>
      </c>
      <c r="AN37" t="str">
        <f t="shared" si="13"/>
        <v>Ja</v>
      </c>
      <c r="AO37" t="str">
        <f t="shared" si="43"/>
        <v>Nein</v>
      </c>
      <c r="AP37" t="str">
        <f t="shared" si="15"/>
        <v>Ja</v>
      </c>
      <c r="AQ37" t="str">
        <f t="shared" si="44"/>
        <v>Nein</v>
      </c>
      <c r="AR37" t="str">
        <f t="shared" si="45"/>
        <v>Nein</v>
      </c>
      <c r="AS37" t="s">
        <v>166</v>
      </c>
      <c r="AT37" t="s">
        <v>166</v>
      </c>
      <c r="AU37" t="str">
        <f t="shared" si="46"/>
        <v>Nein</v>
      </c>
      <c r="AW37" s="32" t="s">
        <v>166</v>
      </c>
      <c r="AX37" s="32" t="s">
        <v>166</v>
      </c>
      <c r="AY37" s="32" t="s">
        <v>166</v>
      </c>
      <c r="AZ37" s="32" t="s">
        <v>166</v>
      </c>
      <c r="BA37" s="32" t="s">
        <v>166</v>
      </c>
      <c r="BB37" s="32" t="s">
        <v>166</v>
      </c>
      <c r="BC37" s="32" t="s">
        <v>166</v>
      </c>
      <c r="BD37" s="32" t="s">
        <v>166</v>
      </c>
      <c r="BE37" s="32" t="s">
        <v>166</v>
      </c>
      <c r="BF37" s="32" t="s">
        <v>166</v>
      </c>
      <c r="BH37" s="31">
        <v>1</v>
      </c>
      <c r="BI37" s="31">
        <v>1</v>
      </c>
      <c r="BJ37" s="31">
        <v>1</v>
      </c>
      <c r="BK37" s="31">
        <v>1</v>
      </c>
      <c r="BL37" s="31">
        <v>1</v>
      </c>
      <c r="BM37" s="31">
        <v>1</v>
      </c>
      <c r="BN37" s="31">
        <v>1</v>
      </c>
      <c r="BO37" s="31">
        <v>1</v>
      </c>
      <c r="BP37" s="31">
        <v>1</v>
      </c>
      <c r="BQ37" s="31">
        <v>1</v>
      </c>
    </row>
    <row r="38" spans="1:69">
      <c r="A38" s="2">
        <v>24</v>
      </c>
      <c r="B38" s="22">
        <v>1</v>
      </c>
      <c r="C38" s="10">
        <v>30</v>
      </c>
      <c r="D38">
        <v>109</v>
      </c>
      <c r="E38" s="10">
        <v>1</v>
      </c>
      <c r="F38" s="10">
        <v>85</v>
      </c>
      <c r="G38" s="10">
        <v>29</v>
      </c>
      <c r="H38" s="10">
        <v>110</v>
      </c>
      <c r="I38" s="10">
        <v>75</v>
      </c>
      <c r="J38" s="10">
        <v>4000</v>
      </c>
      <c r="K38">
        <v>28</v>
      </c>
      <c r="L38" s="10">
        <v>108</v>
      </c>
      <c r="N38" t="s">
        <v>57</v>
      </c>
      <c r="P38" s="3" t="str">
        <f t="shared" si="19"/>
        <v>-</v>
      </c>
      <c r="Q38" s="3" t="str">
        <f t="shared" si="20"/>
        <v>-</v>
      </c>
      <c r="R38" s="3" t="str">
        <f t="shared" si="21"/>
        <v>-</v>
      </c>
      <c r="S38" s="3" t="str">
        <f t="shared" si="22"/>
        <v>-</v>
      </c>
      <c r="T38" s="3" t="str">
        <f t="shared" si="23"/>
        <v>-</v>
      </c>
      <c r="U38" s="3" t="str">
        <f t="shared" si="24"/>
        <v>-</v>
      </c>
      <c r="V38" s="3" t="str">
        <f t="shared" si="25"/>
        <v>-</v>
      </c>
      <c r="W38" s="3" t="str">
        <f t="shared" si="26"/>
        <v>-</v>
      </c>
      <c r="Y38">
        <f t="shared" si="0"/>
        <v>30</v>
      </c>
      <c r="Z38">
        <f t="shared" si="1"/>
        <v>109</v>
      </c>
      <c r="AA38">
        <f t="shared" si="2"/>
        <v>1</v>
      </c>
      <c r="AB38">
        <f t="shared" si="3"/>
        <v>85</v>
      </c>
      <c r="AC38">
        <f t="shared" si="4"/>
        <v>29</v>
      </c>
      <c r="AD38">
        <f t="shared" si="5"/>
        <v>110</v>
      </c>
      <c r="AE38">
        <f t="shared" si="6"/>
        <v>75</v>
      </c>
      <c r="AF38">
        <f t="shared" si="7"/>
        <v>4000</v>
      </c>
      <c r="AG38">
        <f t="shared" si="8"/>
        <v>28</v>
      </c>
      <c r="AH38">
        <f t="shared" si="9"/>
        <v>108</v>
      </c>
      <c r="AJ38" t="str">
        <f t="shared" si="10"/>
        <v>ok</v>
      </c>
      <c r="AL38" t="str">
        <f t="shared" si="11"/>
        <v>Nein</v>
      </c>
      <c r="AM38" t="str">
        <f t="shared" si="42"/>
        <v>Nein</v>
      </c>
      <c r="AN38" t="str">
        <f t="shared" si="13"/>
        <v>Nein</v>
      </c>
      <c r="AO38" t="str">
        <f t="shared" si="43"/>
        <v>Nein</v>
      </c>
      <c r="AP38" t="str">
        <f t="shared" si="15"/>
        <v>Nein</v>
      </c>
      <c r="AQ38" t="str">
        <f t="shared" si="44"/>
        <v>Nein</v>
      </c>
      <c r="AR38" t="str">
        <f t="shared" si="45"/>
        <v>Nein</v>
      </c>
      <c r="AS38" t="s">
        <v>166</v>
      </c>
      <c r="AT38" t="s">
        <v>166</v>
      </c>
      <c r="AU38" t="str">
        <f t="shared" si="46"/>
        <v>Nein</v>
      </c>
      <c r="AW38" s="32" t="s">
        <v>166</v>
      </c>
      <c r="AX38" s="32" t="s">
        <v>166</v>
      </c>
      <c r="AY38" s="32" t="s">
        <v>166</v>
      </c>
      <c r="AZ38" s="32" t="s">
        <v>166</v>
      </c>
      <c r="BA38" s="32" t="s">
        <v>166</v>
      </c>
      <c r="BB38" s="32" t="s">
        <v>166</v>
      </c>
      <c r="BC38" s="32" t="s">
        <v>166</v>
      </c>
      <c r="BD38" s="32" t="s">
        <v>166</v>
      </c>
      <c r="BE38" s="32" t="s">
        <v>166</v>
      </c>
      <c r="BF38" s="32" t="s">
        <v>166</v>
      </c>
      <c r="BH38" s="31">
        <v>1</v>
      </c>
      <c r="BI38" s="31">
        <v>1</v>
      </c>
      <c r="BJ38" s="31">
        <v>1</v>
      </c>
      <c r="BK38" s="31">
        <v>1</v>
      </c>
      <c r="BL38" s="31">
        <v>1</v>
      </c>
      <c r="BM38" s="31">
        <v>1</v>
      </c>
      <c r="BN38" s="31">
        <v>1</v>
      </c>
      <c r="BO38" s="31">
        <v>1</v>
      </c>
      <c r="BP38" s="31">
        <v>1</v>
      </c>
      <c r="BQ38" s="31">
        <v>1</v>
      </c>
    </row>
    <row r="39" spans="1:69">
      <c r="A39" s="2">
        <v>25</v>
      </c>
      <c r="B39" s="22">
        <v>1</v>
      </c>
      <c r="C39" s="10">
        <v>20</v>
      </c>
      <c r="D39">
        <v>118</v>
      </c>
      <c r="E39" s="10">
        <v>1</v>
      </c>
      <c r="F39" s="10">
        <v>85</v>
      </c>
      <c r="G39" s="10">
        <v>19</v>
      </c>
      <c r="H39" s="10">
        <v>119</v>
      </c>
      <c r="I39" s="10">
        <v>75</v>
      </c>
      <c r="J39">
        <v>3800</v>
      </c>
      <c r="K39">
        <v>28</v>
      </c>
      <c r="L39" s="10">
        <v>110</v>
      </c>
      <c r="N39" t="s">
        <v>11</v>
      </c>
      <c r="P39" s="3" t="str">
        <f t="shared" si="19"/>
        <v>-</v>
      </c>
      <c r="Q39" s="3" t="str">
        <f t="shared" si="20"/>
        <v>-</v>
      </c>
      <c r="R39" s="3" t="str">
        <f>IF(G39&gt;=0,IF(MIN(C39,$D$3)-MIN(E39,$D$4)&lt;&gt;G39,"X","-"),"-")</f>
        <v>-</v>
      </c>
      <c r="S39" s="3" t="str">
        <f t="shared" si="22"/>
        <v>X</v>
      </c>
      <c r="T39" s="3" t="str">
        <f t="shared" si="23"/>
        <v>-</v>
      </c>
      <c r="U39" s="3" t="str">
        <f t="shared" si="24"/>
        <v>-</v>
      </c>
      <c r="V39" s="3" t="str">
        <f t="shared" si="25"/>
        <v>-</v>
      </c>
      <c r="W39" s="3" t="str">
        <f t="shared" si="26"/>
        <v>-</v>
      </c>
      <c r="Y39">
        <f t="shared" si="0"/>
        <v>20</v>
      </c>
      <c r="Z39">
        <f t="shared" si="1"/>
        <v>115</v>
      </c>
      <c r="AA39">
        <f t="shared" si="2"/>
        <v>1</v>
      </c>
      <c r="AB39">
        <f t="shared" si="3"/>
        <v>85</v>
      </c>
      <c r="AC39">
        <f t="shared" si="4"/>
        <v>19</v>
      </c>
      <c r="AD39">
        <f t="shared" si="5"/>
        <v>119</v>
      </c>
      <c r="AE39">
        <f t="shared" si="6"/>
        <v>75</v>
      </c>
      <c r="AF39">
        <f t="shared" si="7"/>
        <v>3800</v>
      </c>
      <c r="AG39">
        <f t="shared" si="8"/>
        <v>28</v>
      </c>
      <c r="AH39">
        <f t="shared" si="9"/>
        <v>110</v>
      </c>
      <c r="AJ39" t="str">
        <f t="shared" si="10"/>
        <v>ok</v>
      </c>
      <c r="AL39" t="str">
        <f t="shared" si="11"/>
        <v>Nein</v>
      </c>
      <c r="AM39" t="str">
        <f t="shared" si="42"/>
        <v>Ja</v>
      </c>
      <c r="AN39" t="str">
        <f t="shared" si="13"/>
        <v>Nein</v>
      </c>
      <c r="AO39" t="str">
        <f t="shared" si="43"/>
        <v>Nein</v>
      </c>
      <c r="AP39" t="str">
        <f t="shared" si="15"/>
        <v>Nein</v>
      </c>
      <c r="AQ39" t="str">
        <f t="shared" si="44"/>
        <v>Nein</v>
      </c>
      <c r="AR39" t="str">
        <f t="shared" si="45"/>
        <v>Nein</v>
      </c>
      <c r="AS39" t="s">
        <v>166</v>
      </c>
      <c r="AT39" t="s">
        <v>166</v>
      </c>
      <c r="AU39" t="str">
        <f t="shared" si="46"/>
        <v>Nein</v>
      </c>
      <c r="AW39" s="32" t="s">
        <v>166</v>
      </c>
      <c r="AX39" s="32" t="s">
        <v>166</v>
      </c>
      <c r="AY39" s="32" t="s">
        <v>166</v>
      </c>
      <c r="AZ39" s="32" t="s">
        <v>166</v>
      </c>
      <c r="BA39" s="32" t="s">
        <v>166</v>
      </c>
      <c r="BB39" s="32" t="s">
        <v>166</v>
      </c>
      <c r="BC39" s="32" t="s">
        <v>166</v>
      </c>
      <c r="BD39" s="32" t="s">
        <v>166</v>
      </c>
      <c r="BE39" s="32" t="s">
        <v>166</v>
      </c>
      <c r="BF39" s="32" t="s">
        <v>166</v>
      </c>
      <c r="BH39" s="31">
        <v>1</v>
      </c>
      <c r="BI39" s="31">
        <v>1</v>
      </c>
      <c r="BJ39" s="31">
        <v>1</v>
      </c>
      <c r="BK39" s="31">
        <v>1</v>
      </c>
      <c r="BL39" s="31">
        <v>1</v>
      </c>
      <c r="BM39" s="31">
        <v>1</v>
      </c>
      <c r="BN39" s="31">
        <v>1</v>
      </c>
      <c r="BO39" s="31">
        <v>1</v>
      </c>
      <c r="BP39" s="31">
        <v>1</v>
      </c>
      <c r="BQ39" s="31">
        <v>1</v>
      </c>
    </row>
    <row r="40" spans="1:69">
      <c r="A40" s="2">
        <v>26</v>
      </c>
      <c r="B40" s="22">
        <v>1</v>
      </c>
      <c r="C40" s="10">
        <v>20</v>
      </c>
      <c r="D40">
        <v>108</v>
      </c>
      <c r="E40" s="10">
        <v>2</v>
      </c>
      <c r="F40" s="10">
        <v>95</v>
      </c>
      <c r="G40" s="10">
        <v>18</v>
      </c>
      <c r="H40" s="10">
        <v>110</v>
      </c>
      <c r="I40" s="10">
        <v>75</v>
      </c>
      <c r="J40">
        <v>3100</v>
      </c>
      <c r="K40">
        <v>21</v>
      </c>
      <c r="L40" s="10">
        <v>106</v>
      </c>
      <c r="N40" t="s">
        <v>60</v>
      </c>
      <c r="P40" s="3" t="str">
        <f t="shared" si="19"/>
        <v>-</v>
      </c>
      <c r="Q40" s="3" t="str">
        <f t="shared" si="20"/>
        <v>-</v>
      </c>
      <c r="R40" s="3" t="str">
        <f t="shared" si="21"/>
        <v>-</v>
      </c>
      <c r="S40" s="3" t="str">
        <f t="shared" si="22"/>
        <v>-</v>
      </c>
      <c r="T40" s="3" t="str">
        <f t="shared" si="23"/>
        <v>X</v>
      </c>
      <c r="U40" s="3" t="str">
        <f t="shared" si="24"/>
        <v>-</v>
      </c>
      <c r="V40" s="3" t="str">
        <f t="shared" si="25"/>
        <v>-</v>
      </c>
      <c r="W40" s="3" t="str">
        <f t="shared" si="26"/>
        <v>-</v>
      </c>
      <c r="Y40">
        <f t="shared" si="0"/>
        <v>20</v>
      </c>
      <c r="Z40">
        <f t="shared" si="1"/>
        <v>108</v>
      </c>
      <c r="AA40">
        <f t="shared" si="2"/>
        <v>2</v>
      </c>
      <c r="AB40">
        <f t="shared" si="3"/>
        <v>90</v>
      </c>
      <c r="AC40">
        <f t="shared" si="4"/>
        <v>18</v>
      </c>
      <c r="AD40">
        <f t="shared" si="5"/>
        <v>110</v>
      </c>
      <c r="AE40">
        <f t="shared" si="6"/>
        <v>75</v>
      </c>
      <c r="AF40">
        <f t="shared" si="7"/>
        <v>3100</v>
      </c>
      <c r="AG40">
        <f t="shared" si="8"/>
        <v>21</v>
      </c>
      <c r="AH40">
        <f t="shared" si="9"/>
        <v>106</v>
      </c>
      <c r="AJ40" t="str">
        <f t="shared" si="10"/>
        <v>ok</v>
      </c>
      <c r="AL40" t="str">
        <f t="shared" si="11"/>
        <v>Nein</v>
      </c>
      <c r="AM40" t="str">
        <f t="shared" si="42"/>
        <v>Nein</v>
      </c>
      <c r="AN40" t="str">
        <f t="shared" si="13"/>
        <v>Nein</v>
      </c>
      <c r="AO40" t="str">
        <f t="shared" si="43"/>
        <v>Ja</v>
      </c>
      <c r="AP40" t="str">
        <f t="shared" si="15"/>
        <v>Nein</v>
      </c>
      <c r="AQ40" t="str">
        <f t="shared" si="44"/>
        <v>Nein</v>
      </c>
      <c r="AR40" t="str">
        <f t="shared" si="45"/>
        <v>Nein</v>
      </c>
      <c r="AS40" t="s">
        <v>166</v>
      </c>
      <c r="AT40" t="s">
        <v>166</v>
      </c>
      <c r="AU40" t="str">
        <f t="shared" si="46"/>
        <v>Nein</v>
      </c>
      <c r="AW40" s="32" t="s">
        <v>166</v>
      </c>
      <c r="AX40" s="32" t="s">
        <v>166</v>
      </c>
      <c r="AY40" s="32" t="s">
        <v>166</v>
      </c>
      <c r="AZ40" s="32" t="s">
        <v>166</v>
      </c>
      <c r="BA40" s="32" t="s">
        <v>166</v>
      </c>
      <c r="BB40" s="32" t="s">
        <v>166</v>
      </c>
      <c r="BC40" s="32" t="s">
        <v>166</v>
      </c>
      <c r="BD40" s="32" t="s">
        <v>166</v>
      </c>
      <c r="BE40" s="32" t="s">
        <v>166</v>
      </c>
      <c r="BF40" s="32" t="s">
        <v>166</v>
      </c>
      <c r="BH40" s="31">
        <v>1</v>
      </c>
      <c r="BI40" s="31">
        <v>1</v>
      </c>
      <c r="BJ40" s="31">
        <v>1</v>
      </c>
      <c r="BK40" s="31">
        <v>1</v>
      </c>
      <c r="BL40" s="31">
        <v>1</v>
      </c>
      <c r="BM40" s="31">
        <v>1</v>
      </c>
      <c r="BN40" s="31">
        <v>1</v>
      </c>
      <c r="BO40" s="31">
        <v>1</v>
      </c>
      <c r="BP40" s="31">
        <v>1</v>
      </c>
      <c r="BQ40" s="31">
        <v>1</v>
      </c>
    </row>
    <row r="41" spans="1:69">
      <c r="A41" s="2">
        <v>27</v>
      </c>
      <c r="B41" s="22">
        <v>1</v>
      </c>
      <c r="C41" s="10">
        <v>20</v>
      </c>
      <c r="D41">
        <v>113</v>
      </c>
      <c r="E41" s="10">
        <v>3</v>
      </c>
      <c r="F41" s="10">
        <v>50</v>
      </c>
      <c r="G41" s="10">
        <v>17</v>
      </c>
      <c r="H41" s="10">
        <v>125</v>
      </c>
      <c r="I41" s="10">
        <v>75</v>
      </c>
      <c r="J41">
        <v>4200</v>
      </c>
      <c r="K41">
        <v>23</v>
      </c>
      <c r="L41" s="10">
        <v>110</v>
      </c>
      <c r="N41" t="s">
        <v>59</v>
      </c>
      <c r="P41" s="3" t="str">
        <f t="shared" si="19"/>
        <v>-</v>
      </c>
      <c r="Q41" s="3" t="str">
        <f t="shared" si="20"/>
        <v>-</v>
      </c>
      <c r="R41" s="3" t="str">
        <f t="shared" si="21"/>
        <v>-</v>
      </c>
      <c r="S41" s="3" t="str">
        <f t="shared" si="22"/>
        <v>-</v>
      </c>
      <c r="T41" s="3" t="str">
        <f t="shared" si="23"/>
        <v>-</v>
      </c>
      <c r="U41" s="3" t="str">
        <f t="shared" si="24"/>
        <v>X</v>
      </c>
      <c r="V41" s="3" t="str">
        <f t="shared" si="25"/>
        <v>-</v>
      </c>
      <c r="W41" s="3" t="str">
        <f t="shared" si="26"/>
        <v>-</v>
      </c>
      <c r="Y41">
        <f t="shared" si="0"/>
        <v>20</v>
      </c>
      <c r="Z41">
        <f t="shared" si="1"/>
        <v>113</v>
      </c>
      <c r="AA41">
        <f t="shared" si="2"/>
        <v>3</v>
      </c>
      <c r="AB41">
        <f t="shared" si="3"/>
        <v>50</v>
      </c>
      <c r="AC41">
        <f t="shared" si="4"/>
        <v>17</v>
      </c>
      <c r="AD41">
        <f t="shared" si="5"/>
        <v>120</v>
      </c>
      <c r="AE41">
        <f t="shared" si="6"/>
        <v>75</v>
      </c>
      <c r="AF41">
        <f t="shared" si="7"/>
        <v>4200</v>
      </c>
      <c r="AG41">
        <f t="shared" si="8"/>
        <v>23</v>
      </c>
      <c r="AH41">
        <f t="shared" si="9"/>
        <v>110</v>
      </c>
      <c r="AJ41" t="str">
        <f t="shared" si="10"/>
        <v>ok</v>
      </c>
      <c r="AL41" t="str">
        <f t="shared" si="11"/>
        <v>Nein</v>
      </c>
      <c r="AM41" t="str">
        <f t="shared" si="42"/>
        <v>Nein</v>
      </c>
      <c r="AN41" t="str">
        <f t="shared" si="13"/>
        <v>Nein</v>
      </c>
      <c r="AO41" t="str">
        <f t="shared" si="43"/>
        <v>Nein</v>
      </c>
      <c r="AP41" t="str">
        <f t="shared" si="15"/>
        <v>Nein</v>
      </c>
      <c r="AQ41" t="str">
        <f t="shared" si="44"/>
        <v>Ja</v>
      </c>
      <c r="AR41" t="str">
        <f t="shared" si="45"/>
        <v>Nein</v>
      </c>
      <c r="AS41" t="s">
        <v>166</v>
      </c>
      <c r="AT41" t="s">
        <v>166</v>
      </c>
      <c r="AU41" t="str">
        <f t="shared" si="46"/>
        <v>Nein</v>
      </c>
      <c r="AW41" s="32" t="s">
        <v>166</v>
      </c>
      <c r="AX41" s="32" t="s">
        <v>166</v>
      </c>
      <c r="AY41" s="32" t="s">
        <v>166</v>
      </c>
      <c r="AZ41" s="32" t="s">
        <v>166</v>
      </c>
      <c r="BA41" s="32" t="s">
        <v>166</v>
      </c>
      <c r="BB41" s="32" t="s">
        <v>166</v>
      </c>
      <c r="BC41" s="32" t="s">
        <v>166</v>
      </c>
      <c r="BD41" s="32" t="s">
        <v>166</v>
      </c>
      <c r="BE41" s="32" t="s">
        <v>166</v>
      </c>
      <c r="BF41" s="32" t="s">
        <v>166</v>
      </c>
      <c r="BH41" s="31">
        <v>1</v>
      </c>
      <c r="BI41" s="31">
        <v>1</v>
      </c>
      <c r="BJ41" s="31">
        <v>1</v>
      </c>
      <c r="BK41" s="31">
        <v>1</v>
      </c>
      <c r="BL41" s="31">
        <v>1</v>
      </c>
      <c r="BM41" s="31">
        <v>1</v>
      </c>
      <c r="BN41" s="31">
        <v>1</v>
      </c>
      <c r="BO41" s="31">
        <v>1</v>
      </c>
      <c r="BP41" s="31">
        <v>1</v>
      </c>
      <c r="BQ41" s="31">
        <v>1</v>
      </c>
    </row>
    <row r="42" spans="1:69">
      <c r="A42" s="2">
        <v>28</v>
      </c>
      <c r="B42" s="22">
        <v>1</v>
      </c>
      <c r="C42" s="10">
        <v>20</v>
      </c>
      <c r="D42">
        <v>107</v>
      </c>
      <c r="E42" s="10">
        <v>2</v>
      </c>
      <c r="F42" s="10">
        <v>85</v>
      </c>
      <c r="G42" s="10">
        <v>18</v>
      </c>
      <c r="H42" s="10">
        <v>110</v>
      </c>
      <c r="I42" s="10">
        <v>85</v>
      </c>
      <c r="J42">
        <v>4400</v>
      </c>
      <c r="K42">
        <v>31</v>
      </c>
      <c r="L42" s="10">
        <v>106</v>
      </c>
      <c r="N42" t="s">
        <v>9</v>
      </c>
      <c r="P42" s="3" t="str">
        <f t="shared" si="19"/>
        <v>-</v>
      </c>
      <c r="Q42" s="3" t="str">
        <f t="shared" si="20"/>
        <v>-</v>
      </c>
      <c r="R42" s="3" t="str">
        <f t="shared" si="21"/>
        <v>-</v>
      </c>
      <c r="S42" s="3" t="str">
        <f t="shared" si="22"/>
        <v>-</v>
      </c>
      <c r="T42" s="3" t="str">
        <f t="shared" si="23"/>
        <v>-</v>
      </c>
      <c r="U42" s="3" t="str">
        <f t="shared" si="24"/>
        <v>-</v>
      </c>
      <c r="V42" s="3" t="str">
        <f t="shared" si="25"/>
        <v>-</v>
      </c>
      <c r="W42" s="3" t="str">
        <f t="shared" si="26"/>
        <v>X</v>
      </c>
      <c r="Y42">
        <f t="shared" si="0"/>
        <v>20</v>
      </c>
      <c r="Z42">
        <f t="shared" si="1"/>
        <v>107</v>
      </c>
      <c r="AA42">
        <f t="shared" si="2"/>
        <v>2</v>
      </c>
      <c r="AB42">
        <f t="shared" si="3"/>
        <v>85</v>
      </c>
      <c r="AC42">
        <f t="shared" si="4"/>
        <v>18</v>
      </c>
      <c r="AD42">
        <f t="shared" si="5"/>
        <v>110</v>
      </c>
      <c r="AE42">
        <f t="shared" si="6"/>
        <v>80</v>
      </c>
      <c r="AF42">
        <f t="shared" si="7"/>
        <v>4400</v>
      </c>
      <c r="AG42">
        <f t="shared" si="8"/>
        <v>31</v>
      </c>
      <c r="AH42">
        <f t="shared" si="9"/>
        <v>106</v>
      </c>
      <c r="AJ42" t="str">
        <f t="shared" si="10"/>
        <v>ok</v>
      </c>
      <c r="AL42" t="str">
        <f t="shared" si="11"/>
        <v>Nein</v>
      </c>
      <c r="AM42" t="str">
        <f t="shared" si="42"/>
        <v>Nein</v>
      </c>
      <c r="AN42" t="str">
        <f t="shared" si="13"/>
        <v>Nein</v>
      </c>
      <c r="AO42" t="str">
        <f t="shared" si="43"/>
        <v>Nein</v>
      </c>
      <c r="AP42" t="str">
        <f t="shared" si="15"/>
        <v>Nein</v>
      </c>
      <c r="AQ42" t="str">
        <f t="shared" si="44"/>
        <v>Nein</v>
      </c>
      <c r="AR42" t="str">
        <f t="shared" si="45"/>
        <v>Ja</v>
      </c>
      <c r="AS42" t="s">
        <v>166</v>
      </c>
      <c r="AT42" t="s">
        <v>166</v>
      </c>
      <c r="AU42" t="str">
        <f t="shared" si="46"/>
        <v>Nein</v>
      </c>
      <c r="AW42" s="32" t="s">
        <v>166</v>
      </c>
      <c r="AX42" s="32" t="s">
        <v>166</v>
      </c>
      <c r="AY42" s="32" t="s">
        <v>166</v>
      </c>
      <c r="AZ42" s="32" t="s">
        <v>166</v>
      </c>
      <c r="BA42" s="32" t="s">
        <v>166</v>
      </c>
      <c r="BB42" s="32" t="s">
        <v>166</v>
      </c>
      <c r="BC42" s="32" t="s">
        <v>166</v>
      </c>
      <c r="BD42" s="32" t="s">
        <v>166</v>
      </c>
      <c r="BE42" s="32" t="s">
        <v>166</v>
      </c>
      <c r="BF42" s="32" t="s">
        <v>166</v>
      </c>
      <c r="BH42" s="31">
        <v>1</v>
      </c>
      <c r="BI42" s="31">
        <v>1</v>
      </c>
      <c r="BJ42" s="31">
        <v>1</v>
      </c>
      <c r="BK42" s="31">
        <v>1</v>
      </c>
      <c r="BL42" s="31">
        <v>1</v>
      </c>
      <c r="BM42" s="31">
        <v>1</v>
      </c>
      <c r="BN42" s="31">
        <v>1</v>
      </c>
      <c r="BO42" s="31">
        <v>1</v>
      </c>
      <c r="BP42" s="31">
        <v>1</v>
      </c>
      <c r="BQ42" s="31">
        <v>1</v>
      </c>
    </row>
    <row r="43" spans="1:69">
      <c r="A43" s="2">
        <v>29</v>
      </c>
      <c r="B43" s="22">
        <v>1</v>
      </c>
      <c r="C43" s="10">
        <v>20</v>
      </c>
      <c r="D43">
        <v>115</v>
      </c>
      <c r="E43" s="10">
        <v>3</v>
      </c>
      <c r="F43" s="10">
        <v>90</v>
      </c>
      <c r="G43" s="10">
        <v>17</v>
      </c>
      <c r="H43" s="10">
        <v>120</v>
      </c>
      <c r="I43" s="10">
        <v>75</v>
      </c>
      <c r="J43">
        <v>3900</v>
      </c>
      <c r="K43">
        <v>32</v>
      </c>
      <c r="L43" s="10">
        <v>114</v>
      </c>
      <c r="N43" t="s">
        <v>63</v>
      </c>
      <c r="P43" s="3" t="str">
        <f t="shared" si="19"/>
        <v>-</v>
      </c>
      <c r="Q43" s="3" t="str">
        <f t="shared" si="20"/>
        <v>-</v>
      </c>
      <c r="R43" s="3" t="str">
        <f t="shared" si="21"/>
        <v>-</v>
      </c>
      <c r="S43" s="3" t="str">
        <f t="shared" si="22"/>
        <v>-</v>
      </c>
      <c r="T43" s="3" t="str">
        <f t="shared" si="23"/>
        <v>-</v>
      </c>
      <c r="U43" s="3" t="str">
        <f t="shared" si="24"/>
        <v>-</v>
      </c>
      <c r="V43" s="3" t="str">
        <f t="shared" si="25"/>
        <v>X</v>
      </c>
      <c r="W43" s="3" t="str">
        <f t="shared" si="26"/>
        <v>-</v>
      </c>
      <c r="Y43">
        <f t="shared" si="0"/>
        <v>20</v>
      </c>
      <c r="Z43">
        <f t="shared" si="1"/>
        <v>115</v>
      </c>
      <c r="AA43">
        <f t="shared" si="2"/>
        <v>3</v>
      </c>
      <c r="AB43">
        <f t="shared" si="3"/>
        <v>90</v>
      </c>
      <c r="AC43">
        <f t="shared" si="4"/>
        <v>17</v>
      </c>
      <c r="AD43">
        <f t="shared" si="5"/>
        <v>120</v>
      </c>
      <c r="AE43">
        <f t="shared" si="6"/>
        <v>75</v>
      </c>
      <c r="AF43">
        <f t="shared" si="7"/>
        <v>3900</v>
      </c>
      <c r="AG43">
        <f t="shared" si="8"/>
        <v>32</v>
      </c>
      <c r="AH43">
        <f t="shared" si="9"/>
        <v>113</v>
      </c>
      <c r="AJ43" t="str">
        <f t="shared" si="10"/>
        <v>ok</v>
      </c>
      <c r="AL43" t="str">
        <f t="shared" si="11"/>
        <v>Nein</v>
      </c>
      <c r="AM43" t="str">
        <f t="shared" si="42"/>
        <v>Nein</v>
      </c>
      <c r="AN43" t="str">
        <f t="shared" si="13"/>
        <v>Nein</v>
      </c>
      <c r="AO43" t="str">
        <f t="shared" si="43"/>
        <v>Nein</v>
      </c>
      <c r="AP43" t="str">
        <f t="shared" si="15"/>
        <v>Nein</v>
      </c>
      <c r="AQ43" t="str">
        <f t="shared" si="44"/>
        <v>Nein</v>
      </c>
      <c r="AR43" t="str">
        <f t="shared" si="45"/>
        <v>Nein</v>
      </c>
      <c r="AS43" t="s">
        <v>166</v>
      </c>
      <c r="AT43" t="s">
        <v>166</v>
      </c>
      <c r="AU43" t="str">
        <f t="shared" si="46"/>
        <v>Ja</v>
      </c>
      <c r="AW43" s="32" t="s">
        <v>166</v>
      </c>
      <c r="AX43" s="32" t="s">
        <v>166</v>
      </c>
      <c r="AY43" s="32" t="s">
        <v>166</v>
      </c>
      <c r="AZ43" s="32" t="s">
        <v>166</v>
      </c>
      <c r="BA43" s="32" t="s">
        <v>166</v>
      </c>
      <c r="BB43" s="32" t="s">
        <v>166</v>
      </c>
      <c r="BC43" s="32" t="s">
        <v>166</v>
      </c>
      <c r="BD43" s="32" t="s">
        <v>166</v>
      </c>
      <c r="BE43" s="32" t="s">
        <v>166</v>
      </c>
      <c r="BF43" s="32" t="s">
        <v>166</v>
      </c>
      <c r="BH43" s="31">
        <v>1</v>
      </c>
      <c r="BI43" s="31">
        <v>1</v>
      </c>
      <c r="BJ43" s="31">
        <v>1</v>
      </c>
      <c r="BK43" s="31">
        <v>1</v>
      </c>
      <c r="BL43" s="31">
        <v>1</v>
      </c>
      <c r="BM43" s="31">
        <v>1</v>
      </c>
      <c r="BN43" s="31">
        <v>1</v>
      </c>
      <c r="BO43" s="31">
        <v>1</v>
      </c>
      <c r="BP43" s="31">
        <v>1</v>
      </c>
      <c r="BQ43" s="31">
        <v>1</v>
      </c>
    </row>
    <row r="44" spans="1:69">
      <c r="A44" s="2">
        <v>30</v>
      </c>
      <c r="B44" s="19">
        <v>1</v>
      </c>
      <c r="C44" s="10">
        <v>20</v>
      </c>
      <c r="D44">
        <v>115</v>
      </c>
      <c r="E44" s="10">
        <v>3</v>
      </c>
      <c r="F44" s="10">
        <v>90</v>
      </c>
      <c r="G44" s="10">
        <v>17</v>
      </c>
      <c r="H44" s="10">
        <v>120</v>
      </c>
      <c r="I44" s="10">
        <v>80</v>
      </c>
      <c r="J44">
        <v>3000</v>
      </c>
      <c r="K44">
        <v>25</v>
      </c>
      <c r="L44" s="10">
        <v>113</v>
      </c>
      <c r="N44" t="s">
        <v>149</v>
      </c>
      <c r="P44" s="3" t="str">
        <f t="shared" si="19"/>
        <v>-</v>
      </c>
      <c r="Q44" s="3" t="str">
        <f t="shared" si="20"/>
        <v>-</v>
      </c>
      <c r="R44" s="3" t="str">
        <f t="shared" si="21"/>
        <v>-</v>
      </c>
      <c r="S44" s="3" t="str">
        <f t="shared" si="22"/>
        <v>-</v>
      </c>
      <c r="T44" s="3" t="str">
        <f t="shared" si="23"/>
        <v>-</v>
      </c>
      <c r="U44" s="3" t="str">
        <f t="shared" si="24"/>
        <v>-</v>
      </c>
      <c r="V44" s="3" t="str">
        <f t="shared" si="25"/>
        <v>-</v>
      </c>
      <c r="W44" s="3" t="str">
        <f t="shared" si="26"/>
        <v>-</v>
      </c>
      <c r="Y44">
        <f t="shared" si="0"/>
        <v>20</v>
      </c>
      <c r="Z44">
        <f t="shared" si="1"/>
        <v>115</v>
      </c>
      <c r="AA44">
        <f t="shared" si="2"/>
        <v>3</v>
      </c>
      <c r="AB44">
        <f t="shared" si="3"/>
        <v>90</v>
      </c>
      <c r="AC44">
        <f t="shared" si="4"/>
        <v>17</v>
      </c>
      <c r="AD44">
        <f t="shared" si="5"/>
        <v>120</v>
      </c>
      <c r="AE44">
        <f t="shared" si="6"/>
        <v>80</v>
      </c>
      <c r="AF44">
        <f t="shared" si="7"/>
        <v>3000</v>
      </c>
      <c r="AG44">
        <f t="shared" si="8"/>
        <v>25</v>
      </c>
      <c r="AH44">
        <f t="shared" si="9"/>
        <v>113</v>
      </c>
      <c r="AJ44" t="str">
        <f t="shared" si="10"/>
        <v>ok</v>
      </c>
      <c r="AL44" t="str">
        <f t="shared" si="11"/>
        <v>Nein</v>
      </c>
      <c r="AM44" t="str">
        <f t="shared" si="42"/>
        <v>Nein</v>
      </c>
      <c r="AN44" t="str">
        <f t="shared" si="13"/>
        <v>Nein</v>
      </c>
      <c r="AO44" t="str">
        <f t="shared" si="43"/>
        <v>Nein</v>
      </c>
      <c r="AP44" t="str">
        <f t="shared" si="15"/>
        <v>Nein</v>
      </c>
      <c r="AQ44" t="str">
        <f t="shared" si="44"/>
        <v>Nein</v>
      </c>
      <c r="AR44" t="str">
        <f t="shared" si="45"/>
        <v>Nein</v>
      </c>
      <c r="AS44" t="s">
        <v>166</v>
      </c>
      <c r="AT44" t="s">
        <v>166</v>
      </c>
      <c r="AU44" t="str">
        <f t="shared" si="46"/>
        <v>Nein</v>
      </c>
      <c r="AW44" s="32" t="s">
        <v>166</v>
      </c>
      <c r="AX44" s="32" t="s">
        <v>166</v>
      </c>
      <c r="AY44" s="32" t="s">
        <v>166</v>
      </c>
      <c r="AZ44" s="32" t="s">
        <v>166</v>
      </c>
      <c r="BA44" s="32" t="s">
        <v>166</v>
      </c>
      <c r="BB44" s="32" t="s">
        <v>166</v>
      </c>
      <c r="BC44" s="32" t="s">
        <v>166</v>
      </c>
      <c r="BD44" s="32" t="s">
        <v>166</v>
      </c>
      <c r="BE44" s="32" t="s">
        <v>166</v>
      </c>
      <c r="BF44" s="32" t="s">
        <v>166</v>
      </c>
      <c r="BH44" s="31">
        <v>1</v>
      </c>
      <c r="BI44" s="31">
        <v>1</v>
      </c>
      <c r="BJ44" s="31">
        <v>1</v>
      </c>
      <c r="BK44" s="31">
        <v>1</v>
      </c>
      <c r="BL44" s="31">
        <v>1</v>
      </c>
      <c r="BM44" s="31">
        <v>1</v>
      </c>
      <c r="BN44" s="31">
        <v>1</v>
      </c>
      <c r="BO44" s="31">
        <v>1</v>
      </c>
      <c r="BP44" s="31">
        <v>1</v>
      </c>
      <c r="BQ44" s="31">
        <v>1</v>
      </c>
    </row>
    <row r="45" spans="1:69">
      <c r="A45" s="2">
        <v>31</v>
      </c>
      <c r="B45" s="19">
        <v>1</v>
      </c>
      <c r="C45" s="10">
        <v>30</v>
      </c>
      <c r="D45">
        <v>109</v>
      </c>
      <c r="E45" s="10">
        <v>2</v>
      </c>
      <c r="F45" s="10">
        <v>85</v>
      </c>
      <c r="G45" s="10">
        <v>28</v>
      </c>
      <c r="H45" s="10">
        <v>110</v>
      </c>
      <c r="I45" s="10">
        <v>75</v>
      </c>
      <c r="J45">
        <v>3500</v>
      </c>
      <c r="K45">
        <v>28</v>
      </c>
      <c r="L45" s="10">
        <v>108</v>
      </c>
      <c r="N45" t="s">
        <v>150</v>
      </c>
      <c r="P45" s="3" t="str">
        <f t="shared" si="19"/>
        <v>-</v>
      </c>
      <c r="Q45" s="3" t="str">
        <f t="shared" si="20"/>
        <v>-</v>
      </c>
      <c r="R45" s="3" t="str">
        <f t="shared" si="21"/>
        <v>-</v>
      </c>
      <c r="S45" s="3" t="str">
        <f t="shared" si="22"/>
        <v>-</v>
      </c>
      <c r="T45" s="3" t="str">
        <f t="shared" si="23"/>
        <v>-</v>
      </c>
      <c r="U45" s="3" t="str">
        <f t="shared" si="24"/>
        <v>-</v>
      </c>
      <c r="V45" s="3" t="str">
        <f t="shared" si="25"/>
        <v>-</v>
      </c>
      <c r="W45" s="3" t="str">
        <f t="shared" si="26"/>
        <v>-</v>
      </c>
      <c r="Y45">
        <f t="shared" si="0"/>
        <v>30</v>
      </c>
      <c r="Z45">
        <f t="shared" si="1"/>
        <v>109</v>
      </c>
      <c r="AA45">
        <f t="shared" si="2"/>
        <v>2</v>
      </c>
      <c r="AB45">
        <f t="shared" si="3"/>
        <v>85</v>
      </c>
      <c r="AC45">
        <f t="shared" si="4"/>
        <v>28</v>
      </c>
      <c r="AD45">
        <f t="shared" si="5"/>
        <v>110</v>
      </c>
      <c r="AE45">
        <f t="shared" si="6"/>
        <v>75</v>
      </c>
      <c r="AF45">
        <f t="shared" si="7"/>
        <v>3500</v>
      </c>
      <c r="AG45">
        <f t="shared" si="8"/>
        <v>28</v>
      </c>
      <c r="AH45">
        <f t="shared" si="9"/>
        <v>108</v>
      </c>
      <c r="AJ45" t="str">
        <f t="shared" si="10"/>
        <v>ok</v>
      </c>
      <c r="AL45" t="str">
        <f t="shared" si="11"/>
        <v>Nein</v>
      </c>
      <c r="AM45" t="str">
        <f t="shared" si="42"/>
        <v>Nein</v>
      </c>
      <c r="AN45" t="str">
        <f t="shared" si="13"/>
        <v>Nein</v>
      </c>
      <c r="AO45" t="str">
        <f t="shared" si="43"/>
        <v>Nein</v>
      </c>
      <c r="AP45" t="str">
        <f t="shared" si="15"/>
        <v>Nein</v>
      </c>
      <c r="AQ45" t="str">
        <f t="shared" si="44"/>
        <v>Nein</v>
      </c>
      <c r="AR45" t="str">
        <f t="shared" si="45"/>
        <v>Nein</v>
      </c>
      <c r="AS45" t="s">
        <v>166</v>
      </c>
      <c r="AT45" t="s">
        <v>166</v>
      </c>
      <c r="AU45" t="str">
        <f t="shared" si="46"/>
        <v>Nein</v>
      </c>
      <c r="AW45" s="32" t="s">
        <v>166</v>
      </c>
      <c r="AX45" s="32" t="s">
        <v>166</v>
      </c>
      <c r="AY45" s="32" t="s">
        <v>166</v>
      </c>
      <c r="AZ45" s="32" t="s">
        <v>166</v>
      </c>
      <c r="BA45" s="32" t="s">
        <v>166</v>
      </c>
      <c r="BB45" s="32" t="s">
        <v>166</v>
      </c>
      <c r="BC45" s="32" t="s">
        <v>166</v>
      </c>
      <c r="BD45" s="32" t="s">
        <v>166</v>
      </c>
      <c r="BE45" s="32" t="s">
        <v>166</v>
      </c>
      <c r="BF45" s="32" t="s">
        <v>166</v>
      </c>
      <c r="BH45" s="31">
        <v>1</v>
      </c>
      <c r="BI45" s="31">
        <v>1</v>
      </c>
      <c r="BJ45" s="31">
        <v>1</v>
      </c>
      <c r="BK45" s="31">
        <v>1</v>
      </c>
      <c r="BL45" s="31">
        <v>1</v>
      </c>
      <c r="BM45" s="31">
        <v>1</v>
      </c>
      <c r="BN45" s="31">
        <v>1</v>
      </c>
      <c r="BO45" s="31">
        <v>1</v>
      </c>
      <c r="BP45" s="31">
        <v>1</v>
      </c>
      <c r="BQ45" s="31">
        <v>1</v>
      </c>
    </row>
    <row r="46" spans="1:69">
      <c r="A46" s="2">
        <v>32</v>
      </c>
      <c r="B46" s="22">
        <v>1</v>
      </c>
      <c r="C46" s="10">
        <v>32</v>
      </c>
      <c r="D46">
        <v>108</v>
      </c>
      <c r="E46" s="10">
        <v>3</v>
      </c>
      <c r="F46" s="10">
        <v>85</v>
      </c>
      <c r="G46" s="10">
        <v>29</v>
      </c>
      <c r="H46" s="10">
        <v>110</v>
      </c>
      <c r="I46" s="10">
        <v>85</v>
      </c>
      <c r="J46">
        <v>4000</v>
      </c>
      <c r="K46">
        <v>22</v>
      </c>
      <c r="L46" s="10">
        <v>106</v>
      </c>
      <c r="N46" t="s">
        <v>151</v>
      </c>
      <c r="P46" s="3" t="str">
        <f t="shared" si="19"/>
        <v>X</v>
      </c>
      <c r="Q46" s="3" t="str">
        <f t="shared" si="20"/>
        <v>-</v>
      </c>
      <c r="R46" s="3" t="str">
        <f t="shared" si="21"/>
        <v>X</v>
      </c>
      <c r="S46" s="3" t="str">
        <f t="shared" si="22"/>
        <v>-</v>
      </c>
      <c r="T46" s="3" t="str">
        <f t="shared" si="23"/>
        <v>-</v>
      </c>
      <c r="U46" s="3" t="str">
        <f t="shared" si="24"/>
        <v>-</v>
      </c>
      <c r="V46" s="3" t="str">
        <f t="shared" si="25"/>
        <v>-</v>
      </c>
      <c r="W46" s="3" t="str">
        <f t="shared" si="26"/>
        <v>X</v>
      </c>
      <c r="Y46">
        <f t="shared" si="0"/>
        <v>30</v>
      </c>
      <c r="Z46">
        <f t="shared" si="1"/>
        <v>108</v>
      </c>
      <c r="AA46">
        <f t="shared" si="2"/>
        <v>3</v>
      </c>
      <c r="AB46">
        <f t="shared" si="3"/>
        <v>85</v>
      </c>
      <c r="AC46">
        <f t="shared" si="4"/>
        <v>27</v>
      </c>
      <c r="AD46">
        <f t="shared" si="5"/>
        <v>110</v>
      </c>
      <c r="AE46">
        <f t="shared" si="6"/>
        <v>80</v>
      </c>
      <c r="AF46">
        <f t="shared" si="7"/>
        <v>4000</v>
      </c>
      <c r="AG46">
        <f t="shared" si="8"/>
        <v>22</v>
      </c>
      <c r="AH46">
        <f t="shared" si="9"/>
        <v>106</v>
      </c>
      <c r="AJ46" t="str">
        <f t="shared" si="10"/>
        <v>ok</v>
      </c>
      <c r="AL46" t="str">
        <f t="shared" si="11"/>
        <v>Ja</v>
      </c>
      <c r="AM46" t="str">
        <f t="shared" si="42"/>
        <v>Nein</v>
      </c>
      <c r="AN46" t="str">
        <f t="shared" si="13"/>
        <v>Nein</v>
      </c>
      <c r="AO46" t="str">
        <f t="shared" si="43"/>
        <v>Nein</v>
      </c>
      <c r="AP46" t="str">
        <f t="shared" si="15"/>
        <v>Ja</v>
      </c>
      <c r="AQ46" t="str">
        <f t="shared" si="44"/>
        <v>Nein</v>
      </c>
      <c r="AR46" t="str">
        <f t="shared" si="45"/>
        <v>Ja</v>
      </c>
      <c r="AS46" t="s">
        <v>166</v>
      </c>
      <c r="AT46" t="s">
        <v>166</v>
      </c>
      <c r="AU46" t="str">
        <f t="shared" si="46"/>
        <v>Nein</v>
      </c>
      <c r="AW46" s="32" t="s">
        <v>166</v>
      </c>
      <c r="AX46" s="32" t="s">
        <v>166</v>
      </c>
      <c r="AY46" s="32" t="s">
        <v>166</v>
      </c>
      <c r="AZ46" s="32" t="s">
        <v>166</v>
      </c>
      <c r="BA46" s="32" t="s">
        <v>166</v>
      </c>
      <c r="BB46" s="32" t="s">
        <v>166</v>
      </c>
      <c r="BC46" s="32" t="s">
        <v>166</v>
      </c>
      <c r="BD46" s="32" t="s">
        <v>166</v>
      </c>
      <c r="BE46" s="32" t="s">
        <v>166</v>
      </c>
      <c r="BF46" s="32" t="s">
        <v>166</v>
      </c>
      <c r="BH46" s="31">
        <v>1</v>
      </c>
      <c r="BI46" s="31">
        <v>1</v>
      </c>
      <c r="BJ46" s="31">
        <v>1</v>
      </c>
      <c r="BK46" s="31">
        <v>1</v>
      </c>
      <c r="BL46" s="31">
        <v>1</v>
      </c>
      <c r="BM46" s="31">
        <v>1</v>
      </c>
      <c r="BN46" s="31">
        <v>1</v>
      </c>
      <c r="BO46" s="31">
        <v>1</v>
      </c>
      <c r="BP46" s="31">
        <v>1</v>
      </c>
      <c r="BQ46" s="31">
        <v>1</v>
      </c>
    </row>
    <row r="47" spans="1:69">
      <c r="A47" s="2">
        <v>33</v>
      </c>
      <c r="B47" s="22">
        <v>1</v>
      </c>
      <c r="C47" s="10">
        <v>20</v>
      </c>
      <c r="D47">
        <v>121</v>
      </c>
      <c r="E47" s="10">
        <v>3</v>
      </c>
      <c r="F47" s="10">
        <v>95</v>
      </c>
      <c r="G47" s="10">
        <v>17</v>
      </c>
      <c r="H47" s="10">
        <v>125</v>
      </c>
      <c r="I47" s="10">
        <v>75</v>
      </c>
      <c r="J47">
        <v>4000</v>
      </c>
      <c r="K47">
        <v>28</v>
      </c>
      <c r="L47" s="10">
        <v>117</v>
      </c>
      <c r="N47" t="s">
        <v>148</v>
      </c>
      <c r="P47" s="3" t="str">
        <f t="shared" si="19"/>
        <v>-</v>
      </c>
      <c r="Q47" s="3" t="str">
        <f t="shared" si="20"/>
        <v>-</v>
      </c>
      <c r="R47" s="3" t="str">
        <f t="shared" si="21"/>
        <v>-</v>
      </c>
      <c r="S47" s="3" t="str">
        <f t="shared" si="22"/>
        <v>X</v>
      </c>
      <c r="T47" s="3" t="str">
        <f t="shared" si="23"/>
        <v>X</v>
      </c>
      <c r="U47" s="3" t="str">
        <f t="shared" si="24"/>
        <v>X</v>
      </c>
      <c r="V47" s="3" t="str">
        <f t="shared" si="25"/>
        <v>X</v>
      </c>
      <c r="W47" s="3" t="str">
        <f t="shared" si="26"/>
        <v>-</v>
      </c>
      <c r="Y47">
        <f t="shared" si="0"/>
        <v>20</v>
      </c>
      <c r="Z47">
        <f t="shared" si="1"/>
        <v>115</v>
      </c>
      <c r="AA47">
        <f t="shared" si="2"/>
        <v>3</v>
      </c>
      <c r="AB47">
        <f t="shared" si="3"/>
        <v>90</v>
      </c>
      <c r="AC47">
        <f t="shared" si="4"/>
        <v>17</v>
      </c>
      <c r="AD47">
        <f t="shared" si="5"/>
        <v>120</v>
      </c>
      <c r="AE47">
        <f t="shared" si="6"/>
        <v>75</v>
      </c>
      <c r="AF47">
        <f t="shared" si="7"/>
        <v>4000</v>
      </c>
      <c r="AG47">
        <f t="shared" si="8"/>
        <v>28</v>
      </c>
      <c r="AH47">
        <f t="shared" si="9"/>
        <v>113</v>
      </c>
      <c r="AJ47" t="str">
        <f t="shared" si="10"/>
        <v>ok</v>
      </c>
      <c r="AL47" t="str">
        <f t="shared" si="11"/>
        <v>Nein</v>
      </c>
      <c r="AM47" t="str">
        <f t="shared" si="42"/>
        <v>Ja</v>
      </c>
      <c r="AN47" t="str">
        <f t="shared" si="13"/>
        <v>Nein</v>
      </c>
      <c r="AO47" t="str">
        <f t="shared" si="43"/>
        <v>Ja</v>
      </c>
      <c r="AP47" t="str">
        <f t="shared" si="15"/>
        <v>Nein</v>
      </c>
      <c r="AQ47" t="str">
        <f t="shared" si="44"/>
        <v>Ja</v>
      </c>
      <c r="AR47" t="str">
        <f t="shared" si="45"/>
        <v>Nein</v>
      </c>
      <c r="AS47" t="s">
        <v>166</v>
      </c>
      <c r="AT47" t="s">
        <v>166</v>
      </c>
      <c r="AU47" t="str">
        <f t="shared" si="46"/>
        <v>Ja</v>
      </c>
      <c r="AW47" s="32" t="s">
        <v>166</v>
      </c>
      <c r="AX47" s="32" t="s">
        <v>166</v>
      </c>
      <c r="AY47" s="32" t="s">
        <v>166</v>
      </c>
      <c r="AZ47" s="32" t="s">
        <v>166</v>
      </c>
      <c r="BA47" s="32" t="s">
        <v>166</v>
      </c>
      <c r="BB47" s="32" t="s">
        <v>166</v>
      </c>
      <c r="BC47" s="32" t="s">
        <v>166</v>
      </c>
      <c r="BD47" s="32" t="s">
        <v>166</v>
      </c>
      <c r="BE47" s="32" t="s">
        <v>166</v>
      </c>
      <c r="BF47" s="32" t="s">
        <v>166</v>
      </c>
      <c r="BH47" s="31">
        <v>1</v>
      </c>
      <c r="BI47" s="31">
        <v>1</v>
      </c>
      <c r="BJ47" s="31">
        <v>1</v>
      </c>
      <c r="BK47" s="31">
        <v>1</v>
      </c>
      <c r="BL47" s="31">
        <v>1</v>
      </c>
      <c r="BM47" s="31">
        <v>1</v>
      </c>
      <c r="BN47" s="31">
        <v>1</v>
      </c>
      <c r="BO47" s="31">
        <v>1</v>
      </c>
      <c r="BP47" s="31">
        <v>1</v>
      </c>
      <c r="BQ47" s="31">
        <v>1</v>
      </c>
    </row>
    <row r="48" spans="1:69">
      <c r="A48" s="2">
        <v>34</v>
      </c>
      <c r="B48" s="22">
        <v>1</v>
      </c>
      <c r="C48" s="10">
        <v>32</v>
      </c>
      <c r="D48">
        <v>85</v>
      </c>
      <c r="E48" s="10">
        <v>31</v>
      </c>
      <c r="F48" s="10">
        <v>85</v>
      </c>
      <c r="G48" s="10">
        <v>1</v>
      </c>
      <c r="H48" s="10">
        <v>110</v>
      </c>
      <c r="I48" s="10">
        <v>75</v>
      </c>
      <c r="J48">
        <v>3500</v>
      </c>
      <c r="K48">
        <v>26</v>
      </c>
      <c r="L48" s="10">
        <v>95</v>
      </c>
      <c r="N48" t="s">
        <v>160</v>
      </c>
      <c r="P48" s="3" t="str">
        <f t="shared" si="19"/>
        <v>X</v>
      </c>
      <c r="Q48" s="3" t="str">
        <f t="shared" si="20"/>
        <v>X</v>
      </c>
      <c r="R48" s="3" t="str">
        <f t="shared" si="21"/>
        <v>X</v>
      </c>
      <c r="S48" s="3" t="str">
        <f t="shared" si="22"/>
        <v>-</v>
      </c>
      <c r="T48" s="3" t="str">
        <f t="shared" si="23"/>
        <v>-</v>
      </c>
      <c r="U48" s="3" t="str">
        <f t="shared" si="24"/>
        <v>-</v>
      </c>
      <c r="V48" s="3" t="str">
        <f t="shared" si="25"/>
        <v>-</v>
      </c>
      <c r="W48" s="3" t="str">
        <f t="shared" si="26"/>
        <v>-</v>
      </c>
      <c r="Y48">
        <f t="shared" si="0"/>
        <v>30</v>
      </c>
      <c r="Z48">
        <f t="shared" si="1"/>
        <v>85</v>
      </c>
      <c r="AA48">
        <f t="shared" si="2"/>
        <v>3</v>
      </c>
      <c r="AB48">
        <f t="shared" si="3"/>
        <v>85</v>
      </c>
      <c r="AC48">
        <f t="shared" si="4"/>
        <v>27</v>
      </c>
      <c r="AD48">
        <f t="shared" si="5"/>
        <v>110</v>
      </c>
      <c r="AE48">
        <f t="shared" si="6"/>
        <v>75</v>
      </c>
      <c r="AF48">
        <f t="shared" si="7"/>
        <v>3500</v>
      </c>
      <c r="AG48">
        <f t="shared" si="8"/>
        <v>26</v>
      </c>
      <c r="AH48">
        <f t="shared" si="9"/>
        <v>95</v>
      </c>
      <c r="AJ48" t="str">
        <f t="shared" si="10"/>
        <v>ok</v>
      </c>
      <c r="AL48" t="str">
        <f t="shared" si="11"/>
        <v>Ja</v>
      </c>
      <c r="AM48" t="str">
        <f t="shared" si="42"/>
        <v>Nein</v>
      </c>
      <c r="AN48" t="str">
        <f t="shared" si="13"/>
        <v>Ja</v>
      </c>
      <c r="AO48" t="str">
        <f t="shared" si="43"/>
        <v>Nein</v>
      </c>
      <c r="AP48" t="str">
        <f t="shared" si="15"/>
        <v>Ja</v>
      </c>
      <c r="AQ48" t="str">
        <f t="shared" si="44"/>
        <v>Nein</v>
      </c>
      <c r="AR48" t="str">
        <f t="shared" si="45"/>
        <v>Nein</v>
      </c>
      <c r="AS48" t="s">
        <v>166</v>
      </c>
      <c r="AT48" t="s">
        <v>166</v>
      </c>
      <c r="AU48" t="str">
        <f t="shared" si="46"/>
        <v>Nein</v>
      </c>
      <c r="AW48" s="32" t="s">
        <v>166</v>
      </c>
      <c r="AX48" s="32" t="s">
        <v>166</v>
      </c>
      <c r="AY48" s="32" t="s">
        <v>166</v>
      </c>
      <c r="AZ48" s="32" t="s">
        <v>166</v>
      </c>
      <c r="BA48" s="32" t="s">
        <v>166</v>
      </c>
      <c r="BB48" s="32" t="s">
        <v>166</v>
      </c>
      <c r="BC48" s="32" t="s">
        <v>166</v>
      </c>
      <c r="BD48" s="32" t="s">
        <v>166</v>
      </c>
      <c r="BE48" s="32" t="s">
        <v>166</v>
      </c>
      <c r="BF48" s="32" t="s">
        <v>166</v>
      </c>
      <c r="BH48" s="31">
        <v>1</v>
      </c>
      <c r="BI48" s="31">
        <v>1</v>
      </c>
      <c r="BJ48" s="31">
        <v>1</v>
      </c>
      <c r="BK48" s="31">
        <v>1</v>
      </c>
      <c r="BL48" s="31">
        <v>1</v>
      </c>
      <c r="BM48" s="31">
        <v>1</v>
      </c>
      <c r="BN48" s="31">
        <v>1</v>
      </c>
      <c r="BO48" s="31">
        <v>1</v>
      </c>
      <c r="BP48" s="31">
        <v>1</v>
      </c>
      <c r="BQ48" s="31">
        <v>1</v>
      </c>
    </row>
    <row r="49" spans="1:69">
      <c r="A49" s="2">
        <v>35</v>
      </c>
      <c r="B49" s="22">
        <v>1</v>
      </c>
      <c r="C49" s="10">
        <v>32</v>
      </c>
      <c r="D49">
        <v>107</v>
      </c>
      <c r="E49" s="10">
        <v>4</v>
      </c>
      <c r="F49" s="10">
        <v>85</v>
      </c>
      <c r="G49" s="10">
        <v>28</v>
      </c>
      <c r="H49" s="10">
        <v>110</v>
      </c>
      <c r="I49" s="10">
        <v>75</v>
      </c>
      <c r="J49">
        <v>3000</v>
      </c>
      <c r="K49">
        <v>28</v>
      </c>
      <c r="L49" s="10">
        <v>95</v>
      </c>
      <c r="N49" t="s">
        <v>163</v>
      </c>
      <c r="P49" s="3" t="str">
        <f t="shared" si="19"/>
        <v>X</v>
      </c>
      <c r="Q49" s="3" t="str">
        <f t="shared" si="20"/>
        <v>X</v>
      </c>
      <c r="R49" s="3" t="str">
        <f t="shared" si="21"/>
        <v>X</v>
      </c>
      <c r="S49" s="3" t="str">
        <f t="shared" si="22"/>
        <v>-</v>
      </c>
      <c r="T49" s="3" t="str">
        <f t="shared" si="23"/>
        <v>-</v>
      </c>
      <c r="U49" s="3" t="str">
        <f t="shared" si="24"/>
        <v>-</v>
      </c>
      <c r="V49" s="3" t="str">
        <f t="shared" si="25"/>
        <v>-</v>
      </c>
      <c r="W49" s="3" t="str">
        <f t="shared" si="26"/>
        <v>-</v>
      </c>
      <c r="Y49">
        <f t="shared" si="0"/>
        <v>30</v>
      </c>
      <c r="Z49">
        <f t="shared" si="1"/>
        <v>107</v>
      </c>
      <c r="AA49">
        <f t="shared" si="2"/>
        <v>3</v>
      </c>
      <c r="AB49">
        <f t="shared" si="3"/>
        <v>85</v>
      </c>
      <c r="AC49">
        <f t="shared" si="4"/>
        <v>27</v>
      </c>
      <c r="AD49">
        <f t="shared" si="5"/>
        <v>110</v>
      </c>
      <c r="AE49">
        <f t="shared" si="6"/>
        <v>75</v>
      </c>
      <c r="AF49">
        <f t="shared" si="7"/>
        <v>3000</v>
      </c>
      <c r="AG49">
        <f t="shared" si="8"/>
        <v>28</v>
      </c>
      <c r="AH49">
        <f t="shared" si="9"/>
        <v>95</v>
      </c>
      <c r="AJ49" t="str">
        <f t="shared" si="10"/>
        <v>ok</v>
      </c>
      <c r="AL49" t="str">
        <f t="shared" si="11"/>
        <v>Ja</v>
      </c>
      <c r="AM49" t="str">
        <f t="shared" si="42"/>
        <v>Nein</v>
      </c>
      <c r="AN49" t="str">
        <f t="shared" si="13"/>
        <v>Ja</v>
      </c>
      <c r="AO49" t="str">
        <f t="shared" si="43"/>
        <v>Nein</v>
      </c>
      <c r="AP49" t="str">
        <f t="shared" si="15"/>
        <v>Ja</v>
      </c>
      <c r="AQ49" t="str">
        <f t="shared" si="44"/>
        <v>Nein</v>
      </c>
      <c r="AR49" t="str">
        <f t="shared" si="45"/>
        <v>Nein</v>
      </c>
      <c r="AS49" t="s">
        <v>166</v>
      </c>
      <c r="AT49" t="s">
        <v>166</v>
      </c>
      <c r="AU49" t="str">
        <f t="shared" si="46"/>
        <v>Nein</v>
      </c>
      <c r="AW49" s="32" t="s">
        <v>166</v>
      </c>
      <c r="AX49" s="32" t="s">
        <v>166</v>
      </c>
      <c r="AY49" s="32" t="s">
        <v>166</v>
      </c>
      <c r="AZ49" s="32" t="s">
        <v>166</v>
      </c>
      <c r="BA49" s="32" t="s">
        <v>166</v>
      </c>
      <c r="BB49" s="32" t="s">
        <v>166</v>
      </c>
      <c r="BC49" s="32" t="s">
        <v>166</v>
      </c>
      <c r="BD49" s="32" t="s">
        <v>166</v>
      </c>
      <c r="BE49" s="32" t="s">
        <v>166</v>
      </c>
      <c r="BF49" s="32" t="s">
        <v>166</v>
      </c>
      <c r="BH49" s="31">
        <v>1</v>
      </c>
      <c r="BI49" s="31">
        <v>1</v>
      </c>
      <c r="BJ49" s="31">
        <v>1</v>
      </c>
      <c r="BK49" s="31">
        <v>1</v>
      </c>
      <c r="BL49" s="31">
        <v>1</v>
      </c>
      <c r="BM49" s="31">
        <v>1</v>
      </c>
      <c r="BN49" s="31">
        <v>1</v>
      </c>
      <c r="BO49" s="31">
        <v>1</v>
      </c>
      <c r="BP49" s="31">
        <v>1</v>
      </c>
      <c r="BQ49" s="31">
        <v>1</v>
      </c>
    </row>
    <row r="50" spans="1:69">
      <c r="A50" s="2">
        <v>36</v>
      </c>
      <c r="B50" s="22">
        <v>1</v>
      </c>
      <c r="C50" s="10">
        <v>33</v>
      </c>
      <c r="D50">
        <v>107</v>
      </c>
      <c r="E50" s="10">
        <v>4</v>
      </c>
      <c r="F50" s="10">
        <v>85</v>
      </c>
      <c r="G50" s="10">
        <v>29</v>
      </c>
      <c r="H50" s="10">
        <v>110</v>
      </c>
      <c r="I50" s="10">
        <v>75</v>
      </c>
      <c r="J50">
        <v>3900</v>
      </c>
      <c r="K50">
        <v>22</v>
      </c>
      <c r="L50" s="10">
        <v>95</v>
      </c>
      <c r="N50" t="s">
        <v>164</v>
      </c>
      <c r="P50" s="3" t="str">
        <f t="shared" si="19"/>
        <v>X</v>
      </c>
      <c r="Q50" s="3" t="str">
        <f t="shared" si="20"/>
        <v>X</v>
      </c>
      <c r="R50" s="3" t="str">
        <f t="shared" si="21"/>
        <v>X</v>
      </c>
      <c r="S50" s="3" t="str">
        <f t="shared" si="22"/>
        <v>-</v>
      </c>
      <c r="T50" s="3" t="str">
        <f t="shared" si="23"/>
        <v>-</v>
      </c>
      <c r="U50" s="3" t="str">
        <f t="shared" si="24"/>
        <v>-</v>
      </c>
      <c r="V50" s="3" t="str">
        <f t="shared" si="25"/>
        <v>-</v>
      </c>
      <c r="W50" s="3" t="str">
        <f t="shared" si="26"/>
        <v>-</v>
      </c>
      <c r="Y50">
        <f t="shared" si="0"/>
        <v>30</v>
      </c>
      <c r="Z50">
        <f t="shared" si="1"/>
        <v>107</v>
      </c>
      <c r="AA50">
        <f t="shared" si="2"/>
        <v>3</v>
      </c>
      <c r="AB50">
        <f t="shared" si="3"/>
        <v>85</v>
      </c>
      <c r="AC50">
        <f t="shared" si="4"/>
        <v>27</v>
      </c>
      <c r="AD50">
        <f t="shared" si="5"/>
        <v>110</v>
      </c>
      <c r="AE50">
        <f t="shared" si="6"/>
        <v>75</v>
      </c>
      <c r="AF50">
        <f t="shared" si="7"/>
        <v>3900</v>
      </c>
      <c r="AG50">
        <f t="shared" si="8"/>
        <v>22</v>
      </c>
      <c r="AH50">
        <f t="shared" si="9"/>
        <v>95</v>
      </c>
      <c r="AJ50" t="str">
        <f t="shared" si="10"/>
        <v>ok</v>
      </c>
      <c r="AL50" t="str">
        <f t="shared" si="11"/>
        <v>Ja</v>
      </c>
      <c r="AM50" t="str">
        <f t="shared" si="42"/>
        <v>Nein</v>
      </c>
      <c r="AN50" t="str">
        <f t="shared" si="13"/>
        <v>Ja</v>
      </c>
      <c r="AO50" t="str">
        <f t="shared" si="43"/>
        <v>Nein</v>
      </c>
      <c r="AP50" t="str">
        <f t="shared" si="15"/>
        <v>Ja</v>
      </c>
      <c r="AQ50" t="str">
        <f t="shared" si="44"/>
        <v>Nein</v>
      </c>
      <c r="AR50" t="str">
        <f t="shared" si="45"/>
        <v>Nein</v>
      </c>
      <c r="AS50" t="s">
        <v>166</v>
      </c>
      <c r="AT50" t="s">
        <v>166</v>
      </c>
      <c r="AU50" t="str">
        <f t="shared" si="46"/>
        <v>Nein</v>
      </c>
      <c r="AW50" s="32" t="s">
        <v>166</v>
      </c>
      <c r="AX50" s="32" t="s">
        <v>166</v>
      </c>
      <c r="AY50" s="32" t="s">
        <v>166</v>
      </c>
      <c r="AZ50" s="32" t="s">
        <v>166</v>
      </c>
      <c r="BA50" s="32" t="s">
        <v>166</v>
      </c>
      <c r="BB50" s="32" t="s">
        <v>166</v>
      </c>
      <c r="BC50" s="32" t="s">
        <v>166</v>
      </c>
      <c r="BD50" s="32" t="s">
        <v>166</v>
      </c>
      <c r="BE50" s="32" t="s">
        <v>166</v>
      </c>
      <c r="BF50" s="32" t="s">
        <v>166</v>
      </c>
      <c r="BH50" s="31">
        <v>1</v>
      </c>
      <c r="BI50" s="31">
        <v>1</v>
      </c>
      <c r="BJ50" s="31">
        <v>1</v>
      </c>
      <c r="BK50" s="31">
        <v>1</v>
      </c>
      <c r="BL50" s="31">
        <v>1</v>
      </c>
      <c r="BM50" s="31">
        <v>1</v>
      </c>
      <c r="BN50" s="31">
        <v>1</v>
      </c>
      <c r="BO50" s="31">
        <v>1</v>
      </c>
      <c r="BP50" s="31">
        <v>1</v>
      </c>
      <c r="BQ50" s="31">
        <v>1</v>
      </c>
    </row>
    <row r="51" spans="1:69">
      <c r="A51" s="2"/>
      <c r="B51" s="22"/>
      <c r="BH51" s="31"/>
      <c r="BI51" s="31"/>
      <c r="BJ51" s="31"/>
      <c r="BK51" s="31"/>
      <c r="BL51" s="31"/>
      <c r="BM51" s="31"/>
      <c r="BN51" s="31"/>
      <c r="BO51" s="31"/>
      <c r="BP51" s="31"/>
      <c r="BQ51" s="31"/>
    </row>
    <row r="52" spans="1:69">
      <c r="A52" s="2"/>
      <c r="B52" s="28" t="s">
        <v>167</v>
      </c>
      <c r="BH52" s="31"/>
      <c r="BI52" s="31"/>
      <c r="BJ52" s="31"/>
      <c r="BK52" s="31"/>
      <c r="BL52" s="31"/>
      <c r="BM52" s="31"/>
      <c r="BN52" s="31"/>
      <c r="BO52" s="31"/>
      <c r="BP52" s="31"/>
      <c r="BQ52" s="31"/>
    </row>
    <row r="53" spans="1:69">
      <c r="A53" s="2">
        <v>37</v>
      </c>
      <c r="B53" s="22">
        <v>1</v>
      </c>
      <c r="C53">
        <v>20</v>
      </c>
      <c r="D53">
        <v>107</v>
      </c>
      <c r="E53">
        <v>2</v>
      </c>
      <c r="F53">
        <v>85</v>
      </c>
      <c r="G53">
        <v>18</v>
      </c>
      <c r="H53">
        <v>110</v>
      </c>
      <c r="I53">
        <v>75</v>
      </c>
      <c r="J53">
        <v>3300</v>
      </c>
      <c r="K53">
        <v>28</v>
      </c>
      <c r="L53">
        <v>106</v>
      </c>
      <c r="N53" t="s">
        <v>131</v>
      </c>
      <c r="P53" s="3" t="str">
        <f>IF(C53&gt;D$3,"X","-")</f>
        <v>-</v>
      </c>
      <c r="Q53" s="3" t="str">
        <f t="shared" ref="Q53" si="47">IF(E53&gt;D$4,"X","-")</f>
        <v>-</v>
      </c>
      <c r="R53" s="3" t="str">
        <f t="shared" ref="R53" si="48">IF(G53&gt;=0,IF(MIN(C53,$D$3)-MIN(E53,$D$4)&lt;&gt;G53,"X","-"),"-")</f>
        <v>-</v>
      </c>
      <c r="S53" s="3" t="str">
        <f>IF(D53&gt;D$6,"X","-")</f>
        <v>-</v>
      </c>
      <c r="T53" s="3" t="str">
        <f>IF(F53&gt;D$7,"X","-")</f>
        <v>-</v>
      </c>
      <c r="U53" s="3" t="str">
        <f>IF(H53&gt;D$8,"X","-")</f>
        <v>-</v>
      </c>
      <c r="V53" s="3" t="str">
        <f>IF(L53&gt;D$9,"X","-")</f>
        <v>-</v>
      </c>
      <c r="W53" s="3" t="str">
        <f>IF(I53&gt;D$10,"X","-")</f>
        <v>-</v>
      </c>
      <c r="Y53">
        <f t="shared" ref="Y53:Y88" si="49">IF(OR(P53="X",Q53="X",R53="X"),-2,C53)</f>
        <v>20</v>
      </c>
      <c r="Z53">
        <f t="shared" ref="Z53:Z76" si="50">IF(OR(S53="X",T53="X",U53="X",V53="X"),-3,D53)</f>
        <v>107</v>
      </c>
      <c r="AA53">
        <f t="shared" ref="AA53:AA88" si="51">IF(OR(P53="X",Q53="X",R53="X"),-2,E53)</f>
        <v>2</v>
      </c>
      <c r="AB53">
        <f t="shared" ref="AB53:AB76" si="52">IF(OR(S53="X",T53="X",U53="X",V53="X"),-3,F53)</f>
        <v>85</v>
      </c>
      <c r="AC53">
        <f t="shared" ref="AC53:AC88" si="53">IF(OR(P53="X",Q53="X",R53="X"),-2,G53)</f>
        <v>18</v>
      </c>
      <c r="AD53">
        <f t="shared" ref="AD53:AD76" si="54">IF(OR(S53="X",T53="X",U53="X",V53="X"),-3,H53)</f>
        <v>110</v>
      </c>
      <c r="AE53">
        <f t="shared" ref="AE53:AE79" si="55">IF(W53="X",-3,I53)</f>
        <v>75</v>
      </c>
      <c r="AF53">
        <f t="shared" ref="AF53:AF88" si="56">J53</f>
        <v>3300</v>
      </c>
      <c r="AG53">
        <f t="shared" ref="AG53:AG88" si="57">K53</f>
        <v>28</v>
      </c>
      <c r="AH53">
        <f t="shared" ref="AH53:AH76" si="58">IF(OR(S53="X",T53="X",U53="X",V53="X"),-3,L53)</f>
        <v>106</v>
      </c>
      <c r="AJ53" t="str">
        <f t="shared" ref="AJ53:AJ88" si="59">IF(OR(Y53&gt;=0,AA53&gt;=0,AC53&gt;=0),IF(Y53=AA53+AC53,"ok","Nein"),"Status")</f>
        <v>ok</v>
      </c>
      <c r="AL53" t="str">
        <f t="shared" ref="AL53:AL88" si="60">IF(OR(P53="X",Q53="X",R53="X"),"Ja","Nein")</f>
        <v>Nein</v>
      </c>
      <c r="AM53" t="str">
        <f t="shared" ref="AM53:AM69" si="61">IF(OR(S53="X",T53="X",U53="X",V53="X"),"Ja","Nein")</f>
        <v>Nein</v>
      </c>
      <c r="AN53" t="str">
        <f t="shared" ref="AN53:AN88" si="62">IF(OR(P53="X",Q53="X",R53="X"),"Ja","Nein")</f>
        <v>Nein</v>
      </c>
      <c r="AO53" t="str">
        <f t="shared" ref="AO53:AO69" si="63">IF(OR(S53="X",T53="X",U53="X",V53="X"),"Ja","Nein")</f>
        <v>Nein</v>
      </c>
      <c r="AP53" t="str">
        <f t="shared" ref="AP53:AP88" si="64">IF(OR(P53="X",Q53="X",R53="X"),"Ja","Nein")</f>
        <v>Nein</v>
      </c>
      <c r="AQ53" t="str">
        <f t="shared" ref="AQ53:AQ69" si="65">IF(OR(S53="X",T53="X",U53="X",V53="X"),"Ja","Nein")</f>
        <v>Nein</v>
      </c>
      <c r="AR53" t="str">
        <f t="shared" ref="AR53:AR69" si="66">IF(W53="X","Ja","Nein")</f>
        <v>Nein</v>
      </c>
      <c r="AS53" t="s">
        <v>166</v>
      </c>
      <c r="AT53" t="s">
        <v>166</v>
      </c>
      <c r="AU53" t="str">
        <f t="shared" ref="AU53:AU69" si="67">IF(OR(S53="X",T53="X",U53="X",V53="X"),"Ja","Nein")</f>
        <v>Nein</v>
      </c>
      <c r="AW53" t="s">
        <v>166</v>
      </c>
      <c r="AX53" t="s">
        <v>166</v>
      </c>
      <c r="AY53" t="s">
        <v>166</v>
      </c>
      <c r="AZ53" t="s">
        <v>166</v>
      </c>
      <c r="BA53" t="s">
        <v>166</v>
      </c>
      <c r="BB53" t="s">
        <v>166</v>
      </c>
      <c r="BC53" t="s">
        <v>166</v>
      </c>
      <c r="BD53" t="s">
        <v>166</v>
      </c>
      <c r="BE53" t="s">
        <v>166</v>
      </c>
      <c r="BF53" t="s">
        <v>166</v>
      </c>
      <c r="BH53" s="31">
        <v>1</v>
      </c>
      <c r="BI53" s="31">
        <v>1</v>
      </c>
      <c r="BJ53" s="31">
        <v>1</v>
      </c>
      <c r="BK53" s="31">
        <v>1</v>
      </c>
      <c r="BL53" s="31">
        <v>1</v>
      </c>
      <c r="BM53" s="31">
        <v>1</v>
      </c>
      <c r="BN53" s="31">
        <v>1</v>
      </c>
      <c r="BO53" s="31">
        <v>1</v>
      </c>
      <c r="BP53" s="31">
        <v>1</v>
      </c>
      <c r="BQ53" s="31">
        <v>1</v>
      </c>
    </row>
    <row r="54" spans="1:69">
      <c r="A54" s="2">
        <v>38</v>
      </c>
      <c r="B54" s="22">
        <v>1</v>
      </c>
      <c r="C54">
        <v>20</v>
      </c>
      <c r="D54">
        <v>-3</v>
      </c>
      <c r="E54">
        <v>2</v>
      </c>
      <c r="F54">
        <v>-3</v>
      </c>
      <c r="G54">
        <v>18</v>
      </c>
      <c r="H54">
        <v>-3</v>
      </c>
      <c r="I54">
        <v>75</v>
      </c>
      <c r="J54">
        <v>-1</v>
      </c>
      <c r="K54">
        <v>21</v>
      </c>
      <c r="L54">
        <v>-3</v>
      </c>
      <c r="P54" s="3" t="str">
        <f t="shared" ref="P54:P88" si="68">IF(C54&gt;D$3,"X","-")</f>
        <v>-</v>
      </c>
      <c r="Q54" s="3" t="str">
        <f t="shared" ref="Q54:Q75" si="69">IF(E54&gt;D$4,"X","-")</f>
        <v>-</v>
      </c>
      <c r="R54" s="3" t="str">
        <f t="shared" ref="R54:R75" si="70">IF(G54&gt;=0,IF(MIN(C54,$D$3)-MIN(E54,$D$4)&lt;&gt;G54,"X","-"),"-")</f>
        <v>-</v>
      </c>
      <c r="S54" s="3" t="str">
        <f t="shared" ref="S54:S88" si="71">IF(D54&gt;D$6,"X","-")</f>
        <v>-</v>
      </c>
      <c r="T54" s="3" t="str">
        <f t="shared" ref="T54:T88" si="72">IF(F54&gt;D$7,"X","-")</f>
        <v>-</v>
      </c>
      <c r="U54" s="3" t="str">
        <f t="shared" ref="U54:U88" si="73">IF(H54&gt;D$8,"X","-")</f>
        <v>-</v>
      </c>
      <c r="V54" s="3" t="str">
        <f t="shared" ref="V54:V88" si="74">IF(L54&gt;D$9,"X","-")</f>
        <v>-</v>
      </c>
      <c r="W54" s="3" t="str">
        <f t="shared" ref="W54:W88" si="75">IF(I54&gt;D$10,"X","-")</f>
        <v>-</v>
      </c>
      <c r="Y54">
        <f t="shared" si="49"/>
        <v>20</v>
      </c>
      <c r="Z54">
        <f t="shared" si="50"/>
        <v>-3</v>
      </c>
      <c r="AA54">
        <f t="shared" si="51"/>
        <v>2</v>
      </c>
      <c r="AB54">
        <f t="shared" si="52"/>
        <v>-3</v>
      </c>
      <c r="AC54">
        <f t="shared" si="53"/>
        <v>18</v>
      </c>
      <c r="AD54">
        <f t="shared" si="54"/>
        <v>-3</v>
      </c>
      <c r="AE54">
        <f t="shared" si="55"/>
        <v>75</v>
      </c>
      <c r="AF54">
        <f t="shared" si="56"/>
        <v>-1</v>
      </c>
      <c r="AG54">
        <f t="shared" si="57"/>
        <v>21</v>
      </c>
      <c r="AH54">
        <f t="shared" si="58"/>
        <v>-3</v>
      </c>
      <c r="AJ54" t="str">
        <f t="shared" si="59"/>
        <v>ok</v>
      </c>
      <c r="AL54" t="str">
        <f t="shared" si="60"/>
        <v>Nein</v>
      </c>
      <c r="AM54" t="str">
        <f t="shared" si="61"/>
        <v>Nein</v>
      </c>
      <c r="AN54" t="str">
        <f t="shared" si="62"/>
        <v>Nein</v>
      </c>
      <c r="AO54" t="str">
        <f t="shared" si="63"/>
        <v>Nein</v>
      </c>
      <c r="AP54" t="str">
        <f t="shared" si="64"/>
        <v>Nein</v>
      </c>
      <c r="AQ54" t="str">
        <f t="shared" si="65"/>
        <v>Nein</v>
      </c>
      <c r="AR54" t="str">
        <f t="shared" si="66"/>
        <v>Nein</v>
      </c>
      <c r="AS54" t="s">
        <v>166</v>
      </c>
      <c r="AT54" t="s">
        <v>166</v>
      </c>
      <c r="AU54" t="str">
        <f t="shared" si="67"/>
        <v>Nein</v>
      </c>
      <c r="AW54" t="s">
        <v>166</v>
      </c>
      <c r="AX54" t="s">
        <v>166</v>
      </c>
      <c r="AY54" t="s">
        <v>166</v>
      </c>
      <c r="AZ54" t="s">
        <v>166</v>
      </c>
      <c r="BA54" t="s">
        <v>166</v>
      </c>
      <c r="BB54" t="s">
        <v>166</v>
      </c>
      <c r="BC54" t="s">
        <v>166</v>
      </c>
      <c r="BD54" t="s">
        <v>166</v>
      </c>
      <c r="BE54" t="s">
        <v>166</v>
      </c>
      <c r="BF54" t="s">
        <v>166</v>
      </c>
      <c r="BH54" s="31">
        <v>1</v>
      </c>
      <c r="BI54" s="31">
        <v>1</v>
      </c>
      <c r="BJ54" s="31">
        <v>1</v>
      </c>
      <c r="BK54" s="31">
        <v>1</v>
      </c>
      <c r="BL54" s="31">
        <v>1</v>
      </c>
      <c r="BM54" s="31">
        <v>1</v>
      </c>
      <c r="BN54" s="31">
        <v>1</v>
      </c>
      <c r="BO54" s="31">
        <v>1</v>
      </c>
      <c r="BP54" s="31">
        <v>1</v>
      </c>
      <c r="BQ54" s="31">
        <v>1</v>
      </c>
    </row>
    <row r="55" spans="1:69">
      <c r="A55" s="2">
        <v>39</v>
      </c>
      <c r="B55" s="22">
        <v>1</v>
      </c>
      <c r="C55">
        <v>20</v>
      </c>
      <c r="D55">
        <v>-3</v>
      </c>
      <c r="E55" s="10">
        <v>2</v>
      </c>
      <c r="F55" s="10">
        <v>-3</v>
      </c>
      <c r="G55" s="10">
        <v>18</v>
      </c>
      <c r="H55" s="10">
        <v>-3</v>
      </c>
      <c r="I55" s="10">
        <v>75</v>
      </c>
      <c r="J55">
        <v>-1</v>
      </c>
      <c r="K55">
        <v>23</v>
      </c>
      <c r="L55" s="10">
        <v>106</v>
      </c>
      <c r="P55" s="3" t="str">
        <f t="shared" si="68"/>
        <v>-</v>
      </c>
      <c r="Q55" s="3" t="str">
        <f t="shared" si="69"/>
        <v>-</v>
      </c>
      <c r="R55" s="3" t="str">
        <f t="shared" si="70"/>
        <v>-</v>
      </c>
      <c r="S55" s="3" t="str">
        <f t="shared" si="71"/>
        <v>-</v>
      </c>
      <c r="T55" s="3" t="str">
        <f t="shared" si="72"/>
        <v>-</v>
      </c>
      <c r="U55" s="3" t="str">
        <f t="shared" si="73"/>
        <v>-</v>
      </c>
      <c r="V55" s="3" t="str">
        <f t="shared" si="74"/>
        <v>-</v>
      </c>
      <c r="W55" s="3" t="str">
        <f t="shared" si="75"/>
        <v>-</v>
      </c>
      <c r="Y55">
        <f t="shared" si="49"/>
        <v>20</v>
      </c>
      <c r="Z55">
        <f t="shared" si="50"/>
        <v>-3</v>
      </c>
      <c r="AA55">
        <f t="shared" si="51"/>
        <v>2</v>
      </c>
      <c r="AB55">
        <f t="shared" si="52"/>
        <v>-3</v>
      </c>
      <c r="AC55">
        <f t="shared" si="53"/>
        <v>18</v>
      </c>
      <c r="AD55">
        <f t="shared" si="54"/>
        <v>-3</v>
      </c>
      <c r="AE55">
        <f t="shared" si="55"/>
        <v>75</v>
      </c>
      <c r="AF55">
        <f t="shared" si="56"/>
        <v>-1</v>
      </c>
      <c r="AG55">
        <f t="shared" si="57"/>
        <v>23</v>
      </c>
      <c r="AH55">
        <f t="shared" si="58"/>
        <v>106</v>
      </c>
      <c r="AJ55" t="str">
        <f t="shared" si="59"/>
        <v>ok</v>
      </c>
      <c r="AL55" t="str">
        <f t="shared" si="60"/>
        <v>Nein</v>
      </c>
      <c r="AM55" t="str">
        <f t="shared" si="61"/>
        <v>Nein</v>
      </c>
      <c r="AN55" t="str">
        <f t="shared" si="62"/>
        <v>Nein</v>
      </c>
      <c r="AO55" t="str">
        <f t="shared" si="63"/>
        <v>Nein</v>
      </c>
      <c r="AP55" t="str">
        <f t="shared" si="64"/>
        <v>Nein</v>
      </c>
      <c r="AQ55" t="str">
        <f t="shared" si="65"/>
        <v>Nein</v>
      </c>
      <c r="AR55" t="str">
        <f t="shared" si="66"/>
        <v>Nein</v>
      </c>
      <c r="AS55" t="s">
        <v>166</v>
      </c>
      <c r="AT55" t="s">
        <v>166</v>
      </c>
      <c r="AU55" t="str">
        <f t="shared" si="67"/>
        <v>Nein</v>
      </c>
      <c r="AW55" t="s">
        <v>166</v>
      </c>
      <c r="AX55" t="s">
        <v>166</v>
      </c>
      <c r="AY55" t="s">
        <v>166</v>
      </c>
      <c r="AZ55" t="s">
        <v>166</v>
      </c>
      <c r="BA55" t="s">
        <v>166</v>
      </c>
      <c r="BB55" t="s">
        <v>166</v>
      </c>
      <c r="BC55" t="s">
        <v>166</v>
      </c>
      <c r="BD55" t="s">
        <v>166</v>
      </c>
      <c r="BE55" t="s">
        <v>166</v>
      </c>
      <c r="BF55" t="s">
        <v>166</v>
      </c>
      <c r="BH55" s="31">
        <v>1</v>
      </c>
      <c r="BI55" s="31">
        <v>1</v>
      </c>
      <c r="BJ55" s="31">
        <v>1</v>
      </c>
      <c r="BK55" s="31">
        <v>1</v>
      </c>
      <c r="BL55" s="31">
        <v>1</v>
      </c>
      <c r="BM55" s="31">
        <v>1</v>
      </c>
      <c r="BN55" s="31">
        <v>1</v>
      </c>
      <c r="BO55" s="31">
        <v>1</v>
      </c>
      <c r="BP55" s="31">
        <v>1</v>
      </c>
      <c r="BQ55" s="31">
        <v>1</v>
      </c>
    </row>
    <row r="56" spans="1:69">
      <c r="A56" s="2">
        <v>40</v>
      </c>
      <c r="B56" s="19">
        <v>1</v>
      </c>
      <c r="C56" s="10">
        <v>20</v>
      </c>
      <c r="D56">
        <v>-3</v>
      </c>
      <c r="E56" s="10">
        <v>2</v>
      </c>
      <c r="F56" s="10">
        <v>-3</v>
      </c>
      <c r="G56" s="10">
        <v>18</v>
      </c>
      <c r="H56" s="10">
        <v>-3</v>
      </c>
      <c r="I56" s="10">
        <v>-3</v>
      </c>
      <c r="J56">
        <v>-1</v>
      </c>
      <c r="K56">
        <v>31</v>
      </c>
      <c r="L56" s="10">
        <v>-3</v>
      </c>
      <c r="P56" s="3" t="str">
        <f t="shared" si="68"/>
        <v>-</v>
      </c>
      <c r="Q56" s="3" t="str">
        <f t="shared" si="69"/>
        <v>-</v>
      </c>
      <c r="R56" s="3" t="str">
        <f t="shared" si="70"/>
        <v>-</v>
      </c>
      <c r="S56" s="3" t="str">
        <f t="shared" si="71"/>
        <v>-</v>
      </c>
      <c r="T56" s="3" t="str">
        <f t="shared" si="72"/>
        <v>-</v>
      </c>
      <c r="U56" s="3" t="str">
        <f t="shared" si="73"/>
        <v>-</v>
      </c>
      <c r="V56" s="3" t="str">
        <f t="shared" si="74"/>
        <v>-</v>
      </c>
      <c r="W56" s="3" t="str">
        <f t="shared" si="75"/>
        <v>-</v>
      </c>
      <c r="Y56">
        <f t="shared" si="49"/>
        <v>20</v>
      </c>
      <c r="Z56">
        <f t="shared" si="50"/>
        <v>-3</v>
      </c>
      <c r="AA56">
        <f t="shared" si="51"/>
        <v>2</v>
      </c>
      <c r="AB56">
        <f t="shared" si="52"/>
        <v>-3</v>
      </c>
      <c r="AC56">
        <f t="shared" si="53"/>
        <v>18</v>
      </c>
      <c r="AD56">
        <f t="shared" si="54"/>
        <v>-3</v>
      </c>
      <c r="AE56">
        <f t="shared" si="55"/>
        <v>-3</v>
      </c>
      <c r="AF56">
        <f t="shared" si="56"/>
        <v>-1</v>
      </c>
      <c r="AG56">
        <f t="shared" si="57"/>
        <v>31</v>
      </c>
      <c r="AH56">
        <f t="shared" si="58"/>
        <v>-3</v>
      </c>
      <c r="AJ56" t="str">
        <f t="shared" si="59"/>
        <v>ok</v>
      </c>
      <c r="AL56" t="str">
        <f t="shared" si="60"/>
        <v>Nein</v>
      </c>
      <c r="AM56" t="str">
        <f t="shared" si="61"/>
        <v>Nein</v>
      </c>
      <c r="AN56" t="str">
        <f t="shared" si="62"/>
        <v>Nein</v>
      </c>
      <c r="AO56" t="str">
        <f t="shared" si="63"/>
        <v>Nein</v>
      </c>
      <c r="AP56" t="str">
        <f t="shared" si="64"/>
        <v>Nein</v>
      </c>
      <c r="AQ56" t="str">
        <f t="shared" si="65"/>
        <v>Nein</v>
      </c>
      <c r="AR56" t="str">
        <f t="shared" si="66"/>
        <v>Nein</v>
      </c>
      <c r="AS56" t="s">
        <v>166</v>
      </c>
      <c r="AT56" t="s">
        <v>166</v>
      </c>
      <c r="AU56" t="str">
        <f t="shared" si="67"/>
        <v>Nein</v>
      </c>
      <c r="AW56" t="s">
        <v>166</v>
      </c>
      <c r="AX56" t="s">
        <v>166</v>
      </c>
      <c r="AY56" t="s">
        <v>166</v>
      </c>
      <c r="AZ56" t="s">
        <v>166</v>
      </c>
      <c r="BA56" t="s">
        <v>166</v>
      </c>
      <c r="BB56" t="s">
        <v>166</v>
      </c>
      <c r="BC56" t="s">
        <v>166</v>
      </c>
      <c r="BD56" t="s">
        <v>166</v>
      </c>
      <c r="BE56" t="s">
        <v>166</v>
      </c>
      <c r="BF56" t="s">
        <v>166</v>
      </c>
      <c r="BH56" s="31">
        <v>1</v>
      </c>
      <c r="BI56" s="31">
        <v>1</v>
      </c>
      <c r="BJ56" s="31">
        <v>1</v>
      </c>
      <c r="BK56" s="31">
        <v>1</v>
      </c>
      <c r="BL56" s="31">
        <v>1</v>
      </c>
      <c r="BM56" s="31">
        <v>1</v>
      </c>
      <c r="BN56" s="31">
        <v>1</v>
      </c>
      <c r="BO56" s="31">
        <v>1</v>
      </c>
      <c r="BP56" s="31">
        <v>1</v>
      </c>
      <c r="BQ56" s="31">
        <v>1</v>
      </c>
    </row>
    <row r="57" spans="1:69">
      <c r="A57" s="2">
        <v>41</v>
      </c>
      <c r="B57" s="22">
        <v>1</v>
      </c>
      <c r="C57">
        <v>-3</v>
      </c>
      <c r="D57">
        <v>-3</v>
      </c>
      <c r="E57">
        <v>-3</v>
      </c>
      <c r="F57">
        <v>-3</v>
      </c>
      <c r="G57">
        <v>-3</v>
      </c>
      <c r="H57">
        <v>-3</v>
      </c>
      <c r="I57">
        <v>75</v>
      </c>
      <c r="J57">
        <v>-1</v>
      </c>
      <c r="K57">
        <v>32</v>
      </c>
      <c r="L57">
        <v>-3</v>
      </c>
      <c r="P57" s="3" t="str">
        <f t="shared" si="68"/>
        <v>-</v>
      </c>
      <c r="Q57" s="3" t="str">
        <f t="shared" si="69"/>
        <v>-</v>
      </c>
      <c r="R57" s="3" t="str">
        <f t="shared" si="70"/>
        <v>-</v>
      </c>
      <c r="S57" s="3" t="str">
        <f t="shared" si="71"/>
        <v>-</v>
      </c>
      <c r="T57" s="3" t="str">
        <f t="shared" si="72"/>
        <v>-</v>
      </c>
      <c r="U57" s="3" t="str">
        <f t="shared" si="73"/>
        <v>-</v>
      </c>
      <c r="V57" s="3" t="str">
        <f t="shared" si="74"/>
        <v>-</v>
      </c>
      <c r="W57" s="3" t="str">
        <f t="shared" si="75"/>
        <v>-</v>
      </c>
      <c r="Y57">
        <f t="shared" si="49"/>
        <v>-3</v>
      </c>
      <c r="Z57">
        <f t="shared" si="50"/>
        <v>-3</v>
      </c>
      <c r="AA57">
        <f t="shared" si="51"/>
        <v>-3</v>
      </c>
      <c r="AB57">
        <f t="shared" si="52"/>
        <v>-3</v>
      </c>
      <c r="AC57">
        <f t="shared" si="53"/>
        <v>-3</v>
      </c>
      <c r="AD57">
        <f t="shared" si="54"/>
        <v>-3</v>
      </c>
      <c r="AE57">
        <f t="shared" si="55"/>
        <v>75</v>
      </c>
      <c r="AF57">
        <f t="shared" si="56"/>
        <v>-1</v>
      </c>
      <c r="AG57">
        <f t="shared" si="57"/>
        <v>32</v>
      </c>
      <c r="AH57">
        <f t="shared" si="58"/>
        <v>-3</v>
      </c>
      <c r="AJ57" t="str">
        <f t="shared" si="59"/>
        <v>Status</v>
      </c>
      <c r="AL57" t="str">
        <f t="shared" si="60"/>
        <v>Nein</v>
      </c>
      <c r="AM57" t="str">
        <f t="shared" si="61"/>
        <v>Nein</v>
      </c>
      <c r="AN57" t="str">
        <f t="shared" si="62"/>
        <v>Nein</v>
      </c>
      <c r="AO57" t="str">
        <f t="shared" si="63"/>
        <v>Nein</v>
      </c>
      <c r="AP57" t="str">
        <f t="shared" si="64"/>
        <v>Nein</v>
      </c>
      <c r="AQ57" t="str">
        <f t="shared" si="65"/>
        <v>Nein</v>
      </c>
      <c r="AR57" t="str">
        <f t="shared" si="66"/>
        <v>Nein</v>
      </c>
      <c r="AS57" t="s">
        <v>166</v>
      </c>
      <c r="AT57" t="s">
        <v>166</v>
      </c>
      <c r="AU57" t="str">
        <f t="shared" si="67"/>
        <v>Nein</v>
      </c>
      <c r="AW57" t="s">
        <v>166</v>
      </c>
      <c r="AX57" t="s">
        <v>166</v>
      </c>
      <c r="AY57" t="s">
        <v>166</v>
      </c>
      <c r="AZ57" t="s">
        <v>166</v>
      </c>
      <c r="BA57" t="s">
        <v>166</v>
      </c>
      <c r="BB57" t="s">
        <v>166</v>
      </c>
      <c r="BC57" t="s">
        <v>166</v>
      </c>
      <c r="BD57" t="s">
        <v>166</v>
      </c>
      <c r="BE57" t="s">
        <v>166</v>
      </c>
      <c r="BF57" t="s">
        <v>166</v>
      </c>
      <c r="BH57" s="31">
        <v>1</v>
      </c>
      <c r="BI57" s="31">
        <v>1</v>
      </c>
      <c r="BJ57" s="31">
        <v>1</v>
      </c>
      <c r="BK57" s="31">
        <v>1</v>
      </c>
      <c r="BL57" s="31">
        <v>1</v>
      </c>
      <c r="BM57" s="31">
        <v>1</v>
      </c>
      <c r="BN57" s="31">
        <v>1</v>
      </c>
      <c r="BO57" s="31">
        <v>1</v>
      </c>
      <c r="BP57" s="31">
        <v>1</v>
      </c>
      <c r="BQ57" s="31">
        <v>1</v>
      </c>
    </row>
    <row r="58" spans="1:69">
      <c r="A58" s="2">
        <v>42</v>
      </c>
      <c r="B58" s="22">
        <v>1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-1</v>
      </c>
      <c r="J58">
        <v>-1</v>
      </c>
      <c r="K58">
        <v>25</v>
      </c>
      <c r="L58">
        <v>106</v>
      </c>
      <c r="P58" s="3" t="str">
        <f t="shared" si="68"/>
        <v>-</v>
      </c>
      <c r="Q58" s="3" t="str">
        <f t="shared" si="69"/>
        <v>-</v>
      </c>
      <c r="R58" s="3" t="str">
        <f t="shared" si="70"/>
        <v>-</v>
      </c>
      <c r="S58" s="3" t="str">
        <f t="shared" si="71"/>
        <v>-</v>
      </c>
      <c r="T58" s="3" t="str">
        <f t="shared" si="72"/>
        <v>-</v>
      </c>
      <c r="U58" s="3" t="str">
        <f t="shared" si="73"/>
        <v>-</v>
      </c>
      <c r="V58" s="3" t="str">
        <f t="shared" si="74"/>
        <v>-</v>
      </c>
      <c r="W58" s="3" t="str">
        <f t="shared" si="75"/>
        <v>-</v>
      </c>
      <c r="Y58">
        <f t="shared" si="49"/>
        <v>-3</v>
      </c>
      <c r="Z58">
        <f t="shared" si="50"/>
        <v>-3</v>
      </c>
      <c r="AA58">
        <f t="shared" si="51"/>
        <v>-3</v>
      </c>
      <c r="AB58">
        <f t="shared" si="52"/>
        <v>-3</v>
      </c>
      <c r="AC58">
        <f t="shared" si="53"/>
        <v>-3</v>
      </c>
      <c r="AD58">
        <f t="shared" si="54"/>
        <v>-3</v>
      </c>
      <c r="AE58">
        <f t="shared" si="55"/>
        <v>-1</v>
      </c>
      <c r="AF58">
        <f t="shared" si="56"/>
        <v>-1</v>
      </c>
      <c r="AG58">
        <f t="shared" si="57"/>
        <v>25</v>
      </c>
      <c r="AH58">
        <f t="shared" si="58"/>
        <v>106</v>
      </c>
      <c r="AJ58" t="str">
        <f t="shared" si="59"/>
        <v>Status</v>
      </c>
      <c r="AL58" t="str">
        <f t="shared" si="60"/>
        <v>Nein</v>
      </c>
      <c r="AM58" t="str">
        <f t="shared" si="61"/>
        <v>Nein</v>
      </c>
      <c r="AN58" t="str">
        <f t="shared" si="62"/>
        <v>Nein</v>
      </c>
      <c r="AO58" t="str">
        <f t="shared" si="63"/>
        <v>Nein</v>
      </c>
      <c r="AP58" t="str">
        <f t="shared" si="64"/>
        <v>Nein</v>
      </c>
      <c r="AQ58" t="str">
        <f t="shared" si="65"/>
        <v>Nein</v>
      </c>
      <c r="AR58" t="str">
        <f t="shared" si="66"/>
        <v>Nein</v>
      </c>
      <c r="AS58" t="s">
        <v>166</v>
      </c>
      <c r="AT58" t="s">
        <v>166</v>
      </c>
      <c r="AU58" t="str">
        <f t="shared" si="67"/>
        <v>Nein</v>
      </c>
      <c r="AW58" t="s">
        <v>166</v>
      </c>
      <c r="AX58" t="s">
        <v>166</v>
      </c>
      <c r="AY58" t="s">
        <v>166</v>
      </c>
      <c r="AZ58" t="s">
        <v>166</v>
      </c>
      <c r="BA58" t="s">
        <v>166</v>
      </c>
      <c r="BB58" t="s">
        <v>166</v>
      </c>
      <c r="BC58" t="s">
        <v>166</v>
      </c>
      <c r="BD58" t="s">
        <v>166</v>
      </c>
      <c r="BE58" t="s">
        <v>166</v>
      </c>
      <c r="BF58" t="s">
        <v>166</v>
      </c>
      <c r="BH58" s="31">
        <v>1</v>
      </c>
      <c r="BI58" s="31">
        <v>1</v>
      </c>
      <c r="BJ58" s="31">
        <v>1</v>
      </c>
      <c r="BK58" s="31">
        <v>1</v>
      </c>
      <c r="BL58" s="31">
        <v>1</v>
      </c>
      <c r="BM58" s="31">
        <v>1</v>
      </c>
      <c r="BN58" s="31">
        <v>1</v>
      </c>
      <c r="BO58" s="31">
        <v>1</v>
      </c>
      <c r="BP58" s="31">
        <v>1</v>
      </c>
      <c r="BQ58" s="31">
        <v>1</v>
      </c>
    </row>
    <row r="59" spans="1:69">
      <c r="A59" s="2">
        <v>43</v>
      </c>
      <c r="B59" s="19">
        <v>1</v>
      </c>
      <c r="C59">
        <v>-3</v>
      </c>
      <c r="D59">
        <v>-3</v>
      </c>
      <c r="E59">
        <v>-3</v>
      </c>
      <c r="F59">
        <v>-3</v>
      </c>
      <c r="G59">
        <v>-3</v>
      </c>
      <c r="H59">
        <v>-3</v>
      </c>
      <c r="I59">
        <v>-1</v>
      </c>
      <c r="J59">
        <v>-1</v>
      </c>
      <c r="K59">
        <v>28</v>
      </c>
      <c r="L59">
        <v>-3</v>
      </c>
      <c r="P59" s="3" t="str">
        <f t="shared" si="68"/>
        <v>-</v>
      </c>
      <c r="Q59" s="3" t="str">
        <f t="shared" si="69"/>
        <v>-</v>
      </c>
      <c r="R59" s="3" t="str">
        <f t="shared" si="70"/>
        <v>-</v>
      </c>
      <c r="S59" s="3" t="str">
        <f t="shared" si="71"/>
        <v>-</v>
      </c>
      <c r="T59" s="3" t="str">
        <f t="shared" si="72"/>
        <v>-</v>
      </c>
      <c r="U59" s="3" t="str">
        <f t="shared" si="73"/>
        <v>-</v>
      </c>
      <c r="V59" s="3" t="str">
        <f t="shared" si="74"/>
        <v>-</v>
      </c>
      <c r="W59" s="3" t="str">
        <f t="shared" si="75"/>
        <v>-</v>
      </c>
      <c r="Y59">
        <f t="shared" si="49"/>
        <v>-3</v>
      </c>
      <c r="Z59">
        <f t="shared" si="50"/>
        <v>-3</v>
      </c>
      <c r="AA59">
        <f t="shared" si="51"/>
        <v>-3</v>
      </c>
      <c r="AB59">
        <f t="shared" si="52"/>
        <v>-3</v>
      </c>
      <c r="AC59">
        <f t="shared" si="53"/>
        <v>-3</v>
      </c>
      <c r="AD59">
        <f t="shared" si="54"/>
        <v>-3</v>
      </c>
      <c r="AE59">
        <f t="shared" si="55"/>
        <v>-1</v>
      </c>
      <c r="AF59">
        <f t="shared" si="56"/>
        <v>-1</v>
      </c>
      <c r="AG59">
        <f t="shared" si="57"/>
        <v>28</v>
      </c>
      <c r="AH59">
        <f t="shared" si="58"/>
        <v>-3</v>
      </c>
      <c r="AJ59" t="str">
        <f t="shared" si="59"/>
        <v>Status</v>
      </c>
      <c r="AL59" t="str">
        <f t="shared" si="60"/>
        <v>Nein</v>
      </c>
      <c r="AM59" t="str">
        <f t="shared" si="61"/>
        <v>Nein</v>
      </c>
      <c r="AN59" t="str">
        <f t="shared" si="62"/>
        <v>Nein</v>
      </c>
      <c r="AO59" t="str">
        <f t="shared" si="63"/>
        <v>Nein</v>
      </c>
      <c r="AP59" t="str">
        <f t="shared" si="64"/>
        <v>Nein</v>
      </c>
      <c r="AQ59" t="str">
        <f t="shared" si="65"/>
        <v>Nein</v>
      </c>
      <c r="AR59" t="str">
        <f t="shared" si="66"/>
        <v>Nein</v>
      </c>
      <c r="AS59" t="s">
        <v>166</v>
      </c>
      <c r="AT59" t="s">
        <v>166</v>
      </c>
      <c r="AU59" t="str">
        <f t="shared" si="67"/>
        <v>Nein</v>
      </c>
      <c r="AW59" t="s">
        <v>166</v>
      </c>
      <c r="AX59" t="s">
        <v>166</v>
      </c>
      <c r="AY59" t="s">
        <v>166</v>
      </c>
      <c r="AZ59" t="s">
        <v>166</v>
      </c>
      <c r="BA59" t="s">
        <v>166</v>
      </c>
      <c r="BB59" t="s">
        <v>166</v>
      </c>
      <c r="BC59" t="s">
        <v>166</v>
      </c>
      <c r="BD59" t="s">
        <v>166</v>
      </c>
      <c r="BE59" t="s">
        <v>166</v>
      </c>
      <c r="BF59" t="s">
        <v>166</v>
      </c>
      <c r="BH59" s="31">
        <v>1</v>
      </c>
      <c r="BI59" s="31">
        <v>1</v>
      </c>
      <c r="BJ59" s="31">
        <v>1</v>
      </c>
      <c r="BK59" s="31">
        <v>1</v>
      </c>
      <c r="BL59" s="31">
        <v>1</v>
      </c>
      <c r="BM59" s="31">
        <v>1</v>
      </c>
      <c r="BN59" s="31">
        <v>1</v>
      </c>
      <c r="BO59" s="31">
        <v>1</v>
      </c>
      <c r="BP59" s="31">
        <v>1</v>
      </c>
      <c r="BQ59" s="31">
        <v>1</v>
      </c>
    </row>
    <row r="60" spans="1:69">
      <c r="A60" s="2">
        <v>44</v>
      </c>
      <c r="B60" s="19">
        <v>1</v>
      </c>
      <c r="C60">
        <v>20</v>
      </c>
      <c r="D60">
        <v>110</v>
      </c>
      <c r="E60">
        <v>0</v>
      </c>
      <c r="F60" s="10">
        <v>-1</v>
      </c>
      <c r="G60" s="10">
        <v>20</v>
      </c>
      <c r="H60" s="10">
        <v>110</v>
      </c>
      <c r="I60" s="10">
        <v>75</v>
      </c>
      <c r="J60">
        <v>4500</v>
      </c>
      <c r="K60">
        <v>28</v>
      </c>
      <c r="L60" s="10">
        <v>108</v>
      </c>
      <c r="P60" s="3" t="str">
        <f t="shared" si="68"/>
        <v>-</v>
      </c>
      <c r="Q60" s="3" t="str">
        <f t="shared" si="69"/>
        <v>-</v>
      </c>
      <c r="R60" s="3" t="str">
        <f t="shared" si="70"/>
        <v>-</v>
      </c>
      <c r="S60" s="3" t="str">
        <f t="shared" si="71"/>
        <v>-</v>
      </c>
      <c r="T60" s="3" t="str">
        <f t="shared" si="72"/>
        <v>-</v>
      </c>
      <c r="U60" s="3" t="str">
        <f t="shared" si="73"/>
        <v>-</v>
      </c>
      <c r="V60" s="3" t="str">
        <f t="shared" si="74"/>
        <v>-</v>
      </c>
      <c r="W60" s="3" t="str">
        <f t="shared" si="75"/>
        <v>-</v>
      </c>
      <c r="Y60">
        <f t="shared" si="49"/>
        <v>20</v>
      </c>
      <c r="Z60">
        <f t="shared" si="50"/>
        <v>110</v>
      </c>
      <c r="AA60">
        <f t="shared" si="51"/>
        <v>0</v>
      </c>
      <c r="AB60">
        <f t="shared" si="52"/>
        <v>-1</v>
      </c>
      <c r="AC60">
        <f t="shared" si="53"/>
        <v>20</v>
      </c>
      <c r="AD60">
        <f t="shared" si="54"/>
        <v>110</v>
      </c>
      <c r="AE60">
        <f t="shared" si="55"/>
        <v>75</v>
      </c>
      <c r="AF60">
        <f t="shared" si="56"/>
        <v>4500</v>
      </c>
      <c r="AG60">
        <f t="shared" si="57"/>
        <v>28</v>
      </c>
      <c r="AH60">
        <f t="shared" si="58"/>
        <v>108</v>
      </c>
      <c r="AJ60" t="str">
        <f t="shared" si="59"/>
        <v>ok</v>
      </c>
      <c r="AL60" t="str">
        <f t="shared" si="60"/>
        <v>Nein</v>
      </c>
      <c r="AM60" t="str">
        <f t="shared" si="61"/>
        <v>Nein</v>
      </c>
      <c r="AN60" t="str">
        <f t="shared" si="62"/>
        <v>Nein</v>
      </c>
      <c r="AO60" t="str">
        <f t="shared" si="63"/>
        <v>Nein</v>
      </c>
      <c r="AP60" t="str">
        <f t="shared" si="64"/>
        <v>Nein</v>
      </c>
      <c r="AQ60" t="str">
        <f t="shared" si="65"/>
        <v>Nein</v>
      </c>
      <c r="AR60" t="str">
        <f t="shared" si="66"/>
        <v>Nein</v>
      </c>
      <c r="AS60" t="s">
        <v>166</v>
      </c>
      <c r="AT60" t="s">
        <v>166</v>
      </c>
      <c r="AU60" t="str">
        <f t="shared" si="67"/>
        <v>Nein</v>
      </c>
      <c r="AW60" t="s">
        <v>166</v>
      </c>
      <c r="AX60" t="s">
        <v>166</v>
      </c>
      <c r="AY60" t="s">
        <v>166</v>
      </c>
      <c r="AZ60" t="s">
        <v>166</v>
      </c>
      <c r="BA60" t="s">
        <v>166</v>
      </c>
      <c r="BB60" t="s">
        <v>166</v>
      </c>
      <c r="BC60" t="s">
        <v>166</v>
      </c>
      <c r="BD60" t="s">
        <v>166</v>
      </c>
      <c r="BE60" t="s">
        <v>166</v>
      </c>
      <c r="BF60" t="s">
        <v>166</v>
      </c>
      <c r="BH60" s="31">
        <v>1</v>
      </c>
      <c r="BI60" s="31">
        <v>1</v>
      </c>
      <c r="BJ60" s="31">
        <v>1</v>
      </c>
      <c r="BK60" s="31">
        <v>1</v>
      </c>
      <c r="BL60" s="31">
        <v>1</v>
      </c>
      <c r="BM60" s="31">
        <v>1</v>
      </c>
      <c r="BN60" s="31">
        <v>1</v>
      </c>
      <c r="BO60" s="31">
        <v>1</v>
      </c>
      <c r="BP60" s="31">
        <v>1</v>
      </c>
      <c r="BQ60" s="31">
        <v>1</v>
      </c>
    </row>
    <row r="61" spans="1:69">
      <c r="A61" s="2">
        <v>45</v>
      </c>
      <c r="B61" s="19">
        <v>1</v>
      </c>
      <c r="C61">
        <v>20</v>
      </c>
      <c r="D61">
        <v>-3</v>
      </c>
      <c r="E61" s="10">
        <v>0</v>
      </c>
      <c r="F61" s="10">
        <v>-3</v>
      </c>
      <c r="G61" s="10">
        <v>20</v>
      </c>
      <c r="H61" s="10">
        <v>-3</v>
      </c>
      <c r="I61" s="10">
        <v>75</v>
      </c>
      <c r="J61">
        <v>-1</v>
      </c>
      <c r="K61">
        <v>28</v>
      </c>
      <c r="L61" s="10">
        <v>108</v>
      </c>
      <c r="P61" s="3" t="str">
        <f t="shared" si="68"/>
        <v>-</v>
      </c>
      <c r="Q61" s="3" t="str">
        <f t="shared" si="69"/>
        <v>-</v>
      </c>
      <c r="R61" s="3" t="str">
        <f t="shared" si="70"/>
        <v>-</v>
      </c>
      <c r="S61" s="3" t="str">
        <f t="shared" si="71"/>
        <v>-</v>
      </c>
      <c r="T61" s="3" t="str">
        <f t="shared" si="72"/>
        <v>-</v>
      </c>
      <c r="U61" s="3" t="str">
        <f t="shared" si="73"/>
        <v>-</v>
      </c>
      <c r="V61" s="3" t="str">
        <f t="shared" si="74"/>
        <v>-</v>
      </c>
      <c r="W61" s="3" t="str">
        <f t="shared" si="75"/>
        <v>-</v>
      </c>
      <c r="Y61">
        <f t="shared" si="49"/>
        <v>20</v>
      </c>
      <c r="Z61">
        <f t="shared" si="50"/>
        <v>-3</v>
      </c>
      <c r="AA61">
        <f t="shared" si="51"/>
        <v>0</v>
      </c>
      <c r="AB61">
        <f t="shared" si="52"/>
        <v>-3</v>
      </c>
      <c r="AC61">
        <f t="shared" si="53"/>
        <v>20</v>
      </c>
      <c r="AD61">
        <f t="shared" si="54"/>
        <v>-3</v>
      </c>
      <c r="AE61">
        <f t="shared" si="55"/>
        <v>75</v>
      </c>
      <c r="AF61">
        <f t="shared" si="56"/>
        <v>-1</v>
      </c>
      <c r="AG61">
        <f t="shared" si="57"/>
        <v>28</v>
      </c>
      <c r="AH61">
        <f t="shared" si="58"/>
        <v>108</v>
      </c>
      <c r="AJ61" t="str">
        <f t="shared" si="59"/>
        <v>ok</v>
      </c>
      <c r="AL61" t="str">
        <f t="shared" si="60"/>
        <v>Nein</v>
      </c>
      <c r="AM61" t="str">
        <f t="shared" si="61"/>
        <v>Nein</v>
      </c>
      <c r="AN61" t="str">
        <f t="shared" si="62"/>
        <v>Nein</v>
      </c>
      <c r="AO61" t="str">
        <f t="shared" si="63"/>
        <v>Nein</v>
      </c>
      <c r="AP61" t="str">
        <f t="shared" si="64"/>
        <v>Nein</v>
      </c>
      <c r="AQ61" t="str">
        <f t="shared" si="65"/>
        <v>Nein</v>
      </c>
      <c r="AR61" t="str">
        <f t="shared" si="66"/>
        <v>Nein</v>
      </c>
      <c r="AS61" t="s">
        <v>166</v>
      </c>
      <c r="AT61" t="s">
        <v>166</v>
      </c>
      <c r="AU61" t="str">
        <f t="shared" si="67"/>
        <v>Nein</v>
      </c>
      <c r="AW61" t="s">
        <v>166</v>
      </c>
      <c r="AX61" t="s">
        <v>166</v>
      </c>
      <c r="AY61" t="s">
        <v>166</v>
      </c>
      <c r="AZ61" t="s">
        <v>166</v>
      </c>
      <c r="BA61" t="s">
        <v>166</v>
      </c>
      <c r="BB61" t="s">
        <v>166</v>
      </c>
      <c r="BC61" t="s">
        <v>166</v>
      </c>
      <c r="BD61" t="s">
        <v>166</v>
      </c>
      <c r="BE61" t="s">
        <v>166</v>
      </c>
      <c r="BF61" t="s">
        <v>166</v>
      </c>
      <c r="BH61" s="31">
        <v>1</v>
      </c>
      <c r="BI61" s="31">
        <v>1</v>
      </c>
      <c r="BJ61" s="31">
        <v>1</v>
      </c>
      <c r="BK61" s="31">
        <v>1</v>
      </c>
      <c r="BL61" s="31">
        <v>1</v>
      </c>
      <c r="BM61" s="31">
        <v>1</v>
      </c>
      <c r="BN61" s="31">
        <v>1</v>
      </c>
      <c r="BO61" s="31">
        <v>1</v>
      </c>
      <c r="BP61" s="31">
        <v>1</v>
      </c>
      <c r="BQ61" s="31">
        <v>1</v>
      </c>
    </row>
    <row r="62" spans="1:69">
      <c r="A62" s="2">
        <v>46</v>
      </c>
      <c r="B62" s="19">
        <v>1</v>
      </c>
      <c r="C62">
        <v>20</v>
      </c>
      <c r="D62">
        <v>-1</v>
      </c>
      <c r="E62" s="10">
        <v>0</v>
      </c>
      <c r="F62" s="10">
        <v>-1</v>
      </c>
      <c r="G62" s="10">
        <v>20</v>
      </c>
      <c r="H62" s="10">
        <v>-1</v>
      </c>
      <c r="I62" s="10">
        <v>75</v>
      </c>
      <c r="J62">
        <v>25400</v>
      </c>
      <c r="K62">
        <v>28</v>
      </c>
      <c r="L62" s="10">
        <v>108</v>
      </c>
      <c r="P62" s="3" t="str">
        <f t="shared" si="68"/>
        <v>-</v>
      </c>
      <c r="Q62" s="3" t="str">
        <f t="shared" si="69"/>
        <v>-</v>
      </c>
      <c r="R62" s="3" t="str">
        <f t="shared" si="70"/>
        <v>-</v>
      </c>
      <c r="S62" s="3" t="str">
        <f t="shared" si="71"/>
        <v>-</v>
      </c>
      <c r="T62" s="3" t="str">
        <f t="shared" si="72"/>
        <v>-</v>
      </c>
      <c r="U62" s="3" t="str">
        <f t="shared" si="73"/>
        <v>-</v>
      </c>
      <c r="V62" s="3" t="str">
        <f t="shared" si="74"/>
        <v>-</v>
      </c>
      <c r="W62" s="3" t="str">
        <f t="shared" si="75"/>
        <v>-</v>
      </c>
      <c r="Y62">
        <f t="shared" si="49"/>
        <v>20</v>
      </c>
      <c r="Z62">
        <f t="shared" si="50"/>
        <v>-1</v>
      </c>
      <c r="AA62">
        <f t="shared" si="51"/>
        <v>0</v>
      </c>
      <c r="AB62">
        <f t="shared" si="52"/>
        <v>-1</v>
      </c>
      <c r="AC62">
        <f t="shared" si="53"/>
        <v>20</v>
      </c>
      <c r="AD62">
        <f t="shared" si="54"/>
        <v>-1</v>
      </c>
      <c r="AE62">
        <f t="shared" si="55"/>
        <v>75</v>
      </c>
      <c r="AF62">
        <f t="shared" si="56"/>
        <v>25400</v>
      </c>
      <c r="AG62">
        <f t="shared" si="57"/>
        <v>28</v>
      </c>
      <c r="AH62">
        <f t="shared" si="58"/>
        <v>108</v>
      </c>
      <c r="AJ62" t="str">
        <f t="shared" si="59"/>
        <v>ok</v>
      </c>
      <c r="AL62" t="str">
        <f t="shared" si="60"/>
        <v>Nein</v>
      </c>
      <c r="AM62" t="str">
        <f t="shared" si="61"/>
        <v>Nein</v>
      </c>
      <c r="AN62" t="str">
        <f t="shared" si="62"/>
        <v>Nein</v>
      </c>
      <c r="AO62" t="str">
        <f t="shared" si="63"/>
        <v>Nein</v>
      </c>
      <c r="AP62" t="str">
        <f t="shared" si="64"/>
        <v>Nein</v>
      </c>
      <c r="AQ62" t="str">
        <f t="shared" si="65"/>
        <v>Nein</v>
      </c>
      <c r="AR62" t="str">
        <f t="shared" si="66"/>
        <v>Nein</v>
      </c>
      <c r="AS62" t="s">
        <v>166</v>
      </c>
      <c r="AT62" t="s">
        <v>166</v>
      </c>
      <c r="AU62" t="str">
        <f t="shared" si="67"/>
        <v>Nein</v>
      </c>
      <c r="AW62" t="s">
        <v>166</v>
      </c>
      <c r="AX62" t="s">
        <v>166</v>
      </c>
      <c r="AY62" t="s">
        <v>166</v>
      </c>
      <c r="AZ62" t="s">
        <v>166</v>
      </c>
      <c r="BA62" t="s">
        <v>166</v>
      </c>
      <c r="BB62" t="s">
        <v>166</v>
      </c>
      <c r="BC62" t="s">
        <v>166</v>
      </c>
      <c r="BD62" t="s">
        <v>166</v>
      </c>
      <c r="BE62" t="s">
        <v>166</v>
      </c>
      <c r="BF62" t="s">
        <v>166</v>
      </c>
      <c r="BH62" s="31">
        <v>1</v>
      </c>
      <c r="BI62" s="31">
        <v>1</v>
      </c>
      <c r="BJ62" s="31">
        <v>1</v>
      </c>
      <c r="BK62" s="31">
        <v>1</v>
      </c>
      <c r="BL62" s="31">
        <v>1</v>
      </c>
      <c r="BM62" s="31">
        <v>1</v>
      </c>
      <c r="BN62" s="31">
        <v>1</v>
      </c>
      <c r="BO62" s="31">
        <v>1</v>
      </c>
      <c r="BP62" s="31">
        <v>1</v>
      </c>
      <c r="BQ62" s="31">
        <v>1</v>
      </c>
    </row>
    <row r="63" spans="1:69">
      <c r="A63" s="2">
        <v>47</v>
      </c>
      <c r="B63" s="19">
        <v>1</v>
      </c>
      <c r="C63">
        <v>-3</v>
      </c>
      <c r="D63">
        <v>-1</v>
      </c>
      <c r="E63" s="10">
        <v>-3</v>
      </c>
      <c r="F63" s="10">
        <v>-1</v>
      </c>
      <c r="G63" s="10">
        <v>-3</v>
      </c>
      <c r="H63" s="10">
        <v>-1</v>
      </c>
      <c r="I63" s="10">
        <v>-1</v>
      </c>
      <c r="J63">
        <v>25400</v>
      </c>
      <c r="K63">
        <v>28</v>
      </c>
      <c r="L63" s="10">
        <v>-1</v>
      </c>
      <c r="P63" s="3" t="str">
        <f t="shared" si="68"/>
        <v>-</v>
      </c>
      <c r="Q63" s="3" t="str">
        <f t="shared" si="69"/>
        <v>-</v>
      </c>
      <c r="R63" s="3" t="str">
        <f t="shared" si="70"/>
        <v>-</v>
      </c>
      <c r="S63" s="3" t="str">
        <f t="shared" si="71"/>
        <v>-</v>
      </c>
      <c r="T63" s="3" t="str">
        <f t="shared" si="72"/>
        <v>-</v>
      </c>
      <c r="U63" s="3" t="str">
        <f t="shared" si="73"/>
        <v>-</v>
      </c>
      <c r="V63" s="3" t="str">
        <f t="shared" si="74"/>
        <v>-</v>
      </c>
      <c r="W63" s="3" t="str">
        <f t="shared" si="75"/>
        <v>-</v>
      </c>
      <c r="Y63">
        <f t="shared" si="49"/>
        <v>-3</v>
      </c>
      <c r="Z63">
        <f t="shared" si="50"/>
        <v>-1</v>
      </c>
      <c r="AA63">
        <f t="shared" si="51"/>
        <v>-3</v>
      </c>
      <c r="AB63">
        <f t="shared" si="52"/>
        <v>-1</v>
      </c>
      <c r="AC63">
        <f t="shared" si="53"/>
        <v>-3</v>
      </c>
      <c r="AD63">
        <f t="shared" si="54"/>
        <v>-1</v>
      </c>
      <c r="AE63">
        <f t="shared" si="55"/>
        <v>-1</v>
      </c>
      <c r="AF63">
        <f t="shared" si="56"/>
        <v>25400</v>
      </c>
      <c r="AG63">
        <f t="shared" si="57"/>
        <v>28</v>
      </c>
      <c r="AH63">
        <f t="shared" si="58"/>
        <v>-1</v>
      </c>
      <c r="AJ63" t="str">
        <f t="shared" si="59"/>
        <v>Status</v>
      </c>
      <c r="AL63" t="str">
        <f t="shared" si="60"/>
        <v>Nein</v>
      </c>
      <c r="AM63" t="str">
        <f t="shared" si="61"/>
        <v>Nein</v>
      </c>
      <c r="AN63" t="str">
        <f t="shared" si="62"/>
        <v>Nein</v>
      </c>
      <c r="AO63" t="str">
        <f t="shared" si="63"/>
        <v>Nein</v>
      </c>
      <c r="AP63" t="str">
        <f t="shared" si="64"/>
        <v>Nein</v>
      </c>
      <c r="AQ63" t="str">
        <f t="shared" si="65"/>
        <v>Nein</v>
      </c>
      <c r="AR63" t="str">
        <f t="shared" si="66"/>
        <v>Nein</v>
      </c>
      <c r="AS63" t="s">
        <v>166</v>
      </c>
      <c r="AT63" t="s">
        <v>166</v>
      </c>
      <c r="AU63" t="str">
        <f t="shared" si="67"/>
        <v>Nein</v>
      </c>
      <c r="AW63" t="s">
        <v>166</v>
      </c>
      <c r="AX63" t="s">
        <v>166</v>
      </c>
      <c r="AY63" t="s">
        <v>166</v>
      </c>
      <c r="AZ63" t="s">
        <v>166</v>
      </c>
      <c r="BA63" t="s">
        <v>166</v>
      </c>
      <c r="BB63" t="s">
        <v>166</v>
      </c>
      <c r="BC63" t="s">
        <v>166</v>
      </c>
      <c r="BD63" t="s">
        <v>166</v>
      </c>
      <c r="BE63" t="s">
        <v>166</v>
      </c>
      <c r="BF63" t="s">
        <v>166</v>
      </c>
      <c r="BH63" s="31">
        <v>1</v>
      </c>
      <c r="BI63" s="31">
        <v>1</v>
      </c>
      <c r="BJ63" s="31">
        <v>1</v>
      </c>
      <c r="BK63" s="31">
        <v>1</v>
      </c>
      <c r="BL63" s="31">
        <v>1</v>
      </c>
      <c r="BM63" s="31">
        <v>1</v>
      </c>
      <c r="BN63" s="31">
        <v>1</v>
      </c>
      <c r="BO63" s="31">
        <v>1</v>
      </c>
      <c r="BP63" s="31">
        <v>1</v>
      </c>
      <c r="BQ63" s="31">
        <v>1</v>
      </c>
    </row>
    <row r="64" spans="1:69">
      <c r="A64" s="2">
        <v>48</v>
      </c>
      <c r="B64" s="19">
        <v>1</v>
      </c>
      <c r="C64">
        <v>3</v>
      </c>
      <c r="D64">
        <v>85</v>
      </c>
      <c r="E64" s="10">
        <v>3</v>
      </c>
      <c r="F64" s="10">
        <v>85</v>
      </c>
      <c r="G64" s="10">
        <v>0</v>
      </c>
      <c r="H64" s="10">
        <v>-1</v>
      </c>
      <c r="I64" s="10">
        <v>75</v>
      </c>
      <c r="J64" s="10">
        <v>4200</v>
      </c>
      <c r="K64">
        <v>28</v>
      </c>
      <c r="L64" s="10">
        <v>88</v>
      </c>
      <c r="P64" s="3" t="str">
        <f t="shared" si="68"/>
        <v>-</v>
      </c>
      <c r="Q64" s="3" t="str">
        <f t="shared" si="69"/>
        <v>-</v>
      </c>
      <c r="R64" s="3" t="str">
        <f t="shared" si="70"/>
        <v>-</v>
      </c>
      <c r="S64" s="3" t="str">
        <f t="shared" si="71"/>
        <v>-</v>
      </c>
      <c r="T64" s="3" t="str">
        <f t="shared" si="72"/>
        <v>-</v>
      </c>
      <c r="U64" s="3" t="str">
        <f t="shared" si="73"/>
        <v>-</v>
      </c>
      <c r="V64" s="3" t="str">
        <f t="shared" si="74"/>
        <v>-</v>
      </c>
      <c r="W64" s="3" t="str">
        <f t="shared" si="75"/>
        <v>-</v>
      </c>
      <c r="Y64">
        <f t="shared" si="49"/>
        <v>3</v>
      </c>
      <c r="Z64">
        <f t="shared" si="50"/>
        <v>85</v>
      </c>
      <c r="AA64">
        <f t="shared" si="51"/>
        <v>3</v>
      </c>
      <c r="AB64">
        <f t="shared" si="52"/>
        <v>85</v>
      </c>
      <c r="AC64">
        <f t="shared" si="53"/>
        <v>0</v>
      </c>
      <c r="AD64">
        <f t="shared" si="54"/>
        <v>-1</v>
      </c>
      <c r="AE64">
        <f t="shared" si="55"/>
        <v>75</v>
      </c>
      <c r="AF64">
        <f t="shared" si="56"/>
        <v>4200</v>
      </c>
      <c r="AG64">
        <f t="shared" si="57"/>
        <v>28</v>
      </c>
      <c r="AH64">
        <f t="shared" si="58"/>
        <v>88</v>
      </c>
      <c r="AJ64" t="str">
        <f t="shared" si="59"/>
        <v>ok</v>
      </c>
      <c r="AL64" t="str">
        <f t="shared" si="60"/>
        <v>Nein</v>
      </c>
      <c r="AM64" t="str">
        <f t="shared" si="61"/>
        <v>Nein</v>
      </c>
      <c r="AN64" t="str">
        <f t="shared" si="62"/>
        <v>Nein</v>
      </c>
      <c r="AO64" t="str">
        <f t="shared" si="63"/>
        <v>Nein</v>
      </c>
      <c r="AP64" t="str">
        <f t="shared" si="64"/>
        <v>Nein</v>
      </c>
      <c r="AQ64" t="str">
        <f t="shared" si="65"/>
        <v>Nein</v>
      </c>
      <c r="AR64" t="str">
        <f t="shared" si="66"/>
        <v>Nein</v>
      </c>
      <c r="AS64" t="s">
        <v>166</v>
      </c>
      <c r="AT64" t="s">
        <v>166</v>
      </c>
      <c r="AU64" t="str">
        <f t="shared" si="67"/>
        <v>Nein</v>
      </c>
      <c r="AW64" t="s">
        <v>166</v>
      </c>
      <c r="AX64" t="s">
        <v>166</v>
      </c>
      <c r="AY64" t="s">
        <v>166</v>
      </c>
      <c r="AZ64" t="s">
        <v>166</v>
      </c>
      <c r="BA64" t="s">
        <v>166</v>
      </c>
      <c r="BB64" t="s">
        <v>166</v>
      </c>
      <c r="BC64" t="s">
        <v>166</v>
      </c>
      <c r="BD64" t="s">
        <v>166</v>
      </c>
      <c r="BE64" t="s">
        <v>166</v>
      </c>
      <c r="BF64" t="s">
        <v>166</v>
      </c>
      <c r="BH64" s="31">
        <v>1</v>
      </c>
      <c r="BI64" s="31">
        <v>1</v>
      </c>
      <c r="BJ64" s="31">
        <v>1</v>
      </c>
      <c r="BK64" s="31">
        <v>1</v>
      </c>
      <c r="BL64" s="31">
        <v>1</v>
      </c>
      <c r="BM64" s="31">
        <v>1</v>
      </c>
      <c r="BN64" s="31">
        <v>1</v>
      </c>
      <c r="BO64" s="31">
        <v>1</v>
      </c>
      <c r="BP64" s="31">
        <v>1</v>
      </c>
      <c r="BQ64" s="31">
        <v>1</v>
      </c>
    </row>
    <row r="65" spans="1:69">
      <c r="A65" s="2">
        <v>49</v>
      </c>
      <c r="B65" s="19">
        <v>1</v>
      </c>
      <c r="C65">
        <v>3</v>
      </c>
      <c r="D65">
        <v>-3</v>
      </c>
      <c r="E65" s="10">
        <v>3</v>
      </c>
      <c r="F65" s="10">
        <v>-3</v>
      </c>
      <c r="G65" s="10">
        <v>0</v>
      </c>
      <c r="H65" s="10">
        <v>-3</v>
      </c>
      <c r="I65" s="10">
        <v>75</v>
      </c>
      <c r="J65" s="10">
        <v>-1</v>
      </c>
      <c r="K65">
        <v>28</v>
      </c>
      <c r="L65" s="10">
        <v>-3</v>
      </c>
      <c r="P65" s="3" t="str">
        <f t="shared" si="68"/>
        <v>-</v>
      </c>
      <c r="Q65" s="3" t="str">
        <f t="shared" si="69"/>
        <v>-</v>
      </c>
      <c r="R65" s="3" t="str">
        <f t="shared" si="70"/>
        <v>-</v>
      </c>
      <c r="S65" s="3" t="str">
        <f t="shared" si="71"/>
        <v>-</v>
      </c>
      <c r="T65" s="3" t="str">
        <f t="shared" si="72"/>
        <v>-</v>
      </c>
      <c r="U65" s="3" t="str">
        <f t="shared" si="73"/>
        <v>-</v>
      </c>
      <c r="V65" s="3" t="str">
        <f t="shared" si="74"/>
        <v>-</v>
      </c>
      <c r="W65" s="3" t="str">
        <f t="shared" si="75"/>
        <v>-</v>
      </c>
      <c r="Y65">
        <f t="shared" si="49"/>
        <v>3</v>
      </c>
      <c r="Z65">
        <f t="shared" si="50"/>
        <v>-3</v>
      </c>
      <c r="AA65">
        <f t="shared" si="51"/>
        <v>3</v>
      </c>
      <c r="AB65">
        <f t="shared" si="52"/>
        <v>-3</v>
      </c>
      <c r="AC65">
        <f t="shared" si="53"/>
        <v>0</v>
      </c>
      <c r="AD65">
        <f t="shared" si="54"/>
        <v>-3</v>
      </c>
      <c r="AE65">
        <f t="shared" si="55"/>
        <v>75</v>
      </c>
      <c r="AF65">
        <f t="shared" si="56"/>
        <v>-1</v>
      </c>
      <c r="AG65">
        <f t="shared" si="57"/>
        <v>28</v>
      </c>
      <c r="AH65">
        <f t="shared" si="58"/>
        <v>-3</v>
      </c>
      <c r="AJ65" t="str">
        <f t="shared" si="59"/>
        <v>ok</v>
      </c>
      <c r="AL65" t="str">
        <f t="shared" si="60"/>
        <v>Nein</v>
      </c>
      <c r="AM65" t="str">
        <f t="shared" si="61"/>
        <v>Nein</v>
      </c>
      <c r="AN65" t="str">
        <f t="shared" si="62"/>
        <v>Nein</v>
      </c>
      <c r="AO65" t="str">
        <f t="shared" si="63"/>
        <v>Nein</v>
      </c>
      <c r="AP65" t="str">
        <f t="shared" si="64"/>
        <v>Nein</v>
      </c>
      <c r="AQ65" t="str">
        <f t="shared" si="65"/>
        <v>Nein</v>
      </c>
      <c r="AR65" t="str">
        <f t="shared" si="66"/>
        <v>Nein</v>
      </c>
      <c r="AS65" t="s">
        <v>166</v>
      </c>
      <c r="AT65" t="s">
        <v>166</v>
      </c>
      <c r="AU65" t="str">
        <f t="shared" si="67"/>
        <v>Nein</v>
      </c>
      <c r="AW65" t="s">
        <v>166</v>
      </c>
      <c r="AX65" t="s">
        <v>166</v>
      </c>
      <c r="AY65" t="s">
        <v>166</v>
      </c>
      <c r="AZ65" t="s">
        <v>166</v>
      </c>
      <c r="BA65" t="s">
        <v>166</v>
      </c>
      <c r="BB65" t="s">
        <v>166</v>
      </c>
      <c r="BC65" t="s">
        <v>166</v>
      </c>
      <c r="BD65" t="s">
        <v>166</v>
      </c>
      <c r="BE65" t="s">
        <v>166</v>
      </c>
      <c r="BF65" t="s">
        <v>166</v>
      </c>
      <c r="BH65" s="31">
        <v>1</v>
      </c>
      <c r="BI65" s="31">
        <v>1</v>
      </c>
      <c r="BJ65" s="31">
        <v>1</v>
      </c>
      <c r="BK65" s="31">
        <v>1</v>
      </c>
      <c r="BL65" s="31">
        <v>1</v>
      </c>
      <c r="BM65" s="31">
        <v>1</v>
      </c>
      <c r="BN65" s="31">
        <v>1</v>
      </c>
      <c r="BO65" s="31">
        <v>1</v>
      </c>
      <c r="BP65" s="31">
        <v>1</v>
      </c>
      <c r="BQ65" s="31">
        <v>1</v>
      </c>
    </row>
    <row r="66" spans="1:69">
      <c r="A66" s="2">
        <v>50</v>
      </c>
      <c r="B66" s="19">
        <v>1</v>
      </c>
      <c r="C66">
        <v>3</v>
      </c>
      <c r="D66">
        <v>-1</v>
      </c>
      <c r="E66" s="10">
        <v>3</v>
      </c>
      <c r="F66" s="10">
        <v>-1</v>
      </c>
      <c r="G66" s="10">
        <v>0</v>
      </c>
      <c r="H66" s="10">
        <v>-1</v>
      </c>
      <c r="I66" s="10">
        <v>75</v>
      </c>
      <c r="J66" s="10">
        <v>25400</v>
      </c>
      <c r="K66">
        <v>21</v>
      </c>
      <c r="L66" s="10">
        <v>-1</v>
      </c>
      <c r="P66" s="3" t="str">
        <f t="shared" si="68"/>
        <v>-</v>
      </c>
      <c r="Q66" s="3" t="str">
        <f t="shared" si="69"/>
        <v>-</v>
      </c>
      <c r="R66" s="3" t="str">
        <f t="shared" si="70"/>
        <v>-</v>
      </c>
      <c r="S66" s="3" t="str">
        <f t="shared" si="71"/>
        <v>-</v>
      </c>
      <c r="T66" s="3" t="str">
        <f t="shared" si="72"/>
        <v>-</v>
      </c>
      <c r="U66" s="3" t="str">
        <f t="shared" si="73"/>
        <v>-</v>
      </c>
      <c r="V66" s="3" t="str">
        <f t="shared" si="74"/>
        <v>-</v>
      </c>
      <c r="W66" s="3" t="str">
        <f t="shared" si="75"/>
        <v>-</v>
      </c>
      <c r="Y66">
        <f t="shared" si="49"/>
        <v>3</v>
      </c>
      <c r="Z66">
        <f t="shared" si="50"/>
        <v>-1</v>
      </c>
      <c r="AA66">
        <f t="shared" si="51"/>
        <v>3</v>
      </c>
      <c r="AB66">
        <f t="shared" si="52"/>
        <v>-1</v>
      </c>
      <c r="AC66">
        <f t="shared" si="53"/>
        <v>0</v>
      </c>
      <c r="AD66">
        <f t="shared" si="54"/>
        <v>-1</v>
      </c>
      <c r="AE66">
        <f t="shared" si="55"/>
        <v>75</v>
      </c>
      <c r="AF66">
        <f t="shared" si="56"/>
        <v>25400</v>
      </c>
      <c r="AG66">
        <f t="shared" si="57"/>
        <v>21</v>
      </c>
      <c r="AH66">
        <f t="shared" si="58"/>
        <v>-1</v>
      </c>
      <c r="AJ66" t="str">
        <f t="shared" si="59"/>
        <v>ok</v>
      </c>
      <c r="AL66" t="str">
        <f t="shared" si="60"/>
        <v>Nein</v>
      </c>
      <c r="AM66" t="str">
        <f t="shared" si="61"/>
        <v>Nein</v>
      </c>
      <c r="AN66" t="str">
        <f t="shared" si="62"/>
        <v>Nein</v>
      </c>
      <c r="AO66" t="str">
        <f t="shared" si="63"/>
        <v>Nein</v>
      </c>
      <c r="AP66" t="str">
        <f t="shared" si="64"/>
        <v>Nein</v>
      </c>
      <c r="AQ66" t="str">
        <f t="shared" si="65"/>
        <v>Nein</v>
      </c>
      <c r="AR66" t="str">
        <f t="shared" si="66"/>
        <v>Nein</v>
      </c>
      <c r="AS66" t="s">
        <v>166</v>
      </c>
      <c r="AT66" t="s">
        <v>166</v>
      </c>
      <c r="AU66" t="str">
        <f t="shared" si="67"/>
        <v>Nein</v>
      </c>
      <c r="AW66" t="s">
        <v>166</v>
      </c>
      <c r="AX66" t="s">
        <v>166</v>
      </c>
      <c r="AY66" t="s">
        <v>166</v>
      </c>
      <c r="AZ66" t="s">
        <v>166</v>
      </c>
      <c r="BA66" t="s">
        <v>166</v>
      </c>
      <c r="BB66" t="s">
        <v>166</v>
      </c>
      <c r="BC66" t="s">
        <v>166</v>
      </c>
      <c r="BD66" t="s">
        <v>166</v>
      </c>
      <c r="BE66" t="s">
        <v>166</v>
      </c>
      <c r="BF66" t="s">
        <v>166</v>
      </c>
      <c r="BH66" s="31">
        <v>1</v>
      </c>
      <c r="BI66" s="31">
        <v>1</v>
      </c>
      <c r="BJ66" s="31">
        <v>1</v>
      </c>
      <c r="BK66" s="31">
        <v>1</v>
      </c>
      <c r="BL66" s="31">
        <v>1</v>
      </c>
      <c r="BM66" s="31">
        <v>1</v>
      </c>
      <c r="BN66" s="31">
        <v>1</v>
      </c>
      <c r="BO66" s="31">
        <v>1</v>
      </c>
      <c r="BP66" s="31">
        <v>1</v>
      </c>
      <c r="BQ66" s="31">
        <v>1</v>
      </c>
    </row>
    <row r="67" spans="1:69">
      <c r="A67" s="2">
        <v>51</v>
      </c>
      <c r="B67" s="22">
        <v>1</v>
      </c>
      <c r="C67">
        <v>20</v>
      </c>
      <c r="D67">
        <v>107</v>
      </c>
      <c r="E67">
        <v>2</v>
      </c>
      <c r="F67">
        <v>85</v>
      </c>
      <c r="G67">
        <v>18</v>
      </c>
      <c r="H67">
        <v>110</v>
      </c>
      <c r="I67">
        <v>-1</v>
      </c>
      <c r="J67" s="10">
        <v>2500</v>
      </c>
      <c r="K67">
        <v>23</v>
      </c>
      <c r="L67">
        <v>106</v>
      </c>
      <c r="P67" s="3" t="str">
        <f t="shared" si="68"/>
        <v>-</v>
      </c>
      <c r="Q67" s="3" t="str">
        <f t="shared" si="69"/>
        <v>-</v>
      </c>
      <c r="R67" s="3" t="str">
        <f t="shared" si="70"/>
        <v>-</v>
      </c>
      <c r="S67" s="3" t="str">
        <f t="shared" si="71"/>
        <v>-</v>
      </c>
      <c r="T67" s="3" t="str">
        <f t="shared" si="72"/>
        <v>-</v>
      </c>
      <c r="U67" s="3" t="str">
        <f t="shared" si="73"/>
        <v>-</v>
      </c>
      <c r="V67" s="3" t="str">
        <f t="shared" si="74"/>
        <v>-</v>
      </c>
      <c r="W67" s="3" t="str">
        <f t="shared" si="75"/>
        <v>-</v>
      </c>
      <c r="Y67">
        <f t="shared" si="49"/>
        <v>20</v>
      </c>
      <c r="Z67">
        <f t="shared" si="50"/>
        <v>107</v>
      </c>
      <c r="AA67">
        <f t="shared" si="51"/>
        <v>2</v>
      </c>
      <c r="AB67">
        <f t="shared" si="52"/>
        <v>85</v>
      </c>
      <c r="AC67">
        <f t="shared" si="53"/>
        <v>18</v>
      </c>
      <c r="AD67">
        <f t="shared" si="54"/>
        <v>110</v>
      </c>
      <c r="AE67">
        <f t="shared" si="55"/>
        <v>-1</v>
      </c>
      <c r="AF67">
        <f t="shared" si="56"/>
        <v>2500</v>
      </c>
      <c r="AG67">
        <f t="shared" si="57"/>
        <v>23</v>
      </c>
      <c r="AH67">
        <f t="shared" si="58"/>
        <v>106</v>
      </c>
      <c r="AJ67" t="str">
        <f t="shared" si="59"/>
        <v>ok</v>
      </c>
      <c r="AL67" t="str">
        <f t="shared" si="60"/>
        <v>Nein</v>
      </c>
      <c r="AM67" t="str">
        <f t="shared" si="61"/>
        <v>Nein</v>
      </c>
      <c r="AN67" t="str">
        <f t="shared" si="62"/>
        <v>Nein</v>
      </c>
      <c r="AO67" t="str">
        <f t="shared" si="63"/>
        <v>Nein</v>
      </c>
      <c r="AP67" t="str">
        <f t="shared" si="64"/>
        <v>Nein</v>
      </c>
      <c r="AQ67" t="str">
        <f t="shared" si="65"/>
        <v>Nein</v>
      </c>
      <c r="AR67" t="str">
        <f t="shared" si="66"/>
        <v>Nein</v>
      </c>
      <c r="AS67" t="s">
        <v>166</v>
      </c>
      <c r="AT67" t="s">
        <v>166</v>
      </c>
      <c r="AU67" t="str">
        <f t="shared" si="67"/>
        <v>Nein</v>
      </c>
      <c r="AW67" t="s">
        <v>166</v>
      </c>
      <c r="AX67" t="s">
        <v>166</v>
      </c>
      <c r="AY67" t="s">
        <v>166</v>
      </c>
      <c r="AZ67" t="s">
        <v>166</v>
      </c>
      <c r="BA67" t="s">
        <v>166</v>
      </c>
      <c r="BB67" t="s">
        <v>166</v>
      </c>
      <c r="BC67" t="s">
        <v>166</v>
      </c>
      <c r="BD67" t="s">
        <v>166</v>
      </c>
      <c r="BE67" t="s">
        <v>166</v>
      </c>
      <c r="BF67" t="s">
        <v>166</v>
      </c>
      <c r="BH67" s="31">
        <v>1</v>
      </c>
      <c r="BI67" s="31">
        <v>1</v>
      </c>
      <c r="BJ67" s="31">
        <v>1</v>
      </c>
      <c r="BK67" s="31">
        <v>1</v>
      </c>
      <c r="BL67" s="31">
        <v>1</v>
      </c>
      <c r="BM67" s="31">
        <v>1</v>
      </c>
      <c r="BN67" s="31">
        <v>1</v>
      </c>
      <c r="BO67" s="31">
        <v>1</v>
      </c>
      <c r="BP67" s="31">
        <v>1</v>
      </c>
      <c r="BQ67" s="31">
        <v>1</v>
      </c>
    </row>
    <row r="68" spans="1:69">
      <c r="A68" s="2">
        <v>52</v>
      </c>
      <c r="B68" s="22">
        <v>1</v>
      </c>
      <c r="C68" s="10">
        <v>0</v>
      </c>
      <c r="D68">
        <v>-1</v>
      </c>
      <c r="E68" s="10">
        <v>0</v>
      </c>
      <c r="F68" s="10">
        <v>-1</v>
      </c>
      <c r="G68" s="10">
        <v>0</v>
      </c>
      <c r="H68" s="10">
        <v>-1</v>
      </c>
      <c r="I68" s="10">
        <v>-1</v>
      </c>
      <c r="J68" s="10">
        <v>25400</v>
      </c>
      <c r="K68">
        <v>31</v>
      </c>
      <c r="L68" s="10">
        <v>-1</v>
      </c>
      <c r="P68" s="3" t="str">
        <f t="shared" si="68"/>
        <v>-</v>
      </c>
      <c r="Q68" s="3" t="str">
        <f t="shared" si="69"/>
        <v>-</v>
      </c>
      <c r="R68" s="3" t="str">
        <f t="shared" si="70"/>
        <v>-</v>
      </c>
      <c r="S68" s="3" t="str">
        <f t="shared" si="71"/>
        <v>-</v>
      </c>
      <c r="T68" s="3" t="str">
        <f t="shared" si="72"/>
        <v>-</v>
      </c>
      <c r="U68" s="3" t="str">
        <f t="shared" si="73"/>
        <v>-</v>
      </c>
      <c r="V68" s="3" t="str">
        <f t="shared" si="74"/>
        <v>-</v>
      </c>
      <c r="W68" s="3" t="str">
        <f t="shared" si="75"/>
        <v>-</v>
      </c>
      <c r="Y68">
        <f t="shared" si="49"/>
        <v>0</v>
      </c>
      <c r="Z68">
        <f t="shared" si="50"/>
        <v>-1</v>
      </c>
      <c r="AA68">
        <f t="shared" si="51"/>
        <v>0</v>
      </c>
      <c r="AB68">
        <f t="shared" si="52"/>
        <v>-1</v>
      </c>
      <c r="AC68">
        <f t="shared" si="53"/>
        <v>0</v>
      </c>
      <c r="AD68">
        <f t="shared" si="54"/>
        <v>-1</v>
      </c>
      <c r="AE68">
        <f t="shared" si="55"/>
        <v>-1</v>
      </c>
      <c r="AF68">
        <f t="shared" si="56"/>
        <v>25400</v>
      </c>
      <c r="AG68">
        <f t="shared" si="57"/>
        <v>31</v>
      </c>
      <c r="AH68">
        <f t="shared" si="58"/>
        <v>-1</v>
      </c>
      <c r="AJ68" t="str">
        <f t="shared" si="59"/>
        <v>ok</v>
      </c>
      <c r="AL68" t="str">
        <f t="shared" si="60"/>
        <v>Nein</v>
      </c>
      <c r="AM68" t="str">
        <f t="shared" si="61"/>
        <v>Nein</v>
      </c>
      <c r="AN68" t="str">
        <f t="shared" si="62"/>
        <v>Nein</v>
      </c>
      <c r="AO68" t="str">
        <f t="shared" si="63"/>
        <v>Nein</v>
      </c>
      <c r="AP68" t="str">
        <f t="shared" si="64"/>
        <v>Nein</v>
      </c>
      <c r="AQ68" t="str">
        <f t="shared" si="65"/>
        <v>Nein</v>
      </c>
      <c r="AR68" t="str">
        <f t="shared" si="66"/>
        <v>Nein</v>
      </c>
      <c r="AS68" t="s">
        <v>166</v>
      </c>
      <c r="AT68" t="s">
        <v>166</v>
      </c>
      <c r="AU68" t="str">
        <f t="shared" si="67"/>
        <v>Nein</v>
      </c>
      <c r="AW68" t="s">
        <v>166</v>
      </c>
      <c r="AX68" t="s">
        <v>166</v>
      </c>
      <c r="AY68" t="s">
        <v>166</v>
      </c>
      <c r="AZ68" t="s">
        <v>166</v>
      </c>
      <c r="BA68" t="s">
        <v>166</v>
      </c>
      <c r="BB68" t="s">
        <v>166</v>
      </c>
      <c r="BC68" t="s">
        <v>166</v>
      </c>
      <c r="BD68" t="s">
        <v>166</v>
      </c>
      <c r="BE68" t="s">
        <v>166</v>
      </c>
      <c r="BF68" t="s">
        <v>166</v>
      </c>
      <c r="BH68" s="31">
        <v>1</v>
      </c>
      <c r="BI68" s="31">
        <v>1</v>
      </c>
      <c r="BJ68" s="31">
        <v>1</v>
      </c>
      <c r="BK68" s="31">
        <v>1</v>
      </c>
      <c r="BL68" s="31">
        <v>1</v>
      </c>
      <c r="BM68" s="31">
        <v>1</v>
      </c>
      <c r="BN68" s="31">
        <v>1</v>
      </c>
      <c r="BO68" s="31">
        <v>1</v>
      </c>
      <c r="BP68" s="31">
        <v>1</v>
      </c>
      <c r="BQ68" s="31">
        <v>1</v>
      </c>
    </row>
    <row r="69" spans="1:69">
      <c r="A69" s="2">
        <v>53</v>
      </c>
      <c r="B69" s="19">
        <v>1</v>
      </c>
      <c r="C69" s="10">
        <v>0</v>
      </c>
      <c r="D69">
        <v>-3</v>
      </c>
      <c r="E69" s="10">
        <v>0</v>
      </c>
      <c r="F69" s="10">
        <v>-3</v>
      </c>
      <c r="G69" s="10">
        <v>0</v>
      </c>
      <c r="H69" s="10">
        <v>-3</v>
      </c>
      <c r="I69" s="10">
        <v>0</v>
      </c>
      <c r="J69" s="10">
        <v>-1</v>
      </c>
      <c r="K69">
        <v>32</v>
      </c>
      <c r="L69" s="10">
        <v>-3</v>
      </c>
      <c r="P69" s="3" t="str">
        <f t="shared" si="68"/>
        <v>-</v>
      </c>
      <c r="Q69" s="3" t="str">
        <f t="shared" si="69"/>
        <v>-</v>
      </c>
      <c r="R69" s="3" t="str">
        <f t="shared" si="70"/>
        <v>-</v>
      </c>
      <c r="S69" s="3" t="str">
        <f t="shared" si="71"/>
        <v>-</v>
      </c>
      <c r="T69" s="3" t="str">
        <f t="shared" si="72"/>
        <v>-</v>
      </c>
      <c r="U69" s="3" t="str">
        <f t="shared" si="73"/>
        <v>-</v>
      </c>
      <c r="V69" s="3" t="str">
        <f t="shared" si="74"/>
        <v>-</v>
      </c>
      <c r="W69" s="3" t="str">
        <f t="shared" si="75"/>
        <v>-</v>
      </c>
      <c r="Y69">
        <f t="shared" si="49"/>
        <v>0</v>
      </c>
      <c r="Z69">
        <f t="shared" si="50"/>
        <v>-3</v>
      </c>
      <c r="AA69">
        <f t="shared" si="51"/>
        <v>0</v>
      </c>
      <c r="AB69">
        <f t="shared" si="52"/>
        <v>-3</v>
      </c>
      <c r="AC69">
        <f t="shared" si="53"/>
        <v>0</v>
      </c>
      <c r="AD69">
        <f t="shared" si="54"/>
        <v>-3</v>
      </c>
      <c r="AE69">
        <f t="shared" si="55"/>
        <v>0</v>
      </c>
      <c r="AF69">
        <f t="shared" si="56"/>
        <v>-1</v>
      </c>
      <c r="AG69">
        <f t="shared" si="57"/>
        <v>32</v>
      </c>
      <c r="AH69">
        <f t="shared" si="58"/>
        <v>-3</v>
      </c>
      <c r="AJ69" t="str">
        <f t="shared" si="59"/>
        <v>ok</v>
      </c>
      <c r="AL69" t="str">
        <f t="shared" si="60"/>
        <v>Nein</v>
      </c>
      <c r="AM69" t="str">
        <f t="shared" si="61"/>
        <v>Nein</v>
      </c>
      <c r="AN69" t="str">
        <f t="shared" si="62"/>
        <v>Nein</v>
      </c>
      <c r="AO69" t="str">
        <f t="shared" si="63"/>
        <v>Nein</v>
      </c>
      <c r="AP69" t="str">
        <f t="shared" si="64"/>
        <v>Nein</v>
      </c>
      <c r="AQ69" t="str">
        <f t="shared" si="65"/>
        <v>Nein</v>
      </c>
      <c r="AR69" t="str">
        <f t="shared" si="66"/>
        <v>Nein</v>
      </c>
      <c r="AS69" t="s">
        <v>166</v>
      </c>
      <c r="AT69" t="s">
        <v>166</v>
      </c>
      <c r="AU69" t="str">
        <f t="shared" si="67"/>
        <v>Nein</v>
      </c>
      <c r="AW69" t="s">
        <v>166</v>
      </c>
      <c r="AX69" t="s">
        <v>166</v>
      </c>
      <c r="AY69" t="s">
        <v>166</v>
      </c>
      <c r="AZ69" t="s">
        <v>166</v>
      </c>
      <c r="BA69" t="s">
        <v>166</v>
      </c>
      <c r="BB69" t="s">
        <v>166</v>
      </c>
      <c r="BC69" t="s">
        <v>166</v>
      </c>
      <c r="BD69" t="s">
        <v>166</v>
      </c>
      <c r="BE69" t="s">
        <v>166</v>
      </c>
      <c r="BF69" t="s">
        <v>166</v>
      </c>
      <c r="BH69" s="31">
        <v>1</v>
      </c>
      <c r="BI69" s="31">
        <v>1</v>
      </c>
      <c r="BJ69" s="31">
        <v>1</v>
      </c>
      <c r="BK69" s="31">
        <v>1</v>
      </c>
      <c r="BL69" s="31">
        <v>1</v>
      </c>
      <c r="BM69" s="31">
        <v>1</v>
      </c>
      <c r="BN69" s="31">
        <v>1</v>
      </c>
      <c r="BO69" s="31">
        <v>1</v>
      </c>
      <c r="BP69" s="31">
        <v>1</v>
      </c>
      <c r="BQ69" s="31">
        <v>1</v>
      </c>
    </row>
    <row r="70" spans="1:69">
      <c r="A70" s="2">
        <v>54</v>
      </c>
      <c r="B70" s="19">
        <v>1</v>
      </c>
      <c r="C70" s="10">
        <v>20</v>
      </c>
      <c r="D70">
        <v>107</v>
      </c>
      <c r="E70" s="10">
        <v>2</v>
      </c>
      <c r="F70" s="10">
        <v>85</v>
      </c>
      <c r="G70" s="10">
        <v>18</v>
      </c>
      <c r="H70" s="10">
        <v>110</v>
      </c>
      <c r="I70" s="10">
        <v>-2</v>
      </c>
      <c r="J70" s="10">
        <v>3600</v>
      </c>
      <c r="K70">
        <v>25</v>
      </c>
      <c r="L70" s="10">
        <v>106</v>
      </c>
      <c r="N70" s="32" t="s">
        <v>211</v>
      </c>
      <c r="P70" s="3" t="str">
        <f t="shared" ref="P70:P73" si="76">IF(C70&gt;D$3,"X","-")</f>
        <v>-</v>
      </c>
      <c r="Q70" s="3" t="str">
        <f t="shared" si="69"/>
        <v>-</v>
      </c>
      <c r="R70" s="3" t="str">
        <f t="shared" si="70"/>
        <v>-</v>
      </c>
      <c r="S70" s="3" t="str">
        <f t="shared" ref="S70:S73" si="77">IF(D70&gt;D$6,"X","-")</f>
        <v>-</v>
      </c>
      <c r="T70" s="3" t="str">
        <f t="shared" ref="T70:T73" si="78">IF(F70&gt;D$7,"X","-")</f>
        <v>-</v>
      </c>
      <c r="U70" s="3" t="str">
        <f t="shared" ref="U70:U73" si="79">IF(H70&gt;D$8,"X","-")</f>
        <v>-</v>
      </c>
      <c r="V70" s="3" t="str">
        <f t="shared" ref="V70:V73" si="80">IF(L70&gt;D$9,"X","-")</f>
        <v>-</v>
      </c>
      <c r="W70" s="3" t="str">
        <f t="shared" ref="W70:W73" si="81">IF(I70&gt;D$10,"X","-")</f>
        <v>-</v>
      </c>
      <c r="Y70">
        <f t="shared" si="49"/>
        <v>20</v>
      </c>
      <c r="Z70">
        <f t="shared" si="50"/>
        <v>107</v>
      </c>
      <c r="AA70">
        <f t="shared" si="51"/>
        <v>2</v>
      </c>
      <c r="AB70">
        <f t="shared" si="52"/>
        <v>85</v>
      </c>
      <c r="AC70">
        <f t="shared" si="53"/>
        <v>18</v>
      </c>
      <c r="AD70">
        <f t="shared" si="54"/>
        <v>110</v>
      </c>
      <c r="AE70">
        <f t="shared" si="55"/>
        <v>-2</v>
      </c>
      <c r="AF70">
        <f t="shared" si="56"/>
        <v>3600</v>
      </c>
      <c r="AG70">
        <f t="shared" si="57"/>
        <v>25</v>
      </c>
      <c r="AH70">
        <f t="shared" si="58"/>
        <v>106</v>
      </c>
      <c r="AJ70" t="str">
        <f t="shared" ref="AJ70:AJ73" si="82">IF(OR(Y70&gt;=0,AA70&gt;=0,AC70&gt;=0),IF(Y70=AA70+AC70,"ok","Nein"),"Status")</f>
        <v>ok</v>
      </c>
      <c r="AL70" t="str">
        <f t="shared" si="60"/>
        <v>Nein</v>
      </c>
      <c r="AM70" s="32" t="s">
        <v>166</v>
      </c>
      <c r="AN70" t="str">
        <f t="shared" si="62"/>
        <v>Nein</v>
      </c>
      <c r="AO70" s="32" t="s">
        <v>166</v>
      </c>
      <c r="AP70" t="str">
        <f t="shared" si="64"/>
        <v>Nein</v>
      </c>
      <c r="AQ70" s="32" t="s">
        <v>166</v>
      </c>
      <c r="AR70" s="32" t="s">
        <v>166</v>
      </c>
      <c r="AS70" s="42" t="s">
        <v>166</v>
      </c>
      <c r="AT70" s="42" t="s">
        <v>166</v>
      </c>
      <c r="AU70" s="32" t="s">
        <v>166</v>
      </c>
      <c r="AW70" s="32" t="s">
        <v>166</v>
      </c>
      <c r="AX70" s="32" t="s">
        <v>166</v>
      </c>
      <c r="AY70" s="32" t="s">
        <v>166</v>
      </c>
      <c r="AZ70" s="32" t="s">
        <v>166</v>
      </c>
      <c r="BA70" s="32" t="s">
        <v>166</v>
      </c>
      <c r="BB70" s="32" t="s">
        <v>166</v>
      </c>
      <c r="BC70" s="32" t="s">
        <v>178</v>
      </c>
      <c r="BD70" s="42" t="s">
        <v>166</v>
      </c>
      <c r="BE70" s="42" t="s">
        <v>166</v>
      </c>
      <c r="BF70" s="32" t="s">
        <v>166</v>
      </c>
      <c r="BH70" s="31">
        <v>1</v>
      </c>
      <c r="BI70" s="31">
        <v>1</v>
      </c>
      <c r="BJ70" s="31">
        <v>1</v>
      </c>
      <c r="BK70" s="31">
        <v>1</v>
      </c>
      <c r="BL70" s="31">
        <v>1</v>
      </c>
      <c r="BM70" s="31">
        <v>1</v>
      </c>
      <c r="BN70" s="31">
        <v>1</v>
      </c>
      <c r="BO70" s="31">
        <v>1</v>
      </c>
      <c r="BP70" s="31">
        <v>1</v>
      </c>
      <c r="BQ70" s="31">
        <v>1</v>
      </c>
    </row>
    <row r="71" spans="1:69">
      <c r="A71" s="2">
        <v>55</v>
      </c>
      <c r="B71" s="22">
        <v>1</v>
      </c>
      <c r="C71">
        <v>-2</v>
      </c>
      <c r="D71">
        <v>107</v>
      </c>
      <c r="E71">
        <v>-2</v>
      </c>
      <c r="F71">
        <v>85</v>
      </c>
      <c r="G71">
        <v>-2</v>
      </c>
      <c r="H71">
        <v>110</v>
      </c>
      <c r="I71">
        <v>75</v>
      </c>
      <c r="J71" s="10">
        <v>3300</v>
      </c>
      <c r="K71">
        <v>28</v>
      </c>
      <c r="L71">
        <v>106</v>
      </c>
      <c r="N71" s="32" t="s">
        <v>212</v>
      </c>
      <c r="P71" s="3" t="str">
        <f t="shared" si="76"/>
        <v>-</v>
      </c>
      <c r="Q71" s="3" t="str">
        <f t="shared" si="69"/>
        <v>-</v>
      </c>
      <c r="R71" s="3" t="str">
        <f t="shared" si="70"/>
        <v>-</v>
      </c>
      <c r="S71" s="3" t="str">
        <f t="shared" si="77"/>
        <v>-</v>
      </c>
      <c r="T71" s="3" t="str">
        <f t="shared" si="78"/>
        <v>-</v>
      </c>
      <c r="U71" s="3" t="str">
        <f t="shared" si="79"/>
        <v>-</v>
      </c>
      <c r="V71" s="3" t="str">
        <f t="shared" si="80"/>
        <v>-</v>
      </c>
      <c r="W71" s="3" t="str">
        <f t="shared" si="81"/>
        <v>-</v>
      </c>
      <c r="Y71">
        <f t="shared" si="49"/>
        <v>-2</v>
      </c>
      <c r="Z71">
        <f t="shared" si="50"/>
        <v>107</v>
      </c>
      <c r="AA71">
        <f t="shared" si="51"/>
        <v>-2</v>
      </c>
      <c r="AB71">
        <f t="shared" si="52"/>
        <v>85</v>
      </c>
      <c r="AC71">
        <f t="shared" si="53"/>
        <v>-2</v>
      </c>
      <c r="AD71">
        <f t="shared" si="54"/>
        <v>110</v>
      </c>
      <c r="AE71">
        <f t="shared" si="55"/>
        <v>75</v>
      </c>
      <c r="AF71">
        <f t="shared" si="56"/>
        <v>3300</v>
      </c>
      <c r="AG71">
        <f t="shared" si="57"/>
        <v>28</v>
      </c>
      <c r="AH71">
        <f t="shared" si="58"/>
        <v>106</v>
      </c>
      <c r="AJ71" t="str">
        <f t="shared" si="82"/>
        <v>Status</v>
      </c>
      <c r="AL71" t="str">
        <f t="shared" si="60"/>
        <v>Nein</v>
      </c>
      <c r="AM71" s="32" t="s">
        <v>166</v>
      </c>
      <c r="AN71" t="str">
        <f t="shared" si="62"/>
        <v>Nein</v>
      </c>
      <c r="AO71" s="32" t="s">
        <v>166</v>
      </c>
      <c r="AP71" t="str">
        <f t="shared" si="64"/>
        <v>Nein</v>
      </c>
      <c r="AQ71" s="32" t="s">
        <v>166</v>
      </c>
      <c r="AR71" s="32" t="s">
        <v>166</v>
      </c>
      <c r="AS71" s="42" t="s">
        <v>166</v>
      </c>
      <c r="AT71" s="42" t="s">
        <v>166</v>
      </c>
      <c r="AU71" s="32" t="s">
        <v>166</v>
      </c>
      <c r="AW71" s="32" t="s">
        <v>178</v>
      </c>
      <c r="AX71" s="32" t="s">
        <v>166</v>
      </c>
      <c r="AY71" s="32" t="s">
        <v>178</v>
      </c>
      <c r="AZ71" s="32" t="s">
        <v>166</v>
      </c>
      <c r="BA71" s="32" t="s">
        <v>178</v>
      </c>
      <c r="BB71" s="32" t="s">
        <v>166</v>
      </c>
      <c r="BC71" s="32" t="s">
        <v>166</v>
      </c>
      <c r="BD71" s="42" t="s">
        <v>166</v>
      </c>
      <c r="BE71" s="42" t="s">
        <v>166</v>
      </c>
      <c r="BF71" s="32" t="s">
        <v>166</v>
      </c>
      <c r="BH71" s="31">
        <v>1</v>
      </c>
      <c r="BI71" s="31">
        <v>1</v>
      </c>
      <c r="BJ71" s="31">
        <v>1</v>
      </c>
      <c r="BK71" s="31">
        <v>1</v>
      </c>
      <c r="BL71" s="31">
        <v>1</v>
      </c>
      <c r="BM71" s="31">
        <v>1</v>
      </c>
      <c r="BN71" s="31">
        <v>1</v>
      </c>
      <c r="BO71" s="31">
        <v>1</v>
      </c>
      <c r="BP71" s="31">
        <v>1</v>
      </c>
      <c r="BQ71" s="31">
        <v>1</v>
      </c>
    </row>
    <row r="72" spans="1:69">
      <c r="A72" s="2">
        <v>56</v>
      </c>
      <c r="B72" s="22">
        <v>1</v>
      </c>
      <c r="C72">
        <v>20</v>
      </c>
      <c r="D72">
        <v>-2</v>
      </c>
      <c r="E72">
        <v>2</v>
      </c>
      <c r="F72">
        <v>-2</v>
      </c>
      <c r="G72">
        <v>18</v>
      </c>
      <c r="H72">
        <v>-2</v>
      </c>
      <c r="I72">
        <v>75</v>
      </c>
      <c r="J72" s="10">
        <v>-1</v>
      </c>
      <c r="K72">
        <v>28</v>
      </c>
      <c r="L72">
        <v>106</v>
      </c>
      <c r="N72" s="32" t="s">
        <v>213</v>
      </c>
      <c r="P72" s="3" t="str">
        <f t="shared" si="76"/>
        <v>-</v>
      </c>
      <c r="Q72" s="3" t="str">
        <f t="shared" si="69"/>
        <v>-</v>
      </c>
      <c r="R72" s="3" t="str">
        <f t="shared" si="70"/>
        <v>-</v>
      </c>
      <c r="S72" s="3" t="str">
        <f t="shared" si="77"/>
        <v>-</v>
      </c>
      <c r="T72" s="3" t="str">
        <f t="shared" si="78"/>
        <v>-</v>
      </c>
      <c r="U72" s="3" t="str">
        <f t="shared" si="79"/>
        <v>-</v>
      </c>
      <c r="V72" s="3" t="str">
        <f t="shared" si="80"/>
        <v>-</v>
      </c>
      <c r="W72" s="3" t="str">
        <f t="shared" si="81"/>
        <v>-</v>
      </c>
      <c r="Y72">
        <f t="shared" si="49"/>
        <v>20</v>
      </c>
      <c r="Z72">
        <f t="shared" si="50"/>
        <v>-2</v>
      </c>
      <c r="AA72">
        <f t="shared" si="51"/>
        <v>2</v>
      </c>
      <c r="AB72">
        <f t="shared" si="52"/>
        <v>-2</v>
      </c>
      <c r="AC72">
        <f t="shared" si="53"/>
        <v>18</v>
      </c>
      <c r="AD72">
        <f t="shared" si="54"/>
        <v>-2</v>
      </c>
      <c r="AE72">
        <f t="shared" si="55"/>
        <v>75</v>
      </c>
      <c r="AF72">
        <f t="shared" si="56"/>
        <v>-1</v>
      </c>
      <c r="AG72">
        <f t="shared" si="57"/>
        <v>28</v>
      </c>
      <c r="AH72">
        <f t="shared" si="58"/>
        <v>106</v>
      </c>
      <c r="AJ72" t="str">
        <f t="shared" si="82"/>
        <v>ok</v>
      </c>
      <c r="AL72" t="str">
        <f t="shared" si="60"/>
        <v>Nein</v>
      </c>
      <c r="AM72" s="32" t="s">
        <v>166</v>
      </c>
      <c r="AN72" t="str">
        <f t="shared" si="62"/>
        <v>Nein</v>
      </c>
      <c r="AO72" s="32" t="s">
        <v>166</v>
      </c>
      <c r="AP72" t="str">
        <f t="shared" si="64"/>
        <v>Nein</v>
      </c>
      <c r="AQ72" s="32" t="s">
        <v>166</v>
      </c>
      <c r="AR72" s="32" t="s">
        <v>166</v>
      </c>
      <c r="AS72" s="42" t="s">
        <v>166</v>
      </c>
      <c r="AT72" s="42" t="s">
        <v>166</v>
      </c>
      <c r="AU72" s="32" t="s">
        <v>166</v>
      </c>
      <c r="AW72" s="32" t="s">
        <v>166</v>
      </c>
      <c r="AX72" s="32" t="s">
        <v>178</v>
      </c>
      <c r="AY72" s="32" t="s">
        <v>166</v>
      </c>
      <c r="AZ72" s="32" t="s">
        <v>178</v>
      </c>
      <c r="BA72" s="32" t="s">
        <v>166</v>
      </c>
      <c r="BB72" s="32" t="s">
        <v>178</v>
      </c>
      <c r="BC72" s="32" t="s">
        <v>166</v>
      </c>
      <c r="BD72" s="42" t="s">
        <v>166</v>
      </c>
      <c r="BE72" s="42" t="s">
        <v>166</v>
      </c>
      <c r="BF72" s="32" t="s">
        <v>166</v>
      </c>
      <c r="BH72" s="31">
        <v>1</v>
      </c>
      <c r="BI72" s="31">
        <v>1</v>
      </c>
      <c r="BJ72" s="31">
        <v>1</v>
      </c>
      <c r="BK72" s="31">
        <v>1</v>
      </c>
      <c r="BL72" s="31">
        <v>1</v>
      </c>
      <c r="BM72" s="31">
        <v>1</v>
      </c>
      <c r="BN72" s="31">
        <v>1</v>
      </c>
      <c r="BO72" s="31">
        <v>1</v>
      </c>
      <c r="BP72" s="31">
        <v>1</v>
      </c>
      <c r="BQ72" s="31">
        <v>1</v>
      </c>
    </row>
    <row r="73" spans="1:69">
      <c r="A73" s="2">
        <v>57</v>
      </c>
      <c r="B73" s="19">
        <v>1</v>
      </c>
      <c r="C73">
        <v>-2</v>
      </c>
      <c r="D73">
        <v>-2</v>
      </c>
      <c r="E73">
        <v>-2</v>
      </c>
      <c r="F73">
        <v>-2</v>
      </c>
      <c r="G73">
        <v>-2</v>
      </c>
      <c r="H73">
        <v>-2</v>
      </c>
      <c r="I73" s="10">
        <v>75</v>
      </c>
      <c r="J73" s="10">
        <v>-1</v>
      </c>
      <c r="K73">
        <v>29</v>
      </c>
      <c r="L73" s="10">
        <v>106</v>
      </c>
      <c r="N73" s="32" t="s">
        <v>214</v>
      </c>
      <c r="P73" s="3" t="str">
        <f t="shared" si="76"/>
        <v>-</v>
      </c>
      <c r="Q73" s="3" t="str">
        <f t="shared" si="69"/>
        <v>-</v>
      </c>
      <c r="R73" s="3" t="str">
        <f t="shared" si="70"/>
        <v>-</v>
      </c>
      <c r="S73" s="3" t="str">
        <f t="shared" si="77"/>
        <v>-</v>
      </c>
      <c r="T73" s="3" t="str">
        <f t="shared" si="78"/>
        <v>-</v>
      </c>
      <c r="U73" s="3" t="str">
        <f t="shared" si="79"/>
        <v>-</v>
      </c>
      <c r="V73" s="3" t="str">
        <f t="shared" si="80"/>
        <v>-</v>
      </c>
      <c r="W73" s="3" t="str">
        <f t="shared" si="81"/>
        <v>-</v>
      </c>
      <c r="Y73">
        <f t="shared" si="49"/>
        <v>-2</v>
      </c>
      <c r="Z73">
        <f t="shared" si="50"/>
        <v>-2</v>
      </c>
      <c r="AA73">
        <f t="shared" si="51"/>
        <v>-2</v>
      </c>
      <c r="AB73">
        <f t="shared" si="52"/>
        <v>-2</v>
      </c>
      <c r="AC73">
        <f t="shared" si="53"/>
        <v>-2</v>
      </c>
      <c r="AD73">
        <f t="shared" si="54"/>
        <v>-2</v>
      </c>
      <c r="AE73">
        <f t="shared" si="55"/>
        <v>75</v>
      </c>
      <c r="AF73">
        <f t="shared" si="56"/>
        <v>-1</v>
      </c>
      <c r="AG73">
        <f t="shared" si="57"/>
        <v>29</v>
      </c>
      <c r="AH73">
        <f t="shared" si="58"/>
        <v>106</v>
      </c>
      <c r="AJ73" t="str">
        <f t="shared" si="82"/>
        <v>Status</v>
      </c>
      <c r="AL73" t="str">
        <f t="shared" si="60"/>
        <v>Nein</v>
      </c>
      <c r="AM73" s="32" t="s">
        <v>166</v>
      </c>
      <c r="AN73" t="str">
        <f t="shared" si="62"/>
        <v>Nein</v>
      </c>
      <c r="AO73" s="32" t="s">
        <v>166</v>
      </c>
      <c r="AP73" t="str">
        <f t="shared" si="64"/>
        <v>Nein</v>
      </c>
      <c r="AQ73" s="32" t="s">
        <v>166</v>
      </c>
      <c r="AR73" s="32" t="s">
        <v>166</v>
      </c>
      <c r="AS73" s="42" t="s">
        <v>166</v>
      </c>
      <c r="AT73" s="42" t="s">
        <v>166</v>
      </c>
      <c r="AU73" s="32" t="s">
        <v>166</v>
      </c>
      <c r="AW73" s="32" t="s">
        <v>178</v>
      </c>
      <c r="AX73" s="32" t="s">
        <v>178</v>
      </c>
      <c r="AY73" s="32" t="s">
        <v>178</v>
      </c>
      <c r="AZ73" s="32" t="s">
        <v>178</v>
      </c>
      <c r="BA73" s="32" t="s">
        <v>178</v>
      </c>
      <c r="BB73" s="32" t="s">
        <v>178</v>
      </c>
      <c r="BC73" s="32" t="s">
        <v>166</v>
      </c>
      <c r="BD73" s="42" t="s">
        <v>166</v>
      </c>
      <c r="BE73" s="42" t="s">
        <v>166</v>
      </c>
      <c r="BF73" s="32" t="s">
        <v>166</v>
      </c>
      <c r="BH73" s="31">
        <v>1</v>
      </c>
      <c r="BI73" s="31">
        <v>1</v>
      </c>
      <c r="BJ73" s="31">
        <v>1</v>
      </c>
      <c r="BK73" s="31">
        <v>1</v>
      </c>
      <c r="BL73" s="31">
        <v>1</v>
      </c>
      <c r="BM73" s="31">
        <v>1</v>
      </c>
      <c r="BN73" s="31">
        <v>1</v>
      </c>
      <c r="BO73" s="31">
        <v>1</v>
      </c>
      <c r="BP73" s="31">
        <v>1</v>
      </c>
      <c r="BQ73" s="31">
        <v>1</v>
      </c>
    </row>
    <row r="74" spans="1:69">
      <c r="A74" s="2">
        <v>58</v>
      </c>
      <c r="B74" s="22">
        <v>1</v>
      </c>
      <c r="C74" s="10">
        <v>31</v>
      </c>
      <c r="D74">
        <v>107</v>
      </c>
      <c r="E74" s="10">
        <v>3</v>
      </c>
      <c r="F74" s="10">
        <v>85</v>
      </c>
      <c r="G74" s="10">
        <v>28</v>
      </c>
      <c r="H74" s="10">
        <v>110</v>
      </c>
      <c r="I74" s="10">
        <v>75</v>
      </c>
      <c r="J74" s="10">
        <v>4100</v>
      </c>
      <c r="K74">
        <v>28</v>
      </c>
      <c r="L74" s="10">
        <v>106</v>
      </c>
      <c r="N74" t="s">
        <v>4</v>
      </c>
      <c r="P74" s="3" t="str">
        <f t="shared" si="68"/>
        <v>X</v>
      </c>
      <c r="Q74" s="3" t="str">
        <f t="shared" si="69"/>
        <v>-</v>
      </c>
      <c r="R74" s="3" t="str">
        <f t="shared" si="70"/>
        <v>X</v>
      </c>
      <c r="S74" s="3" t="str">
        <f t="shared" si="71"/>
        <v>-</v>
      </c>
      <c r="T74" s="3" t="str">
        <f t="shared" si="72"/>
        <v>-</v>
      </c>
      <c r="U74" s="3" t="str">
        <f t="shared" si="73"/>
        <v>-</v>
      </c>
      <c r="V74" s="3" t="str">
        <f t="shared" si="74"/>
        <v>-</v>
      </c>
      <c r="W74" s="3" t="str">
        <f t="shared" si="75"/>
        <v>-</v>
      </c>
      <c r="Y74">
        <f t="shared" si="49"/>
        <v>-2</v>
      </c>
      <c r="Z74">
        <f t="shared" si="50"/>
        <v>107</v>
      </c>
      <c r="AA74">
        <f t="shared" si="51"/>
        <v>-2</v>
      </c>
      <c r="AB74">
        <f t="shared" si="52"/>
        <v>85</v>
      </c>
      <c r="AC74">
        <f t="shared" si="53"/>
        <v>-2</v>
      </c>
      <c r="AD74">
        <f t="shared" si="54"/>
        <v>110</v>
      </c>
      <c r="AE74">
        <f t="shared" si="55"/>
        <v>75</v>
      </c>
      <c r="AF74">
        <f t="shared" si="56"/>
        <v>4100</v>
      </c>
      <c r="AG74">
        <f t="shared" si="57"/>
        <v>28</v>
      </c>
      <c r="AH74">
        <f t="shared" si="58"/>
        <v>106</v>
      </c>
      <c r="AJ74" t="str">
        <f t="shared" si="59"/>
        <v>Status</v>
      </c>
      <c r="AL74" t="str">
        <f t="shared" si="60"/>
        <v>Ja</v>
      </c>
      <c r="AM74" t="str">
        <f t="shared" ref="AM74:AM88" si="83">IF(OR(S74="X",T74="X",U74="X",V74="X"),"Ja","Nein")</f>
        <v>Nein</v>
      </c>
      <c r="AN74" t="str">
        <f t="shared" si="62"/>
        <v>Ja</v>
      </c>
      <c r="AO74" t="str">
        <f t="shared" ref="AO74:AO88" si="84">IF(OR(S74="X",T74="X",U74="X",V74="X"),"Ja","Nein")</f>
        <v>Nein</v>
      </c>
      <c r="AP74" t="str">
        <f t="shared" si="64"/>
        <v>Ja</v>
      </c>
      <c r="AQ74" t="str">
        <f t="shared" ref="AQ74:AQ88" si="85">IF(OR(S74="X",T74="X",U74="X",V74="X"),"Ja","Nein")</f>
        <v>Nein</v>
      </c>
      <c r="AR74" t="str">
        <f t="shared" ref="AR74:AR88" si="86">IF(W74="X","Ja","Nein")</f>
        <v>Nein</v>
      </c>
      <c r="AS74" t="s">
        <v>166</v>
      </c>
      <c r="AT74" t="s">
        <v>166</v>
      </c>
      <c r="AU74" t="str">
        <f t="shared" ref="AU74:AU88" si="87">IF(OR(S74="X",T74="X",U74="X",V74="X"),"Ja","Nein")</f>
        <v>Nein</v>
      </c>
      <c r="AW74" s="32" t="s">
        <v>178</v>
      </c>
      <c r="AX74" t="s">
        <v>166</v>
      </c>
      <c r="AY74" s="32" t="s">
        <v>178</v>
      </c>
      <c r="AZ74" t="s">
        <v>166</v>
      </c>
      <c r="BA74" s="32" t="s">
        <v>178</v>
      </c>
      <c r="BB74" t="s">
        <v>166</v>
      </c>
      <c r="BC74" t="s">
        <v>166</v>
      </c>
      <c r="BD74" t="s">
        <v>166</v>
      </c>
      <c r="BE74" t="s">
        <v>166</v>
      </c>
      <c r="BF74" t="s">
        <v>166</v>
      </c>
      <c r="BH74" s="31">
        <v>0.8</v>
      </c>
      <c r="BI74" s="31">
        <v>1</v>
      </c>
      <c r="BJ74" s="31">
        <v>0.8</v>
      </c>
      <c r="BK74" s="31">
        <v>1</v>
      </c>
      <c r="BL74" s="31">
        <v>0.8</v>
      </c>
      <c r="BM74" s="31">
        <v>1</v>
      </c>
      <c r="BN74" s="31">
        <v>1</v>
      </c>
      <c r="BO74" s="31">
        <v>1</v>
      </c>
      <c r="BP74" s="31">
        <v>1</v>
      </c>
      <c r="BQ74" s="31">
        <v>1</v>
      </c>
    </row>
    <row r="75" spans="1:69">
      <c r="A75" s="2">
        <v>59</v>
      </c>
      <c r="B75" s="22">
        <v>1</v>
      </c>
      <c r="C75" s="10">
        <v>20</v>
      </c>
      <c r="D75">
        <v>105</v>
      </c>
      <c r="E75" s="10">
        <v>4</v>
      </c>
      <c r="F75" s="10">
        <v>85</v>
      </c>
      <c r="G75" s="10">
        <v>16</v>
      </c>
      <c r="H75" s="10">
        <v>110</v>
      </c>
      <c r="I75" s="10">
        <v>75</v>
      </c>
      <c r="J75" s="10">
        <v>4200</v>
      </c>
      <c r="K75">
        <v>28</v>
      </c>
      <c r="L75" s="10">
        <v>106</v>
      </c>
      <c r="N75" t="s">
        <v>58</v>
      </c>
      <c r="P75" s="3" t="str">
        <f t="shared" si="68"/>
        <v>-</v>
      </c>
      <c r="Q75" s="3" t="str">
        <f t="shared" si="69"/>
        <v>X</v>
      </c>
      <c r="R75" s="3" t="str">
        <f t="shared" si="70"/>
        <v>X</v>
      </c>
      <c r="S75" s="3" t="str">
        <f t="shared" si="71"/>
        <v>-</v>
      </c>
      <c r="T75" s="3" t="str">
        <f t="shared" si="72"/>
        <v>-</v>
      </c>
      <c r="U75" s="3" t="str">
        <f t="shared" si="73"/>
        <v>-</v>
      </c>
      <c r="V75" s="3" t="str">
        <f t="shared" si="74"/>
        <v>-</v>
      </c>
      <c r="W75" s="3" t="str">
        <f t="shared" si="75"/>
        <v>-</v>
      </c>
      <c r="Y75">
        <f t="shared" si="49"/>
        <v>-2</v>
      </c>
      <c r="Z75">
        <f t="shared" si="50"/>
        <v>105</v>
      </c>
      <c r="AA75">
        <f t="shared" si="51"/>
        <v>-2</v>
      </c>
      <c r="AB75">
        <f t="shared" si="52"/>
        <v>85</v>
      </c>
      <c r="AC75">
        <f t="shared" si="53"/>
        <v>-2</v>
      </c>
      <c r="AD75">
        <f t="shared" si="54"/>
        <v>110</v>
      </c>
      <c r="AE75">
        <f t="shared" si="55"/>
        <v>75</v>
      </c>
      <c r="AF75">
        <f t="shared" si="56"/>
        <v>4200</v>
      </c>
      <c r="AG75">
        <f t="shared" si="57"/>
        <v>28</v>
      </c>
      <c r="AH75">
        <f t="shared" si="58"/>
        <v>106</v>
      </c>
      <c r="AJ75" t="str">
        <f t="shared" si="59"/>
        <v>Status</v>
      </c>
      <c r="AL75" t="str">
        <f t="shared" si="60"/>
        <v>Ja</v>
      </c>
      <c r="AM75" t="str">
        <f t="shared" si="83"/>
        <v>Nein</v>
      </c>
      <c r="AN75" t="str">
        <f t="shared" si="62"/>
        <v>Ja</v>
      </c>
      <c r="AO75" t="str">
        <f t="shared" si="84"/>
        <v>Nein</v>
      </c>
      <c r="AP75" t="str">
        <f t="shared" si="64"/>
        <v>Ja</v>
      </c>
      <c r="AQ75" t="str">
        <f t="shared" si="85"/>
        <v>Nein</v>
      </c>
      <c r="AR75" t="str">
        <f t="shared" si="86"/>
        <v>Nein</v>
      </c>
      <c r="AS75" t="s">
        <v>166</v>
      </c>
      <c r="AT75" t="s">
        <v>166</v>
      </c>
      <c r="AU75" t="str">
        <f t="shared" si="87"/>
        <v>Nein</v>
      </c>
      <c r="AW75" s="32" t="s">
        <v>178</v>
      </c>
      <c r="AX75" t="s">
        <v>166</v>
      </c>
      <c r="AY75" s="32" t="s">
        <v>178</v>
      </c>
      <c r="AZ75" t="s">
        <v>166</v>
      </c>
      <c r="BA75" s="32" t="s">
        <v>178</v>
      </c>
      <c r="BB75" t="s">
        <v>166</v>
      </c>
      <c r="BC75" t="s">
        <v>166</v>
      </c>
      <c r="BD75" t="s">
        <v>166</v>
      </c>
      <c r="BE75" t="s">
        <v>166</v>
      </c>
      <c r="BF75" t="s">
        <v>166</v>
      </c>
      <c r="BH75" s="31">
        <v>0.8</v>
      </c>
      <c r="BI75" s="31">
        <v>1</v>
      </c>
      <c r="BJ75" s="31">
        <v>0.8</v>
      </c>
      <c r="BK75" s="31">
        <v>1</v>
      </c>
      <c r="BL75" s="31">
        <v>0.8</v>
      </c>
      <c r="BM75" s="31">
        <v>1</v>
      </c>
      <c r="BN75" s="31">
        <v>1</v>
      </c>
      <c r="BO75" s="31">
        <v>1</v>
      </c>
      <c r="BP75" s="31">
        <v>1</v>
      </c>
      <c r="BQ75" s="31">
        <v>1</v>
      </c>
    </row>
    <row r="76" spans="1:69">
      <c r="A76" s="2">
        <v>60</v>
      </c>
      <c r="B76" s="22">
        <v>1</v>
      </c>
      <c r="C76" s="10">
        <v>30</v>
      </c>
      <c r="D76">
        <v>109</v>
      </c>
      <c r="E76" s="10">
        <v>1</v>
      </c>
      <c r="F76" s="10">
        <v>85</v>
      </c>
      <c r="G76" s="10">
        <v>29</v>
      </c>
      <c r="H76" s="10">
        <v>110</v>
      </c>
      <c r="I76" s="10">
        <v>75</v>
      </c>
      <c r="J76" s="10">
        <v>4000</v>
      </c>
      <c r="K76">
        <v>28</v>
      </c>
      <c r="L76" s="10">
        <v>108</v>
      </c>
      <c r="N76" t="s">
        <v>57</v>
      </c>
      <c r="P76" s="3" t="str">
        <f t="shared" si="68"/>
        <v>-</v>
      </c>
      <c r="Q76" s="3" t="str">
        <f t="shared" ref="Q76:Q88" si="88">IF(E76&gt;D$4,"X","-")</f>
        <v>-</v>
      </c>
      <c r="R76" s="3" t="str">
        <f t="shared" ref="R76:R88" si="89">IF(G76&gt;=0,IF(MIN(C76,$D$3)-MIN(E76,$D$4)&lt;&gt;G76,"X","-"),"-")</f>
        <v>-</v>
      </c>
      <c r="S76" s="3" t="str">
        <f t="shared" si="71"/>
        <v>-</v>
      </c>
      <c r="T76" s="3" t="str">
        <f t="shared" si="72"/>
        <v>-</v>
      </c>
      <c r="U76" s="3" t="str">
        <f t="shared" si="73"/>
        <v>-</v>
      </c>
      <c r="V76" s="3" t="str">
        <f t="shared" si="74"/>
        <v>-</v>
      </c>
      <c r="W76" s="3" t="str">
        <f t="shared" si="75"/>
        <v>-</v>
      </c>
      <c r="Y76">
        <f t="shared" si="49"/>
        <v>30</v>
      </c>
      <c r="Z76">
        <f t="shared" si="50"/>
        <v>109</v>
      </c>
      <c r="AA76">
        <f t="shared" si="51"/>
        <v>1</v>
      </c>
      <c r="AB76">
        <f t="shared" si="52"/>
        <v>85</v>
      </c>
      <c r="AC76">
        <f t="shared" si="53"/>
        <v>29</v>
      </c>
      <c r="AD76">
        <f t="shared" si="54"/>
        <v>110</v>
      </c>
      <c r="AE76">
        <f t="shared" si="55"/>
        <v>75</v>
      </c>
      <c r="AF76">
        <f t="shared" si="56"/>
        <v>4000</v>
      </c>
      <c r="AG76">
        <f t="shared" si="57"/>
        <v>28</v>
      </c>
      <c r="AH76">
        <f t="shared" si="58"/>
        <v>108</v>
      </c>
      <c r="AJ76" t="str">
        <f t="shared" si="59"/>
        <v>ok</v>
      </c>
      <c r="AL76" t="str">
        <f t="shared" si="60"/>
        <v>Nein</v>
      </c>
      <c r="AM76" t="str">
        <f t="shared" si="83"/>
        <v>Nein</v>
      </c>
      <c r="AN76" t="str">
        <f t="shared" si="62"/>
        <v>Nein</v>
      </c>
      <c r="AO76" t="str">
        <f t="shared" si="84"/>
        <v>Nein</v>
      </c>
      <c r="AP76" t="str">
        <f t="shared" si="64"/>
        <v>Nein</v>
      </c>
      <c r="AQ76" t="str">
        <f t="shared" si="85"/>
        <v>Nein</v>
      </c>
      <c r="AR76" t="str">
        <f t="shared" si="86"/>
        <v>Nein</v>
      </c>
      <c r="AS76" t="s">
        <v>166</v>
      </c>
      <c r="AT76" t="s">
        <v>166</v>
      </c>
      <c r="AU76" t="str">
        <f t="shared" si="87"/>
        <v>Nein</v>
      </c>
      <c r="AW76" s="32" t="s">
        <v>166</v>
      </c>
      <c r="AX76" s="32" t="s">
        <v>166</v>
      </c>
      <c r="AY76" s="32" t="s">
        <v>166</v>
      </c>
      <c r="AZ76" s="32" t="s">
        <v>166</v>
      </c>
      <c r="BA76" s="32" t="s">
        <v>166</v>
      </c>
      <c r="BB76" t="s">
        <v>166</v>
      </c>
      <c r="BC76" t="s">
        <v>166</v>
      </c>
      <c r="BD76" t="s">
        <v>166</v>
      </c>
      <c r="BE76" t="s">
        <v>166</v>
      </c>
      <c r="BF76" t="s">
        <v>166</v>
      </c>
      <c r="BH76" s="31">
        <v>1</v>
      </c>
      <c r="BI76" s="31">
        <v>1</v>
      </c>
      <c r="BJ76" s="31">
        <v>1</v>
      </c>
      <c r="BK76" s="31">
        <v>1</v>
      </c>
      <c r="BL76" s="31">
        <v>1</v>
      </c>
      <c r="BM76" s="31">
        <v>1</v>
      </c>
      <c r="BN76" s="31">
        <v>1</v>
      </c>
      <c r="BO76" s="31">
        <v>1</v>
      </c>
      <c r="BP76" s="31">
        <v>1</v>
      </c>
      <c r="BQ76" s="31">
        <v>1</v>
      </c>
    </row>
    <row r="77" spans="1:69">
      <c r="A77" s="2">
        <v>61</v>
      </c>
      <c r="B77" s="22">
        <v>1</v>
      </c>
      <c r="C77" s="10">
        <v>20</v>
      </c>
      <c r="D77">
        <v>118</v>
      </c>
      <c r="E77" s="10">
        <v>1</v>
      </c>
      <c r="F77" s="10">
        <v>85</v>
      </c>
      <c r="G77" s="10">
        <v>19</v>
      </c>
      <c r="H77" s="10">
        <v>119</v>
      </c>
      <c r="I77" s="10">
        <v>75</v>
      </c>
      <c r="J77">
        <v>3800</v>
      </c>
      <c r="K77">
        <v>28</v>
      </c>
      <c r="L77" s="10">
        <v>110</v>
      </c>
      <c r="N77" t="s">
        <v>11</v>
      </c>
      <c r="P77" s="3" t="str">
        <f t="shared" si="68"/>
        <v>-</v>
      </c>
      <c r="Q77" s="3" t="str">
        <f t="shared" si="88"/>
        <v>-</v>
      </c>
      <c r="R77" s="3" t="str">
        <f t="shared" si="89"/>
        <v>-</v>
      </c>
      <c r="S77" s="3" t="str">
        <f t="shared" si="71"/>
        <v>X</v>
      </c>
      <c r="T77" s="3" t="str">
        <f t="shared" si="72"/>
        <v>-</v>
      </c>
      <c r="U77" s="3" t="str">
        <f t="shared" si="73"/>
        <v>-</v>
      </c>
      <c r="V77" s="3" t="str">
        <f t="shared" si="74"/>
        <v>-</v>
      </c>
      <c r="W77" s="3" t="str">
        <f t="shared" si="75"/>
        <v>-</v>
      </c>
      <c r="Y77">
        <f t="shared" si="49"/>
        <v>20</v>
      </c>
      <c r="Z77">
        <v>-2</v>
      </c>
      <c r="AA77">
        <f t="shared" si="51"/>
        <v>1</v>
      </c>
      <c r="AB77">
        <v>-2</v>
      </c>
      <c r="AC77">
        <f t="shared" si="53"/>
        <v>19</v>
      </c>
      <c r="AD77">
        <v>-2</v>
      </c>
      <c r="AE77">
        <f t="shared" si="55"/>
        <v>75</v>
      </c>
      <c r="AF77">
        <f t="shared" si="56"/>
        <v>3800</v>
      </c>
      <c r="AG77">
        <f t="shared" si="57"/>
        <v>28</v>
      </c>
      <c r="AH77">
        <v>-2</v>
      </c>
      <c r="AJ77" t="str">
        <f t="shared" si="59"/>
        <v>ok</v>
      </c>
      <c r="AL77" t="str">
        <f t="shared" si="60"/>
        <v>Nein</v>
      </c>
      <c r="AM77" t="str">
        <f t="shared" si="83"/>
        <v>Ja</v>
      </c>
      <c r="AN77" t="str">
        <f t="shared" si="62"/>
        <v>Nein</v>
      </c>
      <c r="AO77" t="str">
        <f t="shared" si="84"/>
        <v>Ja</v>
      </c>
      <c r="AP77" t="str">
        <f t="shared" si="64"/>
        <v>Nein</v>
      </c>
      <c r="AQ77" t="str">
        <f t="shared" si="85"/>
        <v>Ja</v>
      </c>
      <c r="AR77" t="str">
        <f t="shared" si="86"/>
        <v>Nein</v>
      </c>
      <c r="AS77" t="s">
        <v>166</v>
      </c>
      <c r="AT77" t="s">
        <v>166</v>
      </c>
      <c r="AU77" t="str">
        <f t="shared" si="87"/>
        <v>Ja</v>
      </c>
      <c r="AW77" t="s">
        <v>166</v>
      </c>
      <c r="AX77" s="32" t="s">
        <v>178</v>
      </c>
      <c r="AY77" t="s">
        <v>166</v>
      </c>
      <c r="AZ77" s="32" t="s">
        <v>178</v>
      </c>
      <c r="BA77" t="s">
        <v>166</v>
      </c>
      <c r="BB77" s="32" t="s">
        <v>178</v>
      </c>
      <c r="BC77" t="s">
        <v>166</v>
      </c>
      <c r="BD77" t="s">
        <v>166</v>
      </c>
      <c r="BE77" t="s">
        <v>166</v>
      </c>
      <c r="BF77" s="32" t="s">
        <v>178</v>
      </c>
      <c r="BH77" s="31">
        <v>1</v>
      </c>
      <c r="BI77" s="31">
        <v>0.8</v>
      </c>
      <c r="BJ77" s="31">
        <v>1</v>
      </c>
      <c r="BK77" s="31">
        <v>0.8</v>
      </c>
      <c r="BL77" s="31">
        <v>1</v>
      </c>
      <c r="BM77" s="31">
        <v>0.8</v>
      </c>
      <c r="BN77" s="31">
        <v>1</v>
      </c>
      <c r="BO77" s="31">
        <v>1</v>
      </c>
      <c r="BP77" s="31">
        <v>1</v>
      </c>
      <c r="BQ77" s="31">
        <v>0.8</v>
      </c>
    </row>
    <row r="78" spans="1:69">
      <c r="A78" s="2">
        <v>62</v>
      </c>
      <c r="B78" s="22">
        <v>1</v>
      </c>
      <c r="C78" s="10">
        <v>20</v>
      </c>
      <c r="D78">
        <v>108</v>
      </c>
      <c r="E78" s="10">
        <v>2</v>
      </c>
      <c r="F78" s="10">
        <v>95</v>
      </c>
      <c r="G78" s="10">
        <v>18</v>
      </c>
      <c r="H78" s="10">
        <v>110</v>
      </c>
      <c r="I78" s="10">
        <v>75</v>
      </c>
      <c r="J78">
        <v>3100</v>
      </c>
      <c r="K78">
        <v>21</v>
      </c>
      <c r="L78" s="10">
        <v>106</v>
      </c>
      <c r="N78" t="s">
        <v>60</v>
      </c>
      <c r="P78" s="3" t="str">
        <f t="shared" si="68"/>
        <v>-</v>
      </c>
      <c r="Q78" s="3" t="str">
        <f t="shared" si="88"/>
        <v>-</v>
      </c>
      <c r="R78" s="3" t="str">
        <f t="shared" si="89"/>
        <v>-</v>
      </c>
      <c r="S78" s="3" t="str">
        <f t="shared" si="71"/>
        <v>-</v>
      </c>
      <c r="T78" s="3" t="str">
        <f t="shared" si="72"/>
        <v>X</v>
      </c>
      <c r="U78" s="3" t="str">
        <f t="shared" si="73"/>
        <v>-</v>
      </c>
      <c r="V78" s="3" t="str">
        <f t="shared" si="74"/>
        <v>-</v>
      </c>
      <c r="W78" s="3" t="str">
        <f t="shared" si="75"/>
        <v>-</v>
      </c>
      <c r="Y78">
        <f t="shared" si="49"/>
        <v>20</v>
      </c>
      <c r="Z78">
        <v>-2</v>
      </c>
      <c r="AA78">
        <f t="shared" si="51"/>
        <v>2</v>
      </c>
      <c r="AB78">
        <v>-2</v>
      </c>
      <c r="AC78">
        <f t="shared" si="53"/>
        <v>18</v>
      </c>
      <c r="AD78">
        <v>-2</v>
      </c>
      <c r="AE78">
        <f t="shared" si="55"/>
        <v>75</v>
      </c>
      <c r="AF78">
        <f t="shared" si="56"/>
        <v>3100</v>
      </c>
      <c r="AG78">
        <f t="shared" si="57"/>
        <v>21</v>
      </c>
      <c r="AH78">
        <v>-2</v>
      </c>
      <c r="AJ78" t="str">
        <f t="shared" si="59"/>
        <v>ok</v>
      </c>
      <c r="AL78" t="str">
        <f t="shared" si="60"/>
        <v>Nein</v>
      </c>
      <c r="AM78" t="str">
        <f t="shared" si="83"/>
        <v>Ja</v>
      </c>
      <c r="AN78" t="str">
        <f t="shared" si="62"/>
        <v>Nein</v>
      </c>
      <c r="AO78" t="str">
        <f t="shared" si="84"/>
        <v>Ja</v>
      </c>
      <c r="AP78" t="str">
        <f t="shared" si="64"/>
        <v>Nein</v>
      </c>
      <c r="AQ78" t="str">
        <f t="shared" si="85"/>
        <v>Ja</v>
      </c>
      <c r="AR78" t="str">
        <f t="shared" si="86"/>
        <v>Nein</v>
      </c>
      <c r="AS78" t="s">
        <v>166</v>
      </c>
      <c r="AT78" t="s">
        <v>166</v>
      </c>
      <c r="AU78" t="str">
        <f t="shared" si="87"/>
        <v>Ja</v>
      </c>
      <c r="AW78" t="s">
        <v>166</v>
      </c>
      <c r="AX78" s="32" t="s">
        <v>178</v>
      </c>
      <c r="AY78" t="s">
        <v>166</v>
      </c>
      <c r="AZ78" s="32" t="s">
        <v>178</v>
      </c>
      <c r="BA78" t="s">
        <v>166</v>
      </c>
      <c r="BB78" s="32" t="s">
        <v>178</v>
      </c>
      <c r="BC78" t="s">
        <v>166</v>
      </c>
      <c r="BD78" t="s">
        <v>166</v>
      </c>
      <c r="BE78" t="s">
        <v>166</v>
      </c>
      <c r="BF78" s="32" t="s">
        <v>178</v>
      </c>
      <c r="BH78" s="31">
        <v>1</v>
      </c>
      <c r="BI78" s="31">
        <v>0.8</v>
      </c>
      <c r="BJ78" s="31">
        <v>1</v>
      </c>
      <c r="BK78" s="31">
        <v>0.8</v>
      </c>
      <c r="BL78" s="31">
        <v>1</v>
      </c>
      <c r="BM78" s="31">
        <v>0.8</v>
      </c>
      <c r="BN78" s="31">
        <v>1</v>
      </c>
      <c r="BO78" s="31">
        <v>1</v>
      </c>
      <c r="BP78" s="31">
        <v>1</v>
      </c>
      <c r="BQ78" s="31">
        <v>0.8</v>
      </c>
    </row>
    <row r="79" spans="1:69">
      <c r="A79" s="2">
        <v>63</v>
      </c>
      <c r="B79" s="22">
        <v>1</v>
      </c>
      <c r="C79" s="10">
        <v>20</v>
      </c>
      <c r="D79">
        <v>113</v>
      </c>
      <c r="E79" s="10">
        <v>3</v>
      </c>
      <c r="F79" s="10">
        <v>50</v>
      </c>
      <c r="G79" s="10">
        <v>17</v>
      </c>
      <c r="H79" s="10">
        <v>125</v>
      </c>
      <c r="I79" s="10">
        <v>75</v>
      </c>
      <c r="J79">
        <v>4200</v>
      </c>
      <c r="K79">
        <v>23</v>
      </c>
      <c r="L79" s="10">
        <v>110</v>
      </c>
      <c r="N79" t="s">
        <v>59</v>
      </c>
      <c r="P79" s="3" t="str">
        <f t="shared" si="68"/>
        <v>-</v>
      </c>
      <c r="Q79" s="3" t="str">
        <f t="shared" si="88"/>
        <v>-</v>
      </c>
      <c r="R79" s="3" t="str">
        <f t="shared" si="89"/>
        <v>-</v>
      </c>
      <c r="S79" s="3" t="str">
        <f t="shared" si="71"/>
        <v>-</v>
      </c>
      <c r="T79" s="3" t="str">
        <f t="shared" si="72"/>
        <v>-</v>
      </c>
      <c r="U79" s="3" t="str">
        <f t="shared" si="73"/>
        <v>X</v>
      </c>
      <c r="V79" s="3" t="str">
        <f t="shared" si="74"/>
        <v>-</v>
      </c>
      <c r="W79" s="3" t="str">
        <f t="shared" si="75"/>
        <v>-</v>
      </c>
      <c r="Y79">
        <f t="shared" si="49"/>
        <v>20</v>
      </c>
      <c r="Z79">
        <v>-2</v>
      </c>
      <c r="AA79">
        <f t="shared" si="51"/>
        <v>3</v>
      </c>
      <c r="AB79">
        <v>-2</v>
      </c>
      <c r="AC79">
        <f t="shared" si="53"/>
        <v>17</v>
      </c>
      <c r="AD79">
        <v>-2</v>
      </c>
      <c r="AE79">
        <f t="shared" si="55"/>
        <v>75</v>
      </c>
      <c r="AF79">
        <f t="shared" si="56"/>
        <v>4200</v>
      </c>
      <c r="AG79">
        <f t="shared" si="57"/>
        <v>23</v>
      </c>
      <c r="AH79">
        <v>-2</v>
      </c>
      <c r="AJ79" t="str">
        <f t="shared" si="59"/>
        <v>ok</v>
      </c>
      <c r="AL79" t="str">
        <f t="shared" si="60"/>
        <v>Nein</v>
      </c>
      <c r="AM79" t="str">
        <f t="shared" si="83"/>
        <v>Ja</v>
      </c>
      <c r="AN79" t="str">
        <f t="shared" si="62"/>
        <v>Nein</v>
      </c>
      <c r="AO79" t="str">
        <f t="shared" si="84"/>
        <v>Ja</v>
      </c>
      <c r="AP79" t="str">
        <f t="shared" si="64"/>
        <v>Nein</v>
      </c>
      <c r="AQ79" t="str">
        <f t="shared" si="85"/>
        <v>Ja</v>
      </c>
      <c r="AR79" t="str">
        <f t="shared" si="86"/>
        <v>Nein</v>
      </c>
      <c r="AS79" t="s">
        <v>166</v>
      </c>
      <c r="AT79" t="s">
        <v>166</v>
      </c>
      <c r="AU79" t="str">
        <f t="shared" si="87"/>
        <v>Ja</v>
      </c>
      <c r="AW79" t="s">
        <v>166</v>
      </c>
      <c r="AX79" s="32" t="s">
        <v>178</v>
      </c>
      <c r="AY79" t="s">
        <v>166</v>
      </c>
      <c r="AZ79" s="32" t="s">
        <v>178</v>
      </c>
      <c r="BA79" t="s">
        <v>166</v>
      </c>
      <c r="BB79" s="32" t="s">
        <v>178</v>
      </c>
      <c r="BC79" t="s">
        <v>166</v>
      </c>
      <c r="BD79" t="s">
        <v>166</v>
      </c>
      <c r="BE79" t="s">
        <v>166</v>
      </c>
      <c r="BF79" s="32" t="s">
        <v>178</v>
      </c>
      <c r="BH79" s="31">
        <v>1</v>
      </c>
      <c r="BI79" s="31">
        <v>0.8</v>
      </c>
      <c r="BJ79" s="31">
        <v>1</v>
      </c>
      <c r="BK79" s="31">
        <v>0.8</v>
      </c>
      <c r="BL79" s="31">
        <v>1</v>
      </c>
      <c r="BM79" s="31">
        <v>0.8</v>
      </c>
      <c r="BN79" s="31">
        <v>1</v>
      </c>
      <c r="BO79" s="31">
        <v>1</v>
      </c>
      <c r="BP79" s="31">
        <v>1</v>
      </c>
      <c r="BQ79" s="31">
        <v>0.8</v>
      </c>
    </row>
    <row r="80" spans="1:69">
      <c r="A80" s="2">
        <v>64</v>
      </c>
      <c r="B80" s="22">
        <v>1</v>
      </c>
      <c r="C80" s="10">
        <v>20</v>
      </c>
      <c r="D80">
        <v>107</v>
      </c>
      <c r="E80" s="10">
        <v>2</v>
      </c>
      <c r="F80" s="10">
        <v>85</v>
      </c>
      <c r="G80" s="10">
        <v>18</v>
      </c>
      <c r="H80" s="10">
        <v>110</v>
      </c>
      <c r="I80" s="10">
        <v>85</v>
      </c>
      <c r="J80">
        <v>4400</v>
      </c>
      <c r="K80">
        <v>31</v>
      </c>
      <c r="L80" s="10">
        <v>106</v>
      </c>
      <c r="N80" t="s">
        <v>9</v>
      </c>
      <c r="P80" s="3" t="str">
        <f t="shared" si="68"/>
        <v>-</v>
      </c>
      <c r="Q80" s="3" t="str">
        <f t="shared" si="88"/>
        <v>-</v>
      </c>
      <c r="R80" s="3" t="str">
        <f t="shared" si="89"/>
        <v>-</v>
      </c>
      <c r="S80" s="3" t="str">
        <f t="shared" si="71"/>
        <v>-</v>
      </c>
      <c r="T80" s="3" t="str">
        <f t="shared" si="72"/>
        <v>-</v>
      </c>
      <c r="U80" s="3" t="str">
        <f t="shared" si="73"/>
        <v>-</v>
      </c>
      <c r="V80" s="3" t="str">
        <f t="shared" si="74"/>
        <v>-</v>
      </c>
      <c r="W80" s="3" t="str">
        <f t="shared" si="75"/>
        <v>X</v>
      </c>
      <c r="Y80">
        <f t="shared" si="49"/>
        <v>20</v>
      </c>
      <c r="Z80">
        <f>IF(OR(S80="X",T80="X",U80="X",V80="X"),-3,D80)</f>
        <v>107</v>
      </c>
      <c r="AA80">
        <f t="shared" si="51"/>
        <v>2</v>
      </c>
      <c r="AB80">
        <f>IF(OR(S80="X",T80="X",U80="X",V80="X"),-3,F80)</f>
        <v>85</v>
      </c>
      <c r="AC80">
        <f t="shared" si="53"/>
        <v>18</v>
      </c>
      <c r="AD80">
        <f>IF(OR(S80="X",T80="X",U80="X",V80="X"),-3,H80)</f>
        <v>110</v>
      </c>
      <c r="AE80">
        <v>-2</v>
      </c>
      <c r="AF80">
        <f t="shared" si="56"/>
        <v>4400</v>
      </c>
      <c r="AG80">
        <f t="shared" si="57"/>
        <v>31</v>
      </c>
      <c r="AH80">
        <f>IF(OR(S80="X",T80="X",U80="X",V80="X"),-3,L80)</f>
        <v>106</v>
      </c>
      <c r="AJ80" t="str">
        <f t="shared" si="59"/>
        <v>ok</v>
      </c>
      <c r="AL80" t="str">
        <f t="shared" si="60"/>
        <v>Nein</v>
      </c>
      <c r="AM80" t="str">
        <f t="shared" si="83"/>
        <v>Nein</v>
      </c>
      <c r="AN80" t="str">
        <f t="shared" si="62"/>
        <v>Nein</v>
      </c>
      <c r="AO80" t="str">
        <f t="shared" si="84"/>
        <v>Nein</v>
      </c>
      <c r="AP80" t="str">
        <f t="shared" si="64"/>
        <v>Nein</v>
      </c>
      <c r="AQ80" t="str">
        <f t="shared" si="85"/>
        <v>Nein</v>
      </c>
      <c r="AR80" t="str">
        <f t="shared" si="86"/>
        <v>Ja</v>
      </c>
      <c r="AS80" t="s">
        <v>166</v>
      </c>
      <c r="AT80" t="s">
        <v>166</v>
      </c>
      <c r="AU80" t="str">
        <f t="shared" si="87"/>
        <v>Nein</v>
      </c>
      <c r="AW80" t="s">
        <v>166</v>
      </c>
      <c r="AX80" t="s">
        <v>166</v>
      </c>
      <c r="AY80" t="s">
        <v>166</v>
      </c>
      <c r="AZ80" t="s">
        <v>166</v>
      </c>
      <c r="BA80" t="s">
        <v>166</v>
      </c>
      <c r="BB80" t="s">
        <v>166</v>
      </c>
      <c r="BC80" s="32" t="s">
        <v>178</v>
      </c>
      <c r="BD80" s="42" t="s">
        <v>166</v>
      </c>
      <c r="BE80" s="42" t="s">
        <v>166</v>
      </c>
      <c r="BF80" t="s">
        <v>166</v>
      </c>
      <c r="BH80" s="31">
        <v>1</v>
      </c>
      <c r="BI80" s="31">
        <v>1</v>
      </c>
      <c r="BJ80" s="31">
        <v>1</v>
      </c>
      <c r="BK80" s="31">
        <v>1</v>
      </c>
      <c r="BL80" s="31">
        <v>1</v>
      </c>
      <c r="BM80" s="31">
        <v>1</v>
      </c>
      <c r="BN80" s="31">
        <v>0.8</v>
      </c>
      <c r="BO80" s="31">
        <v>1</v>
      </c>
      <c r="BP80" s="31">
        <v>1</v>
      </c>
      <c r="BQ80" s="31">
        <v>1</v>
      </c>
    </row>
    <row r="81" spans="1:69">
      <c r="A81" s="2">
        <v>65</v>
      </c>
      <c r="B81" s="22">
        <v>1</v>
      </c>
      <c r="C81" s="10">
        <v>20</v>
      </c>
      <c r="D81">
        <v>115</v>
      </c>
      <c r="E81" s="10">
        <v>3</v>
      </c>
      <c r="F81" s="10">
        <v>90</v>
      </c>
      <c r="G81" s="10">
        <v>17</v>
      </c>
      <c r="H81" s="10">
        <v>120</v>
      </c>
      <c r="I81" s="10">
        <v>75</v>
      </c>
      <c r="J81">
        <v>3900</v>
      </c>
      <c r="K81">
        <v>32</v>
      </c>
      <c r="L81" s="10">
        <v>114</v>
      </c>
      <c r="N81" t="s">
        <v>63</v>
      </c>
      <c r="P81" s="3" t="str">
        <f t="shared" si="68"/>
        <v>-</v>
      </c>
      <c r="Q81" s="3" t="str">
        <f t="shared" si="88"/>
        <v>-</v>
      </c>
      <c r="R81" s="3" t="str">
        <f t="shared" si="89"/>
        <v>-</v>
      </c>
      <c r="S81" s="3" t="str">
        <f t="shared" si="71"/>
        <v>-</v>
      </c>
      <c r="T81" s="3" t="str">
        <f t="shared" si="72"/>
        <v>-</v>
      </c>
      <c r="U81" s="3" t="str">
        <f t="shared" si="73"/>
        <v>-</v>
      </c>
      <c r="V81" s="3" t="str">
        <f t="shared" si="74"/>
        <v>X</v>
      </c>
      <c r="W81" s="3" t="str">
        <f t="shared" si="75"/>
        <v>-</v>
      </c>
      <c r="Y81">
        <f t="shared" si="49"/>
        <v>20</v>
      </c>
      <c r="Z81">
        <v>-2</v>
      </c>
      <c r="AA81">
        <f t="shared" si="51"/>
        <v>3</v>
      </c>
      <c r="AB81">
        <v>-2</v>
      </c>
      <c r="AC81">
        <f t="shared" si="53"/>
        <v>17</v>
      </c>
      <c r="AD81">
        <v>-2</v>
      </c>
      <c r="AE81">
        <f>IF(W81="X",-3,I81)</f>
        <v>75</v>
      </c>
      <c r="AF81">
        <f t="shared" si="56"/>
        <v>3900</v>
      </c>
      <c r="AG81">
        <f t="shared" si="57"/>
        <v>32</v>
      </c>
      <c r="AH81">
        <v>-2</v>
      </c>
      <c r="AJ81" t="str">
        <f t="shared" si="59"/>
        <v>ok</v>
      </c>
      <c r="AL81" t="str">
        <f t="shared" si="60"/>
        <v>Nein</v>
      </c>
      <c r="AM81" t="str">
        <f t="shared" si="83"/>
        <v>Ja</v>
      </c>
      <c r="AN81" t="str">
        <f t="shared" si="62"/>
        <v>Nein</v>
      </c>
      <c r="AO81" t="str">
        <f t="shared" si="84"/>
        <v>Ja</v>
      </c>
      <c r="AP81" t="str">
        <f t="shared" si="64"/>
        <v>Nein</v>
      </c>
      <c r="AQ81" t="str">
        <f t="shared" si="85"/>
        <v>Ja</v>
      </c>
      <c r="AR81" t="str">
        <f t="shared" si="86"/>
        <v>Nein</v>
      </c>
      <c r="AS81" t="s">
        <v>166</v>
      </c>
      <c r="AT81" t="s">
        <v>166</v>
      </c>
      <c r="AU81" t="str">
        <f t="shared" si="87"/>
        <v>Ja</v>
      </c>
      <c r="AW81" t="s">
        <v>166</v>
      </c>
      <c r="AX81" s="32" t="s">
        <v>178</v>
      </c>
      <c r="AY81" t="s">
        <v>166</v>
      </c>
      <c r="AZ81" s="32" t="s">
        <v>178</v>
      </c>
      <c r="BA81" t="s">
        <v>166</v>
      </c>
      <c r="BB81" s="32" t="s">
        <v>178</v>
      </c>
      <c r="BC81" t="s">
        <v>166</v>
      </c>
      <c r="BD81" t="s">
        <v>166</v>
      </c>
      <c r="BE81" t="s">
        <v>166</v>
      </c>
      <c r="BF81" s="32" t="s">
        <v>178</v>
      </c>
      <c r="BH81" s="31">
        <v>1</v>
      </c>
      <c r="BI81" s="31">
        <v>0.8</v>
      </c>
      <c r="BJ81" s="31">
        <v>1</v>
      </c>
      <c r="BK81" s="31">
        <v>0.8</v>
      </c>
      <c r="BL81" s="31">
        <v>1</v>
      </c>
      <c r="BM81" s="31">
        <v>0.8</v>
      </c>
      <c r="BN81" s="31">
        <v>1</v>
      </c>
      <c r="BO81" s="31">
        <v>1</v>
      </c>
      <c r="BP81" s="31">
        <v>1</v>
      </c>
      <c r="BQ81" s="31">
        <v>0.8</v>
      </c>
    </row>
    <row r="82" spans="1:69">
      <c r="A82" s="2">
        <v>66</v>
      </c>
      <c r="B82" s="19">
        <v>1</v>
      </c>
      <c r="C82" s="10">
        <v>20</v>
      </c>
      <c r="D82">
        <v>115</v>
      </c>
      <c r="E82" s="10">
        <v>3</v>
      </c>
      <c r="F82" s="10">
        <v>90</v>
      </c>
      <c r="G82" s="10">
        <v>17</v>
      </c>
      <c r="H82" s="10">
        <v>120</v>
      </c>
      <c r="I82" s="10">
        <v>80</v>
      </c>
      <c r="J82">
        <v>3000</v>
      </c>
      <c r="K82">
        <v>25</v>
      </c>
      <c r="L82" s="10">
        <v>113</v>
      </c>
      <c r="N82" t="s">
        <v>149</v>
      </c>
      <c r="P82" s="3" t="str">
        <f t="shared" si="68"/>
        <v>-</v>
      </c>
      <c r="Q82" s="3" t="str">
        <f t="shared" si="88"/>
        <v>-</v>
      </c>
      <c r="R82" s="3" t="str">
        <f t="shared" si="89"/>
        <v>-</v>
      </c>
      <c r="S82" s="3" t="str">
        <f t="shared" si="71"/>
        <v>-</v>
      </c>
      <c r="T82" s="3" t="str">
        <f t="shared" si="72"/>
        <v>-</v>
      </c>
      <c r="U82" s="3" t="str">
        <f t="shared" si="73"/>
        <v>-</v>
      </c>
      <c r="V82" s="3" t="str">
        <f t="shared" si="74"/>
        <v>-</v>
      </c>
      <c r="W82" s="3" t="str">
        <f t="shared" si="75"/>
        <v>-</v>
      </c>
      <c r="Y82">
        <f t="shared" si="49"/>
        <v>20</v>
      </c>
      <c r="Z82">
        <f>IF(OR(S82="X",T82="X",U82="X",V82="X"),-3,D82)</f>
        <v>115</v>
      </c>
      <c r="AA82">
        <f t="shared" si="51"/>
        <v>3</v>
      </c>
      <c r="AB82">
        <f>IF(OR(S82="X",T82="X",U82="X",V82="X"),-3,F82)</f>
        <v>90</v>
      </c>
      <c r="AC82">
        <f t="shared" si="53"/>
        <v>17</v>
      </c>
      <c r="AD82">
        <f>IF(OR(S82="X",T82="X",U82="X",V82="X"),-3,H82)</f>
        <v>120</v>
      </c>
      <c r="AE82">
        <f>IF(W82="X",-3,I82)</f>
        <v>80</v>
      </c>
      <c r="AF82">
        <f t="shared" si="56"/>
        <v>3000</v>
      </c>
      <c r="AG82">
        <f t="shared" si="57"/>
        <v>25</v>
      </c>
      <c r="AH82">
        <f>IF(OR(S82="X",T82="X",U82="X",V82="X"),-3,L82)</f>
        <v>113</v>
      </c>
      <c r="AJ82" t="str">
        <f t="shared" si="59"/>
        <v>ok</v>
      </c>
      <c r="AL82" t="str">
        <f t="shared" si="60"/>
        <v>Nein</v>
      </c>
      <c r="AM82" t="str">
        <f t="shared" si="83"/>
        <v>Nein</v>
      </c>
      <c r="AN82" t="str">
        <f t="shared" si="62"/>
        <v>Nein</v>
      </c>
      <c r="AO82" t="str">
        <f t="shared" si="84"/>
        <v>Nein</v>
      </c>
      <c r="AP82" t="str">
        <f t="shared" si="64"/>
        <v>Nein</v>
      </c>
      <c r="AQ82" t="str">
        <f t="shared" si="85"/>
        <v>Nein</v>
      </c>
      <c r="AR82" t="str">
        <f t="shared" si="86"/>
        <v>Nein</v>
      </c>
      <c r="AS82" t="s">
        <v>166</v>
      </c>
      <c r="AT82" t="s">
        <v>166</v>
      </c>
      <c r="AU82" t="str">
        <f t="shared" si="87"/>
        <v>Nein</v>
      </c>
      <c r="AW82" t="s">
        <v>166</v>
      </c>
      <c r="AX82" t="s">
        <v>166</v>
      </c>
      <c r="AY82" t="s">
        <v>166</v>
      </c>
      <c r="AZ82" t="s">
        <v>166</v>
      </c>
      <c r="BA82" t="s">
        <v>166</v>
      </c>
      <c r="BB82" t="s">
        <v>166</v>
      </c>
      <c r="BC82" t="s">
        <v>166</v>
      </c>
      <c r="BD82" t="s">
        <v>166</v>
      </c>
      <c r="BE82" t="s">
        <v>166</v>
      </c>
      <c r="BF82" t="s">
        <v>166</v>
      </c>
      <c r="BH82" s="31">
        <v>1</v>
      </c>
      <c r="BI82" s="31">
        <v>1</v>
      </c>
      <c r="BJ82" s="31">
        <v>1</v>
      </c>
      <c r="BK82" s="31">
        <v>1</v>
      </c>
      <c r="BL82" s="31">
        <v>1</v>
      </c>
      <c r="BM82" s="31">
        <v>1</v>
      </c>
      <c r="BN82" s="31">
        <v>1</v>
      </c>
      <c r="BO82" s="31">
        <v>1</v>
      </c>
      <c r="BP82" s="31">
        <v>1</v>
      </c>
      <c r="BQ82" s="31">
        <v>1</v>
      </c>
    </row>
    <row r="83" spans="1:69">
      <c r="A83" s="2">
        <v>67</v>
      </c>
      <c r="B83" s="19">
        <v>1</v>
      </c>
      <c r="C83" s="10">
        <v>30</v>
      </c>
      <c r="D83">
        <v>109</v>
      </c>
      <c r="E83" s="10">
        <v>2</v>
      </c>
      <c r="F83" s="10">
        <v>85</v>
      </c>
      <c r="G83" s="10">
        <v>28</v>
      </c>
      <c r="H83" s="10">
        <v>110</v>
      </c>
      <c r="I83" s="10">
        <v>75</v>
      </c>
      <c r="J83">
        <v>3500</v>
      </c>
      <c r="K83">
        <v>28</v>
      </c>
      <c r="L83" s="10">
        <v>108</v>
      </c>
      <c r="N83" t="s">
        <v>150</v>
      </c>
      <c r="P83" s="3" t="str">
        <f t="shared" si="68"/>
        <v>-</v>
      </c>
      <c r="Q83" s="3" t="str">
        <f t="shared" si="88"/>
        <v>-</v>
      </c>
      <c r="R83" s="3" t="str">
        <f t="shared" si="89"/>
        <v>-</v>
      </c>
      <c r="S83" s="3" t="str">
        <f t="shared" si="71"/>
        <v>-</v>
      </c>
      <c r="T83" s="3" t="str">
        <f t="shared" si="72"/>
        <v>-</v>
      </c>
      <c r="U83" s="3" t="str">
        <f t="shared" si="73"/>
        <v>-</v>
      </c>
      <c r="V83" s="3" t="str">
        <f t="shared" si="74"/>
        <v>-</v>
      </c>
      <c r="W83" s="3" t="str">
        <f t="shared" si="75"/>
        <v>-</v>
      </c>
      <c r="Y83">
        <f t="shared" si="49"/>
        <v>30</v>
      </c>
      <c r="Z83">
        <f>IF(OR(S83="X",T83="X",U83="X",V83="X"),-3,D83)</f>
        <v>109</v>
      </c>
      <c r="AA83">
        <f t="shared" si="51"/>
        <v>2</v>
      </c>
      <c r="AB83">
        <f>IF(OR(S83="X",T83="X",U83="X",V83="X"),-3,F83)</f>
        <v>85</v>
      </c>
      <c r="AC83">
        <f t="shared" si="53"/>
        <v>28</v>
      </c>
      <c r="AD83">
        <f>IF(OR(S83="X",T83="X",U83="X",V83="X"),-3,H83)</f>
        <v>110</v>
      </c>
      <c r="AE83">
        <f>IF(W83="X",-3,I83)</f>
        <v>75</v>
      </c>
      <c r="AF83">
        <f t="shared" si="56"/>
        <v>3500</v>
      </c>
      <c r="AG83">
        <f t="shared" si="57"/>
        <v>28</v>
      </c>
      <c r="AH83">
        <f>IF(OR(S83="X",T83="X",U83="X",V83="X"),-3,L83)</f>
        <v>108</v>
      </c>
      <c r="AJ83" t="str">
        <f t="shared" si="59"/>
        <v>ok</v>
      </c>
      <c r="AL83" t="str">
        <f t="shared" si="60"/>
        <v>Nein</v>
      </c>
      <c r="AM83" t="str">
        <f t="shared" si="83"/>
        <v>Nein</v>
      </c>
      <c r="AN83" t="str">
        <f t="shared" si="62"/>
        <v>Nein</v>
      </c>
      <c r="AO83" t="str">
        <f t="shared" si="84"/>
        <v>Nein</v>
      </c>
      <c r="AP83" t="str">
        <f t="shared" si="64"/>
        <v>Nein</v>
      </c>
      <c r="AQ83" t="str">
        <f t="shared" si="85"/>
        <v>Nein</v>
      </c>
      <c r="AR83" t="str">
        <f t="shared" si="86"/>
        <v>Nein</v>
      </c>
      <c r="AS83" t="s">
        <v>166</v>
      </c>
      <c r="AT83" t="s">
        <v>166</v>
      </c>
      <c r="AU83" t="str">
        <f t="shared" si="87"/>
        <v>Nein</v>
      </c>
      <c r="AW83" t="s">
        <v>166</v>
      </c>
      <c r="AX83" t="s">
        <v>166</v>
      </c>
      <c r="AY83" t="s">
        <v>166</v>
      </c>
      <c r="AZ83" t="s">
        <v>166</v>
      </c>
      <c r="BA83" t="s">
        <v>166</v>
      </c>
      <c r="BB83" t="s">
        <v>166</v>
      </c>
      <c r="BC83" t="s">
        <v>166</v>
      </c>
      <c r="BD83" t="s">
        <v>166</v>
      </c>
      <c r="BE83" t="s">
        <v>166</v>
      </c>
      <c r="BF83" t="s">
        <v>166</v>
      </c>
      <c r="BH83" s="31">
        <v>1</v>
      </c>
      <c r="BI83" s="31">
        <v>1</v>
      </c>
      <c r="BJ83" s="31">
        <v>1</v>
      </c>
      <c r="BK83" s="31">
        <v>1</v>
      </c>
      <c r="BL83" s="31">
        <v>1</v>
      </c>
      <c r="BM83" s="31">
        <v>1</v>
      </c>
      <c r="BN83" s="31">
        <v>1</v>
      </c>
      <c r="BO83" s="31">
        <v>1</v>
      </c>
      <c r="BP83" s="31">
        <v>1</v>
      </c>
      <c r="BQ83" s="31">
        <v>1</v>
      </c>
    </row>
    <row r="84" spans="1:69">
      <c r="A84" s="2">
        <v>68</v>
      </c>
      <c r="B84" s="22">
        <v>1</v>
      </c>
      <c r="C84" s="10">
        <v>32</v>
      </c>
      <c r="D84">
        <v>108</v>
      </c>
      <c r="E84" s="10">
        <v>3</v>
      </c>
      <c r="F84" s="10">
        <v>85</v>
      </c>
      <c r="G84" s="10">
        <v>29</v>
      </c>
      <c r="H84" s="10">
        <v>110</v>
      </c>
      <c r="I84" s="10">
        <v>85</v>
      </c>
      <c r="J84">
        <v>4000</v>
      </c>
      <c r="K84">
        <v>22</v>
      </c>
      <c r="L84" s="10">
        <v>106</v>
      </c>
      <c r="N84" t="s">
        <v>151</v>
      </c>
      <c r="P84" s="3" t="str">
        <f t="shared" si="68"/>
        <v>X</v>
      </c>
      <c r="Q84" s="3" t="str">
        <f t="shared" si="88"/>
        <v>-</v>
      </c>
      <c r="R84" s="3" t="str">
        <f t="shared" si="89"/>
        <v>X</v>
      </c>
      <c r="S84" s="3" t="str">
        <f t="shared" si="71"/>
        <v>-</v>
      </c>
      <c r="T84" s="3" t="str">
        <f t="shared" si="72"/>
        <v>-</v>
      </c>
      <c r="U84" s="3" t="str">
        <f t="shared" si="73"/>
        <v>-</v>
      </c>
      <c r="V84" s="3" t="str">
        <f t="shared" si="74"/>
        <v>-</v>
      </c>
      <c r="W84" s="3" t="str">
        <f t="shared" si="75"/>
        <v>X</v>
      </c>
      <c r="Y84">
        <f t="shared" si="49"/>
        <v>-2</v>
      </c>
      <c r="Z84">
        <f>IF(OR(S84="X",T84="X",U84="X",V84="X"),-3,D84)</f>
        <v>108</v>
      </c>
      <c r="AA84">
        <f t="shared" si="51"/>
        <v>-2</v>
      </c>
      <c r="AB84">
        <f>IF(OR(S84="X",T84="X",U84="X",V84="X"),-3,F84)</f>
        <v>85</v>
      </c>
      <c r="AC84">
        <f t="shared" si="53"/>
        <v>-2</v>
      </c>
      <c r="AD84">
        <f>IF(OR(S84="X",T84="X",U84="X",V84="X"),-3,H84)</f>
        <v>110</v>
      </c>
      <c r="AE84">
        <v>-2</v>
      </c>
      <c r="AF84">
        <f t="shared" si="56"/>
        <v>4000</v>
      </c>
      <c r="AG84">
        <f t="shared" si="57"/>
        <v>22</v>
      </c>
      <c r="AH84">
        <f>IF(OR(S84="X",T84="X",U84="X",V84="X"),-3,L84)</f>
        <v>106</v>
      </c>
      <c r="AJ84" t="str">
        <f t="shared" si="59"/>
        <v>Status</v>
      </c>
      <c r="AL84" t="str">
        <f t="shared" si="60"/>
        <v>Ja</v>
      </c>
      <c r="AM84" t="str">
        <f t="shared" si="83"/>
        <v>Nein</v>
      </c>
      <c r="AN84" t="str">
        <f t="shared" si="62"/>
        <v>Ja</v>
      </c>
      <c r="AO84" t="str">
        <f t="shared" si="84"/>
        <v>Nein</v>
      </c>
      <c r="AP84" t="str">
        <f t="shared" si="64"/>
        <v>Ja</v>
      </c>
      <c r="AQ84" t="str">
        <f t="shared" si="85"/>
        <v>Nein</v>
      </c>
      <c r="AR84" t="str">
        <f t="shared" si="86"/>
        <v>Ja</v>
      </c>
      <c r="AS84" t="s">
        <v>166</v>
      </c>
      <c r="AT84" t="s">
        <v>166</v>
      </c>
      <c r="AU84" t="str">
        <f t="shared" si="87"/>
        <v>Nein</v>
      </c>
      <c r="AW84" s="32" t="s">
        <v>178</v>
      </c>
      <c r="AX84" t="s">
        <v>166</v>
      </c>
      <c r="AY84" s="32" t="s">
        <v>178</v>
      </c>
      <c r="AZ84" t="s">
        <v>166</v>
      </c>
      <c r="BA84" s="32" t="s">
        <v>178</v>
      </c>
      <c r="BB84" t="s">
        <v>166</v>
      </c>
      <c r="BC84" s="32" t="s">
        <v>178</v>
      </c>
      <c r="BD84" s="42" t="s">
        <v>166</v>
      </c>
      <c r="BE84" s="42" t="s">
        <v>166</v>
      </c>
      <c r="BF84" t="s">
        <v>166</v>
      </c>
      <c r="BH84" s="31">
        <v>0.8</v>
      </c>
      <c r="BI84" s="31">
        <v>1</v>
      </c>
      <c r="BJ84" s="31">
        <v>0.8</v>
      </c>
      <c r="BK84" s="31">
        <v>1</v>
      </c>
      <c r="BL84" s="31">
        <v>0.8</v>
      </c>
      <c r="BM84" s="31">
        <v>1</v>
      </c>
      <c r="BN84" s="31">
        <v>0.8</v>
      </c>
      <c r="BO84" s="31">
        <v>1</v>
      </c>
      <c r="BP84" s="31">
        <v>1</v>
      </c>
      <c r="BQ84" s="31">
        <v>1</v>
      </c>
    </row>
    <row r="85" spans="1:69">
      <c r="A85" s="2">
        <v>69</v>
      </c>
      <c r="B85" s="22">
        <v>1</v>
      </c>
      <c r="C85" s="10">
        <v>20</v>
      </c>
      <c r="D85">
        <v>121</v>
      </c>
      <c r="E85" s="10">
        <v>3</v>
      </c>
      <c r="F85" s="10">
        <v>95</v>
      </c>
      <c r="G85" s="10">
        <v>17</v>
      </c>
      <c r="H85" s="10">
        <v>125</v>
      </c>
      <c r="I85" s="10">
        <v>75</v>
      </c>
      <c r="J85">
        <v>4000</v>
      </c>
      <c r="K85">
        <v>28</v>
      </c>
      <c r="L85" s="10">
        <v>117</v>
      </c>
      <c r="N85" t="s">
        <v>148</v>
      </c>
      <c r="P85" s="3" t="str">
        <f t="shared" si="68"/>
        <v>-</v>
      </c>
      <c r="Q85" s="3" t="str">
        <f t="shared" si="88"/>
        <v>-</v>
      </c>
      <c r="R85" s="3" t="str">
        <f t="shared" si="89"/>
        <v>-</v>
      </c>
      <c r="S85" s="3" t="str">
        <f t="shared" si="71"/>
        <v>X</v>
      </c>
      <c r="T85" s="3" t="str">
        <f t="shared" si="72"/>
        <v>X</v>
      </c>
      <c r="U85" s="3" t="str">
        <f t="shared" si="73"/>
        <v>X</v>
      </c>
      <c r="V85" s="3" t="str">
        <f t="shared" si="74"/>
        <v>X</v>
      </c>
      <c r="W85" s="3" t="str">
        <f t="shared" si="75"/>
        <v>-</v>
      </c>
      <c r="Y85">
        <f t="shared" si="49"/>
        <v>20</v>
      </c>
      <c r="Z85">
        <v>-2</v>
      </c>
      <c r="AA85">
        <f t="shared" si="51"/>
        <v>3</v>
      </c>
      <c r="AB85">
        <v>-2</v>
      </c>
      <c r="AC85">
        <f t="shared" si="53"/>
        <v>17</v>
      </c>
      <c r="AD85">
        <v>-2</v>
      </c>
      <c r="AE85">
        <f>IF(W85="X",-3,I85)</f>
        <v>75</v>
      </c>
      <c r="AF85">
        <f t="shared" si="56"/>
        <v>4000</v>
      </c>
      <c r="AG85">
        <f t="shared" si="57"/>
        <v>28</v>
      </c>
      <c r="AH85">
        <v>-2</v>
      </c>
      <c r="AJ85" t="str">
        <f t="shared" si="59"/>
        <v>ok</v>
      </c>
      <c r="AL85" t="str">
        <f t="shared" si="60"/>
        <v>Nein</v>
      </c>
      <c r="AM85" t="str">
        <f t="shared" si="83"/>
        <v>Ja</v>
      </c>
      <c r="AN85" t="str">
        <f t="shared" si="62"/>
        <v>Nein</v>
      </c>
      <c r="AO85" t="str">
        <f t="shared" si="84"/>
        <v>Ja</v>
      </c>
      <c r="AP85" t="str">
        <f t="shared" si="64"/>
        <v>Nein</v>
      </c>
      <c r="AQ85" t="str">
        <f t="shared" si="85"/>
        <v>Ja</v>
      </c>
      <c r="AR85" t="str">
        <f t="shared" si="86"/>
        <v>Nein</v>
      </c>
      <c r="AS85" t="s">
        <v>166</v>
      </c>
      <c r="AT85" t="s">
        <v>166</v>
      </c>
      <c r="AU85" t="str">
        <f t="shared" si="87"/>
        <v>Ja</v>
      </c>
      <c r="AW85" t="s">
        <v>166</v>
      </c>
      <c r="AX85" s="32" t="s">
        <v>178</v>
      </c>
      <c r="AY85" t="s">
        <v>166</v>
      </c>
      <c r="AZ85" s="32" t="s">
        <v>178</v>
      </c>
      <c r="BA85" t="s">
        <v>166</v>
      </c>
      <c r="BB85" s="32" t="s">
        <v>178</v>
      </c>
      <c r="BC85" t="s">
        <v>166</v>
      </c>
      <c r="BD85" t="s">
        <v>166</v>
      </c>
      <c r="BE85" t="s">
        <v>166</v>
      </c>
      <c r="BF85" s="32" t="s">
        <v>178</v>
      </c>
      <c r="BH85" s="31">
        <v>1</v>
      </c>
      <c r="BI85" s="31">
        <v>0.8</v>
      </c>
      <c r="BJ85" s="31">
        <v>1</v>
      </c>
      <c r="BK85" s="31">
        <v>0.8</v>
      </c>
      <c r="BL85" s="31">
        <v>1</v>
      </c>
      <c r="BM85" s="31">
        <v>0.8</v>
      </c>
      <c r="BN85" s="31">
        <v>1</v>
      </c>
      <c r="BO85" s="31">
        <v>1</v>
      </c>
      <c r="BP85" s="31">
        <v>1</v>
      </c>
      <c r="BQ85" s="31">
        <v>0.8</v>
      </c>
    </row>
    <row r="86" spans="1:69">
      <c r="A86" s="2">
        <v>70</v>
      </c>
      <c r="B86" s="22">
        <v>1</v>
      </c>
      <c r="C86" s="10">
        <v>32</v>
      </c>
      <c r="D86">
        <v>85</v>
      </c>
      <c r="E86" s="10">
        <v>31</v>
      </c>
      <c r="F86" s="10">
        <v>85</v>
      </c>
      <c r="G86" s="10">
        <v>1</v>
      </c>
      <c r="H86" s="10">
        <v>110</v>
      </c>
      <c r="I86" s="10">
        <v>75</v>
      </c>
      <c r="J86">
        <v>3500</v>
      </c>
      <c r="K86">
        <v>26</v>
      </c>
      <c r="L86" s="10">
        <v>95</v>
      </c>
      <c r="N86" t="s">
        <v>160</v>
      </c>
      <c r="P86" s="3" t="str">
        <f t="shared" si="68"/>
        <v>X</v>
      </c>
      <c r="Q86" s="3" t="str">
        <f t="shared" si="88"/>
        <v>X</v>
      </c>
      <c r="R86" s="3" t="str">
        <f t="shared" si="89"/>
        <v>X</v>
      </c>
      <c r="S86" s="3" t="str">
        <f t="shared" si="71"/>
        <v>-</v>
      </c>
      <c r="T86" s="3" t="str">
        <f t="shared" si="72"/>
        <v>-</v>
      </c>
      <c r="U86" s="3" t="str">
        <f t="shared" si="73"/>
        <v>-</v>
      </c>
      <c r="V86" s="3" t="str">
        <f t="shared" si="74"/>
        <v>-</v>
      </c>
      <c r="W86" s="3" t="str">
        <f t="shared" si="75"/>
        <v>-</v>
      </c>
      <c r="Y86">
        <f t="shared" si="49"/>
        <v>-2</v>
      </c>
      <c r="Z86">
        <f>IF(OR(S86="X",T86="X",U86="X",V86="X"),-3,D86)</f>
        <v>85</v>
      </c>
      <c r="AA86">
        <f t="shared" si="51"/>
        <v>-2</v>
      </c>
      <c r="AB86">
        <f>IF(OR(S86="X",T86="X",U86="X",V86="X"),-3,F86)</f>
        <v>85</v>
      </c>
      <c r="AC86">
        <f t="shared" si="53"/>
        <v>-2</v>
      </c>
      <c r="AD86">
        <f>IF(OR(S86="X",T86="X",U86="X",V86="X"),-3,H86)</f>
        <v>110</v>
      </c>
      <c r="AE86">
        <f>IF(W86="X",-3,I86)</f>
        <v>75</v>
      </c>
      <c r="AF86">
        <f t="shared" si="56"/>
        <v>3500</v>
      </c>
      <c r="AG86">
        <f t="shared" si="57"/>
        <v>26</v>
      </c>
      <c r="AH86">
        <f>IF(OR(S86="X",T86="X",U86="X",V86="X"),-3,L86)</f>
        <v>95</v>
      </c>
      <c r="AJ86" t="str">
        <f t="shared" si="59"/>
        <v>Status</v>
      </c>
      <c r="AL86" t="str">
        <f t="shared" si="60"/>
        <v>Ja</v>
      </c>
      <c r="AM86" t="str">
        <f t="shared" si="83"/>
        <v>Nein</v>
      </c>
      <c r="AN86" t="str">
        <f t="shared" si="62"/>
        <v>Ja</v>
      </c>
      <c r="AO86" t="str">
        <f t="shared" si="84"/>
        <v>Nein</v>
      </c>
      <c r="AP86" t="str">
        <f t="shared" si="64"/>
        <v>Ja</v>
      </c>
      <c r="AQ86" t="str">
        <f t="shared" si="85"/>
        <v>Nein</v>
      </c>
      <c r="AR86" t="str">
        <f t="shared" si="86"/>
        <v>Nein</v>
      </c>
      <c r="AS86" t="s">
        <v>166</v>
      </c>
      <c r="AT86" t="s">
        <v>166</v>
      </c>
      <c r="AU86" t="str">
        <f t="shared" si="87"/>
        <v>Nein</v>
      </c>
      <c r="AW86" s="32" t="s">
        <v>178</v>
      </c>
      <c r="AX86" t="s">
        <v>166</v>
      </c>
      <c r="AY86" s="32" t="s">
        <v>178</v>
      </c>
      <c r="AZ86" t="s">
        <v>166</v>
      </c>
      <c r="BA86" s="32" t="s">
        <v>178</v>
      </c>
      <c r="BB86" t="s">
        <v>166</v>
      </c>
      <c r="BC86" t="s">
        <v>166</v>
      </c>
      <c r="BD86" t="s">
        <v>166</v>
      </c>
      <c r="BE86" t="s">
        <v>166</v>
      </c>
      <c r="BF86" t="s">
        <v>166</v>
      </c>
      <c r="BH86" s="31">
        <v>0.8</v>
      </c>
      <c r="BI86" s="31">
        <v>1</v>
      </c>
      <c r="BJ86" s="31">
        <v>0.8</v>
      </c>
      <c r="BK86" s="31">
        <v>1</v>
      </c>
      <c r="BL86" s="31">
        <v>0.8</v>
      </c>
      <c r="BM86" s="31">
        <v>1</v>
      </c>
      <c r="BN86" s="31">
        <v>1</v>
      </c>
      <c r="BO86" s="31">
        <v>1</v>
      </c>
      <c r="BP86" s="31">
        <v>1</v>
      </c>
      <c r="BQ86" s="31">
        <v>1</v>
      </c>
    </row>
    <row r="87" spans="1:69">
      <c r="A87" s="2">
        <v>71</v>
      </c>
      <c r="B87" s="22">
        <v>1</v>
      </c>
      <c r="C87" s="10">
        <v>32</v>
      </c>
      <c r="D87">
        <v>107</v>
      </c>
      <c r="E87" s="10">
        <v>4</v>
      </c>
      <c r="F87" s="10">
        <v>85</v>
      </c>
      <c r="G87" s="10">
        <v>28</v>
      </c>
      <c r="H87" s="10">
        <v>110</v>
      </c>
      <c r="I87" s="10">
        <v>75</v>
      </c>
      <c r="J87">
        <v>3000</v>
      </c>
      <c r="K87">
        <v>28</v>
      </c>
      <c r="L87" s="10">
        <v>95</v>
      </c>
      <c r="N87" t="s">
        <v>163</v>
      </c>
      <c r="P87" s="3" t="str">
        <f t="shared" si="68"/>
        <v>X</v>
      </c>
      <c r="Q87" s="3" t="str">
        <f t="shared" si="88"/>
        <v>X</v>
      </c>
      <c r="R87" s="3" t="str">
        <f t="shared" si="89"/>
        <v>X</v>
      </c>
      <c r="S87" s="3" t="str">
        <f t="shared" si="71"/>
        <v>-</v>
      </c>
      <c r="T87" s="3" t="str">
        <f t="shared" si="72"/>
        <v>-</v>
      </c>
      <c r="U87" s="3" t="str">
        <f t="shared" si="73"/>
        <v>-</v>
      </c>
      <c r="V87" s="3" t="str">
        <f t="shared" si="74"/>
        <v>-</v>
      </c>
      <c r="W87" s="3" t="str">
        <f t="shared" si="75"/>
        <v>-</v>
      </c>
      <c r="Y87">
        <f t="shared" si="49"/>
        <v>-2</v>
      </c>
      <c r="Z87">
        <f>IF(OR(S87="X",T87="X",U87="X",V87="X"),-3,D87)</f>
        <v>107</v>
      </c>
      <c r="AA87">
        <f t="shared" si="51"/>
        <v>-2</v>
      </c>
      <c r="AB87">
        <f>IF(OR(S87="X",T87="X",U87="X",V87="X"),-3,F87)</f>
        <v>85</v>
      </c>
      <c r="AC87">
        <f t="shared" si="53"/>
        <v>-2</v>
      </c>
      <c r="AD87">
        <f>IF(OR(S87="X",T87="X",U87="X",V87="X"),-3,H87)</f>
        <v>110</v>
      </c>
      <c r="AE87">
        <f>IF(W87="X",-3,I87)</f>
        <v>75</v>
      </c>
      <c r="AF87">
        <f t="shared" si="56"/>
        <v>3000</v>
      </c>
      <c r="AG87">
        <f t="shared" si="57"/>
        <v>28</v>
      </c>
      <c r="AH87">
        <f>IF(OR(S87="X",T87="X",U87="X",V87="X"),-3,L87)</f>
        <v>95</v>
      </c>
      <c r="AJ87" t="str">
        <f t="shared" si="59"/>
        <v>Status</v>
      </c>
      <c r="AL87" t="str">
        <f t="shared" si="60"/>
        <v>Ja</v>
      </c>
      <c r="AM87" t="str">
        <f t="shared" si="83"/>
        <v>Nein</v>
      </c>
      <c r="AN87" t="str">
        <f t="shared" si="62"/>
        <v>Ja</v>
      </c>
      <c r="AO87" t="str">
        <f t="shared" si="84"/>
        <v>Nein</v>
      </c>
      <c r="AP87" t="str">
        <f t="shared" si="64"/>
        <v>Ja</v>
      </c>
      <c r="AQ87" t="str">
        <f t="shared" si="85"/>
        <v>Nein</v>
      </c>
      <c r="AR87" t="str">
        <f t="shared" si="86"/>
        <v>Nein</v>
      </c>
      <c r="AS87" t="s">
        <v>166</v>
      </c>
      <c r="AT87" t="s">
        <v>166</v>
      </c>
      <c r="AU87" t="str">
        <f t="shared" si="87"/>
        <v>Nein</v>
      </c>
      <c r="AW87" s="32" t="s">
        <v>178</v>
      </c>
      <c r="AX87" t="s">
        <v>166</v>
      </c>
      <c r="AY87" s="32" t="s">
        <v>178</v>
      </c>
      <c r="AZ87" t="s">
        <v>166</v>
      </c>
      <c r="BA87" s="32" t="s">
        <v>178</v>
      </c>
      <c r="BB87" t="s">
        <v>166</v>
      </c>
      <c r="BC87" t="s">
        <v>166</v>
      </c>
      <c r="BD87" t="s">
        <v>166</v>
      </c>
      <c r="BE87" t="s">
        <v>166</v>
      </c>
      <c r="BF87" t="s">
        <v>166</v>
      </c>
      <c r="BH87" s="31">
        <v>0.8</v>
      </c>
      <c r="BI87" s="31">
        <v>1</v>
      </c>
      <c r="BJ87" s="31">
        <v>0.8</v>
      </c>
      <c r="BK87" s="31">
        <v>1</v>
      </c>
      <c r="BL87" s="31">
        <v>0.8</v>
      </c>
      <c r="BM87" s="31">
        <v>1</v>
      </c>
      <c r="BN87" s="31">
        <v>1</v>
      </c>
      <c r="BO87" s="31">
        <v>1</v>
      </c>
      <c r="BP87" s="31">
        <v>1</v>
      </c>
      <c r="BQ87" s="31">
        <v>1</v>
      </c>
    </row>
    <row r="88" spans="1:69">
      <c r="A88" s="2">
        <v>72</v>
      </c>
      <c r="B88" s="22">
        <v>1</v>
      </c>
      <c r="C88" s="10">
        <v>33</v>
      </c>
      <c r="D88">
        <v>107</v>
      </c>
      <c r="E88" s="10">
        <v>4</v>
      </c>
      <c r="F88" s="10">
        <v>85</v>
      </c>
      <c r="G88" s="10">
        <v>29</v>
      </c>
      <c r="H88" s="10">
        <v>110</v>
      </c>
      <c r="I88" s="10">
        <v>75</v>
      </c>
      <c r="J88">
        <v>3900</v>
      </c>
      <c r="K88">
        <v>22</v>
      </c>
      <c r="L88" s="10">
        <v>95</v>
      </c>
      <c r="N88" t="s">
        <v>164</v>
      </c>
      <c r="P88" s="3" t="str">
        <f t="shared" si="68"/>
        <v>X</v>
      </c>
      <c r="Q88" s="3" t="str">
        <f t="shared" si="88"/>
        <v>X</v>
      </c>
      <c r="R88" s="3" t="str">
        <f t="shared" si="89"/>
        <v>X</v>
      </c>
      <c r="S88" s="3" t="str">
        <f t="shared" si="71"/>
        <v>-</v>
      </c>
      <c r="T88" s="3" t="str">
        <f t="shared" si="72"/>
        <v>-</v>
      </c>
      <c r="U88" s="3" t="str">
        <f t="shared" si="73"/>
        <v>-</v>
      </c>
      <c r="V88" s="3" t="str">
        <f t="shared" si="74"/>
        <v>-</v>
      </c>
      <c r="W88" s="3" t="str">
        <f t="shared" si="75"/>
        <v>-</v>
      </c>
      <c r="Y88">
        <f t="shared" si="49"/>
        <v>-2</v>
      </c>
      <c r="Z88">
        <f>IF(OR(S88="X",T88="X",U88="X",V88="X"),-3,D88)</f>
        <v>107</v>
      </c>
      <c r="AA88">
        <f t="shared" si="51"/>
        <v>-2</v>
      </c>
      <c r="AB88">
        <f>IF(OR(S88="X",T88="X",U88="X",V88="X"),-3,F88)</f>
        <v>85</v>
      </c>
      <c r="AC88">
        <f t="shared" si="53"/>
        <v>-2</v>
      </c>
      <c r="AD88">
        <f>IF(OR(S88="X",T88="X",U88="X",V88="X"),-3,H88)</f>
        <v>110</v>
      </c>
      <c r="AE88">
        <f>IF(W88="X",-3,I88)</f>
        <v>75</v>
      </c>
      <c r="AF88">
        <f t="shared" si="56"/>
        <v>3900</v>
      </c>
      <c r="AG88">
        <f t="shared" si="57"/>
        <v>22</v>
      </c>
      <c r="AH88">
        <f>IF(OR(S88="X",T88="X",U88="X",V88="X"),-3,L88)</f>
        <v>95</v>
      </c>
      <c r="AJ88" t="str">
        <f t="shared" si="59"/>
        <v>Status</v>
      </c>
      <c r="AL88" t="str">
        <f t="shared" si="60"/>
        <v>Ja</v>
      </c>
      <c r="AM88" t="str">
        <f t="shared" si="83"/>
        <v>Nein</v>
      </c>
      <c r="AN88" t="str">
        <f t="shared" si="62"/>
        <v>Ja</v>
      </c>
      <c r="AO88" t="str">
        <f t="shared" si="84"/>
        <v>Nein</v>
      </c>
      <c r="AP88" t="str">
        <f t="shared" si="64"/>
        <v>Ja</v>
      </c>
      <c r="AQ88" t="str">
        <f t="shared" si="85"/>
        <v>Nein</v>
      </c>
      <c r="AR88" t="str">
        <f t="shared" si="86"/>
        <v>Nein</v>
      </c>
      <c r="AS88" t="s">
        <v>166</v>
      </c>
      <c r="AT88" t="s">
        <v>166</v>
      </c>
      <c r="AU88" t="str">
        <f t="shared" si="87"/>
        <v>Nein</v>
      </c>
      <c r="AW88" s="32" t="s">
        <v>178</v>
      </c>
      <c r="AX88" t="s">
        <v>166</v>
      </c>
      <c r="AY88" s="32" t="s">
        <v>178</v>
      </c>
      <c r="AZ88" t="s">
        <v>166</v>
      </c>
      <c r="BA88" s="32" t="s">
        <v>178</v>
      </c>
      <c r="BB88" t="s">
        <v>166</v>
      </c>
      <c r="BC88" t="s">
        <v>166</v>
      </c>
      <c r="BD88" t="s">
        <v>166</v>
      </c>
      <c r="BE88" t="s">
        <v>166</v>
      </c>
      <c r="BF88" t="s">
        <v>166</v>
      </c>
      <c r="BH88" s="31">
        <v>0.8</v>
      </c>
      <c r="BI88" s="31">
        <v>1</v>
      </c>
      <c r="BJ88" s="31">
        <v>0.8</v>
      </c>
      <c r="BK88" s="31">
        <v>1</v>
      </c>
      <c r="BL88" s="31">
        <v>0.8</v>
      </c>
      <c r="BM88" s="31">
        <v>1</v>
      </c>
      <c r="BN88" s="31">
        <v>1</v>
      </c>
      <c r="BO88" s="31">
        <v>1</v>
      </c>
      <c r="BP88" s="31">
        <v>1</v>
      </c>
      <c r="BQ88" s="31">
        <v>1</v>
      </c>
    </row>
    <row r="89" spans="1:69">
      <c r="A89" s="2"/>
      <c r="B89" s="22"/>
      <c r="BH89" s="31"/>
      <c r="BI89" s="31"/>
      <c r="BJ89" s="31"/>
      <c r="BK89" s="31"/>
      <c r="BL89" s="31"/>
      <c r="BM89" s="31"/>
      <c r="BN89" s="31"/>
      <c r="BO89" s="31"/>
      <c r="BP89" s="31"/>
      <c r="BQ89" s="31"/>
    </row>
    <row r="90" spans="1:69">
      <c r="A90" s="2"/>
      <c r="B90" s="28" t="s">
        <v>165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BH90" s="31"/>
      <c r="BI90" s="31"/>
      <c r="BJ90" s="31"/>
      <c r="BK90" s="31"/>
      <c r="BL90" s="31"/>
      <c r="BM90" s="31"/>
      <c r="BN90" s="31"/>
      <c r="BO90" s="31"/>
      <c r="BP90" s="31"/>
      <c r="BQ90" s="31"/>
    </row>
    <row r="91" spans="1:69">
      <c r="A91" s="2">
        <v>73</v>
      </c>
      <c r="B91" s="22">
        <v>1</v>
      </c>
      <c r="C91">
        <v>20</v>
      </c>
      <c r="D91">
        <v>107</v>
      </c>
      <c r="E91">
        <v>2</v>
      </c>
      <c r="F91">
        <v>85</v>
      </c>
      <c r="G91">
        <v>18</v>
      </c>
      <c r="H91">
        <v>110</v>
      </c>
      <c r="I91">
        <v>75</v>
      </c>
      <c r="J91">
        <v>3300</v>
      </c>
      <c r="K91">
        <v>28</v>
      </c>
      <c r="L91">
        <v>106</v>
      </c>
      <c r="N91" t="s">
        <v>131</v>
      </c>
      <c r="P91" s="3" t="str">
        <f>IF(C91&gt;D$3,"X","-")</f>
        <v>-</v>
      </c>
      <c r="Q91" s="3" t="str">
        <f t="shared" ref="Q91" si="90">IF(E91&gt;D$4,"X","-")</f>
        <v>-</v>
      </c>
      <c r="R91" s="3" t="str">
        <f t="shared" ref="R91" si="91">IF(G91&gt;=0,IF(MIN(C91,$D$3)-MIN(E91,$D$4)&lt;&gt;G91,"X","-"),"-")</f>
        <v>-</v>
      </c>
      <c r="S91" s="3" t="str">
        <f>IF(D91&gt;D$6,"X","-")</f>
        <v>-</v>
      </c>
      <c r="T91" s="3" t="str">
        <f>IF(F91&gt;D$7,"X","-")</f>
        <v>-</v>
      </c>
      <c r="U91" s="3" t="str">
        <f>IF(H91&gt;D$8,"X","-")</f>
        <v>-</v>
      </c>
      <c r="V91" s="3" t="str">
        <f>IF(L91&gt;D$9,"X","-")</f>
        <v>-</v>
      </c>
      <c r="W91" s="3" t="str">
        <f>IF(I91&gt;D$10,"X","-")</f>
        <v>-</v>
      </c>
      <c r="Y91">
        <f t="shared" ref="Y91:Y126" si="92">C91</f>
        <v>20</v>
      </c>
      <c r="Z91">
        <f t="shared" ref="Z91:Z126" si="93">D91</f>
        <v>107</v>
      </c>
      <c r="AA91">
        <f t="shared" ref="AA91:AA126" si="94">E91</f>
        <v>2</v>
      </c>
      <c r="AB91">
        <f t="shared" ref="AB91:AB126" si="95">F91</f>
        <v>85</v>
      </c>
      <c r="AC91">
        <f t="shared" ref="AC91:AC126" si="96">G91</f>
        <v>18</v>
      </c>
      <c r="AD91">
        <f t="shared" ref="AD91:AD126" si="97">H91</f>
        <v>110</v>
      </c>
      <c r="AE91">
        <f t="shared" ref="AE91:AE126" si="98">I91</f>
        <v>75</v>
      </c>
      <c r="AF91">
        <f t="shared" ref="AF91:AF126" si="99">J91</f>
        <v>3300</v>
      </c>
      <c r="AG91">
        <f t="shared" ref="AG91:AG126" si="100">K91</f>
        <v>28</v>
      </c>
      <c r="AH91">
        <f t="shared" ref="AH91:AH126" si="101">L91</f>
        <v>106</v>
      </c>
      <c r="AJ91" t="str">
        <f t="shared" ref="AJ91:AJ126" si="102">IF(OR(Y91&gt;=0,AA91&gt;=0,AC91&gt;=0),IF(Y91=AA91+AC91,"ok","Nein"),"Status")</f>
        <v>ok</v>
      </c>
      <c r="AL91" t="s">
        <v>166</v>
      </c>
      <c r="AM91" t="s">
        <v>166</v>
      </c>
      <c r="AN91" t="s">
        <v>166</v>
      </c>
      <c r="AO91" t="s">
        <v>166</v>
      </c>
      <c r="AP91" t="s">
        <v>166</v>
      </c>
      <c r="AQ91" t="s">
        <v>166</v>
      </c>
      <c r="AR91" t="s">
        <v>166</v>
      </c>
      <c r="AS91" t="s">
        <v>166</v>
      </c>
      <c r="AT91" t="s">
        <v>166</v>
      </c>
      <c r="AU91" t="s">
        <v>166</v>
      </c>
      <c r="AW91" t="s">
        <v>166</v>
      </c>
      <c r="AX91" t="s">
        <v>166</v>
      </c>
      <c r="AY91" t="s">
        <v>166</v>
      </c>
      <c r="AZ91" t="s">
        <v>166</v>
      </c>
      <c r="BA91" t="s">
        <v>166</v>
      </c>
      <c r="BB91" t="s">
        <v>166</v>
      </c>
      <c r="BC91" t="s">
        <v>166</v>
      </c>
      <c r="BD91" t="s">
        <v>166</v>
      </c>
      <c r="BE91" t="s">
        <v>166</v>
      </c>
      <c r="BF91" t="s">
        <v>166</v>
      </c>
      <c r="BH91" s="31">
        <v>1</v>
      </c>
      <c r="BI91" s="31">
        <v>1</v>
      </c>
      <c r="BJ91" s="31">
        <v>1</v>
      </c>
      <c r="BK91" s="31">
        <v>1</v>
      </c>
      <c r="BL91" s="31">
        <v>1</v>
      </c>
      <c r="BM91" s="31">
        <v>1</v>
      </c>
      <c r="BN91" s="31">
        <v>1</v>
      </c>
      <c r="BO91" s="31">
        <v>1</v>
      </c>
      <c r="BP91" s="31">
        <v>1</v>
      </c>
      <c r="BQ91" s="31">
        <v>1</v>
      </c>
    </row>
    <row r="92" spans="1:69">
      <c r="A92" s="2">
        <v>74</v>
      </c>
      <c r="B92" s="22">
        <v>1</v>
      </c>
      <c r="C92">
        <v>20</v>
      </c>
      <c r="D92">
        <v>-3</v>
      </c>
      <c r="E92">
        <v>2</v>
      </c>
      <c r="F92">
        <v>-3</v>
      </c>
      <c r="G92">
        <v>18</v>
      </c>
      <c r="H92">
        <v>-3</v>
      </c>
      <c r="I92">
        <v>75</v>
      </c>
      <c r="J92">
        <v>-1</v>
      </c>
      <c r="K92">
        <v>21</v>
      </c>
      <c r="L92">
        <v>-3</v>
      </c>
      <c r="P92" s="3" t="str">
        <f t="shared" ref="P92:P126" si="103">IF(C92&gt;D$3,"X","-")</f>
        <v>-</v>
      </c>
      <c r="Q92" s="3" t="str">
        <f t="shared" ref="Q92:Q115" si="104">IF(E92&gt;D$4,"X","-")</f>
        <v>-</v>
      </c>
      <c r="R92" s="3" t="str">
        <f t="shared" ref="R92:R115" si="105">IF(G92&gt;=0,IF(MIN(C92,$D$3)-MIN(E92,$D$4)&lt;&gt;G92,"X","-"),"-")</f>
        <v>-</v>
      </c>
      <c r="S92" s="3" t="str">
        <f t="shared" ref="S92:S126" si="106">IF(D92&gt;D$6,"X","-")</f>
        <v>-</v>
      </c>
      <c r="T92" s="3" t="str">
        <f t="shared" ref="T92:T126" si="107">IF(F92&gt;D$7,"X","-")</f>
        <v>-</v>
      </c>
      <c r="U92" s="3" t="str">
        <f t="shared" ref="U92:U126" si="108">IF(H92&gt;D$8,"X","-")</f>
        <v>-</v>
      </c>
      <c r="V92" s="3" t="str">
        <f t="shared" ref="V92:V126" si="109">IF(L92&gt;D$9,"X","-")</f>
        <v>-</v>
      </c>
      <c r="W92" s="3" t="str">
        <f t="shared" ref="W92:W126" si="110">IF(I92&gt;D$10,"X","-")</f>
        <v>-</v>
      </c>
      <c r="Y92">
        <f t="shared" si="92"/>
        <v>20</v>
      </c>
      <c r="Z92">
        <f t="shared" si="93"/>
        <v>-3</v>
      </c>
      <c r="AA92">
        <f t="shared" si="94"/>
        <v>2</v>
      </c>
      <c r="AB92">
        <f t="shared" si="95"/>
        <v>-3</v>
      </c>
      <c r="AC92">
        <f t="shared" si="96"/>
        <v>18</v>
      </c>
      <c r="AD92">
        <f t="shared" si="97"/>
        <v>-3</v>
      </c>
      <c r="AE92">
        <f t="shared" si="98"/>
        <v>75</v>
      </c>
      <c r="AF92">
        <f t="shared" si="99"/>
        <v>-1</v>
      </c>
      <c r="AG92">
        <f t="shared" si="100"/>
        <v>21</v>
      </c>
      <c r="AH92">
        <f t="shared" si="101"/>
        <v>-3</v>
      </c>
      <c r="AJ92" t="str">
        <f t="shared" si="102"/>
        <v>ok</v>
      </c>
      <c r="AL92" t="s">
        <v>166</v>
      </c>
      <c r="AM92" t="s">
        <v>166</v>
      </c>
      <c r="AN92" t="s">
        <v>166</v>
      </c>
      <c r="AO92" t="s">
        <v>166</v>
      </c>
      <c r="AP92" t="s">
        <v>166</v>
      </c>
      <c r="AQ92" t="s">
        <v>166</v>
      </c>
      <c r="AR92" t="s">
        <v>166</v>
      </c>
      <c r="AS92" t="s">
        <v>166</v>
      </c>
      <c r="AT92" t="s">
        <v>166</v>
      </c>
      <c r="AU92" t="s">
        <v>166</v>
      </c>
      <c r="AW92" t="s">
        <v>166</v>
      </c>
      <c r="AX92" t="s">
        <v>166</v>
      </c>
      <c r="AY92" t="s">
        <v>166</v>
      </c>
      <c r="AZ92" t="s">
        <v>166</v>
      </c>
      <c r="BA92" t="s">
        <v>166</v>
      </c>
      <c r="BB92" t="s">
        <v>166</v>
      </c>
      <c r="BC92" t="s">
        <v>166</v>
      </c>
      <c r="BD92" t="s">
        <v>166</v>
      </c>
      <c r="BE92" t="s">
        <v>166</v>
      </c>
      <c r="BF92" t="s">
        <v>166</v>
      </c>
      <c r="BH92" s="31">
        <v>1</v>
      </c>
      <c r="BI92" s="31">
        <v>1</v>
      </c>
      <c r="BJ92" s="31">
        <v>1</v>
      </c>
      <c r="BK92" s="31">
        <v>1</v>
      </c>
      <c r="BL92" s="31">
        <v>1</v>
      </c>
      <c r="BM92" s="31">
        <v>1</v>
      </c>
      <c r="BN92" s="31">
        <v>1</v>
      </c>
      <c r="BO92" s="31">
        <v>1</v>
      </c>
      <c r="BP92" s="31">
        <v>1</v>
      </c>
      <c r="BQ92" s="31">
        <v>1</v>
      </c>
    </row>
    <row r="93" spans="1:69">
      <c r="A93" s="2">
        <v>75</v>
      </c>
      <c r="B93" s="22">
        <v>1</v>
      </c>
      <c r="C93">
        <v>20</v>
      </c>
      <c r="D93">
        <v>-3</v>
      </c>
      <c r="E93" s="10">
        <v>2</v>
      </c>
      <c r="F93" s="10">
        <v>-3</v>
      </c>
      <c r="G93" s="10">
        <v>18</v>
      </c>
      <c r="H93" s="10">
        <v>-3</v>
      </c>
      <c r="I93" s="10">
        <v>75</v>
      </c>
      <c r="J93">
        <v>-1</v>
      </c>
      <c r="K93">
        <v>23</v>
      </c>
      <c r="L93" s="10">
        <v>106</v>
      </c>
      <c r="P93" s="3" t="str">
        <f t="shared" si="103"/>
        <v>-</v>
      </c>
      <c r="Q93" s="3" t="str">
        <f t="shared" si="104"/>
        <v>-</v>
      </c>
      <c r="R93" s="3" t="str">
        <f t="shared" si="105"/>
        <v>-</v>
      </c>
      <c r="S93" s="3" t="str">
        <f t="shared" si="106"/>
        <v>-</v>
      </c>
      <c r="T93" s="3" t="str">
        <f t="shared" si="107"/>
        <v>-</v>
      </c>
      <c r="U93" s="3" t="str">
        <f t="shared" si="108"/>
        <v>-</v>
      </c>
      <c r="V93" s="3" t="str">
        <f t="shared" si="109"/>
        <v>-</v>
      </c>
      <c r="W93" s="3" t="str">
        <f t="shared" si="110"/>
        <v>-</v>
      </c>
      <c r="Y93">
        <f t="shared" si="92"/>
        <v>20</v>
      </c>
      <c r="Z93">
        <f t="shared" si="93"/>
        <v>-3</v>
      </c>
      <c r="AA93">
        <f t="shared" si="94"/>
        <v>2</v>
      </c>
      <c r="AB93">
        <f t="shared" si="95"/>
        <v>-3</v>
      </c>
      <c r="AC93">
        <f t="shared" si="96"/>
        <v>18</v>
      </c>
      <c r="AD93">
        <f t="shared" si="97"/>
        <v>-3</v>
      </c>
      <c r="AE93">
        <f t="shared" si="98"/>
        <v>75</v>
      </c>
      <c r="AF93">
        <f t="shared" si="99"/>
        <v>-1</v>
      </c>
      <c r="AG93">
        <f t="shared" si="100"/>
        <v>23</v>
      </c>
      <c r="AH93">
        <f t="shared" si="101"/>
        <v>106</v>
      </c>
      <c r="AJ93" t="str">
        <f t="shared" si="102"/>
        <v>ok</v>
      </c>
      <c r="AL93" t="s">
        <v>166</v>
      </c>
      <c r="AM93" t="s">
        <v>166</v>
      </c>
      <c r="AN93" t="s">
        <v>166</v>
      </c>
      <c r="AO93" t="s">
        <v>166</v>
      </c>
      <c r="AP93" t="s">
        <v>166</v>
      </c>
      <c r="AQ93" t="s">
        <v>166</v>
      </c>
      <c r="AR93" t="s">
        <v>166</v>
      </c>
      <c r="AS93" t="s">
        <v>166</v>
      </c>
      <c r="AT93" t="s">
        <v>166</v>
      </c>
      <c r="AU93" t="s">
        <v>166</v>
      </c>
      <c r="AW93" t="s">
        <v>166</v>
      </c>
      <c r="AX93" t="s">
        <v>166</v>
      </c>
      <c r="AY93" t="s">
        <v>166</v>
      </c>
      <c r="AZ93" t="s">
        <v>166</v>
      </c>
      <c r="BA93" t="s">
        <v>166</v>
      </c>
      <c r="BB93" t="s">
        <v>166</v>
      </c>
      <c r="BC93" t="s">
        <v>166</v>
      </c>
      <c r="BD93" t="s">
        <v>166</v>
      </c>
      <c r="BE93" t="s">
        <v>166</v>
      </c>
      <c r="BF93" t="s">
        <v>166</v>
      </c>
      <c r="BH93" s="31">
        <v>1</v>
      </c>
      <c r="BI93" s="31">
        <v>1</v>
      </c>
      <c r="BJ93" s="31">
        <v>1</v>
      </c>
      <c r="BK93" s="31">
        <v>1</v>
      </c>
      <c r="BL93" s="31">
        <v>1</v>
      </c>
      <c r="BM93" s="31">
        <v>1</v>
      </c>
      <c r="BN93" s="31">
        <v>1</v>
      </c>
      <c r="BO93" s="31">
        <v>1</v>
      </c>
      <c r="BP93" s="31">
        <v>1</v>
      </c>
      <c r="BQ93" s="31">
        <v>1</v>
      </c>
    </row>
    <row r="94" spans="1:69">
      <c r="A94" s="2">
        <v>76</v>
      </c>
      <c r="B94" s="19">
        <v>1</v>
      </c>
      <c r="C94" s="10">
        <v>20</v>
      </c>
      <c r="D94">
        <v>-3</v>
      </c>
      <c r="E94" s="10">
        <v>2</v>
      </c>
      <c r="F94" s="10">
        <v>-3</v>
      </c>
      <c r="G94" s="10">
        <v>18</v>
      </c>
      <c r="H94" s="10">
        <v>-3</v>
      </c>
      <c r="I94" s="10">
        <v>-3</v>
      </c>
      <c r="J94">
        <v>-1</v>
      </c>
      <c r="K94">
        <v>31</v>
      </c>
      <c r="L94" s="10">
        <v>-3</v>
      </c>
      <c r="P94" s="3" t="str">
        <f t="shared" si="103"/>
        <v>-</v>
      </c>
      <c r="Q94" s="3" t="str">
        <f t="shared" si="104"/>
        <v>-</v>
      </c>
      <c r="R94" s="3" t="str">
        <f t="shared" si="105"/>
        <v>-</v>
      </c>
      <c r="S94" s="3" t="str">
        <f t="shared" si="106"/>
        <v>-</v>
      </c>
      <c r="T94" s="3" t="str">
        <f t="shared" si="107"/>
        <v>-</v>
      </c>
      <c r="U94" s="3" t="str">
        <f t="shared" si="108"/>
        <v>-</v>
      </c>
      <c r="V94" s="3" t="str">
        <f t="shared" si="109"/>
        <v>-</v>
      </c>
      <c r="W94" s="3" t="str">
        <f t="shared" si="110"/>
        <v>-</v>
      </c>
      <c r="Y94">
        <f t="shared" si="92"/>
        <v>20</v>
      </c>
      <c r="Z94">
        <f t="shared" si="93"/>
        <v>-3</v>
      </c>
      <c r="AA94">
        <f t="shared" si="94"/>
        <v>2</v>
      </c>
      <c r="AB94">
        <f t="shared" si="95"/>
        <v>-3</v>
      </c>
      <c r="AC94">
        <f t="shared" si="96"/>
        <v>18</v>
      </c>
      <c r="AD94">
        <f t="shared" si="97"/>
        <v>-3</v>
      </c>
      <c r="AE94">
        <f t="shared" si="98"/>
        <v>-3</v>
      </c>
      <c r="AF94">
        <f t="shared" si="99"/>
        <v>-1</v>
      </c>
      <c r="AG94">
        <f t="shared" si="100"/>
        <v>31</v>
      </c>
      <c r="AH94">
        <f t="shared" si="101"/>
        <v>-3</v>
      </c>
      <c r="AJ94" t="str">
        <f t="shared" si="102"/>
        <v>ok</v>
      </c>
      <c r="AL94" t="s">
        <v>166</v>
      </c>
      <c r="AM94" t="s">
        <v>166</v>
      </c>
      <c r="AN94" t="s">
        <v>166</v>
      </c>
      <c r="AO94" t="s">
        <v>166</v>
      </c>
      <c r="AP94" t="s">
        <v>166</v>
      </c>
      <c r="AQ94" t="s">
        <v>166</v>
      </c>
      <c r="AR94" t="s">
        <v>166</v>
      </c>
      <c r="AS94" t="s">
        <v>166</v>
      </c>
      <c r="AT94" t="s">
        <v>166</v>
      </c>
      <c r="AU94" t="s">
        <v>166</v>
      </c>
      <c r="AW94" t="s">
        <v>166</v>
      </c>
      <c r="AX94" t="s">
        <v>166</v>
      </c>
      <c r="AY94" t="s">
        <v>166</v>
      </c>
      <c r="AZ94" t="s">
        <v>166</v>
      </c>
      <c r="BA94" t="s">
        <v>166</v>
      </c>
      <c r="BB94" t="s">
        <v>166</v>
      </c>
      <c r="BC94" t="s">
        <v>166</v>
      </c>
      <c r="BD94" t="s">
        <v>166</v>
      </c>
      <c r="BE94" t="s">
        <v>166</v>
      </c>
      <c r="BF94" t="s">
        <v>166</v>
      </c>
      <c r="BH94" s="31">
        <v>1</v>
      </c>
      <c r="BI94" s="31">
        <v>1</v>
      </c>
      <c r="BJ94" s="31">
        <v>1</v>
      </c>
      <c r="BK94" s="31">
        <v>1</v>
      </c>
      <c r="BL94" s="31">
        <v>1</v>
      </c>
      <c r="BM94" s="31">
        <v>1</v>
      </c>
      <c r="BN94" s="31">
        <v>1</v>
      </c>
      <c r="BO94" s="31">
        <v>1</v>
      </c>
      <c r="BP94" s="31">
        <v>1</v>
      </c>
      <c r="BQ94" s="31">
        <v>1</v>
      </c>
    </row>
    <row r="95" spans="1:69">
      <c r="A95" s="2">
        <v>77</v>
      </c>
      <c r="B95" s="22">
        <v>1</v>
      </c>
      <c r="C95">
        <v>-3</v>
      </c>
      <c r="D95">
        <v>-3</v>
      </c>
      <c r="E95">
        <v>-3</v>
      </c>
      <c r="F95">
        <v>-3</v>
      </c>
      <c r="G95">
        <v>-3</v>
      </c>
      <c r="H95">
        <v>-3</v>
      </c>
      <c r="I95">
        <v>75</v>
      </c>
      <c r="J95">
        <v>-1</v>
      </c>
      <c r="K95">
        <v>32</v>
      </c>
      <c r="L95">
        <v>-3</v>
      </c>
      <c r="P95" s="3" t="str">
        <f t="shared" si="103"/>
        <v>-</v>
      </c>
      <c r="Q95" s="3" t="str">
        <f t="shared" si="104"/>
        <v>-</v>
      </c>
      <c r="R95" s="3" t="str">
        <f t="shared" si="105"/>
        <v>-</v>
      </c>
      <c r="S95" s="3" t="str">
        <f t="shared" si="106"/>
        <v>-</v>
      </c>
      <c r="T95" s="3" t="str">
        <f t="shared" si="107"/>
        <v>-</v>
      </c>
      <c r="U95" s="3" t="str">
        <f t="shared" si="108"/>
        <v>-</v>
      </c>
      <c r="V95" s="3" t="str">
        <f t="shared" si="109"/>
        <v>-</v>
      </c>
      <c r="W95" s="3" t="str">
        <f t="shared" si="110"/>
        <v>-</v>
      </c>
      <c r="Y95">
        <f t="shared" si="92"/>
        <v>-3</v>
      </c>
      <c r="Z95">
        <f t="shared" si="93"/>
        <v>-3</v>
      </c>
      <c r="AA95">
        <f t="shared" si="94"/>
        <v>-3</v>
      </c>
      <c r="AB95">
        <f t="shared" si="95"/>
        <v>-3</v>
      </c>
      <c r="AC95">
        <f t="shared" si="96"/>
        <v>-3</v>
      </c>
      <c r="AD95">
        <f t="shared" si="97"/>
        <v>-3</v>
      </c>
      <c r="AE95">
        <f t="shared" si="98"/>
        <v>75</v>
      </c>
      <c r="AF95">
        <f t="shared" si="99"/>
        <v>-1</v>
      </c>
      <c r="AG95">
        <f t="shared" si="100"/>
        <v>32</v>
      </c>
      <c r="AH95">
        <f t="shared" si="101"/>
        <v>-3</v>
      </c>
      <c r="AJ95" t="str">
        <f t="shared" si="102"/>
        <v>Status</v>
      </c>
      <c r="AL95" t="s">
        <v>166</v>
      </c>
      <c r="AM95" t="s">
        <v>166</v>
      </c>
      <c r="AN95" t="s">
        <v>166</v>
      </c>
      <c r="AO95" t="s">
        <v>166</v>
      </c>
      <c r="AP95" t="s">
        <v>166</v>
      </c>
      <c r="AQ95" t="s">
        <v>166</v>
      </c>
      <c r="AR95" t="s">
        <v>166</v>
      </c>
      <c r="AS95" t="s">
        <v>166</v>
      </c>
      <c r="AT95" t="s">
        <v>166</v>
      </c>
      <c r="AU95" t="s">
        <v>166</v>
      </c>
      <c r="AW95" t="s">
        <v>166</v>
      </c>
      <c r="AX95" t="s">
        <v>166</v>
      </c>
      <c r="AY95" t="s">
        <v>166</v>
      </c>
      <c r="AZ95" t="s">
        <v>166</v>
      </c>
      <c r="BA95" t="s">
        <v>166</v>
      </c>
      <c r="BB95" t="s">
        <v>166</v>
      </c>
      <c r="BC95" t="s">
        <v>166</v>
      </c>
      <c r="BD95" t="s">
        <v>166</v>
      </c>
      <c r="BE95" t="s">
        <v>166</v>
      </c>
      <c r="BF95" t="s">
        <v>166</v>
      </c>
      <c r="BH95" s="31">
        <v>1</v>
      </c>
      <c r="BI95" s="31">
        <v>1</v>
      </c>
      <c r="BJ95" s="31">
        <v>1</v>
      </c>
      <c r="BK95" s="31">
        <v>1</v>
      </c>
      <c r="BL95" s="31">
        <v>1</v>
      </c>
      <c r="BM95" s="31">
        <v>1</v>
      </c>
      <c r="BN95" s="31">
        <v>1</v>
      </c>
      <c r="BO95" s="31">
        <v>1</v>
      </c>
      <c r="BP95" s="31">
        <v>1</v>
      </c>
      <c r="BQ95" s="31">
        <v>1</v>
      </c>
    </row>
    <row r="96" spans="1:69">
      <c r="A96" s="2">
        <v>78</v>
      </c>
      <c r="B96" s="22">
        <v>1</v>
      </c>
      <c r="C96">
        <v>-3</v>
      </c>
      <c r="D96">
        <v>-3</v>
      </c>
      <c r="E96">
        <v>-3</v>
      </c>
      <c r="F96">
        <v>-3</v>
      </c>
      <c r="G96">
        <v>-3</v>
      </c>
      <c r="H96">
        <v>-3</v>
      </c>
      <c r="I96">
        <v>-1</v>
      </c>
      <c r="J96">
        <v>-1</v>
      </c>
      <c r="K96">
        <v>25</v>
      </c>
      <c r="L96">
        <v>106</v>
      </c>
      <c r="P96" s="3" t="str">
        <f t="shared" si="103"/>
        <v>-</v>
      </c>
      <c r="Q96" s="3" t="str">
        <f t="shared" si="104"/>
        <v>-</v>
      </c>
      <c r="R96" s="3" t="str">
        <f t="shared" si="105"/>
        <v>-</v>
      </c>
      <c r="S96" s="3" t="str">
        <f t="shared" si="106"/>
        <v>-</v>
      </c>
      <c r="T96" s="3" t="str">
        <f t="shared" si="107"/>
        <v>-</v>
      </c>
      <c r="U96" s="3" t="str">
        <f t="shared" si="108"/>
        <v>-</v>
      </c>
      <c r="V96" s="3" t="str">
        <f t="shared" si="109"/>
        <v>-</v>
      </c>
      <c r="W96" s="3" t="str">
        <f t="shared" si="110"/>
        <v>-</v>
      </c>
      <c r="Y96">
        <f t="shared" si="92"/>
        <v>-3</v>
      </c>
      <c r="Z96">
        <f t="shared" si="93"/>
        <v>-3</v>
      </c>
      <c r="AA96">
        <f t="shared" si="94"/>
        <v>-3</v>
      </c>
      <c r="AB96">
        <f t="shared" si="95"/>
        <v>-3</v>
      </c>
      <c r="AC96">
        <f t="shared" si="96"/>
        <v>-3</v>
      </c>
      <c r="AD96">
        <f t="shared" si="97"/>
        <v>-3</v>
      </c>
      <c r="AE96">
        <f t="shared" si="98"/>
        <v>-1</v>
      </c>
      <c r="AF96">
        <f t="shared" si="99"/>
        <v>-1</v>
      </c>
      <c r="AG96">
        <f t="shared" si="100"/>
        <v>25</v>
      </c>
      <c r="AH96">
        <f t="shared" si="101"/>
        <v>106</v>
      </c>
      <c r="AJ96" t="str">
        <f t="shared" si="102"/>
        <v>Status</v>
      </c>
      <c r="AL96" t="s">
        <v>166</v>
      </c>
      <c r="AM96" t="s">
        <v>166</v>
      </c>
      <c r="AN96" t="s">
        <v>166</v>
      </c>
      <c r="AO96" t="s">
        <v>166</v>
      </c>
      <c r="AP96" t="s">
        <v>166</v>
      </c>
      <c r="AQ96" t="s">
        <v>166</v>
      </c>
      <c r="AR96" t="s">
        <v>166</v>
      </c>
      <c r="AS96" t="s">
        <v>166</v>
      </c>
      <c r="AT96" t="s">
        <v>166</v>
      </c>
      <c r="AU96" t="s">
        <v>166</v>
      </c>
      <c r="AW96" t="s">
        <v>166</v>
      </c>
      <c r="AX96" t="s">
        <v>166</v>
      </c>
      <c r="AY96" t="s">
        <v>166</v>
      </c>
      <c r="AZ96" t="s">
        <v>166</v>
      </c>
      <c r="BA96" t="s">
        <v>166</v>
      </c>
      <c r="BB96" t="s">
        <v>166</v>
      </c>
      <c r="BC96" t="s">
        <v>166</v>
      </c>
      <c r="BD96" t="s">
        <v>166</v>
      </c>
      <c r="BE96" t="s">
        <v>166</v>
      </c>
      <c r="BF96" t="s">
        <v>166</v>
      </c>
      <c r="BH96" s="31">
        <v>1</v>
      </c>
      <c r="BI96" s="31">
        <v>1</v>
      </c>
      <c r="BJ96" s="31">
        <v>1</v>
      </c>
      <c r="BK96" s="31">
        <v>1</v>
      </c>
      <c r="BL96" s="31">
        <v>1</v>
      </c>
      <c r="BM96" s="31">
        <v>1</v>
      </c>
      <c r="BN96" s="31">
        <v>1</v>
      </c>
      <c r="BO96" s="31">
        <v>1</v>
      </c>
      <c r="BP96" s="31">
        <v>1</v>
      </c>
      <c r="BQ96" s="31">
        <v>1</v>
      </c>
    </row>
    <row r="97" spans="1:69">
      <c r="A97" s="2">
        <v>79</v>
      </c>
      <c r="B97" s="19">
        <v>1</v>
      </c>
      <c r="C97">
        <v>-3</v>
      </c>
      <c r="D97">
        <v>-3</v>
      </c>
      <c r="E97">
        <v>-3</v>
      </c>
      <c r="F97">
        <v>-3</v>
      </c>
      <c r="G97">
        <v>-3</v>
      </c>
      <c r="H97">
        <v>-3</v>
      </c>
      <c r="I97">
        <v>-1</v>
      </c>
      <c r="J97">
        <v>-1</v>
      </c>
      <c r="K97">
        <v>28</v>
      </c>
      <c r="L97">
        <v>-3</v>
      </c>
      <c r="P97" s="3" t="str">
        <f t="shared" si="103"/>
        <v>-</v>
      </c>
      <c r="Q97" s="3" t="str">
        <f t="shared" si="104"/>
        <v>-</v>
      </c>
      <c r="R97" s="3" t="str">
        <f t="shared" si="105"/>
        <v>-</v>
      </c>
      <c r="S97" s="3" t="str">
        <f t="shared" si="106"/>
        <v>-</v>
      </c>
      <c r="T97" s="3" t="str">
        <f t="shared" si="107"/>
        <v>-</v>
      </c>
      <c r="U97" s="3" t="str">
        <f t="shared" si="108"/>
        <v>-</v>
      </c>
      <c r="V97" s="3" t="str">
        <f t="shared" si="109"/>
        <v>-</v>
      </c>
      <c r="W97" s="3" t="str">
        <f t="shared" si="110"/>
        <v>-</v>
      </c>
      <c r="Y97">
        <f t="shared" si="92"/>
        <v>-3</v>
      </c>
      <c r="Z97">
        <f t="shared" si="93"/>
        <v>-3</v>
      </c>
      <c r="AA97">
        <f t="shared" si="94"/>
        <v>-3</v>
      </c>
      <c r="AB97">
        <f t="shared" si="95"/>
        <v>-3</v>
      </c>
      <c r="AC97">
        <f t="shared" si="96"/>
        <v>-3</v>
      </c>
      <c r="AD97">
        <f t="shared" si="97"/>
        <v>-3</v>
      </c>
      <c r="AE97">
        <f t="shared" si="98"/>
        <v>-1</v>
      </c>
      <c r="AF97">
        <f t="shared" si="99"/>
        <v>-1</v>
      </c>
      <c r="AG97">
        <f t="shared" si="100"/>
        <v>28</v>
      </c>
      <c r="AH97">
        <f t="shared" si="101"/>
        <v>-3</v>
      </c>
      <c r="AJ97" t="str">
        <f t="shared" si="102"/>
        <v>Status</v>
      </c>
      <c r="AL97" t="s">
        <v>166</v>
      </c>
      <c r="AM97" t="s">
        <v>166</v>
      </c>
      <c r="AN97" t="s">
        <v>166</v>
      </c>
      <c r="AO97" t="s">
        <v>166</v>
      </c>
      <c r="AP97" t="s">
        <v>166</v>
      </c>
      <c r="AQ97" t="s">
        <v>166</v>
      </c>
      <c r="AR97" t="s">
        <v>166</v>
      </c>
      <c r="AS97" t="s">
        <v>166</v>
      </c>
      <c r="AT97" t="s">
        <v>166</v>
      </c>
      <c r="AU97" t="s">
        <v>166</v>
      </c>
      <c r="AW97" t="s">
        <v>166</v>
      </c>
      <c r="AX97" t="s">
        <v>166</v>
      </c>
      <c r="AY97" t="s">
        <v>166</v>
      </c>
      <c r="AZ97" t="s">
        <v>166</v>
      </c>
      <c r="BA97" t="s">
        <v>166</v>
      </c>
      <c r="BB97" t="s">
        <v>166</v>
      </c>
      <c r="BC97" t="s">
        <v>166</v>
      </c>
      <c r="BD97" t="s">
        <v>166</v>
      </c>
      <c r="BE97" t="s">
        <v>166</v>
      </c>
      <c r="BF97" t="s">
        <v>166</v>
      </c>
      <c r="BH97" s="31">
        <v>1</v>
      </c>
      <c r="BI97" s="31">
        <v>1</v>
      </c>
      <c r="BJ97" s="31">
        <v>1</v>
      </c>
      <c r="BK97" s="31">
        <v>1</v>
      </c>
      <c r="BL97" s="31">
        <v>1</v>
      </c>
      <c r="BM97" s="31">
        <v>1</v>
      </c>
      <c r="BN97" s="31">
        <v>1</v>
      </c>
      <c r="BO97" s="31">
        <v>1</v>
      </c>
      <c r="BP97" s="31">
        <v>1</v>
      </c>
      <c r="BQ97" s="31">
        <v>1</v>
      </c>
    </row>
    <row r="98" spans="1:69">
      <c r="A98" s="2">
        <v>80</v>
      </c>
      <c r="B98" s="19">
        <v>1</v>
      </c>
      <c r="C98">
        <v>20</v>
      </c>
      <c r="D98">
        <v>110</v>
      </c>
      <c r="E98">
        <v>0</v>
      </c>
      <c r="F98" s="10">
        <v>-1</v>
      </c>
      <c r="G98" s="10">
        <v>20</v>
      </c>
      <c r="H98" s="10">
        <v>110</v>
      </c>
      <c r="I98" s="10">
        <v>75</v>
      </c>
      <c r="J98">
        <v>4500</v>
      </c>
      <c r="K98">
        <v>28</v>
      </c>
      <c r="L98" s="10">
        <v>108</v>
      </c>
      <c r="P98" s="3" t="str">
        <f t="shared" si="103"/>
        <v>-</v>
      </c>
      <c r="Q98" s="3" t="str">
        <f t="shared" si="104"/>
        <v>-</v>
      </c>
      <c r="R98" s="3" t="str">
        <f t="shared" si="105"/>
        <v>-</v>
      </c>
      <c r="S98" s="3" t="str">
        <f t="shared" si="106"/>
        <v>-</v>
      </c>
      <c r="T98" s="3" t="str">
        <f t="shared" si="107"/>
        <v>-</v>
      </c>
      <c r="U98" s="3" t="str">
        <f t="shared" si="108"/>
        <v>-</v>
      </c>
      <c r="V98" s="3" t="str">
        <f t="shared" si="109"/>
        <v>-</v>
      </c>
      <c r="W98" s="3" t="str">
        <f t="shared" si="110"/>
        <v>-</v>
      </c>
      <c r="Y98">
        <f t="shared" si="92"/>
        <v>20</v>
      </c>
      <c r="Z98">
        <f t="shared" si="93"/>
        <v>110</v>
      </c>
      <c r="AA98">
        <f t="shared" si="94"/>
        <v>0</v>
      </c>
      <c r="AB98">
        <f t="shared" si="95"/>
        <v>-1</v>
      </c>
      <c r="AC98">
        <f t="shared" si="96"/>
        <v>20</v>
      </c>
      <c r="AD98">
        <f t="shared" si="97"/>
        <v>110</v>
      </c>
      <c r="AE98">
        <f t="shared" si="98"/>
        <v>75</v>
      </c>
      <c r="AF98">
        <f t="shared" si="99"/>
        <v>4500</v>
      </c>
      <c r="AG98">
        <f t="shared" si="100"/>
        <v>28</v>
      </c>
      <c r="AH98">
        <f t="shared" si="101"/>
        <v>108</v>
      </c>
      <c r="AJ98" t="str">
        <f t="shared" si="102"/>
        <v>ok</v>
      </c>
      <c r="AL98" t="s">
        <v>166</v>
      </c>
      <c r="AM98" t="s">
        <v>166</v>
      </c>
      <c r="AN98" t="s">
        <v>166</v>
      </c>
      <c r="AO98" t="s">
        <v>166</v>
      </c>
      <c r="AP98" t="s">
        <v>166</v>
      </c>
      <c r="AQ98" t="s">
        <v>166</v>
      </c>
      <c r="AR98" t="s">
        <v>166</v>
      </c>
      <c r="AS98" t="s">
        <v>166</v>
      </c>
      <c r="AT98" t="s">
        <v>166</v>
      </c>
      <c r="AU98" t="s">
        <v>166</v>
      </c>
      <c r="AW98" t="s">
        <v>166</v>
      </c>
      <c r="AX98" t="s">
        <v>166</v>
      </c>
      <c r="AY98" t="s">
        <v>166</v>
      </c>
      <c r="AZ98" t="s">
        <v>166</v>
      </c>
      <c r="BA98" t="s">
        <v>166</v>
      </c>
      <c r="BB98" t="s">
        <v>166</v>
      </c>
      <c r="BC98" t="s">
        <v>166</v>
      </c>
      <c r="BD98" t="s">
        <v>166</v>
      </c>
      <c r="BE98" t="s">
        <v>166</v>
      </c>
      <c r="BF98" t="s">
        <v>166</v>
      </c>
      <c r="BH98" s="31">
        <v>1</v>
      </c>
      <c r="BI98" s="31">
        <v>1</v>
      </c>
      <c r="BJ98" s="31">
        <v>1</v>
      </c>
      <c r="BK98" s="31">
        <v>1</v>
      </c>
      <c r="BL98" s="31">
        <v>1</v>
      </c>
      <c r="BM98" s="31">
        <v>1</v>
      </c>
      <c r="BN98" s="31">
        <v>1</v>
      </c>
      <c r="BO98" s="31">
        <v>1</v>
      </c>
      <c r="BP98" s="31">
        <v>1</v>
      </c>
      <c r="BQ98" s="31">
        <v>1</v>
      </c>
    </row>
    <row r="99" spans="1:69">
      <c r="A99" s="2">
        <v>81</v>
      </c>
      <c r="B99" s="19">
        <v>1</v>
      </c>
      <c r="C99">
        <v>20</v>
      </c>
      <c r="D99">
        <v>-3</v>
      </c>
      <c r="E99" s="10">
        <v>0</v>
      </c>
      <c r="F99" s="10">
        <v>-3</v>
      </c>
      <c r="G99" s="10">
        <v>20</v>
      </c>
      <c r="H99" s="10">
        <v>-3</v>
      </c>
      <c r="I99" s="10">
        <v>75</v>
      </c>
      <c r="J99">
        <v>-1</v>
      </c>
      <c r="K99">
        <v>28</v>
      </c>
      <c r="L99" s="10">
        <v>108</v>
      </c>
      <c r="P99" s="3" t="str">
        <f t="shared" si="103"/>
        <v>-</v>
      </c>
      <c r="Q99" s="3" t="str">
        <f t="shared" si="104"/>
        <v>-</v>
      </c>
      <c r="R99" s="3" t="str">
        <f t="shared" si="105"/>
        <v>-</v>
      </c>
      <c r="S99" s="3" t="str">
        <f t="shared" si="106"/>
        <v>-</v>
      </c>
      <c r="T99" s="3" t="str">
        <f t="shared" si="107"/>
        <v>-</v>
      </c>
      <c r="U99" s="3" t="str">
        <f t="shared" si="108"/>
        <v>-</v>
      </c>
      <c r="V99" s="3" t="str">
        <f t="shared" si="109"/>
        <v>-</v>
      </c>
      <c r="W99" s="3" t="str">
        <f t="shared" si="110"/>
        <v>-</v>
      </c>
      <c r="Y99">
        <f t="shared" si="92"/>
        <v>20</v>
      </c>
      <c r="Z99">
        <f t="shared" si="93"/>
        <v>-3</v>
      </c>
      <c r="AA99">
        <f t="shared" si="94"/>
        <v>0</v>
      </c>
      <c r="AB99">
        <f t="shared" si="95"/>
        <v>-3</v>
      </c>
      <c r="AC99">
        <f t="shared" si="96"/>
        <v>20</v>
      </c>
      <c r="AD99">
        <f t="shared" si="97"/>
        <v>-3</v>
      </c>
      <c r="AE99">
        <f t="shared" si="98"/>
        <v>75</v>
      </c>
      <c r="AF99">
        <f t="shared" si="99"/>
        <v>-1</v>
      </c>
      <c r="AG99">
        <f t="shared" si="100"/>
        <v>28</v>
      </c>
      <c r="AH99">
        <f t="shared" si="101"/>
        <v>108</v>
      </c>
      <c r="AJ99" t="str">
        <f t="shared" si="102"/>
        <v>ok</v>
      </c>
      <c r="AL99" t="s">
        <v>166</v>
      </c>
      <c r="AM99" t="s">
        <v>166</v>
      </c>
      <c r="AN99" t="s">
        <v>166</v>
      </c>
      <c r="AO99" t="s">
        <v>166</v>
      </c>
      <c r="AP99" t="s">
        <v>166</v>
      </c>
      <c r="AQ99" t="s">
        <v>166</v>
      </c>
      <c r="AR99" t="s">
        <v>166</v>
      </c>
      <c r="AS99" t="s">
        <v>166</v>
      </c>
      <c r="AT99" t="s">
        <v>166</v>
      </c>
      <c r="AU99" t="s">
        <v>166</v>
      </c>
      <c r="AW99" t="s">
        <v>166</v>
      </c>
      <c r="AX99" t="s">
        <v>166</v>
      </c>
      <c r="AY99" t="s">
        <v>166</v>
      </c>
      <c r="AZ99" t="s">
        <v>166</v>
      </c>
      <c r="BA99" t="s">
        <v>166</v>
      </c>
      <c r="BB99" t="s">
        <v>166</v>
      </c>
      <c r="BC99" t="s">
        <v>166</v>
      </c>
      <c r="BD99" t="s">
        <v>166</v>
      </c>
      <c r="BE99" t="s">
        <v>166</v>
      </c>
      <c r="BF99" t="s">
        <v>166</v>
      </c>
      <c r="BH99" s="31">
        <v>1</v>
      </c>
      <c r="BI99" s="31">
        <v>1</v>
      </c>
      <c r="BJ99" s="31">
        <v>1</v>
      </c>
      <c r="BK99" s="31">
        <v>1</v>
      </c>
      <c r="BL99" s="31">
        <v>1</v>
      </c>
      <c r="BM99" s="31">
        <v>1</v>
      </c>
      <c r="BN99" s="31">
        <v>1</v>
      </c>
      <c r="BO99" s="31">
        <v>1</v>
      </c>
      <c r="BP99" s="31">
        <v>1</v>
      </c>
      <c r="BQ99" s="31">
        <v>1</v>
      </c>
    </row>
    <row r="100" spans="1:69">
      <c r="A100" s="2">
        <v>82</v>
      </c>
      <c r="B100" s="19">
        <v>1</v>
      </c>
      <c r="C100">
        <v>20</v>
      </c>
      <c r="D100">
        <v>-1</v>
      </c>
      <c r="E100" s="10">
        <v>0</v>
      </c>
      <c r="F100" s="10">
        <v>-1</v>
      </c>
      <c r="G100" s="10">
        <v>20</v>
      </c>
      <c r="H100" s="10">
        <v>-1</v>
      </c>
      <c r="I100" s="10">
        <v>75</v>
      </c>
      <c r="J100">
        <v>25400</v>
      </c>
      <c r="K100">
        <v>28</v>
      </c>
      <c r="L100" s="10">
        <v>108</v>
      </c>
      <c r="P100" s="3" t="str">
        <f t="shared" si="103"/>
        <v>-</v>
      </c>
      <c r="Q100" s="3" t="str">
        <f t="shared" si="104"/>
        <v>-</v>
      </c>
      <c r="R100" s="3" t="str">
        <f t="shared" si="105"/>
        <v>-</v>
      </c>
      <c r="S100" s="3" t="str">
        <f t="shared" si="106"/>
        <v>-</v>
      </c>
      <c r="T100" s="3" t="str">
        <f t="shared" si="107"/>
        <v>-</v>
      </c>
      <c r="U100" s="3" t="str">
        <f t="shared" si="108"/>
        <v>-</v>
      </c>
      <c r="V100" s="3" t="str">
        <f t="shared" si="109"/>
        <v>-</v>
      </c>
      <c r="W100" s="3" t="str">
        <f t="shared" si="110"/>
        <v>-</v>
      </c>
      <c r="Y100">
        <f t="shared" si="92"/>
        <v>20</v>
      </c>
      <c r="Z100">
        <f t="shared" si="93"/>
        <v>-1</v>
      </c>
      <c r="AA100">
        <f t="shared" si="94"/>
        <v>0</v>
      </c>
      <c r="AB100">
        <f t="shared" si="95"/>
        <v>-1</v>
      </c>
      <c r="AC100">
        <f t="shared" si="96"/>
        <v>20</v>
      </c>
      <c r="AD100">
        <f t="shared" si="97"/>
        <v>-1</v>
      </c>
      <c r="AE100">
        <f t="shared" si="98"/>
        <v>75</v>
      </c>
      <c r="AF100">
        <f t="shared" si="99"/>
        <v>25400</v>
      </c>
      <c r="AG100">
        <f t="shared" si="100"/>
        <v>28</v>
      </c>
      <c r="AH100">
        <f t="shared" si="101"/>
        <v>108</v>
      </c>
      <c r="AJ100" t="str">
        <f t="shared" si="102"/>
        <v>ok</v>
      </c>
      <c r="AL100" t="s">
        <v>166</v>
      </c>
      <c r="AM100" t="s">
        <v>166</v>
      </c>
      <c r="AN100" t="s">
        <v>166</v>
      </c>
      <c r="AO100" t="s">
        <v>166</v>
      </c>
      <c r="AP100" t="s">
        <v>166</v>
      </c>
      <c r="AQ100" t="s">
        <v>166</v>
      </c>
      <c r="AR100" t="s">
        <v>166</v>
      </c>
      <c r="AS100" t="s">
        <v>166</v>
      </c>
      <c r="AT100" t="s">
        <v>166</v>
      </c>
      <c r="AU100" t="s">
        <v>166</v>
      </c>
      <c r="AW100" t="s">
        <v>166</v>
      </c>
      <c r="AX100" t="s">
        <v>166</v>
      </c>
      <c r="AY100" t="s">
        <v>166</v>
      </c>
      <c r="AZ100" t="s">
        <v>166</v>
      </c>
      <c r="BA100" t="s">
        <v>166</v>
      </c>
      <c r="BB100" t="s">
        <v>166</v>
      </c>
      <c r="BC100" t="s">
        <v>166</v>
      </c>
      <c r="BD100" t="s">
        <v>166</v>
      </c>
      <c r="BE100" t="s">
        <v>166</v>
      </c>
      <c r="BF100" t="s">
        <v>166</v>
      </c>
      <c r="BH100" s="31">
        <v>1</v>
      </c>
      <c r="BI100" s="31">
        <v>1</v>
      </c>
      <c r="BJ100" s="31">
        <v>1</v>
      </c>
      <c r="BK100" s="31">
        <v>1</v>
      </c>
      <c r="BL100" s="31">
        <v>1</v>
      </c>
      <c r="BM100" s="31">
        <v>1</v>
      </c>
      <c r="BN100" s="31">
        <v>1</v>
      </c>
      <c r="BO100" s="31">
        <v>1</v>
      </c>
      <c r="BP100" s="31">
        <v>1</v>
      </c>
      <c r="BQ100" s="31">
        <v>1</v>
      </c>
    </row>
    <row r="101" spans="1:69">
      <c r="A101" s="2">
        <v>83</v>
      </c>
      <c r="B101" s="19">
        <v>1</v>
      </c>
      <c r="C101">
        <v>-3</v>
      </c>
      <c r="D101">
        <v>-1</v>
      </c>
      <c r="E101" s="10">
        <v>-3</v>
      </c>
      <c r="F101" s="10">
        <v>-1</v>
      </c>
      <c r="G101" s="10">
        <v>-3</v>
      </c>
      <c r="H101" s="10">
        <v>-1</v>
      </c>
      <c r="I101" s="10">
        <v>-1</v>
      </c>
      <c r="J101">
        <v>25400</v>
      </c>
      <c r="K101">
        <v>28</v>
      </c>
      <c r="L101" s="10">
        <v>-1</v>
      </c>
      <c r="P101" s="3" t="str">
        <f t="shared" si="103"/>
        <v>-</v>
      </c>
      <c r="Q101" s="3" t="str">
        <f t="shared" si="104"/>
        <v>-</v>
      </c>
      <c r="R101" s="3" t="str">
        <f t="shared" si="105"/>
        <v>-</v>
      </c>
      <c r="S101" s="3" t="str">
        <f t="shared" si="106"/>
        <v>-</v>
      </c>
      <c r="T101" s="3" t="str">
        <f t="shared" si="107"/>
        <v>-</v>
      </c>
      <c r="U101" s="3" t="str">
        <f t="shared" si="108"/>
        <v>-</v>
      </c>
      <c r="V101" s="3" t="str">
        <f t="shared" si="109"/>
        <v>-</v>
      </c>
      <c r="W101" s="3" t="str">
        <f t="shared" si="110"/>
        <v>-</v>
      </c>
      <c r="Y101">
        <f t="shared" si="92"/>
        <v>-3</v>
      </c>
      <c r="Z101">
        <f t="shared" si="93"/>
        <v>-1</v>
      </c>
      <c r="AA101">
        <f t="shared" si="94"/>
        <v>-3</v>
      </c>
      <c r="AB101">
        <f t="shared" si="95"/>
        <v>-1</v>
      </c>
      <c r="AC101">
        <f t="shared" si="96"/>
        <v>-3</v>
      </c>
      <c r="AD101">
        <f t="shared" si="97"/>
        <v>-1</v>
      </c>
      <c r="AE101">
        <f t="shared" si="98"/>
        <v>-1</v>
      </c>
      <c r="AF101">
        <f t="shared" si="99"/>
        <v>25400</v>
      </c>
      <c r="AG101">
        <f t="shared" si="100"/>
        <v>28</v>
      </c>
      <c r="AH101">
        <f t="shared" si="101"/>
        <v>-1</v>
      </c>
      <c r="AJ101" t="str">
        <f t="shared" si="102"/>
        <v>Status</v>
      </c>
      <c r="AL101" t="s">
        <v>166</v>
      </c>
      <c r="AM101" t="s">
        <v>166</v>
      </c>
      <c r="AN101" t="s">
        <v>166</v>
      </c>
      <c r="AO101" t="s">
        <v>166</v>
      </c>
      <c r="AP101" t="s">
        <v>166</v>
      </c>
      <c r="AQ101" t="s">
        <v>166</v>
      </c>
      <c r="AR101" t="s">
        <v>166</v>
      </c>
      <c r="AS101" t="s">
        <v>166</v>
      </c>
      <c r="AT101" t="s">
        <v>166</v>
      </c>
      <c r="AU101" t="s">
        <v>166</v>
      </c>
      <c r="AW101" t="s">
        <v>166</v>
      </c>
      <c r="AX101" t="s">
        <v>166</v>
      </c>
      <c r="AY101" t="s">
        <v>166</v>
      </c>
      <c r="AZ101" t="s">
        <v>166</v>
      </c>
      <c r="BA101" t="s">
        <v>166</v>
      </c>
      <c r="BB101" t="s">
        <v>166</v>
      </c>
      <c r="BC101" t="s">
        <v>166</v>
      </c>
      <c r="BD101" t="s">
        <v>166</v>
      </c>
      <c r="BE101" t="s">
        <v>166</v>
      </c>
      <c r="BF101" t="s">
        <v>166</v>
      </c>
      <c r="BH101" s="31">
        <v>1</v>
      </c>
      <c r="BI101" s="31">
        <v>1</v>
      </c>
      <c r="BJ101" s="31">
        <v>1</v>
      </c>
      <c r="BK101" s="31">
        <v>1</v>
      </c>
      <c r="BL101" s="31">
        <v>1</v>
      </c>
      <c r="BM101" s="31">
        <v>1</v>
      </c>
      <c r="BN101" s="31">
        <v>1</v>
      </c>
      <c r="BO101" s="31">
        <v>1</v>
      </c>
      <c r="BP101" s="31">
        <v>1</v>
      </c>
      <c r="BQ101" s="31">
        <v>1</v>
      </c>
    </row>
    <row r="102" spans="1:69">
      <c r="A102" s="2">
        <v>84</v>
      </c>
      <c r="B102" s="19">
        <v>1</v>
      </c>
      <c r="C102">
        <v>3</v>
      </c>
      <c r="D102">
        <v>85</v>
      </c>
      <c r="E102" s="10">
        <v>3</v>
      </c>
      <c r="F102" s="10">
        <v>85</v>
      </c>
      <c r="G102" s="10">
        <v>0</v>
      </c>
      <c r="H102" s="10">
        <v>-1</v>
      </c>
      <c r="I102" s="10">
        <v>75</v>
      </c>
      <c r="J102" s="10">
        <v>4200</v>
      </c>
      <c r="K102">
        <v>28</v>
      </c>
      <c r="L102" s="10">
        <v>88</v>
      </c>
      <c r="P102" s="3" t="str">
        <f t="shared" si="103"/>
        <v>-</v>
      </c>
      <c r="Q102" s="3" t="str">
        <f t="shared" si="104"/>
        <v>-</v>
      </c>
      <c r="R102" s="3" t="str">
        <f t="shared" si="105"/>
        <v>-</v>
      </c>
      <c r="S102" s="3" t="str">
        <f t="shared" si="106"/>
        <v>-</v>
      </c>
      <c r="T102" s="3" t="str">
        <f t="shared" si="107"/>
        <v>-</v>
      </c>
      <c r="U102" s="3" t="str">
        <f t="shared" si="108"/>
        <v>-</v>
      </c>
      <c r="V102" s="3" t="str">
        <f t="shared" si="109"/>
        <v>-</v>
      </c>
      <c r="W102" s="3" t="str">
        <f t="shared" si="110"/>
        <v>-</v>
      </c>
      <c r="Y102">
        <f t="shared" si="92"/>
        <v>3</v>
      </c>
      <c r="Z102">
        <f t="shared" si="93"/>
        <v>85</v>
      </c>
      <c r="AA102">
        <f t="shared" si="94"/>
        <v>3</v>
      </c>
      <c r="AB102">
        <f t="shared" si="95"/>
        <v>85</v>
      </c>
      <c r="AC102">
        <f t="shared" si="96"/>
        <v>0</v>
      </c>
      <c r="AD102">
        <f t="shared" si="97"/>
        <v>-1</v>
      </c>
      <c r="AE102">
        <f t="shared" si="98"/>
        <v>75</v>
      </c>
      <c r="AF102">
        <f t="shared" si="99"/>
        <v>4200</v>
      </c>
      <c r="AG102">
        <f t="shared" si="100"/>
        <v>28</v>
      </c>
      <c r="AH102">
        <f t="shared" si="101"/>
        <v>88</v>
      </c>
      <c r="AJ102" t="str">
        <f t="shared" si="102"/>
        <v>ok</v>
      </c>
      <c r="AL102" t="s">
        <v>166</v>
      </c>
      <c r="AM102" t="s">
        <v>166</v>
      </c>
      <c r="AN102" t="s">
        <v>166</v>
      </c>
      <c r="AO102" t="s">
        <v>166</v>
      </c>
      <c r="AP102" t="s">
        <v>166</v>
      </c>
      <c r="AQ102" t="s">
        <v>166</v>
      </c>
      <c r="AR102" t="s">
        <v>166</v>
      </c>
      <c r="AS102" t="s">
        <v>166</v>
      </c>
      <c r="AT102" t="s">
        <v>166</v>
      </c>
      <c r="AU102" t="s">
        <v>166</v>
      </c>
      <c r="AW102" t="s">
        <v>166</v>
      </c>
      <c r="AX102" t="s">
        <v>166</v>
      </c>
      <c r="AY102" t="s">
        <v>166</v>
      </c>
      <c r="AZ102" t="s">
        <v>166</v>
      </c>
      <c r="BA102" t="s">
        <v>166</v>
      </c>
      <c r="BB102" t="s">
        <v>166</v>
      </c>
      <c r="BC102" t="s">
        <v>166</v>
      </c>
      <c r="BD102" t="s">
        <v>166</v>
      </c>
      <c r="BE102" t="s">
        <v>166</v>
      </c>
      <c r="BF102" t="s">
        <v>166</v>
      </c>
      <c r="BH102" s="31">
        <v>1</v>
      </c>
      <c r="BI102" s="31">
        <v>1</v>
      </c>
      <c r="BJ102" s="31">
        <v>1</v>
      </c>
      <c r="BK102" s="31">
        <v>1</v>
      </c>
      <c r="BL102" s="31">
        <v>1</v>
      </c>
      <c r="BM102" s="31">
        <v>1</v>
      </c>
      <c r="BN102" s="31">
        <v>1</v>
      </c>
      <c r="BO102" s="31">
        <v>1</v>
      </c>
      <c r="BP102" s="31">
        <v>1</v>
      </c>
      <c r="BQ102" s="31">
        <v>1</v>
      </c>
    </row>
    <row r="103" spans="1:69">
      <c r="A103" s="2">
        <v>85</v>
      </c>
      <c r="B103" s="19">
        <v>1</v>
      </c>
      <c r="C103">
        <v>3</v>
      </c>
      <c r="D103">
        <v>-3</v>
      </c>
      <c r="E103" s="10">
        <v>3</v>
      </c>
      <c r="F103" s="10">
        <v>-3</v>
      </c>
      <c r="G103" s="10">
        <v>0</v>
      </c>
      <c r="H103" s="10">
        <v>-3</v>
      </c>
      <c r="I103" s="10">
        <v>75</v>
      </c>
      <c r="J103" s="10">
        <v>-1</v>
      </c>
      <c r="K103">
        <v>28</v>
      </c>
      <c r="L103" s="10">
        <v>-3</v>
      </c>
      <c r="P103" s="3" t="str">
        <f t="shared" si="103"/>
        <v>-</v>
      </c>
      <c r="Q103" s="3" t="str">
        <f t="shared" si="104"/>
        <v>-</v>
      </c>
      <c r="R103" s="3" t="str">
        <f t="shared" si="105"/>
        <v>-</v>
      </c>
      <c r="S103" s="3" t="str">
        <f t="shared" si="106"/>
        <v>-</v>
      </c>
      <c r="T103" s="3" t="str">
        <f t="shared" si="107"/>
        <v>-</v>
      </c>
      <c r="U103" s="3" t="str">
        <f t="shared" si="108"/>
        <v>-</v>
      </c>
      <c r="V103" s="3" t="str">
        <f t="shared" si="109"/>
        <v>-</v>
      </c>
      <c r="W103" s="3" t="str">
        <f t="shared" si="110"/>
        <v>-</v>
      </c>
      <c r="Y103">
        <f t="shared" si="92"/>
        <v>3</v>
      </c>
      <c r="Z103">
        <f t="shared" si="93"/>
        <v>-3</v>
      </c>
      <c r="AA103">
        <f t="shared" si="94"/>
        <v>3</v>
      </c>
      <c r="AB103">
        <f t="shared" si="95"/>
        <v>-3</v>
      </c>
      <c r="AC103">
        <f t="shared" si="96"/>
        <v>0</v>
      </c>
      <c r="AD103">
        <f t="shared" si="97"/>
        <v>-3</v>
      </c>
      <c r="AE103">
        <f t="shared" si="98"/>
        <v>75</v>
      </c>
      <c r="AF103">
        <f t="shared" si="99"/>
        <v>-1</v>
      </c>
      <c r="AG103">
        <f t="shared" si="100"/>
        <v>28</v>
      </c>
      <c r="AH103">
        <f t="shared" si="101"/>
        <v>-3</v>
      </c>
      <c r="AJ103" t="str">
        <f t="shared" si="102"/>
        <v>ok</v>
      </c>
      <c r="AL103" t="s">
        <v>166</v>
      </c>
      <c r="AM103" t="s">
        <v>166</v>
      </c>
      <c r="AN103" t="s">
        <v>166</v>
      </c>
      <c r="AO103" t="s">
        <v>166</v>
      </c>
      <c r="AP103" t="s">
        <v>166</v>
      </c>
      <c r="AQ103" t="s">
        <v>166</v>
      </c>
      <c r="AR103" t="s">
        <v>166</v>
      </c>
      <c r="AS103" t="s">
        <v>166</v>
      </c>
      <c r="AT103" t="s">
        <v>166</v>
      </c>
      <c r="AU103" t="s">
        <v>166</v>
      </c>
      <c r="AW103" t="s">
        <v>166</v>
      </c>
      <c r="AX103" t="s">
        <v>166</v>
      </c>
      <c r="AY103" t="s">
        <v>166</v>
      </c>
      <c r="AZ103" t="s">
        <v>166</v>
      </c>
      <c r="BA103" t="s">
        <v>166</v>
      </c>
      <c r="BB103" t="s">
        <v>166</v>
      </c>
      <c r="BC103" t="s">
        <v>166</v>
      </c>
      <c r="BD103" t="s">
        <v>166</v>
      </c>
      <c r="BE103" t="s">
        <v>166</v>
      </c>
      <c r="BF103" t="s">
        <v>166</v>
      </c>
      <c r="BH103" s="31">
        <v>1</v>
      </c>
      <c r="BI103" s="31">
        <v>1</v>
      </c>
      <c r="BJ103" s="31">
        <v>1</v>
      </c>
      <c r="BK103" s="31">
        <v>1</v>
      </c>
      <c r="BL103" s="31">
        <v>1</v>
      </c>
      <c r="BM103" s="31">
        <v>1</v>
      </c>
      <c r="BN103" s="31">
        <v>1</v>
      </c>
      <c r="BO103" s="31">
        <v>1</v>
      </c>
      <c r="BP103" s="31">
        <v>1</v>
      </c>
      <c r="BQ103" s="31">
        <v>1</v>
      </c>
    </row>
    <row r="104" spans="1:69">
      <c r="A104" s="2">
        <v>86</v>
      </c>
      <c r="B104" s="19">
        <v>1</v>
      </c>
      <c r="C104">
        <v>3</v>
      </c>
      <c r="D104">
        <v>-1</v>
      </c>
      <c r="E104" s="10">
        <v>3</v>
      </c>
      <c r="F104" s="10">
        <v>-1</v>
      </c>
      <c r="G104" s="10">
        <v>0</v>
      </c>
      <c r="H104" s="10">
        <v>-1</v>
      </c>
      <c r="I104" s="10">
        <v>75</v>
      </c>
      <c r="J104" s="10">
        <v>25400</v>
      </c>
      <c r="K104">
        <v>21</v>
      </c>
      <c r="L104" s="10">
        <v>-1</v>
      </c>
      <c r="P104" s="3" t="str">
        <f t="shared" si="103"/>
        <v>-</v>
      </c>
      <c r="Q104" s="3" t="str">
        <f t="shared" si="104"/>
        <v>-</v>
      </c>
      <c r="R104" s="3" t="str">
        <f t="shared" si="105"/>
        <v>-</v>
      </c>
      <c r="S104" s="3" t="str">
        <f t="shared" si="106"/>
        <v>-</v>
      </c>
      <c r="T104" s="3" t="str">
        <f t="shared" si="107"/>
        <v>-</v>
      </c>
      <c r="U104" s="3" t="str">
        <f t="shared" si="108"/>
        <v>-</v>
      </c>
      <c r="V104" s="3" t="str">
        <f t="shared" si="109"/>
        <v>-</v>
      </c>
      <c r="W104" s="3" t="str">
        <f t="shared" si="110"/>
        <v>-</v>
      </c>
      <c r="Y104">
        <f t="shared" si="92"/>
        <v>3</v>
      </c>
      <c r="Z104">
        <f t="shared" si="93"/>
        <v>-1</v>
      </c>
      <c r="AA104">
        <f t="shared" si="94"/>
        <v>3</v>
      </c>
      <c r="AB104">
        <f t="shared" si="95"/>
        <v>-1</v>
      </c>
      <c r="AC104">
        <f t="shared" si="96"/>
        <v>0</v>
      </c>
      <c r="AD104">
        <f t="shared" si="97"/>
        <v>-1</v>
      </c>
      <c r="AE104">
        <f t="shared" si="98"/>
        <v>75</v>
      </c>
      <c r="AF104">
        <f t="shared" si="99"/>
        <v>25400</v>
      </c>
      <c r="AG104">
        <f t="shared" si="100"/>
        <v>21</v>
      </c>
      <c r="AH104">
        <f t="shared" si="101"/>
        <v>-1</v>
      </c>
      <c r="AJ104" t="str">
        <f t="shared" si="102"/>
        <v>ok</v>
      </c>
      <c r="AL104" t="s">
        <v>166</v>
      </c>
      <c r="AM104" t="s">
        <v>166</v>
      </c>
      <c r="AN104" t="s">
        <v>166</v>
      </c>
      <c r="AO104" t="s">
        <v>166</v>
      </c>
      <c r="AP104" t="s">
        <v>166</v>
      </c>
      <c r="AQ104" t="s">
        <v>166</v>
      </c>
      <c r="AR104" t="s">
        <v>166</v>
      </c>
      <c r="AS104" t="s">
        <v>166</v>
      </c>
      <c r="AT104" t="s">
        <v>166</v>
      </c>
      <c r="AU104" t="s">
        <v>166</v>
      </c>
      <c r="AW104" t="s">
        <v>166</v>
      </c>
      <c r="AX104" t="s">
        <v>166</v>
      </c>
      <c r="AY104" t="s">
        <v>166</v>
      </c>
      <c r="AZ104" t="s">
        <v>166</v>
      </c>
      <c r="BA104" t="s">
        <v>166</v>
      </c>
      <c r="BB104" t="s">
        <v>166</v>
      </c>
      <c r="BC104" t="s">
        <v>166</v>
      </c>
      <c r="BD104" t="s">
        <v>166</v>
      </c>
      <c r="BE104" t="s">
        <v>166</v>
      </c>
      <c r="BF104" t="s">
        <v>166</v>
      </c>
      <c r="BH104" s="31">
        <v>1</v>
      </c>
      <c r="BI104" s="31">
        <v>1</v>
      </c>
      <c r="BJ104" s="31">
        <v>1</v>
      </c>
      <c r="BK104" s="31">
        <v>1</v>
      </c>
      <c r="BL104" s="31">
        <v>1</v>
      </c>
      <c r="BM104" s="31">
        <v>1</v>
      </c>
      <c r="BN104" s="31">
        <v>1</v>
      </c>
      <c r="BO104" s="31">
        <v>1</v>
      </c>
      <c r="BP104" s="31">
        <v>1</v>
      </c>
      <c r="BQ104" s="31">
        <v>1</v>
      </c>
    </row>
    <row r="105" spans="1:69">
      <c r="A105" s="2">
        <v>87</v>
      </c>
      <c r="B105" s="22">
        <v>1</v>
      </c>
      <c r="C105">
        <v>20</v>
      </c>
      <c r="D105">
        <v>107</v>
      </c>
      <c r="E105">
        <v>2</v>
      </c>
      <c r="F105">
        <v>85</v>
      </c>
      <c r="G105">
        <v>18</v>
      </c>
      <c r="H105">
        <v>110</v>
      </c>
      <c r="I105">
        <v>-1</v>
      </c>
      <c r="J105" s="10">
        <v>2500</v>
      </c>
      <c r="K105">
        <v>23</v>
      </c>
      <c r="L105">
        <v>106</v>
      </c>
      <c r="P105" s="3" t="str">
        <f t="shared" si="103"/>
        <v>-</v>
      </c>
      <c r="Q105" s="3" t="str">
        <f t="shared" si="104"/>
        <v>-</v>
      </c>
      <c r="R105" s="3" t="str">
        <f t="shared" si="105"/>
        <v>-</v>
      </c>
      <c r="S105" s="3" t="str">
        <f t="shared" si="106"/>
        <v>-</v>
      </c>
      <c r="T105" s="3" t="str">
        <f t="shared" si="107"/>
        <v>-</v>
      </c>
      <c r="U105" s="3" t="str">
        <f t="shared" si="108"/>
        <v>-</v>
      </c>
      <c r="V105" s="3" t="str">
        <f t="shared" si="109"/>
        <v>-</v>
      </c>
      <c r="W105" s="3" t="str">
        <f t="shared" si="110"/>
        <v>-</v>
      </c>
      <c r="Y105">
        <f t="shared" si="92"/>
        <v>20</v>
      </c>
      <c r="Z105">
        <f t="shared" si="93"/>
        <v>107</v>
      </c>
      <c r="AA105">
        <f t="shared" si="94"/>
        <v>2</v>
      </c>
      <c r="AB105">
        <f t="shared" si="95"/>
        <v>85</v>
      </c>
      <c r="AC105">
        <f t="shared" si="96"/>
        <v>18</v>
      </c>
      <c r="AD105">
        <f t="shared" si="97"/>
        <v>110</v>
      </c>
      <c r="AE105">
        <f t="shared" si="98"/>
        <v>-1</v>
      </c>
      <c r="AF105">
        <f t="shared" si="99"/>
        <v>2500</v>
      </c>
      <c r="AG105">
        <f t="shared" si="100"/>
        <v>23</v>
      </c>
      <c r="AH105">
        <f t="shared" si="101"/>
        <v>106</v>
      </c>
      <c r="AJ105" t="str">
        <f t="shared" si="102"/>
        <v>ok</v>
      </c>
      <c r="AL105" t="s">
        <v>166</v>
      </c>
      <c r="AM105" t="s">
        <v>166</v>
      </c>
      <c r="AN105" t="s">
        <v>166</v>
      </c>
      <c r="AO105" t="s">
        <v>166</v>
      </c>
      <c r="AP105" t="s">
        <v>166</v>
      </c>
      <c r="AQ105" t="s">
        <v>166</v>
      </c>
      <c r="AR105" t="s">
        <v>166</v>
      </c>
      <c r="AS105" t="s">
        <v>166</v>
      </c>
      <c r="AT105" t="s">
        <v>166</v>
      </c>
      <c r="AU105" t="s">
        <v>166</v>
      </c>
      <c r="AW105" t="s">
        <v>166</v>
      </c>
      <c r="AX105" t="s">
        <v>166</v>
      </c>
      <c r="AY105" t="s">
        <v>166</v>
      </c>
      <c r="AZ105" t="s">
        <v>166</v>
      </c>
      <c r="BA105" t="s">
        <v>166</v>
      </c>
      <c r="BB105" t="s">
        <v>166</v>
      </c>
      <c r="BC105" t="s">
        <v>166</v>
      </c>
      <c r="BD105" t="s">
        <v>166</v>
      </c>
      <c r="BE105" t="s">
        <v>166</v>
      </c>
      <c r="BF105" t="s">
        <v>166</v>
      </c>
      <c r="BH105" s="31">
        <v>1</v>
      </c>
      <c r="BI105" s="31">
        <v>1</v>
      </c>
      <c r="BJ105" s="31">
        <v>1</v>
      </c>
      <c r="BK105" s="31">
        <v>1</v>
      </c>
      <c r="BL105" s="31">
        <v>1</v>
      </c>
      <c r="BM105" s="31">
        <v>1</v>
      </c>
      <c r="BN105" s="31">
        <v>1</v>
      </c>
      <c r="BO105" s="31">
        <v>1</v>
      </c>
      <c r="BP105" s="31">
        <v>1</v>
      </c>
      <c r="BQ105" s="31">
        <v>1</v>
      </c>
    </row>
    <row r="106" spans="1:69">
      <c r="A106" s="2">
        <v>88</v>
      </c>
      <c r="B106" s="22">
        <v>1</v>
      </c>
      <c r="C106" s="10">
        <v>0</v>
      </c>
      <c r="D106">
        <v>-1</v>
      </c>
      <c r="E106" s="10">
        <v>0</v>
      </c>
      <c r="F106" s="10">
        <v>-1</v>
      </c>
      <c r="G106" s="10">
        <v>0</v>
      </c>
      <c r="H106" s="10">
        <v>-1</v>
      </c>
      <c r="I106" s="10">
        <v>-1</v>
      </c>
      <c r="J106" s="10">
        <v>25400</v>
      </c>
      <c r="K106">
        <v>31</v>
      </c>
      <c r="L106" s="10">
        <v>-1</v>
      </c>
      <c r="P106" s="3" t="str">
        <f t="shared" si="103"/>
        <v>-</v>
      </c>
      <c r="Q106" s="3" t="str">
        <f t="shared" si="104"/>
        <v>-</v>
      </c>
      <c r="R106" s="3" t="str">
        <f t="shared" si="105"/>
        <v>-</v>
      </c>
      <c r="S106" s="3" t="str">
        <f t="shared" si="106"/>
        <v>-</v>
      </c>
      <c r="T106" s="3" t="str">
        <f t="shared" si="107"/>
        <v>-</v>
      </c>
      <c r="U106" s="3" t="str">
        <f t="shared" si="108"/>
        <v>-</v>
      </c>
      <c r="V106" s="3" t="str">
        <f t="shared" si="109"/>
        <v>-</v>
      </c>
      <c r="W106" s="3" t="str">
        <f t="shared" si="110"/>
        <v>-</v>
      </c>
      <c r="Y106">
        <f t="shared" si="92"/>
        <v>0</v>
      </c>
      <c r="Z106">
        <f t="shared" si="93"/>
        <v>-1</v>
      </c>
      <c r="AA106">
        <f t="shared" si="94"/>
        <v>0</v>
      </c>
      <c r="AB106">
        <f t="shared" si="95"/>
        <v>-1</v>
      </c>
      <c r="AC106">
        <f t="shared" si="96"/>
        <v>0</v>
      </c>
      <c r="AD106">
        <f t="shared" si="97"/>
        <v>-1</v>
      </c>
      <c r="AE106">
        <f t="shared" si="98"/>
        <v>-1</v>
      </c>
      <c r="AF106">
        <f t="shared" si="99"/>
        <v>25400</v>
      </c>
      <c r="AG106">
        <f t="shared" si="100"/>
        <v>31</v>
      </c>
      <c r="AH106">
        <f t="shared" si="101"/>
        <v>-1</v>
      </c>
      <c r="AJ106" t="str">
        <f t="shared" si="102"/>
        <v>ok</v>
      </c>
      <c r="AL106" t="s">
        <v>166</v>
      </c>
      <c r="AM106" t="s">
        <v>166</v>
      </c>
      <c r="AN106" t="s">
        <v>166</v>
      </c>
      <c r="AO106" t="s">
        <v>166</v>
      </c>
      <c r="AP106" t="s">
        <v>166</v>
      </c>
      <c r="AQ106" t="s">
        <v>166</v>
      </c>
      <c r="AR106" t="s">
        <v>166</v>
      </c>
      <c r="AS106" t="s">
        <v>166</v>
      </c>
      <c r="AT106" t="s">
        <v>166</v>
      </c>
      <c r="AU106" t="s">
        <v>166</v>
      </c>
      <c r="AW106" t="s">
        <v>166</v>
      </c>
      <c r="AX106" t="s">
        <v>166</v>
      </c>
      <c r="AY106" t="s">
        <v>166</v>
      </c>
      <c r="AZ106" t="s">
        <v>166</v>
      </c>
      <c r="BA106" t="s">
        <v>166</v>
      </c>
      <c r="BB106" t="s">
        <v>166</v>
      </c>
      <c r="BC106" t="s">
        <v>166</v>
      </c>
      <c r="BD106" t="s">
        <v>166</v>
      </c>
      <c r="BE106" t="s">
        <v>166</v>
      </c>
      <c r="BF106" t="s">
        <v>166</v>
      </c>
      <c r="BH106" s="31">
        <v>1</v>
      </c>
      <c r="BI106" s="31">
        <v>1</v>
      </c>
      <c r="BJ106" s="31">
        <v>1</v>
      </c>
      <c r="BK106" s="31">
        <v>1</v>
      </c>
      <c r="BL106" s="31">
        <v>1</v>
      </c>
      <c r="BM106" s="31">
        <v>1</v>
      </c>
      <c r="BN106" s="31">
        <v>1</v>
      </c>
      <c r="BO106" s="31">
        <v>1</v>
      </c>
      <c r="BP106" s="31">
        <v>1</v>
      </c>
      <c r="BQ106" s="31">
        <v>1</v>
      </c>
    </row>
    <row r="107" spans="1:69">
      <c r="A107" s="2">
        <v>89</v>
      </c>
      <c r="B107" s="19">
        <v>1</v>
      </c>
      <c r="C107" s="10">
        <v>0</v>
      </c>
      <c r="D107">
        <v>-3</v>
      </c>
      <c r="E107" s="10">
        <v>0</v>
      </c>
      <c r="F107" s="10">
        <v>-3</v>
      </c>
      <c r="G107" s="10">
        <v>0</v>
      </c>
      <c r="H107" s="10">
        <v>-3</v>
      </c>
      <c r="I107" s="10">
        <v>0</v>
      </c>
      <c r="J107" s="10">
        <v>-1</v>
      </c>
      <c r="K107">
        <v>32</v>
      </c>
      <c r="L107" s="10">
        <v>-3</v>
      </c>
      <c r="P107" s="3" t="str">
        <f t="shared" si="103"/>
        <v>-</v>
      </c>
      <c r="Q107" s="3" t="str">
        <f t="shared" si="104"/>
        <v>-</v>
      </c>
      <c r="R107" s="3" t="str">
        <f t="shared" si="105"/>
        <v>-</v>
      </c>
      <c r="S107" s="3" t="str">
        <f t="shared" si="106"/>
        <v>-</v>
      </c>
      <c r="T107" s="3" t="str">
        <f t="shared" si="107"/>
        <v>-</v>
      </c>
      <c r="U107" s="3" t="str">
        <f t="shared" si="108"/>
        <v>-</v>
      </c>
      <c r="V107" s="3" t="str">
        <f t="shared" si="109"/>
        <v>-</v>
      </c>
      <c r="W107" s="3" t="str">
        <f t="shared" si="110"/>
        <v>-</v>
      </c>
      <c r="Y107">
        <f t="shared" si="92"/>
        <v>0</v>
      </c>
      <c r="Z107">
        <f t="shared" si="93"/>
        <v>-3</v>
      </c>
      <c r="AA107">
        <f t="shared" si="94"/>
        <v>0</v>
      </c>
      <c r="AB107">
        <f t="shared" si="95"/>
        <v>-3</v>
      </c>
      <c r="AC107">
        <f t="shared" si="96"/>
        <v>0</v>
      </c>
      <c r="AD107">
        <f t="shared" si="97"/>
        <v>-3</v>
      </c>
      <c r="AE107">
        <f t="shared" si="98"/>
        <v>0</v>
      </c>
      <c r="AF107">
        <f t="shared" si="99"/>
        <v>-1</v>
      </c>
      <c r="AG107">
        <f t="shared" si="100"/>
        <v>32</v>
      </c>
      <c r="AH107">
        <f t="shared" si="101"/>
        <v>-3</v>
      </c>
      <c r="AJ107" t="str">
        <f t="shared" si="102"/>
        <v>ok</v>
      </c>
      <c r="AL107" t="s">
        <v>166</v>
      </c>
      <c r="AM107" t="s">
        <v>166</v>
      </c>
      <c r="AN107" t="s">
        <v>166</v>
      </c>
      <c r="AO107" t="s">
        <v>166</v>
      </c>
      <c r="AP107" t="s">
        <v>166</v>
      </c>
      <c r="AQ107" t="s">
        <v>166</v>
      </c>
      <c r="AR107" t="s">
        <v>166</v>
      </c>
      <c r="AS107" t="s">
        <v>166</v>
      </c>
      <c r="AT107" t="s">
        <v>166</v>
      </c>
      <c r="AU107" t="s">
        <v>166</v>
      </c>
      <c r="AW107" t="s">
        <v>166</v>
      </c>
      <c r="AX107" t="s">
        <v>166</v>
      </c>
      <c r="AY107" t="s">
        <v>166</v>
      </c>
      <c r="AZ107" t="s">
        <v>166</v>
      </c>
      <c r="BA107" t="s">
        <v>166</v>
      </c>
      <c r="BB107" t="s">
        <v>166</v>
      </c>
      <c r="BC107" t="s">
        <v>166</v>
      </c>
      <c r="BD107" t="s">
        <v>166</v>
      </c>
      <c r="BE107" t="s">
        <v>166</v>
      </c>
      <c r="BF107" t="s">
        <v>166</v>
      </c>
      <c r="BH107" s="31">
        <v>1</v>
      </c>
      <c r="BI107" s="31">
        <v>1</v>
      </c>
      <c r="BJ107" s="31">
        <v>1</v>
      </c>
      <c r="BK107" s="31">
        <v>1</v>
      </c>
      <c r="BL107" s="31">
        <v>1</v>
      </c>
      <c r="BM107" s="31">
        <v>1</v>
      </c>
      <c r="BN107" s="31">
        <v>1</v>
      </c>
      <c r="BO107" s="31">
        <v>1</v>
      </c>
      <c r="BP107" s="31">
        <v>1</v>
      </c>
      <c r="BQ107" s="31">
        <v>1</v>
      </c>
    </row>
    <row r="108" spans="1:69">
      <c r="A108" s="2">
        <v>90</v>
      </c>
      <c r="B108" s="19">
        <v>1</v>
      </c>
      <c r="C108" s="10">
        <v>20</v>
      </c>
      <c r="D108">
        <v>107</v>
      </c>
      <c r="E108" s="10">
        <v>2</v>
      </c>
      <c r="F108" s="10">
        <v>85</v>
      </c>
      <c r="G108" s="10">
        <v>18</v>
      </c>
      <c r="H108" s="10">
        <v>110</v>
      </c>
      <c r="I108" s="10">
        <v>-2</v>
      </c>
      <c r="J108" s="10">
        <v>3600</v>
      </c>
      <c r="K108">
        <v>25</v>
      </c>
      <c r="L108" s="10">
        <v>106</v>
      </c>
      <c r="N108" s="32" t="s">
        <v>211</v>
      </c>
      <c r="P108" s="3" t="str">
        <f t="shared" ref="P108:P111" si="111">IF(C108&gt;D$3,"X","-")</f>
        <v>-</v>
      </c>
      <c r="Q108" s="3" t="str">
        <f t="shared" si="104"/>
        <v>-</v>
      </c>
      <c r="R108" s="3" t="str">
        <f t="shared" si="105"/>
        <v>-</v>
      </c>
      <c r="S108" s="3" t="str">
        <f t="shared" ref="S108:S111" si="112">IF(D108&gt;D$6,"X","-")</f>
        <v>-</v>
      </c>
      <c r="T108" s="3" t="str">
        <f t="shared" ref="T108:T111" si="113">IF(F108&gt;D$7,"X","-")</f>
        <v>-</v>
      </c>
      <c r="U108" s="3" t="str">
        <f t="shared" ref="U108:U111" si="114">IF(H108&gt;D$8,"X","-")</f>
        <v>-</v>
      </c>
      <c r="V108" s="3" t="str">
        <f t="shared" ref="V108:V111" si="115">IF(L108&gt;D$9,"X","-")</f>
        <v>-</v>
      </c>
      <c r="W108" s="3" t="str">
        <f t="shared" ref="W108:W111" si="116">IF(I108&gt;D$10,"X","-")</f>
        <v>-</v>
      </c>
      <c r="Y108">
        <f t="shared" si="92"/>
        <v>20</v>
      </c>
      <c r="Z108">
        <f t="shared" si="93"/>
        <v>107</v>
      </c>
      <c r="AA108">
        <f t="shared" si="94"/>
        <v>2</v>
      </c>
      <c r="AB108">
        <f t="shared" si="95"/>
        <v>85</v>
      </c>
      <c r="AC108">
        <f t="shared" si="96"/>
        <v>18</v>
      </c>
      <c r="AD108">
        <f t="shared" si="97"/>
        <v>110</v>
      </c>
      <c r="AE108">
        <f t="shared" si="98"/>
        <v>-2</v>
      </c>
      <c r="AF108">
        <f t="shared" si="99"/>
        <v>3600</v>
      </c>
      <c r="AG108">
        <f t="shared" si="100"/>
        <v>25</v>
      </c>
      <c r="AH108">
        <f t="shared" si="101"/>
        <v>106</v>
      </c>
      <c r="AJ108" t="str">
        <f t="shared" ref="AJ108:AJ111" si="117">IF(OR(Y108&gt;=0,AA108&gt;=0,AC108&gt;=0),IF(Y108=AA108+AC108,"ok","Nein"),"Status")</f>
        <v>ok</v>
      </c>
      <c r="AL108" s="32" t="s">
        <v>166</v>
      </c>
      <c r="AM108" s="32" t="s">
        <v>166</v>
      </c>
      <c r="AN108" s="32" t="s">
        <v>166</v>
      </c>
      <c r="AO108" s="32" t="s">
        <v>166</v>
      </c>
      <c r="AP108" s="32" t="s">
        <v>166</v>
      </c>
      <c r="AQ108" s="32" t="s">
        <v>166</v>
      </c>
      <c r="AR108" s="32" t="s">
        <v>166</v>
      </c>
      <c r="AS108" s="42" t="s">
        <v>166</v>
      </c>
      <c r="AT108" s="42" t="s">
        <v>166</v>
      </c>
      <c r="AU108" s="32" t="s">
        <v>166</v>
      </c>
      <c r="AW108" s="32" t="s">
        <v>166</v>
      </c>
      <c r="AX108" s="32" t="s">
        <v>166</v>
      </c>
      <c r="AY108" s="32" t="s">
        <v>166</v>
      </c>
      <c r="AZ108" s="32" t="s">
        <v>166</v>
      </c>
      <c r="BA108" s="32" t="s">
        <v>166</v>
      </c>
      <c r="BB108" s="32" t="s">
        <v>166</v>
      </c>
      <c r="BC108" s="32" t="s">
        <v>178</v>
      </c>
      <c r="BD108" s="42" t="s">
        <v>166</v>
      </c>
      <c r="BE108" s="42" t="s">
        <v>166</v>
      </c>
      <c r="BF108" s="32" t="s">
        <v>166</v>
      </c>
      <c r="BH108" s="31">
        <v>1</v>
      </c>
      <c r="BI108" s="31">
        <v>1</v>
      </c>
      <c r="BJ108" s="31">
        <v>1</v>
      </c>
      <c r="BK108" s="31">
        <v>1</v>
      </c>
      <c r="BL108" s="31">
        <v>1</v>
      </c>
      <c r="BM108" s="31">
        <v>1</v>
      </c>
      <c r="BN108" s="31">
        <v>1</v>
      </c>
      <c r="BO108" s="31">
        <v>1</v>
      </c>
      <c r="BP108" s="31">
        <v>1</v>
      </c>
      <c r="BQ108" s="31">
        <v>1</v>
      </c>
    </row>
    <row r="109" spans="1:69">
      <c r="A109" s="2">
        <v>91</v>
      </c>
      <c r="B109" s="19">
        <v>1</v>
      </c>
      <c r="C109">
        <v>-2</v>
      </c>
      <c r="D109">
        <v>107</v>
      </c>
      <c r="E109">
        <v>-2</v>
      </c>
      <c r="F109">
        <v>85</v>
      </c>
      <c r="G109">
        <v>-2</v>
      </c>
      <c r="H109">
        <v>110</v>
      </c>
      <c r="I109">
        <v>75</v>
      </c>
      <c r="J109" s="10">
        <v>3300</v>
      </c>
      <c r="K109">
        <v>28</v>
      </c>
      <c r="L109">
        <v>106</v>
      </c>
      <c r="N109" s="32" t="s">
        <v>212</v>
      </c>
      <c r="P109" s="3" t="str">
        <f t="shared" si="111"/>
        <v>-</v>
      </c>
      <c r="Q109" s="3" t="str">
        <f t="shared" si="104"/>
        <v>-</v>
      </c>
      <c r="R109" s="3" t="str">
        <f t="shared" si="105"/>
        <v>-</v>
      </c>
      <c r="S109" s="3" t="str">
        <f t="shared" si="112"/>
        <v>-</v>
      </c>
      <c r="T109" s="3" t="str">
        <f t="shared" si="113"/>
        <v>-</v>
      </c>
      <c r="U109" s="3" t="str">
        <f t="shared" si="114"/>
        <v>-</v>
      </c>
      <c r="V109" s="3" t="str">
        <f t="shared" si="115"/>
        <v>-</v>
      </c>
      <c r="W109" s="3" t="str">
        <f t="shared" si="116"/>
        <v>-</v>
      </c>
      <c r="Y109">
        <f t="shared" si="92"/>
        <v>-2</v>
      </c>
      <c r="Z109">
        <f t="shared" si="93"/>
        <v>107</v>
      </c>
      <c r="AA109">
        <f t="shared" si="94"/>
        <v>-2</v>
      </c>
      <c r="AB109">
        <f t="shared" si="95"/>
        <v>85</v>
      </c>
      <c r="AC109">
        <f t="shared" si="96"/>
        <v>-2</v>
      </c>
      <c r="AD109">
        <f t="shared" si="97"/>
        <v>110</v>
      </c>
      <c r="AE109">
        <f t="shared" si="98"/>
        <v>75</v>
      </c>
      <c r="AF109">
        <f t="shared" si="99"/>
        <v>3300</v>
      </c>
      <c r="AG109">
        <f t="shared" si="100"/>
        <v>28</v>
      </c>
      <c r="AH109">
        <f t="shared" si="101"/>
        <v>106</v>
      </c>
      <c r="AJ109" t="str">
        <f t="shared" si="117"/>
        <v>Status</v>
      </c>
      <c r="AL109" s="32" t="s">
        <v>166</v>
      </c>
      <c r="AM109" s="32" t="s">
        <v>166</v>
      </c>
      <c r="AN109" s="32" t="s">
        <v>166</v>
      </c>
      <c r="AO109" s="32" t="s">
        <v>166</v>
      </c>
      <c r="AP109" s="32" t="s">
        <v>166</v>
      </c>
      <c r="AQ109" s="32" t="s">
        <v>166</v>
      </c>
      <c r="AR109" s="32" t="s">
        <v>166</v>
      </c>
      <c r="AS109" s="42" t="s">
        <v>166</v>
      </c>
      <c r="AT109" s="42" t="s">
        <v>166</v>
      </c>
      <c r="AU109" s="32" t="s">
        <v>166</v>
      </c>
      <c r="AW109" s="32" t="s">
        <v>178</v>
      </c>
      <c r="AX109" s="32" t="s">
        <v>166</v>
      </c>
      <c r="AY109" s="32" t="s">
        <v>178</v>
      </c>
      <c r="AZ109" s="32" t="s">
        <v>166</v>
      </c>
      <c r="BA109" s="32" t="s">
        <v>178</v>
      </c>
      <c r="BB109" s="32" t="s">
        <v>166</v>
      </c>
      <c r="BC109" s="32" t="s">
        <v>166</v>
      </c>
      <c r="BD109" s="42" t="s">
        <v>166</v>
      </c>
      <c r="BE109" s="42" t="s">
        <v>166</v>
      </c>
      <c r="BF109" s="32" t="s">
        <v>166</v>
      </c>
      <c r="BH109" s="31">
        <v>1</v>
      </c>
      <c r="BI109" s="31">
        <v>1</v>
      </c>
      <c r="BJ109" s="31">
        <v>1</v>
      </c>
      <c r="BK109" s="31">
        <v>1</v>
      </c>
      <c r="BL109" s="31">
        <v>1</v>
      </c>
      <c r="BM109" s="31">
        <v>1</v>
      </c>
      <c r="BN109" s="31">
        <v>1</v>
      </c>
      <c r="BO109" s="31">
        <v>1</v>
      </c>
      <c r="BP109" s="31">
        <v>1</v>
      </c>
      <c r="BQ109" s="31">
        <v>1</v>
      </c>
    </row>
    <row r="110" spans="1:69">
      <c r="A110" s="2">
        <v>92</v>
      </c>
      <c r="B110" s="19">
        <v>1</v>
      </c>
      <c r="C110">
        <v>20</v>
      </c>
      <c r="D110">
        <v>-2</v>
      </c>
      <c r="E110">
        <v>2</v>
      </c>
      <c r="F110">
        <v>-2</v>
      </c>
      <c r="G110">
        <v>18</v>
      </c>
      <c r="H110">
        <v>-2</v>
      </c>
      <c r="I110">
        <v>75</v>
      </c>
      <c r="J110" s="10">
        <v>-1</v>
      </c>
      <c r="K110">
        <v>28</v>
      </c>
      <c r="L110">
        <v>106</v>
      </c>
      <c r="N110" s="32" t="s">
        <v>213</v>
      </c>
      <c r="P110" s="3" t="str">
        <f t="shared" si="111"/>
        <v>-</v>
      </c>
      <c r="Q110" s="3" t="str">
        <f t="shared" si="104"/>
        <v>-</v>
      </c>
      <c r="R110" s="3" t="str">
        <f t="shared" si="105"/>
        <v>-</v>
      </c>
      <c r="S110" s="3" t="str">
        <f t="shared" si="112"/>
        <v>-</v>
      </c>
      <c r="T110" s="3" t="str">
        <f t="shared" si="113"/>
        <v>-</v>
      </c>
      <c r="U110" s="3" t="str">
        <f t="shared" si="114"/>
        <v>-</v>
      </c>
      <c r="V110" s="3" t="str">
        <f t="shared" si="115"/>
        <v>-</v>
      </c>
      <c r="W110" s="3" t="str">
        <f t="shared" si="116"/>
        <v>-</v>
      </c>
      <c r="Y110">
        <f t="shared" si="92"/>
        <v>20</v>
      </c>
      <c r="Z110">
        <f t="shared" si="93"/>
        <v>-2</v>
      </c>
      <c r="AA110">
        <f t="shared" si="94"/>
        <v>2</v>
      </c>
      <c r="AB110">
        <f t="shared" si="95"/>
        <v>-2</v>
      </c>
      <c r="AC110">
        <f t="shared" si="96"/>
        <v>18</v>
      </c>
      <c r="AD110">
        <f t="shared" si="97"/>
        <v>-2</v>
      </c>
      <c r="AE110">
        <f t="shared" si="98"/>
        <v>75</v>
      </c>
      <c r="AF110">
        <f t="shared" si="99"/>
        <v>-1</v>
      </c>
      <c r="AG110">
        <f t="shared" si="100"/>
        <v>28</v>
      </c>
      <c r="AH110">
        <f t="shared" si="101"/>
        <v>106</v>
      </c>
      <c r="AJ110" t="str">
        <f t="shared" si="117"/>
        <v>ok</v>
      </c>
      <c r="AL110" s="32" t="s">
        <v>166</v>
      </c>
      <c r="AM110" s="32" t="s">
        <v>166</v>
      </c>
      <c r="AN110" s="32" t="s">
        <v>166</v>
      </c>
      <c r="AO110" s="32" t="s">
        <v>166</v>
      </c>
      <c r="AP110" s="32" t="s">
        <v>166</v>
      </c>
      <c r="AQ110" s="32" t="s">
        <v>166</v>
      </c>
      <c r="AR110" s="32" t="s">
        <v>166</v>
      </c>
      <c r="AS110" s="42" t="s">
        <v>166</v>
      </c>
      <c r="AT110" s="42" t="s">
        <v>166</v>
      </c>
      <c r="AU110" s="32" t="s">
        <v>166</v>
      </c>
      <c r="AW110" s="32" t="s">
        <v>166</v>
      </c>
      <c r="AX110" s="32" t="s">
        <v>178</v>
      </c>
      <c r="AY110" s="32" t="s">
        <v>166</v>
      </c>
      <c r="AZ110" s="32" t="s">
        <v>178</v>
      </c>
      <c r="BA110" s="32" t="s">
        <v>166</v>
      </c>
      <c r="BB110" s="32" t="s">
        <v>178</v>
      </c>
      <c r="BC110" s="32" t="s">
        <v>166</v>
      </c>
      <c r="BD110" s="42" t="s">
        <v>166</v>
      </c>
      <c r="BE110" s="42" t="s">
        <v>166</v>
      </c>
      <c r="BF110" s="32" t="s">
        <v>166</v>
      </c>
      <c r="BH110" s="31">
        <v>1</v>
      </c>
      <c r="BI110" s="31">
        <v>1</v>
      </c>
      <c r="BJ110" s="31">
        <v>1</v>
      </c>
      <c r="BK110" s="31">
        <v>1</v>
      </c>
      <c r="BL110" s="31">
        <v>1</v>
      </c>
      <c r="BM110" s="31">
        <v>1</v>
      </c>
      <c r="BN110" s="31">
        <v>1</v>
      </c>
      <c r="BO110" s="31">
        <v>1</v>
      </c>
      <c r="BP110" s="31">
        <v>1</v>
      </c>
      <c r="BQ110" s="31">
        <v>1</v>
      </c>
    </row>
    <row r="111" spans="1:69">
      <c r="A111" s="2">
        <v>93</v>
      </c>
      <c r="B111" s="19">
        <v>1</v>
      </c>
      <c r="C111">
        <v>-2</v>
      </c>
      <c r="D111">
        <v>-2</v>
      </c>
      <c r="E111">
        <v>-2</v>
      </c>
      <c r="F111">
        <v>-2</v>
      </c>
      <c r="G111">
        <v>-2</v>
      </c>
      <c r="H111">
        <v>-2</v>
      </c>
      <c r="I111" s="10">
        <v>75</v>
      </c>
      <c r="J111" s="10">
        <v>-1</v>
      </c>
      <c r="K111">
        <v>29</v>
      </c>
      <c r="L111" s="10">
        <v>106</v>
      </c>
      <c r="N111" s="32" t="s">
        <v>214</v>
      </c>
      <c r="P111" s="3" t="str">
        <f t="shared" si="111"/>
        <v>-</v>
      </c>
      <c r="Q111" s="3" t="str">
        <f t="shared" si="104"/>
        <v>-</v>
      </c>
      <c r="R111" s="3" t="str">
        <f t="shared" si="105"/>
        <v>-</v>
      </c>
      <c r="S111" s="3" t="str">
        <f t="shared" si="112"/>
        <v>-</v>
      </c>
      <c r="T111" s="3" t="str">
        <f t="shared" si="113"/>
        <v>-</v>
      </c>
      <c r="U111" s="3" t="str">
        <f t="shared" si="114"/>
        <v>-</v>
      </c>
      <c r="V111" s="3" t="str">
        <f t="shared" si="115"/>
        <v>-</v>
      </c>
      <c r="W111" s="3" t="str">
        <f t="shared" si="116"/>
        <v>-</v>
      </c>
      <c r="Y111">
        <f t="shared" si="92"/>
        <v>-2</v>
      </c>
      <c r="Z111">
        <f t="shared" si="93"/>
        <v>-2</v>
      </c>
      <c r="AA111">
        <f t="shared" si="94"/>
        <v>-2</v>
      </c>
      <c r="AB111">
        <f t="shared" si="95"/>
        <v>-2</v>
      </c>
      <c r="AC111">
        <f t="shared" si="96"/>
        <v>-2</v>
      </c>
      <c r="AD111">
        <f t="shared" si="97"/>
        <v>-2</v>
      </c>
      <c r="AE111">
        <f t="shared" si="98"/>
        <v>75</v>
      </c>
      <c r="AF111">
        <f t="shared" si="99"/>
        <v>-1</v>
      </c>
      <c r="AG111">
        <f t="shared" si="100"/>
        <v>29</v>
      </c>
      <c r="AH111">
        <f t="shared" si="101"/>
        <v>106</v>
      </c>
      <c r="AJ111" t="str">
        <f t="shared" si="117"/>
        <v>Status</v>
      </c>
      <c r="AL111" s="32" t="s">
        <v>166</v>
      </c>
      <c r="AM111" s="32" t="s">
        <v>166</v>
      </c>
      <c r="AN111" s="32" t="s">
        <v>166</v>
      </c>
      <c r="AO111" s="32" t="s">
        <v>166</v>
      </c>
      <c r="AP111" s="32" t="s">
        <v>166</v>
      </c>
      <c r="AQ111" s="32" t="s">
        <v>166</v>
      </c>
      <c r="AR111" s="32" t="s">
        <v>166</v>
      </c>
      <c r="AS111" s="42" t="s">
        <v>166</v>
      </c>
      <c r="AT111" s="42" t="s">
        <v>166</v>
      </c>
      <c r="AU111" s="32" t="s">
        <v>166</v>
      </c>
      <c r="AW111" s="32" t="s">
        <v>178</v>
      </c>
      <c r="AX111" s="32" t="s">
        <v>178</v>
      </c>
      <c r="AY111" s="32" t="s">
        <v>178</v>
      </c>
      <c r="AZ111" s="32" t="s">
        <v>178</v>
      </c>
      <c r="BA111" s="32" t="s">
        <v>178</v>
      </c>
      <c r="BB111" s="32" t="s">
        <v>178</v>
      </c>
      <c r="BC111" s="32" t="s">
        <v>166</v>
      </c>
      <c r="BD111" s="42" t="s">
        <v>166</v>
      </c>
      <c r="BE111" s="42" t="s">
        <v>166</v>
      </c>
      <c r="BF111" s="32" t="s">
        <v>166</v>
      </c>
      <c r="BH111" s="31">
        <v>1</v>
      </c>
      <c r="BI111" s="31">
        <v>1</v>
      </c>
      <c r="BJ111" s="31">
        <v>1</v>
      </c>
      <c r="BK111" s="31">
        <v>1</v>
      </c>
      <c r="BL111" s="31">
        <v>1</v>
      </c>
      <c r="BM111" s="31">
        <v>1</v>
      </c>
      <c r="BN111" s="31">
        <v>1</v>
      </c>
      <c r="BO111" s="31">
        <v>1</v>
      </c>
      <c r="BP111" s="31">
        <v>1</v>
      </c>
      <c r="BQ111" s="31">
        <v>1</v>
      </c>
    </row>
    <row r="112" spans="1:69">
      <c r="A112" s="2">
        <v>94</v>
      </c>
      <c r="B112" s="22">
        <v>1</v>
      </c>
      <c r="C112" s="10">
        <v>31</v>
      </c>
      <c r="D112">
        <v>107</v>
      </c>
      <c r="E112" s="10">
        <v>3</v>
      </c>
      <c r="F112" s="10">
        <v>85</v>
      </c>
      <c r="G112" s="10">
        <v>28</v>
      </c>
      <c r="H112" s="10">
        <v>110</v>
      </c>
      <c r="I112" s="10">
        <v>75</v>
      </c>
      <c r="J112" s="10">
        <v>4100</v>
      </c>
      <c r="K112">
        <v>28</v>
      </c>
      <c r="L112" s="10">
        <v>106</v>
      </c>
      <c r="N112" t="s">
        <v>4</v>
      </c>
      <c r="P112" s="3" t="str">
        <f t="shared" si="103"/>
        <v>X</v>
      </c>
      <c r="Q112" s="3" t="str">
        <f t="shared" si="104"/>
        <v>-</v>
      </c>
      <c r="R112" s="3" t="str">
        <f t="shared" si="105"/>
        <v>X</v>
      </c>
      <c r="S112" s="3" t="str">
        <f t="shared" si="106"/>
        <v>-</v>
      </c>
      <c r="T112" s="3" t="str">
        <f t="shared" si="107"/>
        <v>-</v>
      </c>
      <c r="U112" s="3" t="str">
        <f t="shared" si="108"/>
        <v>-</v>
      </c>
      <c r="V112" s="3" t="str">
        <f t="shared" si="109"/>
        <v>-</v>
      </c>
      <c r="W112" s="3" t="str">
        <f t="shared" si="110"/>
        <v>-</v>
      </c>
      <c r="Y112">
        <f t="shared" si="92"/>
        <v>31</v>
      </c>
      <c r="Z112">
        <f t="shared" si="93"/>
        <v>107</v>
      </c>
      <c r="AA112">
        <f t="shared" si="94"/>
        <v>3</v>
      </c>
      <c r="AB112">
        <f t="shared" si="95"/>
        <v>85</v>
      </c>
      <c r="AC112">
        <f t="shared" si="96"/>
        <v>28</v>
      </c>
      <c r="AD112">
        <f t="shared" si="97"/>
        <v>110</v>
      </c>
      <c r="AE112">
        <f t="shared" si="98"/>
        <v>75</v>
      </c>
      <c r="AF112">
        <f t="shared" si="99"/>
        <v>4100</v>
      </c>
      <c r="AG112">
        <f t="shared" si="100"/>
        <v>28</v>
      </c>
      <c r="AH112">
        <f t="shared" si="101"/>
        <v>106</v>
      </c>
      <c r="AJ112" t="str">
        <f t="shared" si="102"/>
        <v>ok</v>
      </c>
      <c r="AL112" t="s">
        <v>166</v>
      </c>
      <c r="AM112" t="s">
        <v>166</v>
      </c>
      <c r="AN112" t="s">
        <v>166</v>
      </c>
      <c r="AO112" t="s">
        <v>166</v>
      </c>
      <c r="AP112" t="s">
        <v>166</v>
      </c>
      <c r="AQ112" t="s">
        <v>166</v>
      </c>
      <c r="AR112" t="s">
        <v>166</v>
      </c>
      <c r="AS112" t="s">
        <v>166</v>
      </c>
      <c r="AT112" t="s">
        <v>166</v>
      </c>
      <c r="AU112" t="s">
        <v>166</v>
      </c>
      <c r="AW112" t="s">
        <v>166</v>
      </c>
      <c r="AX112" t="s">
        <v>166</v>
      </c>
      <c r="AY112" t="s">
        <v>166</v>
      </c>
      <c r="AZ112" t="s">
        <v>166</v>
      </c>
      <c r="BA112" t="s">
        <v>166</v>
      </c>
      <c r="BB112" t="s">
        <v>166</v>
      </c>
      <c r="BC112" t="s">
        <v>166</v>
      </c>
      <c r="BD112" t="s">
        <v>166</v>
      </c>
      <c r="BE112" t="s">
        <v>166</v>
      </c>
      <c r="BF112" t="s">
        <v>166</v>
      </c>
      <c r="BH112" s="31">
        <v>1</v>
      </c>
      <c r="BI112" s="31">
        <v>1</v>
      </c>
      <c r="BJ112" s="31">
        <v>1</v>
      </c>
      <c r="BK112" s="31">
        <v>1</v>
      </c>
      <c r="BL112" s="31">
        <v>1</v>
      </c>
      <c r="BM112" s="31">
        <v>1</v>
      </c>
      <c r="BN112" s="31">
        <v>1</v>
      </c>
      <c r="BO112" s="31">
        <v>1</v>
      </c>
      <c r="BP112" s="31">
        <v>1</v>
      </c>
      <c r="BQ112" s="31">
        <v>1</v>
      </c>
    </row>
    <row r="113" spans="1:69">
      <c r="A113" s="2">
        <v>95</v>
      </c>
      <c r="B113" s="22">
        <v>1</v>
      </c>
      <c r="C113" s="10">
        <v>20</v>
      </c>
      <c r="D113">
        <v>105</v>
      </c>
      <c r="E113" s="10">
        <v>4</v>
      </c>
      <c r="F113" s="10">
        <v>85</v>
      </c>
      <c r="G113" s="10">
        <v>16</v>
      </c>
      <c r="H113" s="10">
        <v>110</v>
      </c>
      <c r="I113" s="10">
        <v>75</v>
      </c>
      <c r="J113" s="10">
        <v>4200</v>
      </c>
      <c r="K113">
        <v>28</v>
      </c>
      <c r="L113" s="10">
        <v>106</v>
      </c>
      <c r="N113" t="s">
        <v>58</v>
      </c>
      <c r="P113" s="3" t="str">
        <f t="shared" si="103"/>
        <v>-</v>
      </c>
      <c r="Q113" s="3" t="str">
        <f t="shared" si="104"/>
        <v>X</v>
      </c>
      <c r="R113" s="3" t="str">
        <f t="shared" si="105"/>
        <v>X</v>
      </c>
      <c r="S113" s="3" t="str">
        <f t="shared" si="106"/>
        <v>-</v>
      </c>
      <c r="T113" s="3" t="str">
        <f t="shared" si="107"/>
        <v>-</v>
      </c>
      <c r="U113" s="3" t="str">
        <f t="shared" si="108"/>
        <v>-</v>
      </c>
      <c r="V113" s="3" t="str">
        <f t="shared" si="109"/>
        <v>-</v>
      </c>
      <c r="W113" s="3" t="str">
        <f t="shared" si="110"/>
        <v>-</v>
      </c>
      <c r="Y113">
        <f t="shared" si="92"/>
        <v>20</v>
      </c>
      <c r="Z113">
        <f t="shared" si="93"/>
        <v>105</v>
      </c>
      <c r="AA113">
        <f t="shared" si="94"/>
        <v>4</v>
      </c>
      <c r="AB113">
        <f t="shared" si="95"/>
        <v>85</v>
      </c>
      <c r="AC113">
        <f t="shared" si="96"/>
        <v>16</v>
      </c>
      <c r="AD113">
        <f t="shared" si="97"/>
        <v>110</v>
      </c>
      <c r="AE113">
        <f t="shared" si="98"/>
        <v>75</v>
      </c>
      <c r="AF113">
        <f t="shared" si="99"/>
        <v>4200</v>
      </c>
      <c r="AG113">
        <f t="shared" si="100"/>
        <v>28</v>
      </c>
      <c r="AH113">
        <f t="shared" si="101"/>
        <v>106</v>
      </c>
      <c r="AJ113" t="str">
        <f t="shared" si="102"/>
        <v>ok</v>
      </c>
      <c r="AL113" t="s">
        <v>166</v>
      </c>
      <c r="AM113" t="s">
        <v>166</v>
      </c>
      <c r="AN113" t="s">
        <v>166</v>
      </c>
      <c r="AO113" t="s">
        <v>166</v>
      </c>
      <c r="AP113" t="s">
        <v>166</v>
      </c>
      <c r="AQ113" t="s">
        <v>166</v>
      </c>
      <c r="AR113" t="s">
        <v>166</v>
      </c>
      <c r="AS113" t="s">
        <v>166</v>
      </c>
      <c r="AT113" t="s">
        <v>166</v>
      </c>
      <c r="AU113" t="s">
        <v>166</v>
      </c>
      <c r="AW113" t="s">
        <v>166</v>
      </c>
      <c r="AX113" t="s">
        <v>166</v>
      </c>
      <c r="AY113" t="s">
        <v>166</v>
      </c>
      <c r="AZ113" t="s">
        <v>166</v>
      </c>
      <c r="BA113" t="s">
        <v>166</v>
      </c>
      <c r="BB113" t="s">
        <v>166</v>
      </c>
      <c r="BC113" t="s">
        <v>166</v>
      </c>
      <c r="BD113" t="s">
        <v>166</v>
      </c>
      <c r="BE113" t="s">
        <v>166</v>
      </c>
      <c r="BF113" t="s">
        <v>166</v>
      </c>
      <c r="BH113" s="31">
        <v>1</v>
      </c>
      <c r="BI113" s="31">
        <v>1</v>
      </c>
      <c r="BJ113" s="31">
        <v>1</v>
      </c>
      <c r="BK113" s="31">
        <v>1</v>
      </c>
      <c r="BL113" s="31">
        <v>1</v>
      </c>
      <c r="BM113" s="31">
        <v>1</v>
      </c>
      <c r="BN113" s="31">
        <v>1</v>
      </c>
      <c r="BO113" s="31">
        <v>1</v>
      </c>
      <c r="BP113" s="31">
        <v>1</v>
      </c>
      <c r="BQ113" s="31">
        <v>1</v>
      </c>
    </row>
    <row r="114" spans="1:69">
      <c r="A114" s="2">
        <v>96</v>
      </c>
      <c r="B114" s="22">
        <v>1</v>
      </c>
      <c r="C114" s="10">
        <v>30</v>
      </c>
      <c r="D114">
        <v>109</v>
      </c>
      <c r="E114" s="10">
        <v>1</v>
      </c>
      <c r="F114" s="10">
        <v>85</v>
      </c>
      <c r="G114" s="10">
        <v>29</v>
      </c>
      <c r="H114" s="10">
        <v>110</v>
      </c>
      <c r="I114" s="10">
        <v>75</v>
      </c>
      <c r="J114" s="10">
        <v>4000</v>
      </c>
      <c r="K114">
        <v>28</v>
      </c>
      <c r="L114" s="10">
        <v>108</v>
      </c>
      <c r="N114" t="s">
        <v>57</v>
      </c>
      <c r="P114" s="3" t="str">
        <f t="shared" si="103"/>
        <v>-</v>
      </c>
      <c r="Q114" s="3" t="str">
        <f t="shared" si="104"/>
        <v>-</v>
      </c>
      <c r="R114" s="3" t="str">
        <f t="shared" si="105"/>
        <v>-</v>
      </c>
      <c r="S114" s="3" t="str">
        <f t="shared" si="106"/>
        <v>-</v>
      </c>
      <c r="T114" s="3" t="str">
        <f t="shared" si="107"/>
        <v>-</v>
      </c>
      <c r="U114" s="3" t="str">
        <f t="shared" si="108"/>
        <v>-</v>
      </c>
      <c r="V114" s="3" t="str">
        <f t="shared" si="109"/>
        <v>-</v>
      </c>
      <c r="W114" s="3" t="str">
        <f t="shared" si="110"/>
        <v>-</v>
      </c>
      <c r="Y114">
        <f t="shared" si="92"/>
        <v>30</v>
      </c>
      <c r="Z114">
        <f t="shared" si="93"/>
        <v>109</v>
      </c>
      <c r="AA114">
        <f t="shared" si="94"/>
        <v>1</v>
      </c>
      <c r="AB114">
        <f t="shared" si="95"/>
        <v>85</v>
      </c>
      <c r="AC114">
        <f t="shared" si="96"/>
        <v>29</v>
      </c>
      <c r="AD114">
        <f t="shared" si="97"/>
        <v>110</v>
      </c>
      <c r="AE114">
        <f t="shared" si="98"/>
        <v>75</v>
      </c>
      <c r="AF114">
        <f t="shared" si="99"/>
        <v>4000</v>
      </c>
      <c r="AG114">
        <f t="shared" si="100"/>
        <v>28</v>
      </c>
      <c r="AH114">
        <f t="shared" si="101"/>
        <v>108</v>
      </c>
      <c r="AJ114" t="str">
        <f t="shared" si="102"/>
        <v>ok</v>
      </c>
      <c r="AL114" t="s">
        <v>166</v>
      </c>
      <c r="AM114" t="s">
        <v>166</v>
      </c>
      <c r="AN114" t="s">
        <v>166</v>
      </c>
      <c r="AO114" t="s">
        <v>166</v>
      </c>
      <c r="AP114" t="s">
        <v>166</v>
      </c>
      <c r="AQ114" t="s">
        <v>166</v>
      </c>
      <c r="AR114" t="s">
        <v>166</v>
      </c>
      <c r="AS114" t="s">
        <v>166</v>
      </c>
      <c r="AT114" t="s">
        <v>166</v>
      </c>
      <c r="AU114" t="s">
        <v>166</v>
      </c>
      <c r="AW114" t="s">
        <v>166</v>
      </c>
      <c r="AX114" t="s">
        <v>166</v>
      </c>
      <c r="AY114" t="s">
        <v>166</v>
      </c>
      <c r="AZ114" t="s">
        <v>166</v>
      </c>
      <c r="BA114" t="s">
        <v>166</v>
      </c>
      <c r="BB114" t="s">
        <v>166</v>
      </c>
      <c r="BC114" t="s">
        <v>166</v>
      </c>
      <c r="BD114" t="s">
        <v>166</v>
      </c>
      <c r="BE114" t="s">
        <v>166</v>
      </c>
      <c r="BF114" t="s">
        <v>166</v>
      </c>
      <c r="BH114" s="31">
        <v>1</v>
      </c>
      <c r="BI114" s="31">
        <v>1</v>
      </c>
      <c r="BJ114" s="31">
        <v>1</v>
      </c>
      <c r="BK114" s="31">
        <v>1</v>
      </c>
      <c r="BL114" s="31">
        <v>1</v>
      </c>
      <c r="BM114" s="31">
        <v>1</v>
      </c>
      <c r="BN114" s="31">
        <v>1</v>
      </c>
      <c r="BO114" s="31">
        <v>1</v>
      </c>
      <c r="BP114" s="31">
        <v>1</v>
      </c>
      <c r="BQ114" s="31">
        <v>1</v>
      </c>
    </row>
    <row r="115" spans="1:69">
      <c r="A115" s="2">
        <v>97</v>
      </c>
      <c r="B115" s="22">
        <v>1</v>
      </c>
      <c r="C115" s="10">
        <v>20</v>
      </c>
      <c r="D115">
        <v>118</v>
      </c>
      <c r="E115" s="10">
        <v>1</v>
      </c>
      <c r="F115" s="10">
        <v>85</v>
      </c>
      <c r="G115" s="10">
        <v>19</v>
      </c>
      <c r="H115" s="10">
        <v>119</v>
      </c>
      <c r="I115" s="10">
        <v>75</v>
      </c>
      <c r="J115">
        <v>3800</v>
      </c>
      <c r="K115">
        <v>28</v>
      </c>
      <c r="L115" s="10">
        <v>110</v>
      </c>
      <c r="N115" t="s">
        <v>11</v>
      </c>
      <c r="P115" s="3" t="str">
        <f t="shared" si="103"/>
        <v>-</v>
      </c>
      <c r="Q115" s="3" t="str">
        <f t="shared" si="104"/>
        <v>-</v>
      </c>
      <c r="R115" s="3" t="str">
        <f t="shared" si="105"/>
        <v>-</v>
      </c>
      <c r="S115" s="3" t="str">
        <f t="shared" si="106"/>
        <v>X</v>
      </c>
      <c r="T115" s="3" t="str">
        <f t="shared" si="107"/>
        <v>-</v>
      </c>
      <c r="U115" s="3" t="str">
        <f t="shared" si="108"/>
        <v>-</v>
      </c>
      <c r="V115" s="3" t="str">
        <f t="shared" si="109"/>
        <v>-</v>
      </c>
      <c r="W115" s="3" t="str">
        <f t="shared" si="110"/>
        <v>-</v>
      </c>
      <c r="Y115">
        <f t="shared" si="92"/>
        <v>20</v>
      </c>
      <c r="Z115">
        <f t="shared" si="93"/>
        <v>118</v>
      </c>
      <c r="AA115">
        <f t="shared" si="94"/>
        <v>1</v>
      </c>
      <c r="AB115">
        <f t="shared" si="95"/>
        <v>85</v>
      </c>
      <c r="AC115">
        <f t="shared" si="96"/>
        <v>19</v>
      </c>
      <c r="AD115">
        <f t="shared" si="97"/>
        <v>119</v>
      </c>
      <c r="AE115">
        <f t="shared" si="98"/>
        <v>75</v>
      </c>
      <c r="AF115">
        <f t="shared" si="99"/>
        <v>3800</v>
      </c>
      <c r="AG115">
        <f t="shared" si="100"/>
        <v>28</v>
      </c>
      <c r="AH115">
        <f t="shared" si="101"/>
        <v>110</v>
      </c>
      <c r="AJ115" t="str">
        <f t="shared" si="102"/>
        <v>ok</v>
      </c>
      <c r="AL115" t="s">
        <v>166</v>
      </c>
      <c r="AM115" t="s">
        <v>166</v>
      </c>
      <c r="AN115" t="s">
        <v>166</v>
      </c>
      <c r="AO115" t="s">
        <v>166</v>
      </c>
      <c r="AP115" t="s">
        <v>166</v>
      </c>
      <c r="AQ115" t="s">
        <v>166</v>
      </c>
      <c r="AR115" t="s">
        <v>166</v>
      </c>
      <c r="AS115" t="s">
        <v>166</v>
      </c>
      <c r="AT115" t="s">
        <v>166</v>
      </c>
      <c r="AU115" t="s">
        <v>166</v>
      </c>
      <c r="AW115" t="s">
        <v>166</v>
      </c>
      <c r="AX115" t="s">
        <v>166</v>
      </c>
      <c r="AY115" t="s">
        <v>166</v>
      </c>
      <c r="AZ115" t="s">
        <v>166</v>
      </c>
      <c r="BA115" t="s">
        <v>166</v>
      </c>
      <c r="BB115" t="s">
        <v>166</v>
      </c>
      <c r="BC115" t="s">
        <v>166</v>
      </c>
      <c r="BD115" t="s">
        <v>166</v>
      </c>
      <c r="BE115" t="s">
        <v>166</v>
      </c>
      <c r="BF115" t="s">
        <v>166</v>
      </c>
      <c r="BH115" s="31">
        <v>1</v>
      </c>
      <c r="BI115" s="31">
        <v>1</v>
      </c>
      <c r="BJ115" s="31">
        <v>1</v>
      </c>
      <c r="BK115" s="31">
        <v>1</v>
      </c>
      <c r="BL115" s="31">
        <v>1</v>
      </c>
      <c r="BM115" s="31">
        <v>1</v>
      </c>
      <c r="BN115" s="31">
        <v>1</v>
      </c>
      <c r="BO115" s="31">
        <v>1</v>
      </c>
      <c r="BP115" s="31">
        <v>1</v>
      </c>
      <c r="BQ115" s="31">
        <v>1</v>
      </c>
    </row>
    <row r="116" spans="1:69">
      <c r="A116" s="2">
        <v>98</v>
      </c>
      <c r="B116" s="22">
        <v>1</v>
      </c>
      <c r="C116" s="10">
        <v>20</v>
      </c>
      <c r="D116">
        <v>108</v>
      </c>
      <c r="E116" s="10">
        <v>2</v>
      </c>
      <c r="F116" s="10">
        <v>95</v>
      </c>
      <c r="G116" s="10">
        <v>18</v>
      </c>
      <c r="H116" s="10">
        <v>110</v>
      </c>
      <c r="I116" s="10">
        <v>75</v>
      </c>
      <c r="J116">
        <v>3100</v>
      </c>
      <c r="K116">
        <v>21</v>
      </c>
      <c r="L116" s="10">
        <v>106</v>
      </c>
      <c r="N116" t="s">
        <v>60</v>
      </c>
      <c r="P116" s="3" t="str">
        <f t="shared" si="103"/>
        <v>-</v>
      </c>
      <c r="Q116" s="3" t="str">
        <f t="shared" ref="Q116:Q126" si="118">IF(E116&gt;D$4,"X","-")</f>
        <v>-</v>
      </c>
      <c r="R116" s="3" t="str">
        <f t="shared" ref="R116:R126" si="119">IF(G116&gt;=0,IF(MIN(C116,$D$3)-MIN(E116,$D$4)&lt;&gt;G116,"X","-"),"-")</f>
        <v>-</v>
      </c>
      <c r="S116" s="3" t="str">
        <f t="shared" si="106"/>
        <v>-</v>
      </c>
      <c r="T116" s="3" t="str">
        <f t="shared" si="107"/>
        <v>X</v>
      </c>
      <c r="U116" s="3" t="str">
        <f t="shared" si="108"/>
        <v>-</v>
      </c>
      <c r="V116" s="3" t="str">
        <f t="shared" si="109"/>
        <v>-</v>
      </c>
      <c r="W116" s="3" t="str">
        <f t="shared" si="110"/>
        <v>-</v>
      </c>
      <c r="Y116">
        <f t="shared" si="92"/>
        <v>20</v>
      </c>
      <c r="Z116">
        <f t="shared" si="93"/>
        <v>108</v>
      </c>
      <c r="AA116">
        <f t="shared" si="94"/>
        <v>2</v>
      </c>
      <c r="AB116">
        <f t="shared" si="95"/>
        <v>95</v>
      </c>
      <c r="AC116">
        <f t="shared" si="96"/>
        <v>18</v>
      </c>
      <c r="AD116">
        <f t="shared" si="97"/>
        <v>110</v>
      </c>
      <c r="AE116">
        <f t="shared" si="98"/>
        <v>75</v>
      </c>
      <c r="AF116">
        <f t="shared" si="99"/>
        <v>3100</v>
      </c>
      <c r="AG116">
        <f t="shared" si="100"/>
        <v>21</v>
      </c>
      <c r="AH116">
        <f t="shared" si="101"/>
        <v>106</v>
      </c>
      <c r="AJ116" t="str">
        <f t="shared" si="102"/>
        <v>ok</v>
      </c>
      <c r="AL116" t="s">
        <v>166</v>
      </c>
      <c r="AM116" t="s">
        <v>166</v>
      </c>
      <c r="AN116" t="s">
        <v>166</v>
      </c>
      <c r="AO116" t="s">
        <v>166</v>
      </c>
      <c r="AP116" t="s">
        <v>166</v>
      </c>
      <c r="AQ116" t="s">
        <v>166</v>
      </c>
      <c r="AR116" t="s">
        <v>166</v>
      </c>
      <c r="AS116" t="s">
        <v>166</v>
      </c>
      <c r="AT116" t="s">
        <v>166</v>
      </c>
      <c r="AU116" t="s">
        <v>166</v>
      </c>
      <c r="AW116" t="s">
        <v>166</v>
      </c>
      <c r="AX116" t="s">
        <v>166</v>
      </c>
      <c r="AY116" t="s">
        <v>166</v>
      </c>
      <c r="AZ116" t="s">
        <v>166</v>
      </c>
      <c r="BA116" t="s">
        <v>166</v>
      </c>
      <c r="BB116" t="s">
        <v>166</v>
      </c>
      <c r="BC116" t="s">
        <v>166</v>
      </c>
      <c r="BD116" t="s">
        <v>166</v>
      </c>
      <c r="BE116" t="s">
        <v>166</v>
      </c>
      <c r="BF116" t="s">
        <v>166</v>
      </c>
      <c r="BH116" s="31">
        <v>1</v>
      </c>
      <c r="BI116" s="31">
        <v>1</v>
      </c>
      <c r="BJ116" s="31">
        <v>1</v>
      </c>
      <c r="BK116" s="31">
        <v>1</v>
      </c>
      <c r="BL116" s="31">
        <v>1</v>
      </c>
      <c r="BM116" s="31">
        <v>1</v>
      </c>
      <c r="BN116" s="31">
        <v>1</v>
      </c>
      <c r="BO116" s="31">
        <v>1</v>
      </c>
      <c r="BP116" s="31">
        <v>1</v>
      </c>
      <c r="BQ116" s="31">
        <v>1</v>
      </c>
    </row>
    <row r="117" spans="1:69">
      <c r="A117" s="2">
        <v>99</v>
      </c>
      <c r="B117" s="22">
        <v>1</v>
      </c>
      <c r="C117" s="10">
        <v>20</v>
      </c>
      <c r="D117">
        <v>113</v>
      </c>
      <c r="E117" s="10">
        <v>3</v>
      </c>
      <c r="F117" s="10">
        <v>50</v>
      </c>
      <c r="G117" s="10">
        <v>17</v>
      </c>
      <c r="H117" s="10">
        <v>125</v>
      </c>
      <c r="I117" s="10">
        <v>75</v>
      </c>
      <c r="J117">
        <v>4200</v>
      </c>
      <c r="K117">
        <v>23</v>
      </c>
      <c r="L117" s="10">
        <v>110</v>
      </c>
      <c r="N117" t="s">
        <v>59</v>
      </c>
      <c r="P117" s="3" t="str">
        <f t="shared" si="103"/>
        <v>-</v>
      </c>
      <c r="Q117" s="3" t="str">
        <f t="shared" si="118"/>
        <v>-</v>
      </c>
      <c r="R117" s="3" t="str">
        <f t="shared" si="119"/>
        <v>-</v>
      </c>
      <c r="S117" s="3" t="str">
        <f t="shared" si="106"/>
        <v>-</v>
      </c>
      <c r="T117" s="3" t="str">
        <f t="shared" si="107"/>
        <v>-</v>
      </c>
      <c r="U117" s="3" t="str">
        <f t="shared" si="108"/>
        <v>X</v>
      </c>
      <c r="V117" s="3" t="str">
        <f t="shared" si="109"/>
        <v>-</v>
      </c>
      <c r="W117" s="3" t="str">
        <f t="shared" si="110"/>
        <v>-</v>
      </c>
      <c r="Y117">
        <f t="shared" si="92"/>
        <v>20</v>
      </c>
      <c r="Z117">
        <f t="shared" si="93"/>
        <v>113</v>
      </c>
      <c r="AA117">
        <f t="shared" si="94"/>
        <v>3</v>
      </c>
      <c r="AB117">
        <f t="shared" si="95"/>
        <v>50</v>
      </c>
      <c r="AC117">
        <f t="shared" si="96"/>
        <v>17</v>
      </c>
      <c r="AD117">
        <f t="shared" si="97"/>
        <v>125</v>
      </c>
      <c r="AE117">
        <f t="shared" si="98"/>
        <v>75</v>
      </c>
      <c r="AF117">
        <f t="shared" si="99"/>
        <v>4200</v>
      </c>
      <c r="AG117">
        <f t="shared" si="100"/>
        <v>23</v>
      </c>
      <c r="AH117">
        <f t="shared" si="101"/>
        <v>110</v>
      </c>
      <c r="AJ117" t="str">
        <f t="shared" si="102"/>
        <v>ok</v>
      </c>
      <c r="AL117" t="s">
        <v>166</v>
      </c>
      <c r="AM117" t="s">
        <v>166</v>
      </c>
      <c r="AN117" t="s">
        <v>166</v>
      </c>
      <c r="AO117" t="s">
        <v>166</v>
      </c>
      <c r="AP117" t="s">
        <v>166</v>
      </c>
      <c r="AQ117" t="s">
        <v>166</v>
      </c>
      <c r="AR117" t="s">
        <v>166</v>
      </c>
      <c r="AS117" t="s">
        <v>166</v>
      </c>
      <c r="AT117" t="s">
        <v>166</v>
      </c>
      <c r="AU117" t="s">
        <v>166</v>
      </c>
      <c r="AW117" t="s">
        <v>166</v>
      </c>
      <c r="AX117" t="s">
        <v>166</v>
      </c>
      <c r="AY117" t="s">
        <v>166</v>
      </c>
      <c r="AZ117" t="s">
        <v>166</v>
      </c>
      <c r="BA117" t="s">
        <v>166</v>
      </c>
      <c r="BB117" t="s">
        <v>166</v>
      </c>
      <c r="BC117" t="s">
        <v>166</v>
      </c>
      <c r="BD117" t="s">
        <v>166</v>
      </c>
      <c r="BE117" t="s">
        <v>166</v>
      </c>
      <c r="BF117" t="s">
        <v>166</v>
      </c>
      <c r="BH117" s="31">
        <v>1</v>
      </c>
      <c r="BI117" s="31">
        <v>1</v>
      </c>
      <c r="BJ117" s="31">
        <v>1</v>
      </c>
      <c r="BK117" s="31">
        <v>1</v>
      </c>
      <c r="BL117" s="31">
        <v>1</v>
      </c>
      <c r="BM117" s="31">
        <v>1</v>
      </c>
      <c r="BN117" s="31">
        <v>1</v>
      </c>
      <c r="BO117" s="31">
        <v>1</v>
      </c>
      <c r="BP117" s="31">
        <v>1</v>
      </c>
      <c r="BQ117" s="31">
        <v>1</v>
      </c>
    </row>
    <row r="118" spans="1:69">
      <c r="A118" s="2">
        <v>100</v>
      </c>
      <c r="B118" s="22">
        <v>1</v>
      </c>
      <c r="C118" s="10">
        <v>20</v>
      </c>
      <c r="D118">
        <v>107</v>
      </c>
      <c r="E118" s="10">
        <v>2</v>
      </c>
      <c r="F118" s="10">
        <v>85</v>
      </c>
      <c r="G118" s="10">
        <v>18</v>
      </c>
      <c r="H118" s="10">
        <v>110</v>
      </c>
      <c r="I118" s="10">
        <v>85</v>
      </c>
      <c r="J118">
        <v>4400</v>
      </c>
      <c r="K118">
        <v>31</v>
      </c>
      <c r="L118" s="10">
        <v>106</v>
      </c>
      <c r="N118" t="s">
        <v>9</v>
      </c>
      <c r="P118" s="3" t="str">
        <f t="shared" si="103"/>
        <v>-</v>
      </c>
      <c r="Q118" s="3" t="str">
        <f t="shared" si="118"/>
        <v>-</v>
      </c>
      <c r="R118" s="3" t="str">
        <f t="shared" si="119"/>
        <v>-</v>
      </c>
      <c r="S118" s="3" t="str">
        <f t="shared" si="106"/>
        <v>-</v>
      </c>
      <c r="T118" s="3" t="str">
        <f t="shared" si="107"/>
        <v>-</v>
      </c>
      <c r="U118" s="3" t="str">
        <f t="shared" si="108"/>
        <v>-</v>
      </c>
      <c r="V118" s="3" t="str">
        <f t="shared" si="109"/>
        <v>-</v>
      </c>
      <c r="W118" s="3" t="str">
        <f t="shared" si="110"/>
        <v>X</v>
      </c>
      <c r="Y118">
        <f t="shared" si="92"/>
        <v>20</v>
      </c>
      <c r="Z118">
        <f t="shared" si="93"/>
        <v>107</v>
      </c>
      <c r="AA118">
        <f t="shared" si="94"/>
        <v>2</v>
      </c>
      <c r="AB118">
        <f t="shared" si="95"/>
        <v>85</v>
      </c>
      <c r="AC118">
        <f t="shared" si="96"/>
        <v>18</v>
      </c>
      <c r="AD118">
        <f t="shared" si="97"/>
        <v>110</v>
      </c>
      <c r="AE118">
        <f t="shared" si="98"/>
        <v>85</v>
      </c>
      <c r="AF118">
        <f t="shared" si="99"/>
        <v>4400</v>
      </c>
      <c r="AG118">
        <f t="shared" si="100"/>
        <v>31</v>
      </c>
      <c r="AH118">
        <f t="shared" si="101"/>
        <v>106</v>
      </c>
      <c r="AJ118" t="str">
        <f t="shared" si="102"/>
        <v>ok</v>
      </c>
      <c r="AL118" t="s">
        <v>166</v>
      </c>
      <c r="AM118" t="s">
        <v>166</v>
      </c>
      <c r="AN118" t="s">
        <v>166</v>
      </c>
      <c r="AO118" t="s">
        <v>166</v>
      </c>
      <c r="AP118" t="s">
        <v>166</v>
      </c>
      <c r="AQ118" t="s">
        <v>166</v>
      </c>
      <c r="AR118" t="s">
        <v>166</v>
      </c>
      <c r="AS118" t="s">
        <v>166</v>
      </c>
      <c r="AT118" t="s">
        <v>166</v>
      </c>
      <c r="AU118" t="s">
        <v>166</v>
      </c>
      <c r="AW118" t="s">
        <v>166</v>
      </c>
      <c r="AX118" t="s">
        <v>166</v>
      </c>
      <c r="AY118" t="s">
        <v>166</v>
      </c>
      <c r="AZ118" t="s">
        <v>166</v>
      </c>
      <c r="BA118" t="s">
        <v>166</v>
      </c>
      <c r="BB118" t="s">
        <v>166</v>
      </c>
      <c r="BC118" t="s">
        <v>166</v>
      </c>
      <c r="BD118" t="s">
        <v>166</v>
      </c>
      <c r="BE118" t="s">
        <v>166</v>
      </c>
      <c r="BF118" t="s">
        <v>166</v>
      </c>
      <c r="BH118" s="31">
        <v>1</v>
      </c>
      <c r="BI118" s="31">
        <v>1</v>
      </c>
      <c r="BJ118" s="31">
        <v>1</v>
      </c>
      <c r="BK118" s="31">
        <v>1</v>
      </c>
      <c r="BL118" s="31">
        <v>1</v>
      </c>
      <c r="BM118" s="31">
        <v>1</v>
      </c>
      <c r="BN118" s="31">
        <v>1</v>
      </c>
      <c r="BO118" s="31">
        <v>1</v>
      </c>
      <c r="BP118" s="31">
        <v>1</v>
      </c>
      <c r="BQ118" s="31">
        <v>1</v>
      </c>
    </row>
    <row r="119" spans="1:69">
      <c r="A119" s="2">
        <v>101</v>
      </c>
      <c r="B119" s="22">
        <v>1</v>
      </c>
      <c r="C119" s="10">
        <v>20</v>
      </c>
      <c r="D119">
        <v>115</v>
      </c>
      <c r="E119" s="10">
        <v>3</v>
      </c>
      <c r="F119" s="10">
        <v>90</v>
      </c>
      <c r="G119" s="10">
        <v>17</v>
      </c>
      <c r="H119" s="10">
        <v>120</v>
      </c>
      <c r="I119" s="10">
        <v>75</v>
      </c>
      <c r="J119">
        <v>3900</v>
      </c>
      <c r="K119">
        <v>32</v>
      </c>
      <c r="L119" s="10">
        <v>114</v>
      </c>
      <c r="N119" t="s">
        <v>63</v>
      </c>
      <c r="P119" s="3" t="str">
        <f t="shared" si="103"/>
        <v>-</v>
      </c>
      <c r="Q119" s="3" t="str">
        <f t="shared" si="118"/>
        <v>-</v>
      </c>
      <c r="R119" s="3" t="str">
        <f t="shared" si="119"/>
        <v>-</v>
      </c>
      <c r="S119" s="3" t="str">
        <f t="shared" si="106"/>
        <v>-</v>
      </c>
      <c r="T119" s="3" t="str">
        <f t="shared" si="107"/>
        <v>-</v>
      </c>
      <c r="U119" s="3" t="str">
        <f t="shared" si="108"/>
        <v>-</v>
      </c>
      <c r="V119" s="3" t="str">
        <f t="shared" si="109"/>
        <v>X</v>
      </c>
      <c r="W119" s="3" t="str">
        <f t="shared" si="110"/>
        <v>-</v>
      </c>
      <c r="Y119">
        <f t="shared" si="92"/>
        <v>20</v>
      </c>
      <c r="Z119">
        <f t="shared" si="93"/>
        <v>115</v>
      </c>
      <c r="AA119">
        <f t="shared" si="94"/>
        <v>3</v>
      </c>
      <c r="AB119">
        <f t="shared" si="95"/>
        <v>90</v>
      </c>
      <c r="AC119">
        <f t="shared" si="96"/>
        <v>17</v>
      </c>
      <c r="AD119">
        <f t="shared" si="97"/>
        <v>120</v>
      </c>
      <c r="AE119">
        <f t="shared" si="98"/>
        <v>75</v>
      </c>
      <c r="AF119">
        <f t="shared" si="99"/>
        <v>3900</v>
      </c>
      <c r="AG119">
        <f t="shared" si="100"/>
        <v>32</v>
      </c>
      <c r="AH119">
        <f t="shared" si="101"/>
        <v>114</v>
      </c>
      <c r="AJ119" t="str">
        <f t="shared" si="102"/>
        <v>ok</v>
      </c>
      <c r="AL119" t="s">
        <v>166</v>
      </c>
      <c r="AM119" t="s">
        <v>166</v>
      </c>
      <c r="AN119" t="s">
        <v>166</v>
      </c>
      <c r="AO119" t="s">
        <v>166</v>
      </c>
      <c r="AP119" t="s">
        <v>166</v>
      </c>
      <c r="AQ119" t="s">
        <v>166</v>
      </c>
      <c r="AR119" t="s">
        <v>166</v>
      </c>
      <c r="AS119" t="s">
        <v>166</v>
      </c>
      <c r="AT119" t="s">
        <v>166</v>
      </c>
      <c r="AU119" t="s">
        <v>166</v>
      </c>
      <c r="AW119" t="s">
        <v>166</v>
      </c>
      <c r="AX119" t="s">
        <v>166</v>
      </c>
      <c r="AY119" t="s">
        <v>166</v>
      </c>
      <c r="AZ119" t="s">
        <v>166</v>
      </c>
      <c r="BA119" t="s">
        <v>166</v>
      </c>
      <c r="BB119" t="s">
        <v>166</v>
      </c>
      <c r="BC119" t="s">
        <v>166</v>
      </c>
      <c r="BD119" t="s">
        <v>166</v>
      </c>
      <c r="BE119" t="s">
        <v>166</v>
      </c>
      <c r="BF119" t="s">
        <v>166</v>
      </c>
      <c r="BH119" s="31">
        <v>1</v>
      </c>
      <c r="BI119" s="31">
        <v>1</v>
      </c>
      <c r="BJ119" s="31">
        <v>1</v>
      </c>
      <c r="BK119" s="31">
        <v>1</v>
      </c>
      <c r="BL119" s="31">
        <v>1</v>
      </c>
      <c r="BM119" s="31">
        <v>1</v>
      </c>
      <c r="BN119" s="31">
        <v>1</v>
      </c>
      <c r="BO119" s="31">
        <v>1</v>
      </c>
      <c r="BP119" s="31">
        <v>1</v>
      </c>
      <c r="BQ119" s="31">
        <v>1</v>
      </c>
    </row>
    <row r="120" spans="1:69">
      <c r="A120" s="2">
        <v>102</v>
      </c>
      <c r="B120" s="19">
        <v>1</v>
      </c>
      <c r="C120" s="10">
        <v>20</v>
      </c>
      <c r="D120">
        <v>115</v>
      </c>
      <c r="E120" s="10">
        <v>3</v>
      </c>
      <c r="F120" s="10">
        <v>90</v>
      </c>
      <c r="G120" s="10">
        <v>17</v>
      </c>
      <c r="H120" s="10">
        <v>120</v>
      </c>
      <c r="I120" s="10">
        <v>80</v>
      </c>
      <c r="J120">
        <v>3000</v>
      </c>
      <c r="K120">
        <v>25</v>
      </c>
      <c r="L120" s="10">
        <v>113</v>
      </c>
      <c r="N120" t="s">
        <v>149</v>
      </c>
      <c r="P120" s="3" t="str">
        <f t="shared" si="103"/>
        <v>-</v>
      </c>
      <c r="Q120" s="3" t="str">
        <f t="shared" si="118"/>
        <v>-</v>
      </c>
      <c r="R120" s="3" t="str">
        <f t="shared" si="119"/>
        <v>-</v>
      </c>
      <c r="S120" s="3" t="str">
        <f t="shared" si="106"/>
        <v>-</v>
      </c>
      <c r="T120" s="3" t="str">
        <f t="shared" si="107"/>
        <v>-</v>
      </c>
      <c r="U120" s="3" t="str">
        <f t="shared" si="108"/>
        <v>-</v>
      </c>
      <c r="V120" s="3" t="str">
        <f t="shared" si="109"/>
        <v>-</v>
      </c>
      <c r="W120" s="3" t="str">
        <f t="shared" si="110"/>
        <v>-</v>
      </c>
      <c r="Y120">
        <f t="shared" si="92"/>
        <v>20</v>
      </c>
      <c r="Z120">
        <f t="shared" si="93"/>
        <v>115</v>
      </c>
      <c r="AA120">
        <f t="shared" si="94"/>
        <v>3</v>
      </c>
      <c r="AB120">
        <f t="shared" si="95"/>
        <v>90</v>
      </c>
      <c r="AC120">
        <f t="shared" si="96"/>
        <v>17</v>
      </c>
      <c r="AD120">
        <f t="shared" si="97"/>
        <v>120</v>
      </c>
      <c r="AE120">
        <f t="shared" si="98"/>
        <v>80</v>
      </c>
      <c r="AF120">
        <f t="shared" si="99"/>
        <v>3000</v>
      </c>
      <c r="AG120">
        <f t="shared" si="100"/>
        <v>25</v>
      </c>
      <c r="AH120">
        <f t="shared" si="101"/>
        <v>113</v>
      </c>
      <c r="AJ120" t="str">
        <f t="shared" si="102"/>
        <v>ok</v>
      </c>
      <c r="AL120" t="s">
        <v>166</v>
      </c>
      <c r="AM120" t="s">
        <v>166</v>
      </c>
      <c r="AN120" t="s">
        <v>166</v>
      </c>
      <c r="AO120" t="s">
        <v>166</v>
      </c>
      <c r="AP120" t="s">
        <v>166</v>
      </c>
      <c r="AQ120" t="s">
        <v>166</v>
      </c>
      <c r="AR120" t="s">
        <v>166</v>
      </c>
      <c r="AS120" t="s">
        <v>166</v>
      </c>
      <c r="AT120" t="s">
        <v>166</v>
      </c>
      <c r="AU120" t="s">
        <v>166</v>
      </c>
      <c r="AW120" t="s">
        <v>166</v>
      </c>
      <c r="AX120" t="s">
        <v>166</v>
      </c>
      <c r="AY120" t="s">
        <v>166</v>
      </c>
      <c r="AZ120" t="s">
        <v>166</v>
      </c>
      <c r="BA120" t="s">
        <v>166</v>
      </c>
      <c r="BB120" t="s">
        <v>166</v>
      </c>
      <c r="BC120" t="s">
        <v>166</v>
      </c>
      <c r="BD120" t="s">
        <v>166</v>
      </c>
      <c r="BE120" t="s">
        <v>166</v>
      </c>
      <c r="BF120" t="s">
        <v>166</v>
      </c>
      <c r="BH120" s="31">
        <v>1</v>
      </c>
      <c r="BI120" s="31">
        <v>1</v>
      </c>
      <c r="BJ120" s="31">
        <v>1</v>
      </c>
      <c r="BK120" s="31">
        <v>1</v>
      </c>
      <c r="BL120" s="31">
        <v>1</v>
      </c>
      <c r="BM120" s="31">
        <v>1</v>
      </c>
      <c r="BN120" s="31">
        <v>1</v>
      </c>
      <c r="BO120" s="31">
        <v>1</v>
      </c>
      <c r="BP120" s="31">
        <v>1</v>
      </c>
      <c r="BQ120" s="31">
        <v>1</v>
      </c>
    </row>
    <row r="121" spans="1:69">
      <c r="A121" s="2">
        <v>103</v>
      </c>
      <c r="B121" s="19">
        <v>1</v>
      </c>
      <c r="C121" s="10">
        <v>30</v>
      </c>
      <c r="D121">
        <v>109</v>
      </c>
      <c r="E121" s="10">
        <v>2</v>
      </c>
      <c r="F121" s="10">
        <v>85</v>
      </c>
      <c r="G121" s="10">
        <v>28</v>
      </c>
      <c r="H121" s="10">
        <v>110</v>
      </c>
      <c r="I121" s="10">
        <v>75</v>
      </c>
      <c r="J121">
        <v>3500</v>
      </c>
      <c r="K121">
        <v>28</v>
      </c>
      <c r="L121" s="10">
        <v>108</v>
      </c>
      <c r="N121" t="s">
        <v>150</v>
      </c>
      <c r="P121" s="3" t="str">
        <f t="shared" si="103"/>
        <v>-</v>
      </c>
      <c r="Q121" s="3" t="str">
        <f t="shared" si="118"/>
        <v>-</v>
      </c>
      <c r="R121" s="3" t="str">
        <f t="shared" si="119"/>
        <v>-</v>
      </c>
      <c r="S121" s="3" t="str">
        <f t="shared" si="106"/>
        <v>-</v>
      </c>
      <c r="T121" s="3" t="str">
        <f t="shared" si="107"/>
        <v>-</v>
      </c>
      <c r="U121" s="3" t="str">
        <f t="shared" si="108"/>
        <v>-</v>
      </c>
      <c r="V121" s="3" t="str">
        <f t="shared" si="109"/>
        <v>-</v>
      </c>
      <c r="W121" s="3" t="str">
        <f t="shared" si="110"/>
        <v>-</v>
      </c>
      <c r="Y121">
        <f t="shared" si="92"/>
        <v>30</v>
      </c>
      <c r="Z121">
        <f t="shared" si="93"/>
        <v>109</v>
      </c>
      <c r="AA121">
        <f t="shared" si="94"/>
        <v>2</v>
      </c>
      <c r="AB121">
        <f t="shared" si="95"/>
        <v>85</v>
      </c>
      <c r="AC121">
        <f t="shared" si="96"/>
        <v>28</v>
      </c>
      <c r="AD121">
        <f t="shared" si="97"/>
        <v>110</v>
      </c>
      <c r="AE121">
        <f t="shared" si="98"/>
        <v>75</v>
      </c>
      <c r="AF121">
        <f t="shared" si="99"/>
        <v>3500</v>
      </c>
      <c r="AG121">
        <f t="shared" si="100"/>
        <v>28</v>
      </c>
      <c r="AH121">
        <f t="shared" si="101"/>
        <v>108</v>
      </c>
      <c r="AJ121" t="str">
        <f t="shared" si="102"/>
        <v>ok</v>
      </c>
      <c r="AL121" t="s">
        <v>166</v>
      </c>
      <c r="AM121" t="s">
        <v>166</v>
      </c>
      <c r="AN121" t="s">
        <v>166</v>
      </c>
      <c r="AO121" t="s">
        <v>166</v>
      </c>
      <c r="AP121" t="s">
        <v>166</v>
      </c>
      <c r="AQ121" t="s">
        <v>166</v>
      </c>
      <c r="AR121" t="s">
        <v>166</v>
      </c>
      <c r="AS121" t="s">
        <v>166</v>
      </c>
      <c r="AT121" t="s">
        <v>166</v>
      </c>
      <c r="AU121" t="s">
        <v>166</v>
      </c>
      <c r="AW121" t="s">
        <v>166</v>
      </c>
      <c r="AX121" t="s">
        <v>166</v>
      </c>
      <c r="AY121" t="s">
        <v>166</v>
      </c>
      <c r="AZ121" t="s">
        <v>166</v>
      </c>
      <c r="BA121" t="s">
        <v>166</v>
      </c>
      <c r="BB121" t="s">
        <v>166</v>
      </c>
      <c r="BC121" t="s">
        <v>166</v>
      </c>
      <c r="BD121" t="s">
        <v>166</v>
      </c>
      <c r="BE121" t="s">
        <v>166</v>
      </c>
      <c r="BF121" t="s">
        <v>166</v>
      </c>
      <c r="BH121" s="31">
        <v>1</v>
      </c>
      <c r="BI121" s="31">
        <v>1</v>
      </c>
      <c r="BJ121" s="31">
        <v>1</v>
      </c>
      <c r="BK121" s="31">
        <v>1</v>
      </c>
      <c r="BL121" s="31">
        <v>1</v>
      </c>
      <c r="BM121" s="31">
        <v>1</v>
      </c>
      <c r="BN121" s="31">
        <v>1</v>
      </c>
      <c r="BO121" s="31">
        <v>1</v>
      </c>
      <c r="BP121" s="31">
        <v>1</v>
      </c>
      <c r="BQ121" s="31">
        <v>1</v>
      </c>
    </row>
    <row r="122" spans="1:69">
      <c r="A122" s="2">
        <v>104</v>
      </c>
      <c r="B122" s="22">
        <v>1</v>
      </c>
      <c r="C122" s="10">
        <v>32</v>
      </c>
      <c r="D122">
        <v>108</v>
      </c>
      <c r="E122" s="10">
        <v>3</v>
      </c>
      <c r="F122" s="10">
        <v>85</v>
      </c>
      <c r="G122" s="10">
        <v>29</v>
      </c>
      <c r="H122" s="10">
        <v>110</v>
      </c>
      <c r="I122" s="10">
        <v>85</v>
      </c>
      <c r="J122">
        <v>4000</v>
      </c>
      <c r="K122">
        <v>22</v>
      </c>
      <c r="L122" s="10">
        <v>106</v>
      </c>
      <c r="N122" t="s">
        <v>151</v>
      </c>
      <c r="P122" s="3" t="str">
        <f t="shared" si="103"/>
        <v>X</v>
      </c>
      <c r="Q122" s="3" t="str">
        <f t="shared" si="118"/>
        <v>-</v>
      </c>
      <c r="R122" s="3" t="str">
        <f t="shared" si="119"/>
        <v>X</v>
      </c>
      <c r="S122" s="3" t="str">
        <f t="shared" si="106"/>
        <v>-</v>
      </c>
      <c r="T122" s="3" t="str">
        <f t="shared" si="107"/>
        <v>-</v>
      </c>
      <c r="U122" s="3" t="str">
        <f t="shared" si="108"/>
        <v>-</v>
      </c>
      <c r="V122" s="3" t="str">
        <f t="shared" si="109"/>
        <v>-</v>
      </c>
      <c r="W122" s="3" t="str">
        <f t="shared" si="110"/>
        <v>X</v>
      </c>
      <c r="Y122">
        <f t="shared" si="92"/>
        <v>32</v>
      </c>
      <c r="Z122">
        <f t="shared" si="93"/>
        <v>108</v>
      </c>
      <c r="AA122">
        <f t="shared" si="94"/>
        <v>3</v>
      </c>
      <c r="AB122">
        <f t="shared" si="95"/>
        <v>85</v>
      </c>
      <c r="AC122">
        <f t="shared" si="96"/>
        <v>29</v>
      </c>
      <c r="AD122">
        <f t="shared" si="97"/>
        <v>110</v>
      </c>
      <c r="AE122">
        <f t="shared" si="98"/>
        <v>85</v>
      </c>
      <c r="AF122">
        <f t="shared" si="99"/>
        <v>4000</v>
      </c>
      <c r="AG122">
        <f t="shared" si="100"/>
        <v>22</v>
      </c>
      <c r="AH122">
        <f t="shared" si="101"/>
        <v>106</v>
      </c>
      <c r="AJ122" t="str">
        <f t="shared" si="102"/>
        <v>ok</v>
      </c>
      <c r="AL122" t="s">
        <v>166</v>
      </c>
      <c r="AM122" t="s">
        <v>166</v>
      </c>
      <c r="AN122" t="s">
        <v>166</v>
      </c>
      <c r="AO122" t="s">
        <v>166</v>
      </c>
      <c r="AP122" t="s">
        <v>166</v>
      </c>
      <c r="AQ122" t="s">
        <v>166</v>
      </c>
      <c r="AR122" t="s">
        <v>166</v>
      </c>
      <c r="AS122" t="s">
        <v>166</v>
      </c>
      <c r="AT122" t="s">
        <v>166</v>
      </c>
      <c r="AU122" t="s">
        <v>166</v>
      </c>
      <c r="AW122" t="s">
        <v>166</v>
      </c>
      <c r="AX122" t="s">
        <v>166</v>
      </c>
      <c r="AY122" t="s">
        <v>166</v>
      </c>
      <c r="AZ122" t="s">
        <v>166</v>
      </c>
      <c r="BA122" t="s">
        <v>166</v>
      </c>
      <c r="BB122" t="s">
        <v>166</v>
      </c>
      <c r="BC122" t="s">
        <v>166</v>
      </c>
      <c r="BD122" t="s">
        <v>166</v>
      </c>
      <c r="BE122" t="s">
        <v>166</v>
      </c>
      <c r="BF122" t="s">
        <v>166</v>
      </c>
      <c r="BH122" s="31">
        <v>1</v>
      </c>
      <c r="BI122" s="31">
        <v>1</v>
      </c>
      <c r="BJ122" s="31">
        <v>1</v>
      </c>
      <c r="BK122" s="31">
        <v>1</v>
      </c>
      <c r="BL122" s="31">
        <v>1</v>
      </c>
      <c r="BM122" s="31">
        <v>1</v>
      </c>
      <c r="BN122" s="31">
        <v>1</v>
      </c>
      <c r="BO122" s="31">
        <v>1</v>
      </c>
      <c r="BP122" s="31">
        <v>1</v>
      </c>
      <c r="BQ122" s="31">
        <v>1</v>
      </c>
    </row>
    <row r="123" spans="1:69">
      <c r="A123" s="2">
        <v>105</v>
      </c>
      <c r="B123" s="22">
        <v>1</v>
      </c>
      <c r="C123" s="10">
        <v>20</v>
      </c>
      <c r="D123">
        <v>121</v>
      </c>
      <c r="E123" s="10">
        <v>3</v>
      </c>
      <c r="F123" s="10">
        <v>95</v>
      </c>
      <c r="G123" s="10">
        <v>17</v>
      </c>
      <c r="H123" s="10">
        <v>125</v>
      </c>
      <c r="I123" s="10">
        <v>75</v>
      </c>
      <c r="J123">
        <v>4000</v>
      </c>
      <c r="K123">
        <v>28</v>
      </c>
      <c r="L123" s="10">
        <v>117</v>
      </c>
      <c r="N123" t="s">
        <v>148</v>
      </c>
      <c r="P123" s="3" t="str">
        <f t="shared" si="103"/>
        <v>-</v>
      </c>
      <c r="Q123" s="3" t="str">
        <f t="shared" si="118"/>
        <v>-</v>
      </c>
      <c r="R123" s="3" t="str">
        <f t="shared" si="119"/>
        <v>-</v>
      </c>
      <c r="S123" s="3" t="str">
        <f t="shared" si="106"/>
        <v>X</v>
      </c>
      <c r="T123" s="3" t="str">
        <f t="shared" si="107"/>
        <v>X</v>
      </c>
      <c r="U123" s="3" t="str">
        <f t="shared" si="108"/>
        <v>X</v>
      </c>
      <c r="V123" s="3" t="str">
        <f t="shared" si="109"/>
        <v>X</v>
      </c>
      <c r="W123" s="3" t="str">
        <f t="shared" si="110"/>
        <v>-</v>
      </c>
      <c r="Y123">
        <f t="shared" si="92"/>
        <v>20</v>
      </c>
      <c r="Z123">
        <f t="shared" si="93"/>
        <v>121</v>
      </c>
      <c r="AA123">
        <f t="shared" si="94"/>
        <v>3</v>
      </c>
      <c r="AB123">
        <f t="shared" si="95"/>
        <v>95</v>
      </c>
      <c r="AC123">
        <f t="shared" si="96"/>
        <v>17</v>
      </c>
      <c r="AD123">
        <f t="shared" si="97"/>
        <v>125</v>
      </c>
      <c r="AE123">
        <f t="shared" si="98"/>
        <v>75</v>
      </c>
      <c r="AF123">
        <f t="shared" si="99"/>
        <v>4000</v>
      </c>
      <c r="AG123">
        <f t="shared" si="100"/>
        <v>28</v>
      </c>
      <c r="AH123">
        <f t="shared" si="101"/>
        <v>117</v>
      </c>
      <c r="AJ123" t="str">
        <f t="shared" si="102"/>
        <v>ok</v>
      </c>
      <c r="AL123" t="s">
        <v>166</v>
      </c>
      <c r="AM123" t="s">
        <v>166</v>
      </c>
      <c r="AN123" t="s">
        <v>166</v>
      </c>
      <c r="AO123" t="s">
        <v>166</v>
      </c>
      <c r="AP123" t="s">
        <v>166</v>
      </c>
      <c r="AQ123" t="s">
        <v>166</v>
      </c>
      <c r="AR123" t="s">
        <v>166</v>
      </c>
      <c r="AS123" t="s">
        <v>166</v>
      </c>
      <c r="AT123" t="s">
        <v>166</v>
      </c>
      <c r="AU123" t="s">
        <v>166</v>
      </c>
      <c r="AW123" t="s">
        <v>166</v>
      </c>
      <c r="AX123" t="s">
        <v>166</v>
      </c>
      <c r="AY123" t="s">
        <v>166</v>
      </c>
      <c r="AZ123" t="s">
        <v>166</v>
      </c>
      <c r="BA123" t="s">
        <v>166</v>
      </c>
      <c r="BB123" t="s">
        <v>166</v>
      </c>
      <c r="BC123" t="s">
        <v>166</v>
      </c>
      <c r="BD123" t="s">
        <v>166</v>
      </c>
      <c r="BE123" t="s">
        <v>166</v>
      </c>
      <c r="BF123" t="s">
        <v>166</v>
      </c>
      <c r="BH123" s="31">
        <v>1</v>
      </c>
      <c r="BI123" s="31">
        <v>1</v>
      </c>
      <c r="BJ123" s="31">
        <v>1</v>
      </c>
      <c r="BK123" s="31">
        <v>1</v>
      </c>
      <c r="BL123" s="31">
        <v>1</v>
      </c>
      <c r="BM123" s="31">
        <v>1</v>
      </c>
      <c r="BN123" s="31">
        <v>1</v>
      </c>
      <c r="BO123" s="31">
        <v>1</v>
      </c>
      <c r="BP123" s="31">
        <v>1</v>
      </c>
      <c r="BQ123" s="31">
        <v>1</v>
      </c>
    </row>
    <row r="124" spans="1:69">
      <c r="A124" s="2">
        <v>106</v>
      </c>
      <c r="B124" s="22">
        <v>1</v>
      </c>
      <c r="C124" s="10">
        <v>32</v>
      </c>
      <c r="D124">
        <v>85</v>
      </c>
      <c r="E124" s="10">
        <v>31</v>
      </c>
      <c r="F124" s="10">
        <v>85</v>
      </c>
      <c r="G124" s="10">
        <v>1</v>
      </c>
      <c r="H124" s="10">
        <v>110</v>
      </c>
      <c r="I124" s="10">
        <v>75</v>
      </c>
      <c r="J124">
        <v>3500</v>
      </c>
      <c r="K124">
        <v>26</v>
      </c>
      <c r="L124" s="10">
        <v>95</v>
      </c>
      <c r="N124" t="s">
        <v>160</v>
      </c>
      <c r="P124" s="3" t="str">
        <f t="shared" si="103"/>
        <v>X</v>
      </c>
      <c r="Q124" s="3" t="str">
        <f t="shared" si="118"/>
        <v>X</v>
      </c>
      <c r="R124" s="3" t="str">
        <f t="shared" si="119"/>
        <v>X</v>
      </c>
      <c r="S124" s="3" t="str">
        <f t="shared" si="106"/>
        <v>-</v>
      </c>
      <c r="T124" s="3" t="str">
        <f t="shared" si="107"/>
        <v>-</v>
      </c>
      <c r="U124" s="3" t="str">
        <f t="shared" si="108"/>
        <v>-</v>
      </c>
      <c r="V124" s="3" t="str">
        <f t="shared" si="109"/>
        <v>-</v>
      </c>
      <c r="W124" s="3" t="str">
        <f t="shared" si="110"/>
        <v>-</v>
      </c>
      <c r="Y124">
        <f t="shared" si="92"/>
        <v>32</v>
      </c>
      <c r="Z124">
        <f t="shared" si="93"/>
        <v>85</v>
      </c>
      <c r="AA124">
        <f t="shared" si="94"/>
        <v>31</v>
      </c>
      <c r="AB124">
        <f t="shared" si="95"/>
        <v>85</v>
      </c>
      <c r="AC124">
        <f t="shared" si="96"/>
        <v>1</v>
      </c>
      <c r="AD124">
        <f t="shared" si="97"/>
        <v>110</v>
      </c>
      <c r="AE124">
        <f t="shared" si="98"/>
        <v>75</v>
      </c>
      <c r="AF124">
        <f t="shared" si="99"/>
        <v>3500</v>
      </c>
      <c r="AG124">
        <f t="shared" si="100"/>
        <v>26</v>
      </c>
      <c r="AH124">
        <f t="shared" si="101"/>
        <v>95</v>
      </c>
      <c r="AJ124" t="str">
        <f t="shared" si="102"/>
        <v>ok</v>
      </c>
      <c r="AL124" t="s">
        <v>166</v>
      </c>
      <c r="AM124" t="s">
        <v>166</v>
      </c>
      <c r="AN124" t="s">
        <v>166</v>
      </c>
      <c r="AO124" t="s">
        <v>166</v>
      </c>
      <c r="AP124" t="s">
        <v>166</v>
      </c>
      <c r="AQ124" t="s">
        <v>166</v>
      </c>
      <c r="AR124" t="s">
        <v>166</v>
      </c>
      <c r="AS124" t="s">
        <v>166</v>
      </c>
      <c r="AT124" t="s">
        <v>166</v>
      </c>
      <c r="AU124" t="s">
        <v>166</v>
      </c>
      <c r="AW124" t="s">
        <v>166</v>
      </c>
      <c r="AX124" t="s">
        <v>166</v>
      </c>
      <c r="AY124" t="s">
        <v>166</v>
      </c>
      <c r="AZ124" t="s">
        <v>166</v>
      </c>
      <c r="BA124" t="s">
        <v>166</v>
      </c>
      <c r="BB124" t="s">
        <v>166</v>
      </c>
      <c r="BC124" t="s">
        <v>166</v>
      </c>
      <c r="BD124" t="s">
        <v>166</v>
      </c>
      <c r="BE124" t="s">
        <v>166</v>
      </c>
      <c r="BF124" t="s">
        <v>166</v>
      </c>
      <c r="BH124" s="31">
        <v>1</v>
      </c>
      <c r="BI124" s="31">
        <v>1</v>
      </c>
      <c r="BJ124" s="31">
        <v>1</v>
      </c>
      <c r="BK124" s="31">
        <v>1</v>
      </c>
      <c r="BL124" s="31">
        <v>1</v>
      </c>
      <c r="BM124" s="31">
        <v>1</v>
      </c>
      <c r="BN124" s="31">
        <v>1</v>
      </c>
      <c r="BO124" s="31">
        <v>1</v>
      </c>
      <c r="BP124" s="31">
        <v>1</v>
      </c>
      <c r="BQ124" s="31">
        <v>1</v>
      </c>
    </row>
    <row r="125" spans="1:69">
      <c r="A125" s="2">
        <v>107</v>
      </c>
      <c r="B125" s="22">
        <v>1</v>
      </c>
      <c r="C125" s="10">
        <v>32</v>
      </c>
      <c r="D125">
        <v>107</v>
      </c>
      <c r="E125" s="10">
        <v>4</v>
      </c>
      <c r="F125" s="10">
        <v>85</v>
      </c>
      <c r="G125" s="10">
        <v>28</v>
      </c>
      <c r="H125" s="10">
        <v>110</v>
      </c>
      <c r="I125" s="10">
        <v>75</v>
      </c>
      <c r="J125">
        <v>3000</v>
      </c>
      <c r="K125">
        <v>28</v>
      </c>
      <c r="L125" s="10">
        <v>95</v>
      </c>
      <c r="N125" t="s">
        <v>163</v>
      </c>
      <c r="P125" s="3" t="str">
        <f t="shared" si="103"/>
        <v>X</v>
      </c>
      <c r="Q125" s="3" t="str">
        <f t="shared" si="118"/>
        <v>X</v>
      </c>
      <c r="R125" s="3" t="str">
        <f t="shared" si="119"/>
        <v>X</v>
      </c>
      <c r="S125" s="3" t="str">
        <f t="shared" si="106"/>
        <v>-</v>
      </c>
      <c r="T125" s="3" t="str">
        <f t="shared" si="107"/>
        <v>-</v>
      </c>
      <c r="U125" s="3" t="str">
        <f t="shared" si="108"/>
        <v>-</v>
      </c>
      <c r="V125" s="3" t="str">
        <f t="shared" si="109"/>
        <v>-</v>
      </c>
      <c r="W125" s="3" t="str">
        <f t="shared" si="110"/>
        <v>-</v>
      </c>
      <c r="Y125">
        <f t="shared" si="92"/>
        <v>32</v>
      </c>
      <c r="Z125">
        <f t="shared" si="93"/>
        <v>107</v>
      </c>
      <c r="AA125">
        <f t="shared" si="94"/>
        <v>4</v>
      </c>
      <c r="AB125">
        <f t="shared" si="95"/>
        <v>85</v>
      </c>
      <c r="AC125">
        <f t="shared" si="96"/>
        <v>28</v>
      </c>
      <c r="AD125">
        <f t="shared" si="97"/>
        <v>110</v>
      </c>
      <c r="AE125">
        <f t="shared" si="98"/>
        <v>75</v>
      </c>
      <c r="AF125">
        <f t="shared" si="99"/>
        <v>3000</v>
      </c>
      <c r="AG125">
        <f t="shared" si="100"/>
        <v>28</v>
      </c>
      <c r="AH125">
        <f t="shared" si="101"/>
        <v>95</v>
      </c>
      <c r="AJ125" t="str">
        <f t="shared" si="102"/>
        <v>ok</v>
      </c>
      <c r="AL125" t="s">
        <v>166</v>
      </c>
      <c r="AM125" t="s">
        <v>166</v>
      </c>
      <c r="AN125" t="s">
        <v>166</v>
      </c>
      <c r="AO125" t="s">
        <v>166</v>
      </c>
      <c r="AP125" t="s">
        <v>166</v>
      </c>
      <c r="AQ125" t="s">
        <v>166</v>
      </c>
      <c r="AR125" t="s">
        <v>166</v>
      </c>
      <c r="AS125" t="s">
        <v>166</v>
      </c>
      <c r="AT125" t="s">
        <v>166</v>
      </c>
      <c r="AU125" t="s">
        <v>166</v>
      </c>
      <c r="AW125" t="s">
        <v>166</v>
      </c>
      <c r="AX125" t="s">
        <v>166</v>
      </c>
      <c r="AY125" t="s">
        <v>166</v>
      </c>
      <c r="AZ125" t="s">
        <v>166</v>
      </c>
      <c r="BA125" t="s">
        <v>166</v>
      </c>
      <c r="BB125" t="s">
        <v>166</v>
      </c>
      <c r="BC125" t="s">
        <v>166</v>
      </c>
      <c r="BD125" t="s">
        <v>166</v>
      </c>
      <c r="BE125" t="s">
        <v>166</v>
      </c>
      <c r="BF125" t="s">
        <v>166</v>
      </c>
      <c r="BH125" s="31">
        <v>1</v>
      </c>
      <c r="BI125" s="31">
        <v>1</v>
      </c>
      <c r="BJ125" s="31">
        <v>1</v>
      </c>
      <c r="BK125" s="31">
        <v>1</v>
      </c>
      <c r="BL125" s="31">
        <v>1</v>
      </c>
      <c r="BM125" s="31">
        <v>1</v>
      </c>
      <c r="BN125" s="31">
        <v>1</v>
      </c>
      <c r="BO125" s="31">
        <v>1</v>
      </c>
      <c r="BP125" s="31">
        <v>1</v>
      </c>
      <c r="BQ125" s="31">
        <v>1</v>
      </c>
    </row>
    <row r="126" spans="1:69">
      <c r="A126" s="2">
        <v>108</v>
      </c>
      <c r="B126" s="22">
        <v>1</v>
      </c>
      <c r="C126" s="10">
        <v>33</v>
      </c>
      <c r="D126">
        <v>107</v>
      </c>
      <c r="E126" s="10">
        <v>4</v>
      </c>
      <c r="F126" s="10">
        <v>85</v>
      </c>
      <c r="G126" s="10">
        <v>29</v>
      </c>
      <c r="H126" s="10">
        <v>110</v>
      </c>
      <c r="I126" s="10">
        <v>75</v>
      </c>
      <c r="J126">
        <v>3900</v>
      </c>
      <c r="K126">
        <v>22</v>
      </c>
      <c r="L126" s="10">
        <v>95</v>
      </c>
      <c r="N126" t="s">
        <v>164</v>
      </c>
      <c r="P126" s="3" t="str">
        <f t="shared" si="103"/>
        <v>X</v>
      </c>
      <c r="Q126" s="3" t="str">
        <f t="shared" si="118"/>
        <v>X</v>
      </c>
      <c r="R126" s="3" t="str">
        <f t="shared" si="119"/>
        <v>X</v>
      </c>
      <c r="S126" s="3" t="str">
        <f t="shared" si="106"/>
        <v>-</v>
      </c>
      <c r="T126" s="3" t="str">
        <f t="shared" si="107"/>
        <v>-</v>
      </c>
      <c r="U126" s="3" t="str">
        <f t="shared" si="108"/>
        <v>-</v>
      </c>
      <c r="V126" s="3" t="str">
        <f t="shared" si="109"/>
        <v>-</v>
      </c>
      <c r="W126" s="3" t="str">
        <f t="shared" si="110"/>
        <v>-</v>
      </c>
      <c r="Y126">
        <f t="shared" si="92"/>
        <v>33</v>
      </c>
      <c r="Z126">
        <f t="shared" si="93"/>
        <v>107</v>
      </c>
      <c r="AA126">
        <f t="shared" si="94"/>
        <v>4</v>
      </c>
      <c r="AB126">
        <f t="shared" si="95"/>
        <v>85</v>
      </c>
      <c r="AC126">
        <f t="shared" si="96"/>
        <v>29</v>
      </c>
      <c r="AD126">
        <f t="shared" si="97"/>
        <v>110</v>
      </c>
      <c r="AE126">
        <f t="shared" si="98"/>
        <v>75</v>
      </c>
      <c r="AF126">
        <f t="shared" si="99"/>
        <v>3900</v>
      </c>
      <c r="AG126">
        <f t="shared" si="100"/>
        <v>22</v>
      </c>
      <c r="AH126">
        <f t="shared" si="101"/>
        <v>95</v>
      </c>
      <c r="AJ126" t="str">
        <f t="shared" si="102"/>
        <v>ok</v>
      </c>
      <c r="AL126" t="s">
        <v>166</v>
      </c>
      <c r="AM126" t="s">
        <v>166</v>
      </c>
      <c r="AN126" t="s">
        <v>166</v>
      </c>
      <c r="AO126" t="s">
        <v>166</v>
      </c>
      <c r="AP126" t="s">
        <v>166</v>
      </c>
      <c r="AQ126" t="s">
        <v>166</v>
      </c>
      <c r="AR126" t="s">
        <v>166</v>
      </c>
      <c r="AS126" t="s">
        <v>166</v>
      </c>
      <c r="AT126" t="s">
        <v>166</v>
      </c>
      <c r="AU126" t="s">
        <v>166</v>
      </c>
      <c r="AW126" t="s">
        <v>166</v>
      </c>
      <c r="AX126" t="s">
        <v>166</v>
      </c>
      <c r="AY126" t="s">
        <v>166</v>
      </c>
      <c r="AZ126" t="s">
        <v>166</v>
      </c>
      <c r="BA126" t="s">
        <v>166</v>
      </c>
      <c r="BB126" t="s">
        <v>166</v>
      </c>
      <c r="BC126" t="s">
        <v>166</v>
      </c>
      <c r="BD126" t="s">
        <v>166</v>
      </c>
      <c r="BE126" t="s">
        <v>166</v>
      </c>
      <c r="BF126" t="s">
        <v>166</v>
      </c>
      <c r="BH126" s="31">
        <v>1</v>
      </c>
      <c r="BI126" s="31">
        <v>1</v>
      </c>
      <c r="BJ126" s="31">
        <v>1</v>
      </c>
      <c r="BK126" s="31">
        <v>1</v>
      </c>
      <c r="BL126" s="31">
        <v>1</v>
      </c>
      <c r="BM126" s="31">
        <v>1</v>
      </c>
      <c r="BN126" s="31">
        <v>1</v>
      </c>
      <c r="BO126" s="31">
        <v>1</v>
      </c>
      <c r="BP126" s="31">
        <v>1</v>
      </c>
      <c r="BQ126" s="31">
        <v>1</v>
      </c>
    </row>
    <row r="127" spans="1:69">
      <c r="A127" s="2"/>
      <c r="B127" s="22"/>
    </row>
    <row r="128" spans="1:69">
      <c r="A128" s="2"/>
      <c r="B128" s="22"/>
    </row>
    <row r="129" spans="1:2">
      <c r="A129" s="2"/>
      <c r="B129" s="22"/>
    </row>
    <row r="130" spans="1:2">
      <c r="A130" s="2"/>
      <c r="B130" s="22"/>
    </row>
    <row r="131" spans="1:2">
      <c r="A131" s="2"/>
      <c r="B131" s="22"/>
    </row>
    <row r="132" spans="1:2">
      <c r="A132" s="2"/>
      <c r="B132" s="22"/>
    </row>
    <row r="133" spans="1:2">
      <c r="A133" s="2"/>
      <c r="B133" s="22"/>
    </row>
    <row r="134" spans="1:2">
      <c r="A134" s="2"/>
      <c r="B134" s="22"/>
    </row>
    <row r="135" spans="1:2">
      <c r="A135" s="2"/>
      <c r="B135" s="22"/>
    </row>
    <row r="136" spans="1:2">
      <c r="A136" s="2"/>
      <c r="B136" s="22"/>
    </row>
    <row r="137" spans="1:2">
      <c r="A137" s="2"/>
      <c r="B137" s="22"/>
    </row>
    <row r="138" spans="1:2">
      <c r="A138" s="2"/>
      <c r="B138" s="22"/>
    </row>
    <row r="139" spans="1:2">
      <c r="A139" s="2"/>
      <c r="B139" s="22"/>
    </row>
    <row r="140" spans="1:2">
      <c r="A140" s="2"/>
      <c r="B140" s="22"/>
    </row>
    <row r="141" spans="1:2">
      <c r="A141" s="2"/>
      <c r="B141" s="22"/>
    </row>
    <row r="142" spans="1:2">
      <c r="A142" s="2"/>
      <c r="B142" s="22"/>
    </row>
    <row r="143" spans="1:2">
      <c r="A143" s="2"/>
      <c r="B143" s="22"/>
    </row>
    <row r="144" spans="1:2">
      <c r="A144" s="2"/>
      <c r="B144" s="22"/>
    </row>
    <row r="145" spans="1:2">
      <c r="A145" s="2"/>
      <c r="B145" s="22"/>
    </row>
    <row r="146" spans="1:2">
      <c r="A146" s="2"/>
      <c r="B146" s="22"/>
    </row>
    <row r="147" spans="1:2">
      <c r="A147" s="2"/>
      <c r="B147" s="22"/>
    </row>
    <row r="148" spans="1:2">
      <c r="A148" s="2"/>
      <c r="B148" s="22"/>
    </row>
    <row r="149" spans="1:2">
      <c r="A149" s="2"/>
      <c r="B149" s="22"/>
    </row>
    <row r="150" spans="1:2">
      <c r="A150" s="2"/>
      <c r="B150" s="22"/>
    </row>
    <row r="151" spans="1:2">
      <c r="A151" s="2"/>
      <c r="B151" s="22"/>
    </row>
    <row r="152" spans="1:2">
      <c r="A152" s="2"/>
      <c r="B152" s="22"/>
    </row>
    <row r="153" spans="1:2">
      <c r="A153" s="2"/>
      <c r="B153" s="22"/>
    </row>
    <row r="154" spans="1:2">
      <c r="A154" s="2"/>
      <c r="B154" s="22"/>
    </row>
    <row r="155" spans="1:2">
      <c r="A155" s="2"/>
      <c r="B155" s="22"/>
    </row>
    <row r="156" spans="1:2">
      <c r="A156" s="2"/>
      <c r="B156" s="22"/>
    </row>
    <row r="157" spans="1:2">
      <c r="A157" s="2"/>
      <c r="B157" s="22"/>
    </row>
    <row r="158" spans="1:2">
      <c r="A158" s="2"/>
      <c r="B158" s="22"/>
    </row>
    <row r="159" spans="1:2">
      <c r="A159" s="2"/>
      <c r="B159" s="22"/>
    </row>
    <row r="160" spans="1:2">
      <c r="A160" s="2"/>
      <c r="B160" s="22"/>
    </row>
    <row r="161" spans="1:2">
      <c r="A161" s="2"/>
      <c r="B161" s="22"/>
    </row>
    <row r="162" spans="1:2">
      <c r="A162" s="2"/>
      <c r="B162" s="22"/>
    </row>
    <row r="163" spans="1:2">
      <c r="A163" s="2"/>
      <c r="B163" s="22"/>
    </row>
    <row r="164" spans="1:2">
      <c r="A164" s="2"/>
      <c r="B164" s="22"/>
    </row>
    <row r="165" spans="1:2">
      <c r="A165" s="2"/>
      <c r="B165" s="22"/>
    </row>
    <row r="166" spans="1:2">
      <c r="A166" s="2"/>
      <c r="B166" s="22"/>
    </row>
    <row r="167" spans="1:2">
      <c r="A167" s="2"/>
      <c r="B167" s="22"/>
    </row>
    <row r="168" spans="1:2">
      <c r="A168" s="2"/>
      <c r="B168" s="22"/>
    </row>
    <row r="169" spans="1:2">
      <c r="A169" s="2"/>
      <c r="B169" s="22"/>
    </row>
    <row r="170" spans="1:2">
      <c r="A170" s="2"/>
      <c r="B170" s="22"/>
    </row>
    <row r="171" spans="1:2">
      <c r="A171" s="2"/>
      <c r="B171" s="22"/>
    </row>
    <row r="172" spans="1:2">
      <c r="A172" s="2"/>
      <c r="B172" s="22"/>
    </row>
    <row r="173" spans="1:2">
      <c r="A173" s="2"/>
      <c r="B173" s="22"/>
    </row>
    <row r="174" spans="1:2">
      <c r="A174" s="2"/>
      <c r="B174" s="22"/>
    </row>
    <row r="175" spans="1:2">
      <c r="A175" s="2"/>
      <c r="B175" s="22"/>
    </row>
    <row r="176" spans="1:2">
      <c r="A176" s="2"/>
      <c r="B176" s="22"/>
    </row>
    <row r="177" spans="1:2">
      <c r="A177" s="2"/>
      <c r="B177" s="22"/>
    </row>
    <row r="178" spans="1:2">
      <c r="A178" s="2"/>
      <c r="B178" s="22"/>
    </row>
    <row r="179" spans="1:2">
      <c r="A179" s="2"/>
      <c r="B179" s="22"/>
    </row>
    <row r="180" spans="1:2">
      <c r="A180" s="2"/>
      <c r="B180" s="22"/>
    </row>
    <row r="181" spans="1:2">
      <c r="A181" s="2"/>
      <c r="B181" s="22"/>
    </row>
    <row r="182" spans="1:2">
      <c r="A182" s="2"/>
      <c r="B182" s="22"/>
    </row>
    <row r="183" spans="1:2">
      <c r="A183" s="2"/>
      <c r="B183" s="22"/>
    </row>
    <row r="184" spans="1:2">
      <c r="A184" s="2"/>
      <c r="B184" s="22"/>
    </row>
    <row r="185" spans="1:2">
      <c r="A185" s="2"/>
      <c r="B185" s="22"/>
    </row>
    <row r="186" spans="1:2">
      <c r="A186" s="2"/>
      <c r="B186" s="22"/>
    </row>
    <row r="187" spans="1:2">
      <c r="A187" s="2"/>
      <c r="B187" s="22"/>
    </row>
    <row r="188" spans="1:2">
      <c r="A188" s="2"/>
      <c r="B188" s="22"/>
    </row>
    <row r="189" spans="1:2">
      <c r="A189" s="2"/>
      <c r="B189" s="22"/>
    </row>
    <row r="190" spans="1:2">
      <c r="A190" s="2"/>
      <c r="B190" s="22"/>
    </row>
    <row r="191" spans="1:2">
      <c r="A191" s="2"/>
      <c r="B191" s="22"/>
    </row>
    <row r="192" spans="1:2">
      <c r="A192" s="2"/>
      <c r="B192" s="22"/>
    </row>
    <row r="193" spans="1:2">
      <c r="A193" s="2"/>
      <c r="B193" s="22"/>
    </row>
    <row r="194" spans="1:2">
      <c r="A194" s="2"/>
      <c r="B194" s="22"/>
    </row>
    <row r="195" spans="1:2">
      <c r="A195" s="2"/>
      <c r="B195" s="22"/>
    </row>
    <row r="196" spans="1:2">
      <c r="A196" s="2"/>
      <c r="B196" s="22"/>
    </row>
    <row r="197" spans="1:2">
      <c r="A197" s="2"/>
      <c r="B197" s="22"/>
    </row>
    <row r="198" spans="1:2">
      <c r="A198" s="2"/>
      <c r="B198" s="22"/>
    </row>
    <row r="199" spans="1:2">
      <c r="A199" s="2"/>
      <c r="B199" s="22"/>
    </row>
    <row r="200" spans="1:2">
      <c r="A200" s="2"/>
      <c r="B200" s="22"/>
    </row>
    <row r="201" spans="1:2">
      <c r="A201" s="2"/>
      <c r="B201" s="22"/>
    </row>
    <row r="202" spans="1:2">
      <c r="A202" s="2"/>
      <c r="B202" s="22"/>
    </row>
    <row r="203" spans="1:2">
      <c r="A203" s="2"/>
      <c r="B203" s="22"/>
    </row>
    <row r="204" spans="1:2">
      <c r="A204" s="2"/>
      <c r="B204" s="22"/>
    </row>
    <row r="205" spans="1:2">
      <c r="A205" s="2"/>
      <c r="B205" s="22"/>
    </row>
    <row r="206" spans="1:2">
      <c r="A206" s="2"/>
      <c r="B206" s="22"/>
    </row>
    <row r="207" spans="1:2">
      <c r="A207" s="2"/>
      <c r="B207" s="22"/>
    </row>
    <row r="208" spans="1:2">
      <c r="A208" s="2"/>
      <c r="B208" s="22"/>
    </row>
    <row r="209" spans="1:2">
      <c r="A209" s="2"/>
      <c r="B209" s="22"/>
    </row>
    <row r="210" spans="1:2">
      <c r="A210" s="2"/>
      <c r="B210" s="22"/>
    </row>
    <row r="211" spans="1:2">
      <c r="A211" s="2"/>
      <c r="B211" s="22"/>
    </row>
    <row r="212" spans="1:2">
      <c r="A212" s="2"/>
      <c r="B212" s="22"/>
    </row>
    <row r="213" spans="1:2">
      <c r="A213" s="2"/>
      <c r="B213" s="22"/>
    </row>
    <row r="214" spans="1:2">
      <c r="A214" s="2"/>
      <c r="B214" s="22"/>
    </row>
    <row r="215" spans="1:2">
      <c r="A215" s="2"/>
      <c r="B215" s="22"/>
    </row>
    <row r="216" spans="1:2">
      <c r="A216" s="2"/>
      <c r="B216" s="22"/>
    </row>
    <row r="217" spans="1:2">
      <c r="A217" s="2"/>
      <c r="B217" s="22"/>
    </row>
    <row r="218" spans="1:2">
      <c r="A218" s="2"/>
      <c r="B218" s="22"/>
    </row>
    <row r="219" spans="1:2">
      <c r="A219" s="2"/>
      <c r="B219" s="22"/>
    </row>
    <row r="220" spans="1:2">
      <c r="A220" s="2"/>
      <c r="B220" s="22"/>
    </row>
    <row r="221" spans="1:2">
      <c r="A221" s="2"/>
      <c r="B221" s="22"/>
    </row>
    <row r="222" spans="1:2">
      <c r="A222" s="2"/>
      <c r="B222" s="22"/>
    </row>
    <row r="223" spans="1:2">
      <c r="A223" s="2"/>
      <c r="B223" s="22"/>
    </row>
    <row r="224" spans="1:2">
      <c r="A224" s="2"/>
      <c r="B224" s="22"/>
    </row>
    <row r="225" spans="1:2">
      <c r="A225" s="2"/>
      <c r="B225" s="22"/>
    </row>
    <row r="226" spans="1:2">
      <c r="A226" s="2"/>
      <c r="B226" s="22"/>
    </row>
    <row r="227" spans="1:2">
      <c r="A227" s="2"/>
      <c r="B227" s="22"/>
    </row>
    <row r="228" spans="1:2">
      <c r="A228" s="2"/>
      <c r="B228" s="22"/>
    </row>
    <row r="229" spans="1:2">
      <c r="A229" s="2"/>
      <c r="B229" s="22"/>
    </row>
    <row r="230" spans="1:2">
      <c r="A230" s="2"/>
      <c r="B230" s="22"/>
    </row>
    <row r="231" spans="1:2">
      <c r="A231" s="2"/>
      <c r="B231" s="22"/>
    </row>
    <row r="232" spans="1:2">
      <c r="A232" s="2"/>
      <c r="B232" s="22"/>
    </row>
    <row r="233" spans="1:2">
      <c r="A233" s="2"/>
      <c r="B233" s="22"/>
    </row>
    <row r="234" spans="1:2">
      <c r="A234" s="2"/>
      <c r="B234" s="22"/>
    </row>
    <row r="235" spans="1:2">
      <c r="A235" s="2"/>
      <c r="B235" s="22"/>
    </row>
    <row r="236" spans="1:2">
      <c r="A236" s="2"/>
      <c r="B236" s="22"/>
    </row>
    <row r="237" spans="1:2">
      <c r="A237" s="2"/>
      <c r="B237" s="22"/>
    </row>
    <row r="238" spans="1:2">
      <c r="A238" s="2"/>
      <c r="B238" s="22"/>
    </row>
    <row r="239" spans="1:2">
      <c r="A239" s="2"/>
      <c r="B239" s="22"/>
    </row>
    <row r="240" spans="1:2">
      <c r="A240" s="2"/>
      <c r="B240" s="22"/>
    </row>
    <row r="241" spans="1:2">
      <c r="A241" s="2"/>
      <c r="B241" s="22"/>
    </row>
    <row r="242" spans="1:2">
      <c r="A242" s="2"/>
      <c r="B242" s="22"/>
    </row>
    <row r="243" spans="1:2">
      <c r="A243" s="2"/>
      <c r="B243" s="22"/>
    </row>
    <row r="244" spans="1:2">
      <c r="A244" s="2"/>
      <c r="B244" s="22"/>
    </row>
    <row r="245" spans="1:2">
      <c r="A245" s="2"/>
      <c r="B245" s="22"/>
    </row>
    <row r="246" spans="1:2">
      <c r="A246" s="2"/>
      <c r="B246" s="22"/>
    </row>
    <row r="247" spans="1:2">
      <c r="A247" s="2"/>
      <c r="B247" s="22"/>
    </row>
    <row r="248" spans="1:2">
      <c r="A248" s="2"/>
      <c r="B248" s="22"/>
    </row>
    <row r="249" spans="1:2">
      <c r="A249" s="2"/>
      <c r="B249" s="22"/>
    </row>
    <row r="250" spans="1:2">
      <c r="A250" s="2"/>
      <c r="B250" s="22"/>
    </row>
    <row r="251" spans="1:2">
      <c r="A251" s="2"/>
      <c r="B251" s="22"/>
    </row>
    <row r="252" spans="1:2">
      <c r="A252" s="2"/>
      <c r="B252" s="22"/>
    </row>
    <row r="253" spans="1:2">
      <c r="A253" s="2"/>
      <c r="B253" s="22"/>
    </row>
    <row r="254" spans="1:2">
      <c r="A254" s="2"/>
      <c r="B254" s="22"/>
    </row>
    <row r="255" spans="1:2">
      <c r="A255" s="2"/>
      <c r="B255" s="22"/>
    </row>
    <row r="256" spans="1:2">
      <c r="A256" s="2"/>
      <c r="B256" s="22"/>
    </row>
    <row r="257" spans="1:2">
      <c r="A257" s="2"/>
      <c r="B257" s="22"/>
    </row>
    <row r="258" spans="1:2">
      <c r="A258" s="2"/>
      <c r="B258" s="22"/>
    </row>
    <row r="259" spans="1:2">
      <c r="A259" s="2"/>
      <c r="B259" s="22"/>
    </row>
    <row r="260" spans="1:2">
      <c r="A260" s="2"/>
      <c r="B260" s="22"/>
    </row>
    <row r="261" spans="1:2">
      <c r="A261" s="2"/>
      <c r="B261" s="22"/>
    </row>
    <row r="262" spans="1:2">
      <c r="A262" s="2"/>
      <c r="B262" s="22"/>
    </row>
    <row r="263" spans="1:2">
      <c r="A263" s="2"/>
      <c r="B263" s="22"/>
    </row>
    <row r="264" spans="1:2">
      <c r="A264" s="2"/>
      <c r="B264" s="22"/>
    </row>
    <row r="265" spans="1:2">
      <c r="A265" s="2"/>
      <c r="B265" s="22"/>
    </row>
    <row r="266" spans="1:2">
      <c r="A266" s="2"/>
      <c r="B266" s="22"/>
    </row>
    <row r="267" spans="1:2">
      <c r="A267" s="2"/>
      <c r="B267" s="22"/>
    </row>
    <row r="268" spans="1:2">
      <c r="A268" s="2"/>
      <c r="B268" s="22"/>
    </row>
    <row r="269" spans="1:2">
      <c r="A269" s="2"/>
      <c r="B269" s="22"/>
    </row>
    <row r="270" spans="1:2">
      <c r="A270" s="2"/>
      <c r="B270" s="22"/>
    </row>
    <row r="271" spans="1:2">
      <c r="A271" s="2"/>
      <c r="B271" s="22"/>
    </row>
    <row r="272" spans="1:2">
      <c r="A272" s="2"/>
      <c r="B272" s="22"/>
    </row>
    <row r="273" spans="1:2">
      <c r="A273" s="2"/>
      <c r="B273" s="22"/>
    </row>
    <row r="274" spans="1:2">
      <c r="A274" s="2"/>
      <c r="B274" s="22"/>
    </row>
    <row r="275" spans="1:2">
      <c r="A275" s="2"/>
      <c r="B275" s="22"/>
    </row>
    <row r="276" spans="1:2">
      <c r="A276" s="2"/>
      <c r="B276" s="22"/>
    </row>
    <row r="277" spans="1:2">
      <c r="A277" s="2"/>
      <c r="B277" s="22"/>
    </row>
    <row r="278" spans="1:2">
      <c r="A278" s="2"/>
      <c r="B278" s="22"/>
    </row>
    <row r="279" spans="1:2">
      <c r="A279" s="2"/>
      <c r="B279" s="22"/>
    </row>
    <row r="280" spans="1:2">
      <c r="A280" s="2"/>
      <c r="B280" s="22"/>
    </row>
  </sheetData>
  <phoneticPr fontId="1" type="noConversion"/>
  <conditionalFormatting sqref="C164:L280 C162:L162 G163:L163 D141:H141 G127:H128 C129:H129 G130:H140 G143:K161 C142:K142 D154:F154 C53:I69 C15:I32 G89:L89 I127:K141 C91:I107 AL91:AU126 C51:L51 C74:I88 C112:I126 Y91:AE126 C36:I50 L36:L50 L15:L32 L74:L88 L53:L69 L112:L161 L91:L107 AH43:AH50 AH91:AH126 AH53:AH88 AF43:AG126 Y40:Y50 Z40:AB47 Y48:AB50 Y15:AH36 Y37:AB39 AD37:AH42 AD43:AE50 AC37:AC50 AL15:AU50 Y53:AE88 AL53:AU88">
    <cfRule type="cellIs" dxfId="1209" priority="74" stopIfTrue="1" operator="equal">
      <formula>-3</formula>
    </cfRule>
    <cfRule type="cellIs" dxfId="1208" priority="75" stopIfTrue="1" operator="equal">
      <formula>-2</formula>
    </cfRule>
    <cfRule type="cellIs" dxfId="1207" priority="76" stopIfTrue="1" operator="equal">
      <formula>-1</formula>
    </cfRule>
  </conditionalFormatting>
  <conditionalFormatting sqref="AL14:BF126">
    <cfRule type="cellIs" dxfId="1206" priority="73" operator="equal">
      <formula>"Ja"</formula>
    </cfRule>
  </conditionalFormatting>
  <conditionalFormatting sqref="C33:I35 L33:L35">
    <cfRule type="cellIs" dxfId="1205" priority="70" stopIfTrue="1" operator="equal">
      <formula>-3</formula>
    </cfRule>
    <cfRule type="cellIs" dxfId="1204" priority="71" stopIfTrue="1" operator="equal">
      <formula>-2</formula>
    </cfRule>
    <cfRule type="cellIs" dxfId="1203" priority="72" stopIfTrue="1" operator="equal">
      <formula>-1</formula>
    </cfRule>
  </conditionalFormatting>
  <conditionalFormatting sqref="C70:I70 L70">
    <cfRule type="cellIs" dxfId="1202" priority="67" stopIfTrue="1" operator="equal">
      <formula>-3</formula>
    </cfRule>
    <cfRule type="cellIs" dxfId="1201" priority="68" stopIfTrue="1" operator="equal">
      <formula>-2</formula>
    </cfRule>
    <cfRule type="cellIs" dxfId="1200" priority="69" stopIfTrue="1" operator="equal">
      <formula>-1</formula>
    </cfRule>
  </conditionalFormatting>
  <conditionalFormatting sqref="C71:I73 L71:L73">
    <cfRule type="cellIs" dxfId="1199" priority="64" stopIfTrue="1" operator="equal">
      <formula>-3</formula>
    </cfRule>
    <cfRule type="cellIs" dxfId="1198" priority="65" stopIfTrue="1" operator="equal">
      <formula>-2</formula>
    </cfRule>
    <cfRule type="cellIs" dxfId="1197" priority="66" stopIfTrue="1" operator="equal">
      <formula>-1</formula>
    </cfRule>
  </conditionalFormatting>
  <conditionalFormatting sqref="C109:I111 L109:L111">
    <cfRule type="cellIs" dxfId="1196" priority="58" stopIfTrue="1" operator="equal">
      <formula>-3</formula>
    </cfRule>
    <cfRule type="cellIs" dxfId="1195" priority="59" stopIfTrue="1" operator="equal">
      <formula>-2</formula>
    </cfRule>
    <cfRule type="cellIs" dxfId="1194" priority="60" stopIfTrue="1" operator="equal">
      <formula>-1</formula>
    </cfRule>
  </conditionalFormatting>
  <conditionalFormatting sqref="C108:I108 L108">
    <cfRule type="cellIs" dxfId="1193" priority="61" stopIfTrue="1" operator="equal">
      <formula>-3</formula>
    </cfRule>
    <cfRule type="cellIs" dxfId="1192" priority="62" stopIfTrue="1" operator="equal">
      <formula>-2</formula>
    </cfRule>
    <cfRule type="cellIs" dxfId="1191" priority="63" stopIfTrue="1" operator="equal">
      <formula>-1</formula>
    </cfRule>
  </conditionalFormatting>
  <conditionalFormatting sqref="J15:J19">
    <cfRule type="cellIs" dxfId="1190" priority="55" stopIfTrue="1" operator="equal">
      <formula>-3</formula>
    </cfRule>
    <cfRule type="cellIs" dxfId="1189" priority="56" stopIfTrue="1" operator="equal">
      <formula>-1</formula>
    </cfRule>
  </conditionalFormatting>
  <conditionalFormatting sqref="J20:J21">
    <cfRule type="cellIs" dxfId="1188" priority="57" stopIfTrue="1" operator="lessThan">
      <formula>0</formula>
    </cfRule>
  </conditionalFormatting>
  <conditionalFormatting sqref="J22:J27">
    <cfRule type="cellIs" dxfId="1187" priority="53" stopIfTrue="1" operator="equal">
      <formula>-3</formula>
    </cfRule>
    <cfRule type="cellIs" dxfId="1186" priority="54" stopIfTrue="1" operator="equal">
      <formula>-1</formula>
    </cfRule>
  </conditionalFormatting>
  <conditionalFormatting sqref="J28:J31">
    <cfRule type="cellIs" dxfId="1185" priority="51" stopIfTrue="1" operator="equal">
      <formula>-3</formula>
    </cfRule>
    <cfRule type="cellIs" dxfId="1184" priority="52" stopIfTrue="1" operator="equal">
      <formula>-1</formula>
    </cfRule>
  </conditionalFormatting>
  <conditionalFormatting sqref="J32:J35">
    <cfRule type="cellIs" dxfId="1183" priority="49" stopIfTrue="1" operator="equal">
      <formula>-3</formula>
    </cfRule>
    <cfRule type="cellIs" dxfId="1182" priority="50" stopIfTrue="1" operator="equal">
      <formula>-1</formula>
    </cfRule>
  </conditionalFormatting>
  <conditionalFormatting sqref="J36:J38">
    <cfRule type="cellIs" dxfId="1181" priority="47" stopIfTrue="1" operator="equal">
      <formula>-3</formula>
    </cfRule>
    <cfRule type="cellIs" dxfId="1180" priority="48" stopIfTrue="1" operator="equal">
      <formula>-1</formula>
    </cfRule>
  </conditionalFormatting>
  <conditionalFormatting sqref="J39:J46">
    <cfRule type="cellIs" dxfId="1179" priority="45" stopIfTrue="1" operator="equal">
      <formula>-3</formula>
    </cfRule>
    <cfRule type="cellIs" dxfId="1178" priority="46" stopIfTrue="1" operator="equal">
      <formula>-1</formula>
    </cfRule>
  </conditionalFormatting>
  <conditionalFormatting sqref="J47:J48 J50">
    <cfRule type="cellIs" dxfId="1177" priority="42" stopIfTrue="1" operator="equal">
      <formula>-3</formula>
    </cfRule>
    <cfRule type="cellIs" dxfId="1176" priority="43" stopIfTrue="1" operator="equal">
      <formula>-1</formula>
    </cfRule>
  </conditionalFormatting>
  <conditionalFormatting sqref="J49">
    <cfRule type="cellIs" dxfId="1175" priority="44" stopIfTrue="1" operator="lessThan">
      <formula>0</formula>
    </cfRule>
  </conditionalFormatting>
  <conditionalFormatting sqref="J53:J57">
    <cfRule type="cellIs" dxfId="1174" priority="39" stopIfTrue="1" operator="equal">
      <formula>-3</formula>
    </cfRule>
    <cfRule type="cellIs" dxfId="1173" priority="40" stopIfTrue="1" operator="equal">
      <formula>-1</formula>
    </cfRule>
  </conditionalFormatting>
  <conditionalFormatting sqref="J58:J59">
    <cfRule type="cellIs" dxfId="1172" priority="41" stopIfTrue="1" operator="lessThan">
      <formula>0</formula>
    </cfRule>
  </conditionalFormatting>
  <conditionalFormatting sqref="J60:J65">
    <cfRule type="cellIs" dxfId="1171" priority="37" stopIfTrue="1" operator="equal">
      <formula>-3</formula>
    </cfRule>
    <cfRule type="cellIs" dxfId="1170" priority="38" stopIfTrue="1" operator="equal">
      <formula>-1</formula>
    </cfRule>
  </conditionalFormatting>
  <conditionalFormatting sqref="J66:J69">
    <cfRule type="cellIs" dxfId="1169" priority="35" stopIfTrue="1" operator="equal">
      <formula>-3</formula>
    </cfRule>
    <cfRule type="cellIs" dxfId="1168" priority="36" stopIfTrue="1" operator="equal">
      <formula>-1</formula>
    </cfRule>
  </conditionalFormatting>
  <conditionalFormatting sqref="J70:J73">
    <cfRule type="cellIs" dxfId="1167" priority="33" stopIfTrue="1" operator="equal">
      <formula>-3</formula>
    </cfRule>
    <cfRule type="cellIs" dxfId="1166" priority="34" stopIfTrue="1" operator="equal">
      <formula>-1</formula>
    </cfRule>
  </conditionalFormatting>
  <conditionalFormatting sqref="J74:J76">
    <cfRule type="cellIs" dxfId="1165" priority="31" stopIfTrue="1" operator="equal">
      <formula>-3</formula>
    </cfRule>
    <cfRule type="cellIs" dxfId="1164" priority="32" stopIfTrue="1" operator="equal">
      <formula>-1</formula>
    </cfRule>
  </conditionalFormatting>
  <conditionalFormatting sqref="J77:J84">
    <cfRule type="cellIs" dxfId="1163" priority="29" stopIfTrue="1" operator="equal">
      <formula>-3</formula>
    </cfRule>
    <cfRule type="cellIs" dxfId="1162" priority="30" stopIfTrue="1" operator="equal">
      <formula>-1</formula>
    </cfRule>
  </conditionalFormatting>
  <conditionalFormatting sqref="J85:J86 J88">
    <cfRule type="cellIs" dxfId="1161" priority="26" stopIfTrue="1" operator="equal">
      <formula>-3</formula>
    </cfRule>
    <cfRule type="cellIs" dxfId="1160" priority="27" stopIfTrue="1" operator="equal">
      <formula>-1</formula>
    </cfRule>
  </conditionalFormatting>
  <conditionalFormatting sqref="J87">
    <cfRule type="cellIs" dxfId="1159" priority="28" stopIfTrue="1" operator="lessThan">
      <formula>0</formula>
    </cfRule>
  </conditionalFormatting>
  <conditionalFormatting sqref="J91:J95">
    <cfRule type="cellIs" dxfId="1158" priority="23" stopIfTrue="1" operator="equal">
      <formula>-3</formula>
    </cfRule>
    <cfRule type="cellIs" dxfId="1157" priority="24" stopIfTrue="1" operator="equal">
      <formula>-1</formula>
    </cfRule>
  </conditionalFormatting>
  <conditionalFormatting sqref="J96:J97">
    <cfRule type="cellIs" dxfId="1156" priority="25" stopIfTrue="1" operator="lessThan">
      <formula>0</formula>
    </cfRule>
  </conditionalFormatting>
  <conditionalFormatting sqref="J98:J103">
    <cfRule type="cellIs" dxfId="1155" priority="21" stopIfTrue="1" operator="equal">
      <formula>-3</formula>
    </cfRule>
    <cfRule type="cellIs" dxfId="1154" priority="22" stopIfTrue="1" operator="equal">
      <formula>-1</formula>
    </cfRule>
  </conditionalFormatting>
  <conditionalFormatting sqref="J104:J107">
    <cfRule type="cellIs" dxfId="1153" priority="19" stopIfTrue="1" operator="equal">
      <formula>-3</formula>
    </cfRule>
    <cfRule type="cellIs" dxfId="1152" priority="20" stopIfTrue="1" operator="equal">
      <formula>-1</formula>
    </cfRule>
  </conditionalFormatting>
  <conditionalFormatting sqref="J108:J111">
    <cfRule type="cellIs" dxfId="1151" priority="17" stopIfTrue="1" operator="equal">
      <formula>-3</formula>
    </cfRule>
    <cfRule type="cellIs" dxfId="1150" priority="18" stopIfTrue="1" operator="equal">
      <formula>-1</formula>
    </cfRule>
  </conditionalFormatting>
  <conditionalFormatting sqref="J112:J114">
    <cfRule type="cellIs" dxfId="1149" priority="15" stopIfTrue="1" operator="equal">
      <formula>-3</formula>
    </cfRule>
    <cfRule type="cellIs" dxfId="1148" priority="16" stopIfTrue="1" operator="equal">
      <formula>-1</formula>
    </cfRule>
  </conditionalFormatting>
  <conditionalFormatting sqref="J115:J122">
    <cfRule type="cellIs" dxfId="1147" priority="13" stopIfTrue="1" operator="equal">
      <formula>-3</formula>
    </cfRule>
    <cfRule type="cellIs" dxfId="1146" priority="14" stopIfTrue="1" operator="equal">
      <formula>-1</formula>
    </cfRule>
  </conditionalFormatting>
  <conditionalFormatting sqref="J123:J124 J126">
    <cfRule type="cellIs" dxfId="1145" priority="10" stopIfTrue="1" operator="equal">
      <formula>-3</formula>
    </cfRule>
    <cfRule type="cellIs" dxfId="1144" priority="11" stopIfTrue="1" operator="equal">
      <formula>-1</formula>
    </cfRule>
  </conditionalFormatting>
  <conditionalFormatting sqref="J125">
    <cfRule type="cellIs" dxfId="1143" priority="12" stopIfTrue="1" operator="lessThan">
      <formula>0</formula>
    </cfRule>
  </conditionalFormatting>
  <conditionalFormatting sqref="K15:K50">
    <cfRule type="cellIs" dxfId="1142" priority="7" stopIfTrue="1" operator="equal">
      <formula>-3</formula>
    </cfRule>
    <cfRule type="cellIs" dxfId="1141" priority="8" stopIfTrue="1" operator="equal">
      <formula>-2</formula>
    </cfRule>
    <cfRule type="cellIs" dxfId="1140" priority="9" stopIfTrue="1" operator="equal">
      <formula>-1</formula>
    </cfRule>
  </conditionalFormatting>
  <conditionalFormatting sqref="K53:K88">
    <cfRule type="cellIs" dxfId="1139" priority="4" stopIfTrue="1" operator="equal">
      <formula>-3</formula>
    </cfRule>
    <cfRule type="cellIs" dxfId="1138" priority="5" stopIfTrue="1" operator="equal">
      <formula>-2</formula>
    </cfRule>
    <cfRule type="cellIs" dxfId="1137" priority="6" stopIfTrue="1" operator="equal">
      <formula>-1</formula>
    </cfRule>
  </conditionalFormatting>
  <conditionalFormatting sqref="K91:K126">
    <cfRule type="cellIs" dxfId="1136" priority="1" stopIfTrue="1" operator="equal">
      <formula>-3</formula>
    </cfRule>
    <cfRule type="cellIs" dxfId="1135" priority="2" stopIfTrue="1" operator="equal">
      <formula>-2</formula>
    </cfRule>
    <cfRule type="cellIs" dxfId="1134" priority="3" stopIfTrue="1" operator="equal">
      <formula>-1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18"/>
  <sheetViews>
    <sheetView workbookViewId="0">
      <pane xSplit="1" ySplit="7" topLeftCell="B8" activePane="bottomRight" state="frozen"/>
      <selection pane="topRight" activeCell="B1" sqref="B1"/>
      <selection pane="bottomLeft" activeCell="A14" sqref="A14"/>
      <selection pane="bottomRight"/>
    </sheetView>
  </sheetViews>
  <sheetFormatPr baseColWidth="10" defaultRowHeight="12.75"/>
  <cols>
    <col min="1" max="12" width="7.7109375" customWidth="1"/>
    <col min="13" max="13" width="1.7109375" customWidth="1"/>
    <col min="14" max="17" width="3.7109375" customWidth="1"/>
    <col min="18" max="18" width="20" style="18" bestFit="1" customWidth="1"/>
    <col min="19" max="36" width="7.7109375" customWidth="1"/>
  </cols>
  <sheetData>
    <row r="1" spans="1:33">
      <c r="A1" s="2"/>
      <c r="B1" s="26" t="s">
        <v>169</v>
      </c>
    </row>
    <row r="2" spans="1:33">
      <c r="A2" s="2"/>
      <c r="B2" s="26" t="s">
        <v>127</v>
      </c>
    </row>
    <row r="3" spans="1:33">
      <c r="A3" s="2"/>
      <c r="B3" s="27" t="s">
        <v>170</v>
      </c>
      <c r="F3">
        <v>93</v>
      </c>
      <c r="G3" s="32" t="s">
        <v>227</v>
      </c>
    </row>
    <row r="4" spans="1:33">
      <c r="A4" s="2"/>
      <c r="B4" s="32" t="s">
        <v>226</v>
      </c>
      <c r="F4">
        <v>10</v>
      </c>
      <c r="G4" s="32" t="s">
        <v>227</v>
      </c>
    </row>
    <row r="5" spans="1:33">
      <c r="A5" s="2" t="s">
        <v>1</v>
      </c>
      <c r="B5" s="28" t="s">
        <v>62</v>
      </c>
      <c r="N5" s="11" t="s">
        <v>174</v>
      </c>
      <c r="R5" s="17" t="s">
        <v>113</v>
      </c>
      <c r="S5" s="11"/>
      <c r="T5" s="11"/>
    </row>
    <row r="6" spans="1:33">
      <c r="A6" s="2"/>
      <c r="B6" s="26" t="s">
        <v>3</v>
      </c>
      <c r="C6" s="19" t="s">
        <v>4</v>
      </c>
      <c r="D6" s="19" t="s">
        <v>11</v>
      </c>
      <c r="E6" s="19" t="s">
        <v>58</v>
      </c>
      <c r="F6" s="19" t="s">
        <v>60</v>
      </c>
      <c r="G6" s="19" t="s">
        <v>57</v>
      </c>
      <c r="H6" s="19" t="s">
        <v>59</v>
      </c>
      <c r="I6" s="19" t="s">
        <v>9</v>
      </c>
      <c r="J6" s="19" t="s">
        <v>8</v>
      </c>
      <c r="K6" s="19" t="s">
        <v>68</v>
      </c>
      <c r="L6" s="19" t="s">
        <v>63</v>
      </c>
      <c r="R6" s="30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3">
      <c r="A7" s="9"/>
      <c r="B7" s="1" t="s">
        <v>66</v>
      </c>
      <c r="C7" s="20" t="s">
        <v>65</v>
      </c>
      <c r="D7" s="21" t="s">
        <v>13</v>
      </c>
      <c r="E7" s="21" t="s">
        <v>65</v>
      </c>
      <c r="F7" s="21" t="s">
        <v>13</v>
      </c>
      <c r="G7" s="21" t="s">
        <v>65</v>
      </c>
      <c r="H7" s="21" t="s">
        <v>13</v>
      </c>
      <c r="I7" s="21" t="s">
        <v>64</v>
      </c>
      <c r="J7" s="21" t="s">
        <v>230</v>
      </c>
      <c r="K7" s="21" t="s">
        <v>13</v>
      </c>
      <c r="L7" s="21" t="s">
        <v>13</v>
      </c>
    </row>
    <row r="8" spans="1:33">
      <c r="A8" s="2">
        <v>1</v>
      </c>
      <c r="B8">
        <v>1</v>
      </c>
      <c r="C8">
        <v>2</v>
      </c>
      <c r="D8">
        <v>-2</v>
      </c>
      <c r="E8">
        <v>2</v>
      </c>
      <c r="F8">
        <v>-2</v>
      </c>
      <c r="G8">
        <v>0</v>
      </c>
      <c r="H8">
        <v>-2</v>
      </c>
      <c r="I8">
        <v>-1</v>
      </c>
      <c r="J8">
        <v>3300</v>
      </c>
      <c r="K8">
        <v>-1</v>
      </c>
      <c r="L8">
        <v>-2</v>
      </c>
      <c r="N8" s="3" t="str">
        <f t="shared" ref="N8:N71" si="0">IF(OR(C8=-2,D8=-2,E8=-2,F8=-2,G8=-2,H8=-2),"X","")</f>
        <v>X</v>
      </c>
      <c r="O8" s="3">
        <f>COUNTIF(N8,"X")</f>
        <v>1</v>
      </c>
      <c r="P8" s="3" t="str">
        <f>IF(O8&gt;$F$3,"X","-")</f>
        <v>-</v>
      </c>
      <c r="R8" s="18" t="str">
        <f t="shared" ref="R8:R71" si="1">IF(P8&gt;="X","Betriebsmeldung","")</f>
        <v/>
      </c>
    </row>
    <row r="9" spans="1:33">
      <c r="A9" s="2">
        <v>2</v>
      </c>
      <c r="B9">
        <v>1</v>
      </c>
      <c r="C9">
        <v>3</v>
      </c>
      <c r="D9">
        <v>86</v>
      </c>
      <c r="E9">
        <v>2</v>
      </c>
      <c r="F9">
        <v>82</v>
      </c>
      <c r="G9">
        <v>1</v>
      </c>
      <c r="H9">
        <v>96</v>
      </c>
      <c r="I9">
        <v>-1</v>
      </c>
      <c r="J9">
        <v>3500</v>
      </c>
      <c r="K9">
        <v>-1</v>
      </c>
      <c r="L9">
        <v>-1</v>
      </c>
      <c r="N9" s="3" t="str">
        <f t="shared" si="0"/>
        <v/>
      </c>
      <c r="O9" s="3">
        <f>COUNTIF(N$8:N9,"X")</f>
        <v>1</v>
      </c>
      <c r="P9" s="3"/>
      <c r="R9" s="18" t="str">
        <f t="shared" si="1"/>
        <v/>
      </c>
    </row>
    <row r="10" spans="1:33">
      <c r="A10" s="2">
        <v>3</v>
      </c>
      <c r="B10">
        <v>1</v>
      </c>
      <c r="C10">
        <v>5</v>
      </c>
      <c r="D10">
        <v>99</v>
      </c>
      <c r="E10">
        <v>1</v>
      </c>
      <c r="F10">
        <v>90</v>
      </c>
      <c r="G10">
        <v>4</v>
      </c>
      <c r="H10">
        <v>102</v>
      </c>
      <c r="I10">
        <v>-1</v>
      </c>
      <c r="J10">
        <v>2800</v>
      </c>
      <c r="K10">
        <v>-1</v>
      </c>
      <c r="L10">
        <v>-1</v>
      </c>
      <c r="N10" s="3" t="str">
        <f t="shared" si="0"/>
        <v/>
      </c>
      <c r="O10" s="3">
        <f>COUNTIF(N$8:N10,"X")</f>
        <v>1</v>
      </c>
      <c r="P10" s="3"/>
      <c r="R10" s="18" t="str">
        <f t="shared" si="1"/>
        <v/>
      </c>
    </row>
    <row r="11" spans="1:33">
      <c r="A11" s="2">
        <v>4</v>
      </c>
      <c r="B11">
        <v>1</v>
      </c>
      <c r="C11">
        <v>8</v>
      </c>
      <c r="D11">
        <v>105</v>
      </c>
      <c r="E11">
        <v>3</v>
      </c>
      <c r="F11">
        <v>98</v>
      </c>
      <c r="G11">
        <v>5</v>
      </c>
      <c r="H11">
        <v>110</v>
      </c>
      <c r="I11">
        <v>-1</v>
      </c>
      <c r="J11">
        <v>4400</v>
      </c>
      <c r="K11">
        <v>-1</v>
      </c>
      <c r="L11">
        <v>-1</v>
      </c>
      <c r="N11" s="3" t="str">
        <f t="shared" si="0"/>
        <v/>
      </c>
      <c r="O11" s="3">
        <f>COUNTIF(N$8:N11,"X")</f>
        <v>1</v>
      </c>
      <c r="P11" s="3"/>
      <c r="R11" s="18" t="str">
        <f t="shared" si="1"/>
        <v/>
      </c>
    </row>
    <row r="12" spans="1:33">
      <c r="A12" s="2">
        <v>5</v>
      </c>
      <c r="B12">
        <v>1</v>
      </c>
      <c r="C12">
        <v>4</v>
      </c>
      <c r="D12">
        <v>93</v>
      </c>
      <c r="E12">
        <v>3</v>
      </c>
      <c r="F12">
        <v>89</v>
      </c>
      <c r="G12">
        <v>1</v>
      </c>
      <c r="H12">
        <v>108</v>
      </c>
      <c r="I12">
        <v>-1</v>
      </c>
      <c r="J12">
        <v>3600</v>
      </c>
      <c r="K12">
        <v>-1</v>
      </c>
      <c r="L12">
        <v>-1</v>
      </c>
      <c r="N12" s="3" t="str">
        <f t="shared" si="0"/>
        <v/>
      </c>
      <c r="O12" s="3">
        <f>COUNTIF(N$8:N12,"X")</f>
        <v>1</v>
      </c>
      <c r="P12" s="3"/>
      <c r="R12" s="18" t="str">
        <f t="shared" si="1"/>
        <v/>
      </c>
    </row>
    <row r="13" spans="1:33">
      <c r="A13" s="2">
        <v>6</v>
      </c>
      <c r="B13">
        <v>1</v>
      </c>
      <c r="C13">
        <v>2</v>
      </c>
      <c r="D13">
        <v>93</v>
      </c>
      <c r="E13">
        <v>1</v>
      </c>
      <c r="F13">
        <v>84</v>
      </c>
      <c r="G13">
        <v>1</v>
      </c>
      <c r="H13">
        <v>103</v>
      </c>
      <c r="I13">
        <v>-1</v>
      </c>
      <c r="J13">
        <v>3800</v>
      </c>
      <c r="K13">
        <v>-1</v>
      </c>
      <c r="L13">
        <v>-1</v>
      </c>
      <c r="N13" s="3" t="str">
        <f t="shared" si="0"/>
        <v/>
      </c>
      <c r="O13" s="3">
        <f>COUNTIF(N$8:N13,"X")</f>
        <v>1</v>
      </c>
      <c r="P13" s="3"/>
      <c r="R13" s="18" t="str">
        <f t="shared" si="1"/>
        <v/>
      </c>
    </row>
    <row r="14" spans="1:33">
      <c r="A14" s="2">
        <v>7</v>
      </c>
      <c r="B14">
        <v>1</v>
      </c>
      <c r="C14">
        <v>3</v>
      </c>
      <c r="D14">
        <v>96</v>
      </c>
      <c r="E14">
        <v>2</v>
      </c>
      <c r="F14">
        <v>86</v>
      </c>
      <c r="G14">
        <v>1</v>
      </c>
      <c r="H14">
        <v>118</v>
      </c>
      <c r="I14">
        <v>-1</v>
      </c>
      <c r="J14">
        <v>4600</v>
      </c>
      <c r="K14">
        <v>-1</v>
      </c>
      <c r="L14">
        <v>-1</v>
      </c>
      <c r="N14" s="3" t="str">
        <f t="shared" si="0"/>
        <v/>
      </c>
      <c r="O14" s="3">
        <f>COUNTIF(N$8:N14,"X")</f>
        <v>1</v>
      </c>
      <c r="P14" s="3"/>
      <c r="R14" s="18" t="str">
        <f t="shared" si="1"/>
        <v/>
      </c>
    </row>
    <row r="15" spans="1:33">
      <c r="A15" s="2">
        <v>8</v>
      </c>
      <c r="B15">
        <v>1</v>
      </c>
      <c r="C15">
        <v>4</v>
      </c>
      <c r="D15">
        <v>108</v>
      </c>
      <c r="E15">
        <v>1</v>
      </c>
      <c r="F15">
        <v>90</v>
      </c>
      <c r="G15">
        <v>3</v>
      </c>
      <c r="H15">
        <v>115</v>
      </c>
      <c r="I15">
        <v>-1</v>
      </c>
      <c r="J15">
        <v>4500</v>
      </c>
      <c r="K15">
        <v>-1</v>
      </c>
      <c r="L15">
        <v>-1</v>
      </c>
      <c r="N15" s="3" t="str">
        <f t="shared" si="0"/>
        <v/>
      </c>
      <c r="O15" s="3">
        <f>COUNTIF(N$8:N15,"X")</f>
        <v>1</v>
      </c>
      <c r="P15" s="3"/>
      <c r="R15" s="18" t="str">
        <f t="shared" si="1"/>
        <v/>
      </c>
    </row>
    <row r="16" spans="1:33">
      <c r="A16" s="2">
        <v>9</v>
      </c>
      <c r="B16">
        <v>1</v>
      </c>
      <c r="C16">
        <v>2</v>
      </c>
      <c r="D16">
        <v>121</v>
      </c>
      <c r="E16">
        <v>0</v>
      </c>
      <c r="F16">
        <v>-1</v>
      </c>
      <c r="G16">
        <v>2</v>
      </c>
      <c r="H16">
        <v>121</v>
      </c>
      <c r="I16">
        <v>-1</v>
      </c>
      <c r="J16">
        <v>4200</v>
      </c>
      <c r="K16">
        <v>-1</v>
      </c>
      <c r="L16">
        <v>-1</v>
      </c>
      <c r="N16" s="3" t="str">
        <f t="shared" si="0"/>
        <v/>
      </c>
      <c r="O16" s="3">
        <f>COUNTIF(N$8:N16,"X")</f>
        <v>1</v>
      </c>
      <c r="P16" s="3"/>
      <c r="R16" s="18" t="str">
        <f t="shared" si="1"/>
        <v/>
      </c>
    </row>
    <row r="17" spans="1:18">
      <c r="A17" s="2">
        <v>10</v>
      </c>
      <c r="B17">
        <v>1</v>
      </c>
      <c r="C17">
        <v>4</v>
      </c>
      <c r="D17">
        <v>89</v>
      </c>
      <c r="E17">
        <v>3</v>
      </c>
      <c r="F17">
        <v>86</v>
      </c>
      <c r="G17">
        <v>1</v>
      </c>
      <c r="H17">
        <v>100</v>
      </c>
      <c r="I17">
        <v>-1</v>
      </c>
      <c r="J17">
        <v>3900</v>
      </c>
      <c r="K17">
        <v>-1</v>
      </c>
      <c r="L17">
        <v>-1</v>
      </c>
      <c r="N17" s="3" t="str">
        <f t="shared" si="0"/>
        <v/>
      </c>
      <c r="O17" s="3">
        <f>COUNTIF(N$8:N17,"X")</f>
        <v>1</v>
      </c>
      <c r="P17" s="3"/>
      <c r="R17" s="18" t="str">
        <f t="shared" si="1"/>
        <v/>
      </c>
    </row>
    <row r="18" spans="1:18">
      <c r="A18" s="2">
        <v>11</v>
      </c>
      <c r="B18">
        <v>1</v>
      </c>
      <c r="C18">
        <v>3</v>
      </c>
      <c r="D18">
        <v>92</v>
      </c>
      <c r="E18">
        <v>2</v>
      </c>
      <c r="F18">
        <v>88</v>
      </c>
      <c r="G18">
        <v>1</v>
      </c>
      <c r="H18">
        <v>101</v>
      </c>
      <c r="I18">
        <v>-1</v>
      </c>
      <c r="J18">
        <v>4000</v>
      </c>
      <c r="K18">
        <v>-1</v>
      </c>
      <c r="L18">
        <v>-1</v>
      </c>
      <c r="N18" s="3" t="str">
        <f t="shared" si="0"/>
        <v/>
      </c>
      <c r="O18" s="3">
        <f>COUNTIF(N$8:N18,"X")</f>
        <v>1</v>
      </c>
      <c r="P18" s="3" t="str">
        <f>IF(O18&gt;$F$3,"X","-")</f>
        <v>-</v>
      </c>
      <c r="R18" s="18" t="str">
        <f t="shared" si="1"/>
        <v/>
      </c>
    </row>
    <row r="19" spans="1:18">
      <c r="A19" s="2">
        <v>12</v>
      </c>
      <c r="B19">
        <v>1</v>
      </c>
      <c r="C19">
        <v>7</v>
      </c>
      <c r="D19">
        <v>100</v>
      </c>
      <c r="E19">
        <v>4</v>
      </c>
      <c r="F19">
        <v>90</v>
      </c>
      <c r="G19">
        <v>3</v>
      </c>
      <c r="H19">
        <v>114</v>
      </c>
      <c r="I19">
        <v>-1</v>
      </c>
      <c r="J19" s="10">
        <v>4200</v>
      </c>
      <c r="K19">
        <v>-1</v>
      </c>
      <c r="L19">
        <v>-1</v>
      </c>
      <c r="N19" s="3" t="str">
        <f t="shared" si="0"/>
        <v/>
      </c>
      <c r="O19" s="3">
        <f>COUNTIF(N$8:N19,"X")</f>
        <v>1</v>
      </c>
      <c r="P19" s="3"/>
      <c r="R19" s="18" t="str">
        <f t="shared" si="1"/>
        <v/>
      </c>
    </row>
    <row r="20" spans="1:18">
      <c r="A20" s="2">
        <v>13</v>
      </c>
      <c r="B20">
        <v>1</v>
      </c>
      <c r="C20">
        <v>2</v>
      </c>
      <c r="D20">
        <v>86</v>
      </c>
      <c r="E20">
        <v>2</v>
      </c>
      <c r="F20">
        <v>86</v>
      </c>
      <c r="G20">
        <v>0</v>
      </c>
      <c r="H20">
        <v>-1</v>
      </c>
      <c r="I20">
        <v>-1</v>
      </c>
      <c r="J20" s="10">
        <v>4300</v>
      </c>
      <c r="K20">
        <v>-1</v>
      </c>
      <c r="L20">
        <v>-1</v>
      </c>
      <c r="N20" s="3" t="str">
        <f t="shared" si="0"/>
        <v/>
      </c>
      <c r="O20" s="3">
        <f>COUNTIF(N$8:N20,"X")</f>
        <v>1</v>
      </c>
      <c r="P20" s="3"/>
      <c r="R20" s="18" t="str">
        <f t="shared" si="1"/>
        <v/>
      </c>
    </row>
    <row r="21" spans="1:18">
      <c r="A21" s="2">
        <v>14</v>
      </c>
      <c r="B21">
        <v>1</v>
      </c>
      <c r="C21">
        <v>4</v>
      </c>
      <c r="D21">
        <v>105</v>
      </c>
      <c r="E21">
        <v>2</v>
      </c>
      <c r="F21">
        <v>86</v>
      </c>
      <c r="G21">
        <v>2</v>
      </c>
      <c r="H21">
        <v>124</v>
      </c>
      <c r="I21">
        <v>-1</v>
      </c>
      <c r="J21" s="10">
        <v>3900</v>
      </c>
      <c r="K21">
        <v>-1</v>
      </c>
      <c r="L21">
        <v>-1</v>
      </c>
      <c r="N21" s="3" t="str">
        <f t="shared" si="0"/>
        <v/>
      </c>
      <c r="O21" s="3">
        <f>COUNTIF(N$8:N21,"X")</f>
        <v>1</v>
      </c>
      <c r="P21" s="3"/>
      <c r="R21" s="18" t="str">
        <f t="shared" si="1"/>
        <v/>
      </c>
    </row>
    <row r="22" spans="1:18">
      <c r="A22" s="2">
        <v>15</v>
      </c>
      <c r="B22">
        <v>1</v>
      </c>
      <c r="C22">
        <v>4</v>
      </c>
      <c r="D22">
        <v>101</v>
      </c>
      <c r="E22">
        <v>2</v>
      </c>
      <c r="F22">
        <v>89</v>
      </c>
      <c r="G22">
        <v>2</v>
      </c>
      <c r="H22">
        <v>114</v>
      </c>
      <c r="I22">
        <v>-1</v>
      </c>
      <c r="J22" s="10">
        <v>2500</v>
      </c>
      <c r="K22">
        <v>-1</v>
      </c>
      <c r="L22">
        <v>-1</v>
      </c>
      <c r="N22" s="3" t="str">
        <f t="shared" si="0"/>
        <v/>
      </c>
      <c r="O22" s="3">
        <f>COUNTIF(N$8:N22,"X")</f>
        <v>1</v>
      </c>
      <c r="P22" s="3"/>
      <c r="R22" s="18" t="str">
        <f t="shared" si="1"/>
        <v/>
      </c>
    </row>
    <row r="23" spans="1:18">
      <c r="A23" s="2">
        <v>16</v>
      </c>
      <c r="B23">
        <v>1</v>
      </c>
      <c r="C23">
        <v>3</v>
      </c>
      <c r="D23">
        <v>104</v>
      </c>
      <c r="E23">
        <v>1</v>
      </c>
      <c r="F23">
        <v>86</v>
      </c>
      <c r="G23">
        <v>2</v>
      </c>
      <c r="H23">
        <v>114</v>
      </c>
      <c r="I23">
        <v>-1</v>
      </c>
      <c r="J23" s="10">
        <v>3800</v>
      </c>
      <c r="K23">
        <v>-1</v>
      </c>
      <c r="L23">
        <v>-1</v>
      </c>
      <c r="N23" s="3" t="str">
        <f t="shared" si="0"/>
        <v/>
      </c>
      <c r="O23" s="3">
        <f>COUNTIF(N$8:N23,"X")</f>
        <v>1</v>
      </c>
      <c r="P23" s="3"/>
      <c r="R23" s="18" t="str">
        <f t="shared" si="1"/>
        <v/>
      </c>
    </row>
    <row r="24" spans="1:18">
      <c r="A24" s="2">
        <v>17</v>
      </c>
      <c r="B24">
        <v>1</v>
      </c>
      <c r="C24">
        <v>4</v>
      </c>
      <c r="D24">
        <v>90</v>
      </c>
      <c r="E24">
        <v>2</v>
      </c>
      <c r="F24">
        <v>84</v>
      </c>
      <c r="G24">
        <v>2</v>
      </c>
      <c r="H24">
        <v>96</v>
      </c>
      <c r="I24">
        <v>-1</v>
      </c>
      <c r="J24" s="10">
        <v>4700</v>
      </c>
      <c r="K24">
        <v>-1</v>
      </c>
      <c r="L24">
        <v>-1</v>
      </c>
      <c r="N24" s="3" t="str">
        <f t="shared" si="0"/>
        <v/>
      </c>
      <c r="O24" s="3">
        <f>COUNTIF(N$8:N24,"X")</f>
        <v>1</v>
      </c>
      <c r="P24" s="3"/>
      <c r="R24" s="18" t="str">
        <f t="shared" si="1"/>
        <v/>
      </c>
    </row>
    <row r="25" spans="1:18">
      <c r="A25" s="2">
        <v>18</v>
      </c>
      <c r="B25">
        <v>1</v>
      </c>
      <c r="C25">
        <v>4</v>
      </c>
      <c r="D25">
        <v>88</v>
      </c>
      <c r="E25">
        <v>3</v>
      </c>
      <c r="F25">
        <v>88</v>
      </c>
      <c r="G25">
        <v>1</v>
      </c>
      <c r="H25">
        <v>90</v>
      </c>
      <c r="I25">
        <v>-1</v>
      </c>
      <c r="J25" s="10">
        <v>3600</v>
      </c>
      <c r="K25">
        <v>-1</v>
      </c>
      <c r="L25">
        <v>-1</v>
      </c>
      <c r="N25" s="3" t="str">
        <f t="shared" si="0"/>
        <v/>
      </c>
      <c r="O25" s="3">
        <f>COUNTIF(N$8:N25,"X")</f>
        <v>1</v>
      </c>
      <c r="P25" s="3"/>
      <c r="R25" s="18" t="str">
        <f t="shared" si="1"/>
        <v/>
      </c>
    </row>
    <row r="26" spans="1:18">
      <c r="A26" s="2">
        <v>19</v>
      </c>
      <c r="B26">
        <v>1</v>
      </c>
      <c r="C26">
        <v>0</v>
      </c>
      <c r="D26">
        <v>-1</v>
      </c>
      <c r="E26">
        <v>0</v>
      </c>
      <c r="F26">
        <v>-1</v>
      </c>
      <c r="G26">
        <v>0</v>
      </c>
      <c r="H26">
        <v>-1</v>
      </c>
      <c r="I26">
        <v>-1</v>
      </c>
      <c r="J26" s="10">
        <v>3300</v>
      </c>
      <c r="K26">
        <v>-1</v>
      </c>
      <c r="L26">
        <v>-1</v>
      </c>
      <c r="N26" s="3" t="str">
        <f t="shared" si="0"/>
        <v/>
      </c>
      <c r="O26" s="3">
        <f>COUNTIF(N$8:N26,"X")</f>
        <v>1</v>
      </c>
      <c r="P26" s="3"/>
      <c r="R26" s="18" t="str">
        <f t="shared" si="1"/>
        <v/>
      </c>
    </row>
    <row r="27" spans="1:18">
      <c r="A27" s="2">
        <v>20</v>
      </c>
      <c r="B27">
        <v>1</v>
      </c>
      <c r="C27">
        <v>4</v>
      </c>
      <c r="D27">
        <v>112</v>
      </c>
      <c r="E27">
        <v>2</v>
      </c>
      <c r="F27">
        <v>110</v>
      </c>
      <c r="G27">
        <v>2</v>
      </c>
      <c r="H27">
        <v>111</v>
      </c>
      <c r="I27">
        <v>-1</v>
      </c>
      <c r="J27" s="10">
        <v>3500</v>
      </c>
      <c r="K27">
        <v>-1</v>
      </c>
      <c r="L27">
        <v>-1</v>
      </c>
      <c r="N27" s="3" t="str">
        <f t="shared" si="0"/>
        <v/>
      </c>
      <c r="O27" s="3">
        <f>COUNTIF(N$8:N27,"X")</f>
        <v>1</v>
      </c>
      <c r="P27" s="3"/>
      <c r="R27" s="18" t="str">
        <f t="shared" si="1"/>
        <v/>
      </c>
    </row>
    <row r="28" spans="1:18">
      <c r="A28" s="2">
        <v>21</v>
      </c>
      <c r="B28">
        <v>1</v>
      </c>
      <c r="C28">
        <v>2</v>
      </c>
      <c r="D28">
        <v>101</v>
      </c>
      <c r="E28">
        <v>1</v>
      </c>
      <c r="F28">
        <v>84</v>
      </c>
      <c r="G28">
        <v>1</v>
      </c>
      <c r="H28">
        <v>118</v>
      </c>
      <c r="I28">
        <v>-1</v>
      </c>
      <c r="J28" s="10">
        <v>3900</v>
      </c>
      <c r="K28">
        <v>-1</v>
      </c>
      <c r="L28">
        <v>-1</v>
      </c>
      <c r="N28" s="3" t="str">
        <f t="shared" si="0"/>
        <v/>
      </c>
      <c r="O28" s="3">
        <f>COUNTIF(N$8:N28,"X")</f>
        <v>1</v>
      </c>
      <c r="P28" s="3" t="str">
        <f>IF(O28&gt;$F$3,"X","-")</f>
        <v>-</v>
      </c>
      <c r="R28" s="18" t="str">
        <f t="shared" si="1"/>
        <v/>
      </c>
    </row>
    <row r="29" spans="1:18">
      <c r="A29" s="2">
        <v>22</v>
      </c>
      <c r="B29">
        <v>1</v>
      </c>
      <c r="C29">
        <v>3</v>
      </c>
      <c r="D29">
        <v>-2</v>
      </c>
      <c r="E29">
        <v>0</v>
      </c>
      <c r="F29">
        <v>-2</v>
      </c>
      <c r="G29">
        <v>3</v>
      </c>
      <c r="H29">
        <v>-2</v>
      </c>
      <c r="I29">
        <v>-1</v>
      </c>
      <c r="J29" s="10">
        <v>4100</v>
      </c>
      <c r="K29">
        <v>-1</v>
      </c>
      <c r="L29">
        <v>-2</v>
      </c>
      <c r="N29" s="3" t="str">
        <f t="shared" si="0"/>
        <v>X</v>
      </c>
      <c r="O29" s="3">
        <f>COUNTIF(N$8:N29,"X")</f>
        <v>2</v>
      </c>
      <c r="P29" s="3"/>
      <c r="R29" s="18" t="str">
        <f t="shared" si="1"/>
        <v/>
      </c>
    </row>
    <row r="30" spans="1:18">
      <c r="A30" s="2">
        <v>23</v>
      </c>
      <c r="B30">
        <v>1</v>
      </c>
      <c r="C30">
        <v>1</v>
      </c>
      <c r="D30">
        <v>89</v>
      </c>
      <c r="E30">
        <v>1</v>
      </c>
      <c r="F30">
        <v>96</v>
      </c>
      <c r="G30">
        <v>0</v>
      </c>
      <c r="H30">
        <v>-1</v>
      </c>
      <c r="I30">
        <v>-1</v>
      </c>
      <c r="J30" s="10">
        <v>4200</v>
      </c>
      <c r="K30">
        <v>-1</v>
      </c>
      <c r="L30">
        <v>-1</v>
      </c>
      <c r="N30" s="3" t="str">
        <f t="shared" si="0"/>
        <v/>
      </c>
      <c r="O30" s="3">
        <f>COUNTIF(N$8:N30,"X")</f>
        <v>2</v>
      </c>
      <c r="P30" s="3"/>
      <c r="R30" s="18" t="str">
        <f t="shared" si="1"/>
        <v/>
      </c>
    </row>
    <row r="31" spans="1:18">
      <c r="A31" s="2">
        <v>24</v>
      </c>
      <c r="B31">
        <v>1</v>
      </c>
      <c r="C31">
        <v>3</v>
      </c>
      <c r="D31">
        <v>-2</v>
      </c>
      <c r="E31">
        <v>0</v>
      </c>
      <c r="F31">
        <v>-2</v>
      </c>
      <c r="G31">
        <v>3</v>
      </c>
      <c r="H31">
        <v>-2</v>
      </c>
      <c r="I31">
        <v>-1</v>
      </c>
      <c r="J31" s="10">
        <v>4000</v>
      </c>
      <c r="K31">
        <v>-1</v>
      </c>
      <c r="L31">
        <v>-2</v>
      </c>
      <c r="N31" s="3" t="str">
        <f t="shared" si="0"/>
        <v>X</v>
      </c>
      <c r="O31" s="3">
        <f>COUNTIF(N$8:N31,"X")</f>
        <v>3</v>
      </c>
      <c r="P31" s="3"/>
      <c r="R31" s="18" t="str">
        <f t="shared" si="1"/>
        <v/>
      </c>
    </row>
    <row r="32" spans="1:18">
      <c r="A32" s="2">
        <v>25</v>
      </c>
      <c r="B32">
        <v>1</v>
      </c>
      <c r="C32">
        <v>0</v>
      </c>
      <c r="D32">
        <v>-2</v>
      </c>
      <c r="E32">
        <v>0</v>
      </c>
      <c r="F32">
        <v>-2</v>
      </c>
      <c r="G32">
        <v>0</v>
      </c>
      <c r="H32">
        <v>-2</v>
      </c>
      <c r="I32">
        <v>-1</v>
      </c>
      <c r="J32">
        <v>3800</v>
      </c>
      <c r="K32">
        <v>-1</v>
      </c>
      <c r="L32">
        <v>-2</v>
      </c>
      <c r="N32" s="3" t="str">
        <f t="shared" si="0"/>
        <v>X</v>
      </c>
      <c r="O32" s="3">
        <f>COUNTIF(N$8:N32,"X")</f>
        <v>4</v>
      </c>
      <c r="P32" s="3"/>
      <c r="R32" s="18" t="str">
        <f t="shared" si="1"/>
        <v/>
      </c>
    </row>
    <row r="33" spans="1:18">
      <c r="A33" s="2">
        <v>26</v>
      </c>
      <c r="B33">
        <v>1</v>
      </c>
      <c r="C33">
        <v>1</v>
      </c>
      <c r="D33">
        <v>-2</v>
      </c>
      <c r="E33">
        <v>0</v>
      </c>
      <c r="F33">
        <v>-2</v>
      </c>
      <c r="G33">
        <v>1</v>
      </c>
      <c r="H33">
        <v>-2</v>
      </c>
      <c r="I33">
        <v>-1</v>
      </c>
      <c r="J33">
        <v>3100</v>
      </c>
      <c r="K33">
        <v>-1</v>
      </c>
      <c r="L33">
        <v>-2</v>
      </c>
      <c r="N33" s="3" t="str">
        <f t="shared" si="0"/>
        <v>X</v>
      </c>
      <c r="O33" s="3">
        <f>COUNTIF(N$8:N33,"X")</f>
        <v>5</v>
      </c>
      <c r="P33" s="3"/>
      <c r="R33" s="18" t="str">
        <f t="shared" si="1"/>
        <v/>
      </c>
    </row>
    <row r="34" spans="1:18">
      <c r="A34" s="2">
        <v>27</v>
      </c>
      <c r="B34">
        <v>1</v>
      </c>
      <c r="C34">
        <v>3</v>
      </c>
      <c r="D34">
        <v>91</v>
      </c>
      <c r="E34">
        <v>2</v>
      </c>
      <c r="F34">
        <v>86</v>
      </c>
      <c r="G34">
        <v>1</v>
      </c>
      <c r="H34">
        <v>103</v>
      </c>
      <c r="I34">
        <v>-1</v>
      </c>
      <c r="J34">
        <v>4200</v>
      </c>
      <c r="K34">
        <v>-1</v>
      </c>
      <c r="L34">
        <v>-1</v>
      </c>
      <c r="N34" s="3" t="str">
        <f t="shared" si="0"/>
        <v/>
      </c>
      <c r="O34" s="3">
        <f>COUNTIF(N$8:N34,"X")</f>
        <v>5</v>
      </c>
      <c r="P34" s="3"/>
      <c r="R34" s="18" t="str">
        <f t="shared" si="1"/>
        <v/>
      </c>
    </row>
    <row r="35" spans="1:18">
      <c r="A35" s="2">
        <v>28</v>
      </c>
      <c r="B35">
        <v>1</v>
      </c>
      <c r="C35">
        <v>2</v>
      </c>
      <c r="D35">
        <v>89</v>
      </c>
      <c r="E35">
        <v>1</v>
      </c>
      <c r="F35">
        <v>85</v>
      </c>
      <c r="G35">
        <v>1</v>
      </c>
      <c r="H35">
        <v>94</v>
      </c>
      <c r="I35">
        <v>-1</v>
      </c>
      <c r="J35">
        <v>4400</v>
      </c>
      <c r="K35">
        <v>-1</v>
      </c>
      <c r="L35">
        <v>-1</v>
      </c>
      <c r="N35" s="3" t="str">
        <f t="shared" si="0"/>
        <v/>
      </c>
      <c r="O35" s="3">
        <f>COUNTIF(N$8:N35,"X")</f>
        <v>5</v>
      </c>
      <c r="P35" s="3"/>
      <c r="R35" s="18" t="str">
        <f t="shared" si="1"/>
        <v/>
      </c>
    </row>
    <row r="36" spans="1:18">
      <c r="A36" s="2">
        <v>29</v>
      </c>
      <c r="B36">
        <v>1</v>
      </c>
      <c r="C36">
        <v>2</v>
      </c>
      <c r="D36">
        <v>102</v>
      </c>
      <c r="E36">
        <v>1</v>
      </c>
      <c r="F36">
        <v>91</v>
      </c>
      <c r="G36">
        <v>1</v>
      </c>
      <c r="H36">
        <v>113</v>
      </c>
      <c r="I36">
        <v>-1</v>
      </c>
      <c r="J36">
        <v>3900</v>
      </c>
      <c r="K36">
        <v>-1</v>
      </c>
      <c r="L36">
        <v>-1</v>
      </c>
      <c r="N36" s="3" t="str">
        <f t="shared" si="0"/>
        <v/>
      </c>
      <c r="O36" s="3">
        <f>COUNTIF(N$8:N36,"X")</f>
        <v>5</v>
      </c>
      <c r="P36" s="3"/>
      <c r="R36" s="18" t="str">
        <f t="shared" si="1"/>
        <v/>
      </c>
    </row>
    <row r="37" spans="1:18">
      <c r="A37" s="2">
        <v>30</v>
      </c>
      <c r="B37">
        <v>1</v>
      </c>
      <c r="C37">
        <v>4</v>
      </c>
      <c r="D37">
        <v>105</v>
      </c>
      <c r="E37">
        <v>2</v>
      </c>
      <c r="F37">
        <v>92</v>
      </c>
      <c r="G37">
        <v>2</v>
      </c>
      <c r="H37">
        <v>118</v>
      </c>
      <c r="I37">
        <v>-1</v>
      </c>
      <c r="J37">
        <v>3000</v>
      </c>
      <c r="K37">
        <v>-1</v>
      </c>
      <c r="L37">
        <v>-1</v>
      </c>
      <c r="N37" s="3" t="str">
        <f t="shared" si="0"/>
        <v/>
      </c>
      <c r="O37" s="3">
        <f>COUNTIF(N$8:N37,"X")</f>
        <v>5</v>
      </c>
      <c r="P37" s="3"/>
      <c r="R37" s="18" t="str">
        <f t="shared" si="1"/>
        <v/>
      </c>
    </row>
    <row r="38" spans="1:18">
      <c r="A38" s="2">
        <v>31</v>
      </c>
      <c r="B38">
        <v>1</v>
      </c>
      <c r="C38">
        <v>3</v>
      </c>
      <c r="D38">
        <v>111</v>
      </c>
      <c r="E38">
        <v>1</v>
      </c>
      <c r="F38">
        <v>84</v>
      </c>
      <c r="G38">
        <v>2</v>
      </c>
      <c r="H38">
        <v>125</v>
      </c>
      <c r="I38">
        <v>-1</v>
      </c>
      <c r="J38">
        <v>3500</v>
      </c>
      <c r="K38">
        <v>-1</v>
      </c>
      <c r="L38">
        <v>-1</v>
      </c>
      <c r="N38" s="3" t="str">
        <f t="shared" si="0"/>
        <v/>
      </c>
      <c r="O38" s="3">
        <f>COUNTIF(N$8:N38,"X")</f>
        <v>5</v>
      </c>
      <c r="P38" s="3" t="str">
        <f>IF(O38&gt;$F$3,"X","-")</f>
        <v>-</v>
      </c>
      <c r="R38" s="18" t="str">
        <f t="shared" si="1"/>
        <v/>
      </c>
    </row>
    <row r="39" spans="1:18">
      <c r="A39" s="2">
        <v>32</v>
      </c>
      <c r="B39">
        <v>1</v>
      </c>
      <c r="C39">
        <v>5</v>
      </c>
      <c r="D39">
        <v>99</v>
      </c>
      <c r="E39">
        <v>3</v>
      </c>
      <c r="F39">
        <v>100</v>
      </c>
      <c r="G39">
        <v>2</v>
      </c>
      <c r="H39">
        <v>99</v>
      </c>
      <c r="I39">
        <v>-1</v>
      </c>
      <c r="J39">
        <v>4000</v>
      </c>
      <c r="K39">
        <v>-1</v>
      </c>
      <c r="L39">
        <v>-1</v>
      </c>
      <c r="N39" s="3" t="str">
        <f t="shared" si="0"/>
        <v/>
      </c>
      <c r="O39" s="3">
        <f>COUNTIF(N$8:N39,"X")</f>
        <v>5</v>
      </c>
      <c r="P39" s="3"/>
      <c r="R39" s="18" t="str">
        <f t="shared" si="1"/>
        <v/>
      </c>
    </row>
    <row r="40" spans="1:18">
      <c r="A40" s="2">
        <v>33</v>
      </c>
      <c r="B40">
        <v>1</v>
      </c>
      <c r="C40">
        <v>1</v>
      </c>
      <c r="D40">
        <v>89</v>
      </c>
      <c r="E40">
        <v>1</v>
      </c>
      <c r="F40">
        <v>82</v>
      </c>
      <c r="G40">
        <v>0</v>
      </c>
      <c r="H40">
        <v>-1</v>
      </c>
      <c r="I40">
        <v>-1</v>
      </c>
      <c r="J40">
        <v>4000</v>
      </c>
      <c r="K40">
        <v>-1</v>
      </c>
      <c r="L40">
        <v>-1</v>
      </c>
      <c r="N40" s="3" t="str">
        <f t="shared" si="0"/>
        <v/>
      </c>
      <c r="O40" s="3">
        <f>COUNTIF(N$8:N40,"X")</f>
        <v>5</v>
      </c>
      <c r="P40" s="3"/>
      <c r="R40" s="18" t="str">
        <f t="shared" si="1"/>
        <v/>
      </c>
    </row>
    <row r="41" spans="1:18">
      <c r="A41" s="2">
        <v>34</v>
      </c>
      <c r="B41">
        <v>1</v>
      </c>
      <c r="C41">
        <v>1</v>
      </c>
      <c r="D41">
        <v>-2</v>
      </c>
      <c r="E41">
        <v>1</v>
      </c>
      <c r="F41">
        <v>-2</v>
      </c>
      <c r="G41">
        <v>0</v>
      </c>
      <c r="H41">
        <v>-2</v>
      </c>
      <c r="I41">
        <v>-1</v>
      </c>
      <c r="J41">
        <v>3500</v>
      </c>
      <c r="K41">
        <v>-1</v>
      </c>
      <c r="L41">
        <v>-2</v>
      </c>
      <c r="N41" s="3" t="str">
        <f t="shared" si="0"/>
        <v>X</v>
      </c>
      <c r="O41" s="3">
        <f>COUNTIF(N$8:N41,"X")</f>
        <v>6</v>
      </c>
      <c r="P41" s="3"/>
      <c r="R41" s="18" t="str">
        <f t="shared" si="1"/>
        <v/>
      </c>
    </row>
    <row r="42" spans="1:18">
      <c r="A42" s="2">
        <v>35</v>
      </c>
      <c r="B42">
        <v>1</v>
      </c>
      <c r="C42">
        <v>3</v>
      </c>
      <c r="D42">
        <v>-2</v>
      </c>
      <c r="E42">
        <v>0</v>
      </c>
      <c r="F42">
        <v>-2</v>
      </c>
      <c r="G42">
        <v>3</v>
      </c>
      <c r="H42">
        <v>-2</v>
      </c>
      <c r="I42">
        <v>-1</v>
      </c>
      <c r="J42">
        <v>3000</v>
      </c>
      <c r="K42">
        <v>-1</v>
      </c>
      <c r="L42">
        <v>-2</v>
      </c>
      <c r="N42" s="3" t="str">
        <f t="shared" si="0"/>
        <v>X</v>
      </c>
      <c r="O42" s="3">
        <f>COUNTIF(N$8:N42,"X")</f>
        <v>7</v>
      </c>
      <c r="P42" s="3"/>
      <c r="R42" s="18" t="str">
        <f t="shared" si="1"/>
        <v/>
      </c>
    </row>
    <row r="43" spans="1:18">
      <c r="A43" s="2">
        <v>36</v>
      </c>
      <c r="B43">
        <v>1</v>
      </c>
      <c r="C43">
        <v>2</v>
      </c>
      <c r="D43">
        <v>94</v>
      </c>
      <c r="E43">
        <v>1</v>
      </c>
      <c r="F43">
        <v>94</v>
      </c>
      <c r="G43">
        <v>1</v>
      </c>
      <c r="H43">
        <v>95</v>
      </c>
      <c r="I43">
        <v>-1</v>
      </c>
      <c r="J43">
        <v>3900</v>
      </c>
      <c r="K43">
        <v>-1</v>
      </c>
      <c r="L43">
        <v>-1</v>
      </c>
      <c r="N43" s="3" t="str">
        <f t="shared" si="0"/>
        <v/>
      </c>
      <c r="O43" s="3">
        <f>COUNTIF(N$8:N43,"X")</f>
        <v>7</v>
      </c>
      <c r="P43" s="3"/>
      <c r="R43" s="18" t="str">
        <f t="shared" si="1"/>
        <v/>
      </c>
    </row>
    <row r="44" spans="1:18">
      <c r="A44" s="2">
        <v>37</v>
      </c>
      <c r="B44">
        <v>1</v>
      </c>
      <c r="C44">
        <v>4</v>
      </c>
      <c r="D44">
        <v>88</v>
      </c>
      <c r="E44">
        <v>3</v>
      </c>
      <c r="F44">
        <v>89</v>
      </c>
      <c r="G44">
        <v>1</v>
      </c>
      <c r="H44">
        <v>87</v>
      </c>
      <c r="I44">
        <v>-1</v>
      </c>
      <c r="J44">
        <v>4400</v>
      </c>
      <c r="K44">
        <v>-1</v>
      </c>
      <c r="L44">
        <v>-1</v>
      </c>
      <c r="N44" s="3" t="str">
        <f t="shared" si="0"/>
        <v/>
      </c>
      <c r="O44" s="3">
        <f>COUNTIF(N$8:N44,"X")</f>
        <v>7</v>
      </c>
      <c r="P44" s="3"/>
      <c r="R44" s="18" t="str">
        <f t="shared" si="1"/>
        <v/>
      </c>
    </row>
    <row r="45" spans="1:18">
      <c r="A45" s="2">
        <v>38</v>
      </c>
      <c r="B45">
        <v>1</v>
      </c>
      <c r="C45">
        <v>1</v>
      </c>
      <c r="D45">
        <v>-2</v>
      </c>
      <c r="E45">
        <v>1</v>
      </c>
      <c r="F45">
        <v>-2</v>
      </c>
      <c r="G45">
        <v>0</v>
      </c>
      <c r="H45">
        <v>-2</v>
      </c>
      <c r="I45">
        <v>-1</v>
      </c>
      <c r="J45">
        <v>4200</v>
      </c>
      <c r="K45">
        <v>-1</v>
      </c>
      <c r="L45">
        <v>-2</v>
      </c>
      <c r="N45" s="3" t="str">
        <f t="shared" si="0"/>
        <v>X</v>
      </c>
      <c r="O45" s="3">
        <f>COUNTIF(N$8:N45,"X")</f>
        <v>8</v>
      </c>
      <c r="P45" s="3"/>
      <c r="R45" s="18" t="str">
        <f t="shared" si="1"/>
        <v/>
      </c>
    </row>
    <row r="46" spans="1:18">
      <c r="A46" s="2">
        <v>39</v>
      </c>
      <c r="B46">
        <v>1</v>
      </c>
      <c r="C46">
        <v>5</v>
      </c>
      <c r="D46">
        <v>94</v>
      </c>
      <c r="E46">
        <v>4</v>
      </c>
      <c r="F46">
        <v>89</v>
      </c>
      <c r="G46">
        <v>1</v>
      </c>
      <c r="H46">
        <v>118</v>
      </c>
      <c r="I46">
        <v>-1</v>
      </c>
      <c r="J46">
        <v>3100</v>
      </c>
      <c r="K46">
        <v>-1</v>
      </c>
      <c r="L46">
        <v>-1</v>
      </c>
      <c r="N46" s="3" t="str">
        <f t="shared" si="0"/>
        <v/>
      </c>
      <c r="O46" s="3">
        <f>COUNTIF(N$8:N46,"X")</f>
        <v>8</v>
      </c>
      <c r="P46" s="3"/>
      <c r="R46" s="18" t="str">
        <f t="shared" si="1"/>
        <v/>
      </c>
    </row>
    <row r="47" spans="1:18">
      <c r="A47" s="2">
        <v>40</v>
      </c>
      <c r="B47">
        <v>1</v>
      </c>
      <c r="C47">
        <v>4</v>
      </c>
      <c r="D47">
        <v>102</v>
      </c>
      <c r="E47">
        <v>1</v>
      </c>
      <c r="F47">
        <v>84</v>
      </c>
      <c r="G47">
        <v>3</v>
      </c>
      <c r="H47">
        <v>108</v>
      </c>
      <c r="I47">
        <v>-1</v>
      </c>
      <c r="J47">
        <v>3800</v>
      </c>
      <c r="K47">
        <v>-1</v>
      </c>
      <c r="L47">
        <v>-1</v>
      </c>
      <c r="N47" s="3" t="str">
        <f t="shared" si="0"/>
        <v/>
      </c>
      <c r="O47" s="3">
        <f>COUNTIF(N$8:N47,"X")</f>
        <v>8</v>
      </c>
      <c r="P47" s="3"/>
      <c r="R47" s="18" t="str">
        <f t="shared" si="1"/>
        <v/>
      </c>
    </row>
    <row r="48" spans="1:18">
      <c r="A48" s="2">
        <v>41</v>
      </c>
      <c r="B48">
        <v>1</v>
      </c>
      <c r="C48">
        <v>4</v>
      </c>
      <c r="D48">
        <v>98</v>
      </c>
      <c r="E48">
        <v>3</v>
      </c>
      <c r="F48">
        <v>94</v>
      </c>
      <c r="G48">
        <v>1</v>
      </c>
      <c r="H48">
        <v>110</v>
      </c>
      <c r="I48">
        <v>-1</v>
      </c>
      <c r="J48">
        <v>4000</v>
      </c>
      <c r="K48">
        <v>-1</v>
      </c>
      <c r="L48">
        <v>-1</v>
      </c>
      <c r="N48" s="3" t="str">
        <f t="shared" si="0"/>
        <v/>
      </c>
      <c r="O48" s="3">
        <f>COUNTIF(N$8:N48,"X")</f>
        <v>8</v>
      </c>
      <c r="P48" s="3" t="str">
        <f>IF(O48&gt;$F$3,"X","-")</f>
        <v>-</v>
      </c>
      <c r="R48" s="18" t="str">
        <f t="shared" si="1"/>
        <v/>
      </c>
    </row>
    <row r="49" spans="1:18">
      <c r="A49" s="2">
        <v>42</v>
      </c>
      <c r="B49">
        <v>1</v>
      </c>
      <c r="C49">
        <v>2</v>
      </c>
      <c r="D49">
        <v>-2</v>
      </c>
      <c r="E49">
        <v>2</v>
      </c>
      <c r="F49">
        <v>-2</v>
      </c>
      <c r="G49">
        <v>0</v>
      </c>
      <c r="H49">
        <v>-2</v>
      </c>
      <c r="I49">
        <v>-1</v>
      </c>
      <c r="J49">
        <v>3300</v>
      </c>
      <c r="K49">
        <v>-1</v>
      </c>
      <c r="L49">
        <v>-2</v>
      </c>
      <c r="N49" s="3" t="str">
        <f t="shared" si="0"/>
        <v>X</v>
      </c>
      <c r="O49" s="3">
        <f>COUNTIF(N$8:N49,"X")</f>
        <v>9</v>
      </c>
      <c r="P49" s="3"/>
      <c r="R49" s="18" t="str">
        <f t="shared" si="1"/>
        <v/>
      </c>
    </row>
    <row r="50" spans="1:18">
      <c r="A50" s="2">
        <v>43</v>
      </c>
      <c r="B50">
        <v>1</v>
      </c>
      <c r="C50">
        <v>3</v>
      </c>
      <c r="D50">
        <v>104</v>
      </c>
      <c r="E50">
        <v>1</v>
      </c>
      <c r="F50">
        <v>91</v>
      </c>
      <c r="G50">
        <v>2</v>
      </c>
      <c r="H50">
        <v>111</v>
      </c>
      <c r="I50">
        <v>-1</v>
      </c>
      <c r="J50">
        <v>3500</v>
      </c>
      <c r="K50">
        <v>-1</v>
      </c>
      <c r="L50">
        <v>-1</v>
      </c>
      <c r="N50" s="3" t="str">
        <f t="shared" si="0"/>
        <v/>
      </c>
      <c r="O50" s="3">
        <f>COUNTIF(N$8:N50,"X")</f>
        <v>9</v>
      </c>
      <c r="P50" s="3"/>
      <c r="R50" s="18" t="str">
        <f t="shared" si="1"/>
        <v/>
      </c>
    </row>
    <row r="51" spans="1:18">
      <c r="A51" s="2">
        <v>44</v>
      </c>
      <c r="B51">
        <v>1</v>
      </c>
      <c r="C51">
        <v>0</v>
      </c>
      <c r="D51">
        <v>-2</v>
      </c>
      <c r="E51">
        <v>0</v>
      </c>
      <c r="F51">
        <v>-2</v>
      </c>
      <c r="G51">
        <v>0</v>
      </c>
      <c r="H51">
        <v>-2</v>
      </c>
      <c r="I51">
        <v>-1</v>
      </c>
      <c r="J51">
        <v>2800</v>
      </c>
      <c r="K51">
        <v>-1</v>
      </c>
      <c r="L51">
        <v>-2</v>
      </c>
      <c r="N51" s="3" t="str">
        <f t="shared" si="0"/>
        <v>X</v>
      </c>
      <c r="O51" s="3">
        <f>COUNTIF(N$8:N51,"X")</f>
        <v>10</v>
      </c>
      <c r="P51" s="3"/>
      <c r="R51" s="18" t="str">
        <f t="shared" si="1"/>
        <v/>
      </c>
    </row>
    <row r="52" spans="1:18">
      <c r="A52" s="2">
        <v>45</v>
      </c>
      <c r="B52">
        <v>1</v>
      </c>
      <c r="C52">
        <v>0</v>
      </c>
      <c r="D52">
        <v>-2</v>
      </c>
      <c r="E52">
        <v>0</v>
      </c>
      <c r="F52">
        <v>-2</v>
      </c>
      <c r="G52">
        <v>0</v>
      </c>
      <c r="H52">
        <v>-2</v>
      </c>
      <c r="I52">
        <v>-1</v>
      </c>
      <c r="J52">
        <v>4400</v>
      </c>
      <c r="K52">
        <v>-1</v>
      </c>
      <c r="L52">
        <v>-2</v>
      </c>
      <c r="N52" s="3" t="str">
        <f t="shared" si="0"/>
        <v>X</v>
      </c>
      <c r="O52" s="3">
        <f>COUNTIF(N$8:N52,"X")</f>
        <v>11</v>
      </c>
      <c r="P52" s="3"/>
      <c r="R52" s="18" t="str">
        <f t="shared" si="1"/>
        <v/>
      </c>
    </row>
    <row r="53" spans="1:18">
      <c r="A53" s="2">
        <v>46</v>
      </c>
      <c r="B53">
        <v>1</v>
      </c>
      <c r="C53">
        <v>0</v>
      </c>
      <c r="D53">
        <v>-2</v>
      </c>
      <c r="E53">
        <v>0</v>
      </c>
      <c r="F53">
        <v>-2</v>
      </c>
      <c r="G53">
        <v>0</v>
      </c>
      <c r="H53">
        <v>-2</v>
      </c>
      <c r="I53">
        <v>-1</v>
      </c>
      <c r="J53">
        <v>3600</v>
      </c>
      <c r="K53">
        <v>-1</v>
      </c>
      <c r="L53">
        <v>-2</v>
      </c>
      <c r="N53" s="3" t="str">
        <f t="shared" si="0"/>
        <v>X</v>
      </c>
      <c r="O53" s="3">
        <f>COUNTIF(N$8:N53,"X")</f>
        <v>12</v>
      </c>
      <c r="P53" s="3"/>
      <c r="R53" s="18" t="str">
        <f t="shared" si="1"/>
        <v/>
      </c>
    </row>
    <row r="54" spans="1:18">
      <c r="A54" s="2">
        <v>47</v>
      </c>
      <c r="B54">
        <v>1</v>
      </c>
      <c r="C54">
        <v>2</v>
      </c>
      <c r="D54">
        <v>-2</v>
      </c>
      <c r="E54">
        <v>2</v>
      </c>
      <c r="F54">
        <v>-2</v>
      </c>
      <c r="G54">
        <v>0</v>
      </c>
      <c r="H54">
        <v>-2</v>
      </c>
      <c r="I54">
        <v>-1</v>
      </c>
      <c r="J54">
        <v>3800</v>
      </c>
      <c r="K54">
        <v>-1</v>
      </c>
      <c r="L54">
        <v>-2</v>
      </c>
      <c r="N54" s="3" t="str">
        <f t="shared" si="0"/>
        <v>X</v>
      </c>
      <c r="O54" s="3">
        <f>COUNTIF(N$8:N54,"X")</f>
        <v>13</v>
      </c>
      <c r="P54" s="3"/>
      <c r="R54" s="18" t="str">
        <f t="shared" si="1"/>
        <v/>
      </c>
    </row>
    <row r="55" spans="1:18">
      <c r="A55" s="2">
        <v>48</v>
      </c>
      <c r="B55">
        <v>1</v>
      </c>
      <c r="C55">
        <v>5</v>
      </c>
      <c r="D55">
        <v>104</v>
      </c>
      <c r="E55">
        <v>2</v>
      </c>
      <c r="F55">
        <v>83</v>
      </c>
      <c r="G55">
        <v>3</v>
      </c>
      <c r="H55">
        <v>118</v>
      </c>
      <c r="I55">
        <v>-1</v>
      </c>
      <c r="J55">
        <v>4600</v>
      </c>
      <c r="K55">
        <v>-1</v>
      </c>
      <c r="L55">
        <v>-1</v>
      </c>
      <c r="N55" s="3" t="str">
        <f t="shared" si="0"/>
        <v/>
      </c>
      <c r="O55" s="3">
        <f>COUNTIF(N$8:N55,"X")</f>
        <v>13</v>
      </c>
      <c r="P55" s="3"/>
      <c r="R55" s="18" t="str">
        <f t="shared" si="1"/>
        <v/>
      </c>
    </row>
    <row r="56" spans="1:18">
      <c r="A56" s="2">
        <v>49</v>
      </c>
      <c r="B56">
        <v>1</v>
      </c>
      <c r="C56">
        <v>5</v>
      </c>
      <c r="D56">
        <v>91</v>
      </c>
      <c r="E56">
        <v>4</v>
      </c>
      <c r="F56">
        <v>88</v>
      </c>
      <c r="G56">
        <v>1</v>
      </c>
      <c r="H56">
        <v>103</v>
      </c>
      <c r="I56">
        <v>-1</v>
      </c>
      <c r="J56">
        <v>4500</v>
      </c>
      <c r="K56">
        <v>-1</v>
      </c>
      <c r="L56">
        <v>-1</v>
      </c>
      <c r="N56" s="3" t="str">
        <f t="shared" si="0"/>
        <v/>
      </c>
      <c r="O56" s="3">
        <f>COUNTIF(N$8:N56,"X")</f>
        <v>13</v>
      </c>
      <c r="P56" s="3"/>
      <c r="R56" s="18" t="str">
        <f t="shared" si="1"/>
        <v/>
      </c>
    </row>
    <row r="57" spans="1:18">
      <c r="A57" s="2">
        <v>50</v>
      </c>
      <c r="B57">
        <v>1</v>
      </c>
      <c r="C57">
        <v>3</v>
      </c>
      <c r="D57">
        <v>94</v>
      </c>
      <c r="E57">
        <v>1</v>
      </c>
      <c r="F57">
        <v>86</v>
      </c>
      <c r="G57">
        <v>2</v>
      </c>
      <c r="H57">
        <v>99</v>
      </c>
      <c r="I57">
        <v>-1</v>
      </c>
      <c r="J57">
        <v>4200</v>
      </c>
      <c r="K57">
        <v>-1</v>
      </c>
      <c r="L57">
        <v>-1</v>
      </c>
      <c r="N57" s="3" t="str">
        <f t="shared" si="0"/>
        <v/>
      </c>
      <c r="O57" s="3">
        <f>COUNTIF(N$8:N57,"X")</f>
        <v>13</v>
      </c>
      <c r="P57" s="3"/>
      <c r="R57" s="18" t="str">
        <f t="shared" si="1"/>
        <v/>
      </c>
    </row>
    <row r="58" spans="1:18">
      <c r="A58" s="2">
        <v>51</v>
      </c>
      <c r="B58">
        <v>1</v>
      </c>
      <c r="C58">
        <v>0</v>
      </c>
      <c r="D58">
        <v>-3</v>
      </c>
      <c r="E58">
        <v>0</v>
      </c>
      <c r="F58">
        <v>-3</v>
      </c>
      <c r="G58">
        <v>0</v>
      </c>
      <c r="H58">
        <v>-3</v>
      </c>
      <c r="I58">
        <v>-1</v>
      </c>
      <c r="J58">
        <v>3900</v>
      </c>
      <c r="K58">
        <v>-1</v>
      </c>
      <c r="L58">
        <v>-3</v>
      </c>
      <c r="N58" s="3" t="str">
        <f t="shared" si="0"/>
        <v/>
      </c>
      <c r="O58" s="3">
        <f>COUNTIF(N$8:N58,"X")</f>
        <v>13</v>
      </c>
      <c r="P58" s="3" t="str">
        <f>IF(O58&gt;$F$3,"X","-")</f>
        <v>-</v>
      </c>
      <c r="R58" s="18" t="str">
        <f t="shared" si="1"/>
        <v/>
      </c>
    </row>
    <row r="59" spans="1:18">
      <c r="A59" s="2">
        <v>52</v>
      </c>
      <c r="B59">
        <v>1</v>
      </c>
      <c r="C59">
        <v>2</v>
      </c>
      <c r="D59">
        <v>88</v>
      </c>
      <c r="E59">
        <v>1</v>
      </c>
      <c r="F59">
        <v>88</v>
      </c>
      <c r="G59">
        <v>1</v>
      </c>
      <c r="H59">
        <v>88</v>
      </c>
      <c r="I59">
        <v>-1</v>
      </c>
      <c r="J59">
        <v>4000</v>
      </c>
      <c r="K59">
        <v>-1</v>
      </c>
      <c r="L59">
        <v>-1</v>
      </c>
      <c r="N59" s="3" t="str">
        <f t="shared" si="0"/>
        <v/>
      </c>
      <c r="O59" s="3">
        <f>COUNTIF(N$8:N59,"X")</f>
        <v>13</v>
      </c>
      <c r="P59" s="3"/>
      <c r="R59" s="18" t="str">
        <f t="shared" si="1"/>
        <v/>
      </c>
    </row>
    <row r="60" spans="1:18">
      <c r="A60" s="2">
        <v>53</v>
      </c>
      <c r="B60">
        <v>1</v>
      </c>
      <c r="C60">
        <v>1</v>
      </c>
      <c r="D60">
        <v>-2</v>
      </c>
      <c r="E60">
        <v>1</v>
      </c>
      <c r="F60">
        <v>-2</v>
      </c>
      <c r="G60">
        <v>0</v>
      </c>
      <c r="H60">
        <v>-2</v>
      </c>
      <c r="I60">
        <v>-1</v>
      </c>
      <c r="J60" s="10">
        <v>4200</v>
      </c>
      <c r="K60">
        <v>-1</v>
      </c>
      <c r="L60">
        <v>-2</v>
      </c>
      <c r="N60" s="3" t="str">
        <f t="shared" si="0"/>
        <v>X</v>
      </c>
      <c r="O60" s="3">
        <f>COUNTIF(N$8:N60,"X")</f>
        <v>14</v>
      </c>
      <c r="P60" s="3"/>
      <c r="R60" s="18" t="str">
        <f t="shared" si="1"/>
        <v/>
      </c>
    </row>
    <row r="61" spans="1:18">
      <c r="A61" s="2">
        <v>54</v>
      </c>
      <c r="B61">
        <v>1</v>
      </c>
      <c r="C61">
        <v>1</v>
      </c>
      <c r="D61">
        <v>-2</v>
      </c>
      <c r="E61">
        <v>0</v>
      </c>
      <c r="F61">
        <v>-2</v>
      </c>
      <c r="G61">
        <v>1</v>
      </c>
      <c r="H61">
        <v>-2</v>
      </c>
      <c r="I61">
        <v>-1</v>
      </c>
      <c r="J61" s="10">
        <v>4300</v>
      </c>
      <c r="K61">
        <v>-1</v>
      </c>
      <c r="L61">
        <v>-2</v>
      </c>
      <c r="N61" s="3" t="str">
        <f t="shared" si="0"/>
        <v>X</v>
      </c>
      <c r="O61" s="3">
        <f>COUNTIF(N$8:N61,"X")</f>
        <v>15</v>
      </c>
      <c r="P61" s="3"/>
      <c r="R61" s="18" t="str">
        <f t="shared" si="1"/>
        <v/>
      </c>
    </row>
    <row r="62" spans="1:18">
      <c r="A62" s="2">
        <v>55</v>
      </c>
      <c r="B62">
        <v>1</v>
      </c>
      <c r="C62">
        <v>1</v>
      </c>
      <c r="D62">
        <v>-2</v>
      </c>
      <c r="E62">
        <v>1</v>
      </c>
      <c r="F62">
        <v>-2</v>
      </c>
      <c r="G62">
        <v>0</v>
      </c>
      <c r="H62">
        <v>-2</v>
      </c>
      <c r="I62">
        <v>-1</v>
      </c>
      <c r="J62" s="10">
        <v>3900</v>
      </c>
      <c r="K62">
        <v>-1</v>
      </c>
      <c r="L62">
        <v>-2</v>
      </c>
      <c r="N62" s="3" t="str">
        <f t="shared" si="0"/>
        <v>X</v>
      </c>
      <c r="O62" s="3">
        <f>COUNTIF(N$8:N62,"X")</f>
        <v>16</v>
      </c>
      <c r="P62" s="3"/>
      <c r="R62" s="18" t="str">
        <f t="shared" si="1"/>
        <v/>
      </c>
    </row>
    <row r="63" spans="1:18">
      <c r="A63" s="2">
        <v>56</v>
      </c>
      <c r="B63">
        <v>1</v>
      </c>
      <c r="C63">
        <v>4</v>
      </c>
      <c r="D63">
        <v>-2</v>
      </c>
      <c r="E63">
        <v>4</v>
      </c>
      <c r="F63">
        <v>-2</v>
      </c>
      <c r="G63">
        <v>0</v>
      </c>
      <c r="H63">
        <v>-2</v>
      </c>
      <c r="I63">
        <v>-1</v>
      </c>
      <c r="J63" s="10">
        <v>2500</v>
      </c>
      <c r="K63">
        <v>-1</v>
      </c>
      <c r="L63">
        <v>-2</v>
      </c>
      <c r="N63" s="3" t="str">
        <f t="shared" si="0"/>
        <v>X</v>
      </c>
      <c r="O63" s="3">
        <f>COUNTIF(N$8:N63,"X")</f>
        <v>17</v>
      </c>
      <c r="P63" s="3"/>
      <c r="R63" s="18" t="str">
        <f t="shared" si="1"/>
        <v/>
      </c>
    </row>
    <row r="64" spans="1:18">
      <c r="A64" s="2">
        <v>57</v>
      </c>
      <c r="B64">
        <v>1</v>
      </c>
      <c r="C64">
        <v>2</v>
      </c>
      <c r="D64">
        <v>87</v>
      </c>
      <c r="E64">
        <v>1</v>
      </c>
      <c r="F64">
        <v>81</v>
      </c>
      <c r="G64">
        <v>1</v>
      </c>
      <c r="H64">
        <v>94</v>
      </c>
      <c r="I64">
        <v>-1</v>
      </c>
      <c r="J64" s="10">
        <v>3800</v>
      </c>
      <c r="K64">
        <v>-1</v>
      </c>
      <c r="L64">
        <v>-1</v>
      </c>
      <c r="N64" s="3" t="str">
        <f t="shared" si="0"/>
        <v/>
      </c>
      <c r="O64" s="3">
        <f>COUNTIF(N$8:N64,"X")</f>
        <v>17</v>
      </c>
      <c r="P64" s="3"/>
      <c r="R64" s="18" t="str">
        <f t="shared" si="1"/>
        <v/>
      </c>
    </row>
    <row r="65" spans="1:18">
      <c r="A65" s="2">
        <v>58</v>
      </c>
      <c r="B65">
        <v>1</v>
      </c>
      <c r="C65">
        <v>3</v>
      </c>
      <c r="D65">
        <v>-2</v>
      </c>
      <c r="E65">
        <v>3</v>
      </c>
      <c r="F65">
        <v>-2</v>
      </c>
      <c r="G65">
        <v>0</v>
      </c>
      <c r="H65">
        <v>-2</v>
      </c>
      <c r="I65">
        <v>-1</v>
      </c>
      <c r="J65" s="10">
        <v>4700</v>
      </c>
      <c r="K65">
        <v>-1</v>
      </c>
      <c r="L65">
        <v>-2</v>
      </c>
      <c r="N65" s="3" t="str">
        <f t="shared" si="0"/>
        <v>X</v>
      </c>
      <c r="O65" s="3">
        <f>COUNTIF(N$8:N65,"X")</f>
        <v>18</v>
      </c>
      <c r="P65" s="3"/>
      <c r="R65" s="18" t="str">
        <f t="shared" si="1"/>
        <v/>
      </c>
    </row>
    <row r="66" spans="1:18">
      <c r="A66" s="2">
        <v>59</v>
      </c>
      <c r="B66">
        <v>1</v>
      </c>
      <c r="C66">
        <v>4</v>
      </c>
      <c r="D66">
        <v>93</v>
      </c>
      <c r="E66">
        <v>3</v>
      </c>
      <c r="F66">
        <v>88</v>
      </c>
      <c r="G66">
        <v>1</v>
      </c>
      <c r="H66">
        <v>110</v>
      </c>
      <c r="I66">
        <v>-1</v>
      </c>
      <c r="J66" s="10">
        <v>3600</v>
      </c>
      <c r="K66">
        <v>-1</v>
      </c>
      <c r="L66">
        <v>-1</v>
      </c>
      <c r="N66" s="3" t="str">
        <f t="shared" si="0"/>
        <v/>
      </c>
      <c r="O66" s="3">
        <f>COUNTIF(N$8:N66,"X")</f>
        <v>18</v>
      </c>
      <c r="P66" s="3"/>
      <c r="R66" s="18" t="str">
        <f t="shared" si="1"/>
        <v/>
      </c>
    </row>
    <row r="67" spans="1:18">
      <c r="A67" s="2">
        <v>60</v>
      </c>
      <c r="B67">
        <v>1</v>
      </c>
      <c r="C67">
        <v>0</v>
      </c>
      <c r="D67">
        <v>-2</v>
      </c>
      <c r="E67">
        <v>0</v>
      </c>
      <c r="F67">
        <v>-2</v>
      </c>
      <c r="G67">
        <v>0</v>
      </c>
      <c r="H67">
        <v>-2</v>
      </c>
      <c r="I67">
        <v>-1</v>
      </c>
      <c r="J67" s="10">
        <v>3300</v>
      </c>
      <c r="K67">
        <v>-1</v>
      </c>
      <c r="L67">
        <v>-2</v>
      </c>
      <c r="N67" s="3" t="str">
        <f t="shared" si="0"/>
        <v>X</v>
      </c>
      <c r="O67" s="3">
        <f>COUNTIF(N$8:N67,"X")</f>
        <v>19</v>
      </c>
      <c r="P67" s="3"/>
      <c r="R67" s="18" t="str">
        <f t="shared" si="1"/>
        <v/>
      </c>
    </row>
    <row r="68" spans="1:18">
      <c r="A68" s="2">
        <v>61</v>
      </c>
      <c r="B68">
        <v>1</v>
      </c>
      <c r="C68">
        <v>2</v>
      </c>
      <c r="D68">
        <v>-2</v>
      </c>
      <c r="E68">
        <v>0</v>
      </c>
      <c r="F68">
        <v>-2</v>
      </c>
      <c r="G68">
        <v>2</v>
      </c>
      <c r="H68">
        <v>-2</v>
      </c>
      <c r="I68">
        <v>-1</v>
      </c>
      <c r="J68" s="10">
        <v>3500</v>
      </c>
      <c r="K68">
        <v>-1</v>
      </c>
      <c r="L68">
        <v>-2</v>
      </c>
      <c r="N68" s="3" t="str">
        <f t="shared" si="0"/>
        <v>X</v>
      </c>
      <c r="O68" s="3">
        <f>COUNTIF(N$8:N68,"X")</f>
        <v>20</v>
      </c>
      <c r="P68" s="3" t="str">
        <f>IF(O68&gt;$F$3,"X","-")</f>
        <v>-</v>
      </c>
      <c r="R68" s="18" t="str">
        <f t="shared" si="1"/>
        <v/>
      </c>
    </row>
    <row r="69" spans="1:18">
      <c r="A69" s="2">
        <v>62</v>
      </c>
      <c r="B69">
        <v>1</v>
      </c>
      <c r="C69">
        <v>2</v>
      </c>
      <c r="D69">
        <v>-2</v>
      </c>
      <c r="E69">
        <v>0</v>
      </c>
      <c r="F69">
        <v>-2</v>
      </c>
      <c r="G69">
        <v>2</v>
      </c>
      <c r="H69">
        <v>-2</v>
      </c>
      <c r="I69">
        <v>-1</v>
      </c>
      <c r="J69" s="10">
        <v>3900</v>
      </c>
      <c r="K69">
        <v>-1</v>
      </c>
      <c r="L69">
        <v>-2</v>
      </c>
      <c r="N69" s="3" t="str">
        <f t="shared" si="0"/>
        <v>X</v>
      </c>
      <c r="O69" s="3">
        <f>COUNTIF(N$8:N69,"X")</f>
        <v>21</v>
      </c>
      <c r="P69" s="3"/>
      <c r="R69" s="18" t="str">
        <f t="shared" si="1"/>
        <v/>
      </c>
    </row>
    <row r="70" spans="1:18">
      <c r="A70" s="2">
        <v>63</v>
      </c>
      <c r="B70">
        <v>1</v>
      </c>
      <c r="C70">
        <v>3</v>
      </c>
      <c r="D70">
        <v>102</v>
      </c>
      <c r="E70">
        <v>1</v>
      </c>
      <c r="F70">
        <v>91</v>
      </c>
      <c r="G70">
        <v>2</v>
      </c>
      <c r="H70">
        <v>108</v>
      </c>
      <c r="I70">
        <v>-1</v>
      </c>
      <c r="J70" s="10">
        <v>4100</v>
      </c>
      <c r="K70">
        <v>-1</v>
      </c>
      <c r="L70">
        <v>-1</v>
      </c>
      <c r="N70" s="3" t="str">
        <f t="shared" si="0"/>
        <v/>
      </c>
      <c r="O70" s="3">
        <f>COUNTIF(N$8:N70,"X")</f>
        <v>21</v>
      </c>
      <c r="P70" s="3"/>
      <c r="R70" s="18" t="str">
        <f t="shared" si="1"/>
        <v/>
      </c>
    </row>
    <row r="71" spans="1:18">
      <c r="A71" s="2">
        <v>64</v>
      </c>
      <c r="B71">
        <v>1</v>
      </c>
      <c r="C71">
        <v>3</v>
      </c>
      <c r="D71">
        <v>98</v>
      </c>
      <c r="E71">
        <v>2</v>
      </c>
      <c r="F71">
        <v>90</v>
      </c>
      <c r="G71">
        <v>1</v>
      </c>
      <c r="H71">
        <v>114</v>
      </c>
      <c r="I71">
        <v>-1</v>
      </c>
      <c r="J71" s="10">
        <v>4200</v>
      </c>
      <c r="K71">
        <v>-1</v>
      </c>
      <c r="L71">
        <v>-1</v>
      </c>
      <c r="N71" s="3" t="str">
        <f t="shared" si="0"/>
        <v/>
      </c>
      <c r="O71" s="3">
        <f>COUNTIF(N$8:N71,"X")</f>
        <v>21</v>
      </c>
      <c r="P71" s="3"/>
      <c r="R71" s="18" t="str">
        <f t="shared" si="1"/>
        <v/>
      </c>
    </row>
    <row r="72" spans="1:18">
      <c r="A72" s="2">
        <v>65</v>
      </c>
      <c r="B72">
        <v>1</v>
      </c>
      <c r="C72">
        <v>2</v>
      </c>
      <c r="D72">
        <v>105</v>
      </c>
      <c r="E72">
        <v>1</v>
      </c>
      <c r="F72">
        <v>89</v>
      </c>
      <c r="G72">
        <v>1</v>
      </c>
      <c r="H72">
        <v>122</v>
      </c>
      <c r="I72">
        <v>-1</v>
      </c>
      <c r="J72" s="10">
        <v>4000</v>
      </c>
      <c r="K72">
        <v>-1</v>
      </c>
      <c r="L72">
        <v>-1</v>
      </c>
      <c r="N72" s="3" t="str">
        <f t="shared" ref="N72:N135" si="2">IF(OR(C72=-2,D72=-2,E72=-2,F72=-2,G72=-2,H72=-2),"X","")</f>
        <v/>
      </c>
      <c r="O72" s="3">
        <f>COUNTIF(N$8:N72,"X")</f>
        <v>21</v>
      </c>
      <c r="P72" s="3"/>
      <c r="R72" s="18" t="str">
        <f t="shared" ref="R72:R135" si="3">IF(P72&gt;="X","Betriebsmeldung","")</f>
        <v/>
      </c>
    </row>
    <row r="73" spans="1:18">
      <c r="A73" s="2">
        <v>66</v>
      </c>
      <c r="B73">
        <v>1</v>
      </c>
      <c r="C73">
        <v>4</v>
      </c>
      <c r="D73">
        <v>88</v>
      </c>
      <c r="E73">
        <v>3</v>
      </c>
      <c r="F73">
        <v>89</v>
      </c>
      <c r="G73">
        <v>1</v>
      </c>
      <c r="H73">
        <v>86</v>
      </c>
      <c r="I73">
        <v>-1</v>
      </c>
      <c r="J73">
        <v>3800</v>
      </c>
      <c r="K73">
        <v>-1</v>
      </c>
      <c r="L73">
        <v>-1</v>
      </c>
      <c r="N73" s="3" t="str">
        <f t="shared" si="2"/>
        <v/>
      </c>
      <c r="O73" s="3">
        <f>COUNTIF(N$8:N73,"X")</f>
        <v>21</v>
      </c>
      <c r="P73" s="3"/>
      <c r="R73" s="18" t="str">
        <f t="shared" si="3"/>
        <v/>
      </c>
    </row>
    <row r="74" spans="1:18">
      <c r="A74" s="2">
        <v>67</v>
      </c>
      <c r="B74">
        <v>1</v>
      </c>
      <c r="C74">
        <v>1</v>
      </c>
      <c r="D74">
        <v>120</v>
      </c>
      <c r="E74">
        <v>0</v>
      </c>
      <c r="F74">
        <v>-1</v>
      </c>
      <c r="G74">
        <v>1</v>
      </c>
      <c r="H74">
        <v>120</v>
      </c>
      <c r="I74">
        <v>-1</v>
      </c>
      <c r="J74">
        <v>3100</v>
      </c>
      <c r="K74">
        <v>-1</v>
      </c>
      <c r="L74">
        <v>-1</v>
      </c>
      <c r="N74" s="3" t="str">
        <f t="shared" si="2"/>
        <v/>
      </c>
      <c r="O74" s="3">
        <f>COUNTIF(N$8:N74,"X")</f>
        <v>21</v>
      </c>
      <c r="P74" s="3"/>
      <c r="R74" s="18" t="str">
        <f t="shared" si="3"/>
        <v/>
      </c>
    </row>
    <row r="75" spans="1:18">
      <c r="A75" s="2">
        <v>68</v>
      </c>
      <c r="B75">
        <v>1</v>
      </c>
      <c r="C75">
        <v>3</v>
      </c>
      <c r="D75">
        <v>104</v>
      </c>
      <c r="E75">
        <v>1</v>
      </c>
      <c r="F75">
        <v>92</v>
      </c>
      <c r="G75">
        <v>2</v>
      </c>
      <c r="H75">
        <v>110</v>
      </c>
      <c r="I75">
        <v>-1</v>
      </c>
      <c r="J75">
        <v>4200</v>
      </c>
      <c r="K75">
        <v>-1</v>
      </c>
      <c r="L75">
        <v>-1</v>
      </c>
      <c r="N75" s="3" t="str">
        <f t="shared" si="2"/>
        <v/>
      </c>
      <c r="O75" s="3">
        <f>COUNTIF(N$8:N75,"X")</f>
        <v>21</v>
      </c>
      <c r="P75" s="3"/>
      <c r="R75" s="18" t="str">
        <f t="shared" si="3"/>
        <v/>
      </c>
    </row>
    <row r="76" spans="1:18">
      <c r="A76" s="2">
        <v>69</v>
      </c>
      <c r="B76">
        <v>1</v>
      </c>
      <c r="C76">
        <v>2</v>
      </c>
      <c r="D76">
        <v>109</v>
      </c>
      <c r="E76">
        <v>0</v>
      </c>
      <c r="F76">
        <v>-1</v>
      </c>
      <c r="G76">
        <v>2</v>
      </c>
      <c r="H76">
        <v>109</v>
      </c>
      <c r="I76">
        <v>-1</v>
      </c>
      <c r="J76">
        <v>4400</v>
      </c>
      <c r="K76">
        <v>-1</v>
      </c>
      <c r="L76">
        <v>-1</v>
      </c>
      <c r="N76" s="3" t="str">
        <f t="shared" si="2"/>
        <v/>
      </c>
      <c r="O76" s="3">
        <f>COUNTIF(N$8:N76,"X")</f>
        <v>21</v>
      </c>
      <c r="P76" s="3"/>
      <c r="R76" s="18" t="str">
        <f t="shared" si="3"/>
        <v/>
      </c>
    </row>
    <row r="77" spans="1:18">
      <c r="A77" s="2">
        <v>70</v>
      </c>
      <c r="B77">
        <v>1</v>
      </c>
      <c r="C77">
        <v>1</v>
      </c>
      <c r="D77">
        <v>104</v>
      </c>
      <c r="E77">
        <v>0</v>
      </c>
      <c r="F77">
        <v>88</v>
      </c>
      <c r="G77">
        <v>1</v>
      </c>
      <c r="H77">
        <v>-1</v>
      </c>
      <c r="I77">
        <v>-1</v>
      </c>
      <c r="J77">
        <v>3900</v>
      </c>
      <c r="K77">
        <v>-1</v>
      </c>
      <c r="L77">
        <v>-1</v>
      </c>
      <c r="N77" s="3" t="str">
        <f t="shared" si="2"/>
        <v/>
      </c>
      <c r="O77" s="3">
        <f>COUNTIF(N$8:N77,"X")</f>
        <v>21</v>
      </c>
      <c r="P77" s="3"/>
      <c r="R77" s="18" t="str">
        <f t="shared" si="3"/>
        <v/>
      </c>
    </row>
    <row r="78" spans="1:18">
      <c r="A78" s="2">
        <v>71</v>
      </c>
      <c r="B78">
        <v>1</v>
      </c>
      <c r="C78">
        <v>2</v>
      </c>
      <c r="D78">
        <v>-2</v>
      </c>
      <c r="E78">
        <v>2</v>
      </c>
      <c r="F78">
        <v>-2</v>
      </c>
      <c r="G78">
        <v>0</v>
      </c>
      <c r="H78">
        <v>-2</v>
      </c>
      <c r="I78">
        <v>-1</v>
      </c>
      <c r="J78">
        <v>3000</v>
      </c>
      <c r="K78">
        <v>-1</v>
      </c>
      <c r="L78">
        <v>-2</v>
      </c>
      <c r="N78" s="3" t="str">
        <f t="shared" si="2"/>
        <v>X</v>
      </c>
      <c r="O78" s="3">
        <f>COUNTIF(N$8:N78,"X")</f>
        <v>22</v>
      </c>
      <c r="P78" s="3" t="str">
        <f>IF(O78&gt;$F$3,"X","-")</f>
        <v>-</v>
      </c>
      <c r="R78" s="18" t="str">
        <f t="shared" si="3"/>
        <v/>
      </c>
    </row>
    <row r="79" spans="1:18">
      <c r="A79" s="2">
        <v>72</v>
      </c>
      <c r="B79">
        <v>1</v>
      </c>
      <c r="C79">
        <v>2</v>
      </c>
      <c r="D79">
        <v>-2</v>
      </c>
      <c r="E79">
        <v>0</v>
      </c>
      <c r="F79">
        <v>-2</v>
      </c>
      <c r="G79">
        <v>2</v>
      </c>
      <c r="H79">
        <v>-2</v>
      </c>
      <c r="I79">
        <v>-1</v>
      </c>
      <c r="J79">
        <v>3500</v>
      </c>
      <c r="K79">
        <v>-1</v>
      </c>
      <c r="L79">
        <v>-2</v>
      </c>
      <c r="N79" s="3" t="str">
        <f t="shared" si="2"/>
        <v>X</v>
      </c>
      <c r="O79" s="3">
        <f>COUNTIF(N$8:N79,"X")</f>
        <v>23</v>
      </c>
      <c r="P79" s="3"/>
      <c r="R79" s="18" t="str">
        <f t="shared" si="3"/>
        <v/>
      </c>
    </row>
    <row r="80" spans="1:18">
      <c r="A80" s="2">
        <v>73</v>
      </c>
      <c r="B80">
        <v>1</v>
      </c>
      <c r="C80">
        <v>0</v>
      </c>
      <c r="D80">
        <v>-2</v>
      </c>
      <c r="E80">
        <v>0</v>
      </c>
      <c r="F80">
        <v>-2</v>
      </c>
      <c r="G80">
        <v>0</v>
      </c>
      <c r="H80">
        <v>-2</v>
      </c>
      <c r="I80">
        <v>-1</v>
      </c>
      <c r="J80">
        <v>4000</v>
      </c>
      <c r="K80">
        <v>-1</v>
      </c>
      <c r="L80">
        <v>-2</v>
      </c>
      <c r="N80" s="3" t="str">
        <f t="shared" si="2"/>
        <v>X</v>
      </c>
      <c r="O80" s="3">
        <f>COUNTIF(N$8:N80,"X")</f>
        <v>24</v>
      </c>
      <c r="P80" s="3"/>
      <c r="R80" s="18" t="str">
        <f t="shared" si="3"/>
        <v/>
      </c>
    </row>
    <row r="81" spans="1:18">
      <c r="A81" s="2">
        <v>74</v>
      </c>
      <c r="B81">
        <v>1</v>
      </c>
      <c r="C81">
        <v>2</v>
      </c>
      <c r="D81">
        <v>100</v>
      </c>
      <c r="E81">
        <v>1</v>
      </c>
      <c r="F81">
        <v>86</v>
      </c>
      <c r="G81">
        <v>1</v>
      </c>
      <c r="H81">
        <v>114</v>
      </c>
      <c r="I81">
        <v>-1</v>
      </c>
      <c r="J81">
        <v>4000</v>
      </c>
      <c r="K81">
        <v>-1</v>
      </c>
      <c r="L81">
        <v>-1</v>
      </c>
      <c r="N81" s="3" t="str">
        <f t="shared" si="2"/>
        <v/>
      </c>
      <c r="O81" s="3">
        <f>COUNTIF(N$8:N81,"X")</f>
        <v>24</v>
      </c>
      <c r="P81" s="3"/>
      <c r="R81" s="18" t="str">
        <f t="shared" si="3"/>
        <v/>
      </c>
    </row>
    <row r="82" spans="1:18">
      <c r="A82" s="2">
        <v>75</v>
      </c>
      <c r="B82">
        <v>1</v>
      </c>
      <c r="C82">
        <v>0</v>
      </c>
      <c r="D82">
        <v>-2</v>
      </c>
      <c r="E82">
        <v>0</v>
      </c>
      <c r="F82">
        <v>-2</v>
      </c>
      <c r="G82">
        <v>0</v>
      </c>
      <c r="H82">
        <v>-2</v>
      </c>
      <c r="I82">
        <v>-1</v>
      </c>
      <c r="J82">
        <v>3500</v>
      </c>
      <c r="K82">
        <v>-1</v>
      </c>
      <c r="L82">
        <v>-2</v>
      </c>
      <c r="N82" s="3" t="str">
        <f t="shared" si="2"/>
        <v>X</v>
      </c>
      <c r="O82" s="3">
        <f>COUNTIF(N$8:N82,"X")</f>
        <v>25</v>
      </c>
      <c r="P82" s="3"/>
      <c r="R82" s="18" t="str">
        <f t="shared" si="3"/>
        <v/>
      </c>
    </row>
    <row r="83" spans="1:18">
      <c r="A83" s="2">
        <v>76</v>
      </c>
      <c r="B83">
        <v>1</v>
      </c>
      <c r="C83">
        <v>2</v>
      </c>
      <c r="D83">
        <v>87</v>
      </c>
      <c r="E83">
        <v>2</v>
      </c>
      <c r="F83">
        <v>87</v>
      </c>
      <c r="G83">
        <v>0</v>
      </c>
      <c r="H83">
        <v>-1</v>
      </c>
      <c r="I83">
        <v>-1</v>
      </c>
      <c r="J83">
        <v>3000</v>
      </c>
      <c r="K83">
        <v>-1</v>
      </c>
      <c r="L83">
        <v>-1</v>
      </c>
      <c r="N83" s="3" t="str">
        <f t="shared" si="2"/>
        <v/>
      </c>
      <c r="O83" s="3">
        <f>COUNTIF(N$8:N83,"X")</f>
        <v>25</v>
      </c>
      <c r="P83" s="3"/>
      <c r="R83" s="18" t="str">
        <f t="shared" si="3"/>
        <v/>
      </c>
    </row>
    <row r="84" spans="1:18">
      <c r="A84" s="2">
        <v>77</v>
      </c>
      <c r="B84">
        <v>1</v>
      </c>
      <c r="C84">
        <v>1</v>
      </c>
      <c r="D84">
        <v>86</v>
      </c>
      <c r="E84">
        <v>1</v>
      </c>
      <c r="F84">
        <v>86</v>
      </c>
      <c r="G84">
        <v>0</v>
      </c>
      <c r="H84">
        <v>-1</v>
      </c>
      <c r="I84">
        <v>-1</v>
      </c>
      <c r="J84">
        <v>3900</v>
      </c>
      <c r="K84">
        <v>-1</v>
      </c>
      <c r="L84">
        <v>-1</v>
      </c>
      <c r="N84" s="3" t="str">
        <f t="shared" si="2"/>
        <v/>
      </c>
      <c r="O84" s="3">
        <f>COUNTIF(N$8:N84,"X")</f>
        <v>25</v>
      </c>
      <c r="P84" s="3"/>
      <c r="R84" s="18" t="str">
        <f t="shared" si="3"/>
        <v/>
      </c>
    </row>
    <row r="85" spans="1:18">
      <c r="A85" s="2">
        <v>78</v>
      </c>
      <c r="B85">
        <v>1</v>
      </c>
      <c r="C85">
        <v>2</v>
      </c>
      <c r="D85">
        <v>88</v>
      </c>
      <c r="E85">
        <v>2</v>
      </c>
      <c r="F85">
        <v>88</v>
      </c>
      <c r="G85">
        <v>0</v>
      </c>
      <c r="H85">
        <v>-1</v>
      </c>
      <c r="I85">
        <v>-1</v>
      </c>
      <c r="J85">
        <v>4400</v>
      </c>
      <c r="K85">
        <v>-1</v>
      </c>
      <c r="L85">
        <v>-1</v>
      </c>
      <c r="N85" s="3" t="str">
        <f t="shared" si="2"/>
        <v/>
      </c>
      <c r="O85" s="3">
        <f>COUNTIF(N$8:N85,"X")</f>
        <v>25</v>
      </c>
      <c r="P85" s="3"/>
      <c r="R85" s="18" t="str">
        <f t="shared" si="3"/>
        <v/>
      </c>
    </row>
    <row r="86" spans="1:18">
      <c r="A86" s="2">
        <v>79</v>
      </c>
      <c r="B86">
        <v>1</v>
      </c>
      <c r="C86">
        <v>1</v>
      </c>
      <c r="D86">
        <v>80</v>
      </c>
      <c r="E86">
        <v>1</v>
      </c>
      <c r="F86">
        <v>80</v>
      </c>
      <c r="G86">
        <v>0</v>
      </c>
      <c r="H86">
        <v>-1</v>
      </c>
      <c r="I86">
        <v>-1</v>
      </c>
      <c r="J86">
        <v>4200</v>
      </c>
      <c r="K86">
        <v>-1</v>
      </c>
      <c r="L86">
        <v>-1</v>
      </c>
      <c r="N86" s="3" t="str">
        <f t="shared" si="2"/>
        <v/>
      </c>
      <c r="O86" s="3">
        <f>COUNTIF(N$8:N86,"X")</f>
        <v>25</v>
      </c>
      <c r="P86" s="3"/>
      <c r="R86" s="18" t="str">
        <f t="shared" si="3"/>
        <v/>
      </c>
    </row>
    <row r="87" spans="1:18">
      <c r="A87" s="2">
        <v>80</v>
      </c>
      <c r="B87">
        <v>1</v>
      </c>
      <c r="C87">
        <v>3</v>
      </c>
      <c r="D87">
        <v>101</v>
      </c>
      <c r="E87">
        <v>2</v>
      </c>
      <c r="F87">
        <v>89</v>
      </c>
      <c r="G87">
        <v>1</v>
      </c>
      <c r="H87">
        <v>126</v>
      </c>
      <c r="I87">
        <v>-1</v>
      </c>
      <c r="J87">
        <v>3100</v>
      </c>
      <c r="K87">
        <v>-1</v>
      </c>
      <c r="L87">
        <v>-1</v>
      </c>
      <c r="N87" s="3" t="str">
        <f t="shared" si="2"/>
        <v/>
      </c>
      <c r="O87" s="3">
        <f>COUNTIF(N$8:N87,"X")</f>
        <v>25</v>
      </c>
      <c r="P87" s="3"/>
      <c r="R87" s="18" t="str">
        <f t="shared" si="3"/>
        <v/>
      </c>
    </row>
    <row r="88" spans="1:18">
      <c r="A88" s="2">
        <v>81</v>
      </c>
      <c r="B88">
        <v>1</v>
      </c>
      <c r="C88">
        <v>-3</v>
      </c>
      <c r="D88">
        <v>-3</v>
      </c>
      <c r="E88">
        <v>-3</v>
      </c>
      <c r="F88">
        <v>-3</v>
      </c>
      <c r="G88">
        <v>-3</v>
      </c>
      <c r="H88">
        <v>-3</v>
      </c>
      <c r="I88">
        <v>-1</v>
      </c>
      <c r="J88">
        <v>3800</v>
      </c>
      <c r="K88">
        <v>-1</v>
      </c>
      <c r="L88">
        <v>-3</v>
      </c>
      <c r="N88" s="3" t="str">
        <f t="shared" si="2"/>
        <v/>
      </c>
      <c r="O88" s="3">
        <f>COUNTIF(N$8:N88,"X")</f>
        <v>25</v>
      </c>
      <c r="P88" s="3" t="str">
        <f>IF(O88&gt;$F$3,"X","-")</f>
        <v>-</v>
      </c>
      <c r="R88" s="18" t="str">
        <f t="shared" si="3"/>
        <v/>
      </c>
    </row>
    <row r="89" spans="1:18">
      <c r="A89" s="2">
        <v>82</v>
      </c>
      <c r="B89">
        <v>1</v>
      </c>
      <c r="C89">
        <v>1</v>
      </c>
      <c r="D89">
        <v>85</v>
      </c>
      <c r="E89">
        <v>1</v>
      </c>
      <c r="F89">
        <v>85</v>
      </c>
      <c r="G89">
        <v>0</v>
      </c>
      <c r="H89">
        <v>-1</v>
      </c>
      <c r="I89">
        <v>-1</v>
      </c>
      <c r="J89">
        <v>4000</v>
      </c>
      <c r="K89">
        <v>-1</v>
      </c>
      <c r="L89">
        <v>-1</v>
      </c>
      <c r="N89" s="3" t="str">
        <f t="shared" si="2"/>
        <v/>
      </c>
      <c r="O89" s="3">
        <f>COUNTIF(N$8:N89,"X")</f>
        <v>25</v>
      </c>
      <c r="P89" s="3"/>
      <c r="R89" s="18" t="str">
        <f t="shared" si="3"/>
        <v/>
      </c>
    </row>
    <row r="90" spans="1:18">
      <c r="A90" s="2">
        <v>83</v>
      </c>
      <c r="B90">
        <v>1</v>
      </c>
      <c r="C90">
        <v>2</v>
      </c>
      <c r="D90">
        <v>81</v>
      </c>
      <c r="E90">
        <v>2</v>
      </c>
      <c r="F90">
        <v>81</v>
      </c>
      <c r="G90">
        <v>0</v>
      </c>
      <c r="H90">
        <v>-1</v>
      </c>
      <c r="I90">
        <v>-1</v>
      </c>
      <c r="J90">
        <v>3600</v>
      </c>
      <c r="K90">
        <v>-1</v>
      </c>
      <c r="L90">
        <v>-1</v>
      </c>
      <c r="N90" s="3" t="str">
        <f t="shared" si="2"/>
        <v/>
      </c>
      <c r="O90" s="3">
        <f>COUNTIF(N$8:N90,"X")</f>
        <v>25</v>
      </c>
      <c r="P90" s="3"/>
      <c r="R90" s="18" t="str">
        <f t="shared" si="3"/>
        <v/>
      </c>
    </row>
    <row r="91" spans="1:18">
      <c r="A91" s="2">
        <v>84</v>
      </c>
      <c r="B91">
        <v>1</v>
      </c>
      <c r="C91">
        <v>0</v>
      </c>
      <c r="D91">
        <v>-2</v>
      </c>
      <c r="E91">
        <v>0</v>
      </c>
      <c r="F91">
        <v>-2</v>
      </c>
      <c r="G91">
        <v>0</v>
      </c>
      <c r="H91">
        <v>-2</v>
      </c>
      <c r="I91">
        <v>-1</v>
      </c>
      <c r="J91">
        <v>3800</v>
      </c>
      <c r="K91">
        <v>-1</v>
      </c>
      <c r="L91">
        <v>-2</v>
      </c>
      <c r="N91" s="3" t="str">
        <f t="shared" si="2"/>
        <v>X</v>
      </c>
      <c r="O91" s="3">
        <f>COUNTIF(N$8:N91,"X")</f>
        <v>26</v>
      </c>
      <c r="P91" s="3"/>
      <c r="R91" s="18" t="str">
        <f t="shared" si="3"/>
        <v/>
      </c>
    </row>
    <row r="92" spans="1:18">
      <c r="A92" s="2">
        <v>85</v>
      </c>
      <c r="B92">
        <v>1</v>
      </c>
      <c r="C92">
        <v>2</v>
      </c>
      <c r="D92">
        <v>-2</v>
      </c>
      <c r="E92">
        <v>0</v>
      </c>
      <c r="F92">
        <v>-2</v>
      </c>
      <c r="G92">
        <v>2</v>
      </c>
      <c r="H92">
        <v>-2</v>
      </c>
      <c r="I92">
        <v>-1</v>
      </c>
      <c r="J92">
        <v>4600</v>
      </c>
      <c r="K92">
        <v>-1</v>
      </c>
      <c r="L92">
        <v>-2</v>
      </c>
      <c r="N92" s="3" t="str">
        <f t="shared" si="2"/>
        <v>X</v>
      </c>
      <c r="O92" s="3">
        <f>COUNTIF(N$8:N92,"X")</f>
        <v>27</v>
      </c>
      <c r="P92" s="3"/>
      <c r="R92" s="18" t="str">
        <f t="shared" si="3"/>
        <v/>
      </c>
    </row>
    <row r="93" spans="1:18">
      <c r="A93" s="2">
        <v>86</v>
      </c>
      <c r="B93">
        <v>1</v>
      </c>
      <c r="C93">
        <v>3</v>
      </c>
      <c r="D93">
        <v>86</v>
      </c>
      <c r="E93">
        <v>2</v>
      </c>
      <c r="F93">
        <v>88</v>
      </c>
      <c r="G93">
        <v>1</v>
      </c>
      <c r="H93">
        <v>82</v>
      </c>
      <c r="I93">
        <v>-1</v>
      </c>
      <c r="J93">
        <v>4500</v>
      </c>
      <c r="K93">
        <v>-1</v>
      </c>
      <c r="L93">
        <v>-1</v>
      </c>
      <c r="N93" s="3" t="str">
        <f t="shared" si="2"/>
        <v/>
      </c>
      <c r="O93" s="3">
        <f>COUNTIF(N$8:N93,"X")</f>
        <v>27</v>
      </c>
      <c r="P93" s="3"/>
      <c r="R93" s="18" t="str">
        <f t="shared" si="3"/>
        <v/>
      </c>
    </row>
    <row r="94" spans="1:18">
      <c r="A94" s="2">
        <v>87</v>
      </c>
      <c r="B94">
        <v>1</v>
      </c>
      <c r="C94">
        <v>3</v>
      </c>
      <c r="D94">
        <v>92</v>
      </c>
      <c r="E94">
        <v>1</v>
      </c>
      <c r="F94">
        <v>90</v>
      </c>
      <c r="G94">
        <v>2</v>
      </c>
      <c r="H94">
        <v>94</v>
      </c>
      <c r="I94">
        <v>-1</v>
      </c>
      <c r="J94">
        <v>4200</v>
      </c>
      <c r="K94">
        <v>-1</v>
      </c>
      <c r="L94">
        <v>-1</v>
      </c>
      <c r="N94" s="3" t="str">
        <f t="shared" si="2"/>
        <v/>
      </c>
      <c r="O94" s="3">
        <f>COUNTIF(N$8:N94,"X")</f>
        <v>27</v>
      </c>
      <c r="P94" s="3"/>
      <c r="R94" s="18" t="str">
        <f t="shared" si="3"/>
        <v/>
      </c>
    </row>
    <row r="95" spans="1:18">
      <c r="A95" s="2">
        <v>88</v>
      </c>
      <c r="B95">
        <v>1</v>
      </c>
      <c r="C95">
        <v>1</v>
      </c>
      <c r="D95">
        <v>-2</v>
      </c>
      <c r="E95">
        <v>0</v>
      </c>
      <c r="F95">
        <v>-2</v>
      </c>
      <c r="G95">
        <v>1</v>
      </c>
      <c r="H95">
        <v>-2</v>
      </c>
      <c r="I95">
        <v>-1</v>
      </c>
      <c r="J95">
        <v>3900</v>
      </c>
      <c r="K95">
        <v>-1</v>
      </c>
      <c r="L95">
        <v>-2</v>
      </c>
      <c r="N95" s="3" t="str">
        <f t="shared" si="2"/>
        <v>X</v>
      </c>
      <c r="O95" s="3">
        <f>COUNTIF(N$8:N95,"X")</f>
        <v>28</v>
      </c>
      <c r="P95" s="3"/>
      <c r="R95" s="18" t="str">
        <f t="shared" si="3"/>
        <v/>
      </c>
    </row>
    <row r="96" spans="1:18">
      <c r="A96" s="2">
        <v>89</v>
      </c>
      <c r="B96">
        <v>1</v>
      </c>
      <c r="C96">
        <v>2</v>
      </c>
      <c r="D96">
        <v>-2</v>
      </c>
      <c r="E96">
        <v>2</v>
      </c>
      <c r="F96">
        <v>-2</v>
      </c>
      <c r="G96">
        <v>0</v>
      </c>
      <c r="H96">
        <v>-2</v>
      </c>
      <c r="I96">
        <v>-1</v>
      </c>
      <c r="J96">
        <v>4000</v>
      </c>
      <c r="K96">
        <v>-1</v>
      </c>
      <c r="L96">
        <v>-2</v>
      </c>
      <c r="N96" s="3" t="str">
        <f t="shared" si="2"/>
        <v>X</v>
      </c>
      <c r="O96" s="3">
        <f>COUNTIF(N$8:N96,"X")</f>
        <v>29</v>
      </c>
      <c r="P96" s="3"/>
      <c r="R96" s="18" t="str">
        <f t="shared" si="3"/>
        <v/>
      </c>
    </row>
    <row r="97" spans="1:18">
      <c r="A97" s="2">
        <v>90</v>
      </c>
      <c r="B97">
        <v>1</v>
      </c>
      <c r="C97">
        <v>2</v>
      </c>
      <c r="D97">
        <v>96</v>
      </c>
      <c r="E97">
        <v>1</v>
      </c>
      <c r="F97">
        <v>85</v>
      </c>
      <c r="G97">
        <v>1</v>
      </c>
      <c r="H97">
        <v>107</v>
      </c>
      <c r="I97">
        <v>-1</v>
      </c>
      <c r="J97" s="10">
        <v>4200</v>
      </c>
      <c r="K97">
        <v>-1</v>
      </c>
      <c r="L97">
        <v>-1</v>
      </c>
      <c r="N97" s="3" t="str">
        <f t="shared" si="2"/>
        <v/>
      </c>
      <c r="O97" s="3">
        <f>COUNTIF(N$8:N97,"X")</f>
        <v>29</v>
      </c>
      <c r="P97" s="3"/>
      <c r="R97" s="18" t="str">
        <f t="shared" si="3"/>
        <v/>
      </c>
    </row>
    <row r="98" spans="1:18">
      <c r="A98" s="2">
        <v>91</v>
      </c>
      <c r="B98">
        <v>1</v>
      </c>
      <c r="C98">
        <v>0</v>
      </c>
      <c r="D98">
        <v>-2</v>
      </c>
      <c r="E98">
        <v>0</v>
      </c>
      <c r="F98">
        <v>-2</v>
      </c>
      <c r="G98">
        <v>0</v>
      </c>
      <c r="H98">
        <v>-2</v>
      </c>
      <c r="I98">
        <v>-1</v>
      </c>
      <c r="J98" s="10">
        <v>4300</v>
      </c>
      <c r="K98">
        <v>-1</v>
      </c>
      <c r="L98">
        <v>-2</v>
      </c>
      <c r="N98" s="3" t="str">
        <f t="shared" si="2"/>
        <v>X</v>
      </c>
      <c r="O98" s="3">
        <f>COUNTIF(N$8:N98,"X")</f>
        <v>30</v>
      </c>
      <c r="P98" s="3" t="str">
        <f>IF(O98&gt;$F$3,"X","-")</f>
        <v>-</v>
      </c>
      <c r="R98" s="18" t="str">
        <f t="shared" si="3"/>
        <v/>
      </c>
    </row>
    <row r="99" spans="1:18">
      <c r="A99" s="2">
        <v>92</v>
      </c>
      <c r="B99">
        <v>1</v>
      </c>
      <c r="C99">
        <v>1</v>
      </c>
      <c r="D99">
        <v>-2</v>
      </c>
      <c r="E99">
        <v>0</v>
      </c>
      <c r="F99">
        <v>-2</v>
      </c>
      <c r="G99">
        <v>1</v>
      </c>
      <c r="H99">
        <v>-2</v>
      </c>
      <c r="I99">
        <v>-1</v>
      </c>
      <c r="J99" s="10">
        <v>3900</v>
      </c>
      <c r="K99">
        <v>-1</v>
      </c>
      <c r="L99">
        <v>-2</v>
      </c>
      <c r="N99" s="3" t="str">
        <f t="shared" si="2"/>
        <v>X</v>
      </c>
      <c r="O99" s="3">
        <f>COUNTIF(N$8:N99,"X")</f>
        <v>31</v>
      </c>
      <c r="P99" s="3"/>
      <c r="R99" s="18" t="str">
        <f t="shared" si="3"/>
        <v/>
      </c>
    </row>
    <row r="100" spans="1:18">
      <c r="A100" s="2">
        <v>93</v>
      </c>
      <c r="B100">
        <v>1</v>
      </c>
      <c r="C100">
        <v>1</v>
      </c>
      <c r="D100">
        <v>-2</v>
      </c>
      <c r="E100">
        <v>1</v>
      </c>
      <c r="F100">
        <v>-2</v>
      </c>
      <c r="G100">
        <v>0</v>
      </c>
      <c r="H100">
        <v>-2</v>
      </c>
      <c r="I100">
        <v>-1</v>
      </c>
      <c r="J100" s="10">
        <v>2500</v>
      </c>
      <c r="K100">
        <v>-1</v>
      </c>
      <c r="L100">
        <v>-2</v>
      </c>
      <c r="N100" s="3" t="str">
        <f t="shared" si="2"/>
        <v>X</v>
      </c>
      <c r="O100" s="3">
        <f>COUNTIF(N$8:N100,"X")</f>
        <v>32</v>
      </c>
      <c r="P100" s="3"/>
      <c r="R100" s="18" t="str">
        <f t="shared" si="3"/>
        <v/>
      </c>
    </row>
    <row r="101" spans="1:18">
      <c r="A101" s="2">
        <v>94</v>
      </c>
      <c r="B101">
        <v>1</v>
      </c>
      <c r="C101">
        <v>2</v>
      </c>
      <c r="D101">
        <v>-2</v>
      </c>
      <c r="E101">
        <v>2</v>
      </c>
      <c r="F101">
        <v>-2</v>
      </c>
      <c r="G101">
        <v>0</v>
      </c>
      <c r="H101">
        <v>-2</v>
      </c>
      <c r="I101">
        <v>-1</v>
      </c>
      <c r="J101" s="10">
        <v>3800</v>
      </c>
      <c r="K101">
        <v>-1</v>
      </c>
      <c r="L101">
        <v>-2</v>
      </c>
      <c r="N101" s="3" t="str">
        <f t="shared" si="2"/>
        <v>X</v>
      </c>
      <c r="O101" s="3">
        <f>COUNTIF(N$8:N101,"X")</f>
        <v>33</v>
      </c>
      <c r="P101" s="3"/>
      <c r="R101" s="18" t="str">
        <f t="shared" si="3"/>
        <v/>
      </c>
    </row>
    <row r="102" spans="1:18">
      <c r="A102" s="2">
        <v>95</v>
      </c>
      <c r="B102">
        <v>1</v>
      </c>
      <c r="C102">
        <v>1</v>
      </c>
      <c r="D102">
        <v>-2</v>
      </c>
      <c r="E102">
        <v>0</v>
      </c>
      <c r="F102">
        <v>-2</v>
      </c>
      <c r="G102">
        <v>1</v>
      </c>
      <c r="H102">
        <v>-2</v>
      </c>
      <c r="I102">
        <v>-1</v>
      </c>
      <c r="J102" s="10">
        <v>4700</v>
      </c>
      <c r="K102">
        <v>-1</v>
      </c>
      <c r="L102">
        <v>-2</v>
      </c>
      <c r="N102" s="3" t="str">
        <f t="shared" si="2"/>
        <v>X</v>
      </c>
      <c r="O102" s="3">
        <f>COUNTIF(N$8:N102,"X")</f>
        <v>34</v>
      </c>
      <c r="P102" s="3"/>
      <c r="R102" s="18" t="str">
        <f t="shared" si="3"/>
        <v/>
      </c>
    </row>
    <row r="103" spans="1:18">
      <c r="A103" s="2">
        <v>96</v>
      </c>
      <c r="B103">
        <v>1</v>
      </c>
      <c r="C103">
        <v>2</v>
      </c>
      <c r="D103">
        <v>-2</v>
      </c>
      <c r="E103">
        <v>2</v>
      </c>
      <c r="F103">
        <v>-2</v>
      </c>
      <c r="G103">
        <v>0</v>
      </c>
      <c r="H103">
        <v>-2</v>
      </c>
      <c r="I103">
        <v>-1</v>
      </c>
      <c r="J103" s="10">
        <v>3600</v>
      </c>
      <c r="K103">
        <v>-1</v>
      </c>
      <c r="L103">
        <v>-2</v>
      </c>
      <c r="N103" s="3" t="str">
        <f t="shared" si="2"/>
        <v>X</v>
      </c>
      <c r="O103" s="3">
        <f>COUNTIF(N$8:N103,"X")</f>
        <v>35</v>
      </c>
      <c r="P103" s="3"/>
      <c r="R103" s="18" t="str">
        <f t="shared" si="3"/>
        <v/>
      </c>
    </row>
    <row r="104" spans="1:18">
      <c r="A104" s="2">
        <v>97</v>
      </c>
      <c r="B104">
        <v>1</v>
      </c>
      <c r="C104">
        <v>0</v>
      </c>
      <c r="D104">
        <v>-2</v>
      </c>
      <c r="E104">
        <v>0</v>
      </c>
      <c r="F104">
        <v>-2</v>
      </c>
      <c r="G104">
        <v>0</v>
      </c>
      <c r="H104">
        <v>-2</v>
      </c>
      <c r="I104">
        <v>-1</v>
      </c>
      <c r="J104" s="10">
        <v>3300</v>
      </c>
      <c r="K104">
        <v>-1</v>
      </c>
      <c r="L104">
        <v>-2</v>
      </c>
      <c r="N104" s="3" t="str">
        <f t="shared" si="2"/>
        <v>X</v>
      </c>
      <c r="O104" s="3">
        <f>COUNTIF(N$8:N104,"X")</f>
        <v>36</v>
      </c>
      <c r="P104" s="3"/>
      <c r="R104" s="18" t="str">
        <f t="shared" si="3"/>
        <v/>
      </c>
    </row>
    <row r="105" spans="1:18">
      <c r="A105" s="2">
        <v>98</v>
      </c>
      <c r="B105">
        <v>1</v>
      </c>
      <c r="C105">
        <v>1</v>
      </c>
      <c r="D105">
        <v>-2</v>
      </c>
      <c r="E105">
        <v>0</v>
      </c>
      <c r="F105">
        <v>-2</v>
      </c>
      <c r="G105">
        <v>1</v>
      </c>
      <c r="H105">
        <v>-2</v>
      </c>
      <c r="I105">
        <v>-1</v>
      </c>
      <c r="J105" s="10">
        <v>3500</v>
      </c>
      <c r="K105">
        <v>-1</v>
      </c>
      <c r="L105">
        <v>-2</v>
      </c>
      <c r="N105" s="3" t="str">
        <f t="shared" si="2"/>
        <v>X</v>
      </c>
      <c r="O105" s="3">
        <f>COUNTIF(N$8:N105,"X")</f>
        <v>37</v>
      </c>
      <c r="P105" s="3"/>
      <c r="R105" s="18" t="str">
        <f t="shared" si="3"/>
        <v/>
      </c>
    </row>
    <row r="106" spans="1:18">
      <c r="A106" s="2">
        <v>99</v>
      </c>
      <c r="B106">
        <v>1</v>
      </c>
      <c r="C106">
        <v>3</v>
      </c>
      <c r="D106">
        <v>108</v>
      </c>
      <c r="E106">
        <v>1</v>
      </c>
      <c r="F106">
        <v>108</v>
      </c>
      <c r="G106">
        <v>2</v>
      </c>
      <c r="H106">
        <v>108</v>
      </c>
      <c r="I106">
        <v>-1</v>
      </c>
      <c r="J106" s="10">
        <v>3900</v>
      </c>
      <c r="K106">
        <v>-1</v>
      </c>
      <c r="L106">
        <v>-1</v>
      </c>
      <c r="N106" s="3" t="str">
        <f t="shared" si="2"/>
        <v/>
      </c>
      <c r="O106" s="3">
        <f>COUNTIF(N$8:N106,"X")</f>
        <v>37</v>
      </c>
      <c r="P106" s="3"/>
      <c r="R106" s="18" t="str">
        <f t="shared" si="3"/>
        <v/>
      </c>
    </row>
    <row r="107" spans="1:18">
      <c r="A107" s="2">
        <v>100</v>
      </c>
      <c r="B107">
        <v>1</v>
      </c>
      <c r="C107">
        <v>0</v>
      </c>
      <c r="D107">
        <v>-2</v>
      </c>
      <c r="E107">
        <v>0</v>
      </c>
      <c r="F107">
        <v>-2</v>
      </c>
      <c r="G107">
        <v>0</v>
      </c>
      <c r="H107">
        <v>-2</v>
      </c>
      <c r="I107">
        <v>-1</v>
      </c>
      <c r="J107" s="10">
        <v>4100</v>
      </c>
      <c r="K107">
        <v>-1</v>
      </c>
      <c r="L107">
        <v>-2</v>
      </c>
      <c r="N107" s="3" t="str">
        <f t="shared" si="2"/>
        <v>X</v>
      </c>
      <c r="O107" s="3">
        <f>COUNTIF(N$8:N107,"X")</f>
        <v>38</v>
      </c>
      <c r="P107" s="3"/>
      <c r="R107" s="18" t="str">
        <f t="shared" si="3"/>
        <v/>
      </c>
    </row>
    <row r="108" spans="1:18">
      <c r="A108" s="2">
        <v>101</v>
      </c>
      <c r="B108">
        <v>1</v>
      </c>
      <c r="C108">
        <v>3</v>
      </c>
      <c r="D108">
        <v>85</v>
      </c>
      <c r="E108">
        <v>3</v>
      </c>
      <c r="F108">
        <v>85</v>
      </c>
      <c r="G108">
        <v>0</v>
      </c>
      <c r="H108">
        <v>-1</v>
      </c>
      <c r="I108">
        <v>-1</v>
      </c>
      <c r="J108" s="10">
        <v>4200</v>
      </c>
      <c r="K108">
        <v>-1</v>
      </c>
      <c r="L108">
        <v>-1</v>
      </c>
      <c r="N108" s="3" t="str">
        <f t="shared" si="2"/>
        <v/>
      </c>
      <c r="O108" s="3">
        <f>COUNTIF(N$8:N108,"X")</f>
        <v>38</v>
      </c>
      <c r="P108" s="3" t="str">
        <f>IF(O108&gt;$F$3,"X","-")</f>
        <v>-</v>
      </c>
      <c r="R108" s="18" t="str">
        <f t="shared" si="3"/>
        <v/>
      </c>
    </row>
    <row r="109" spans="1:18">
      <c r="A109" s="2">
        <v>102</v>
      </c>
      <c r="B109">
        <v>1</v>
      </c>
      <c r="C109">
        <v>2</v>
      </c>
      <c r="D109">
        <v>96</v>
      </c>
      <c r="E109">
        <v>1</v>
      </c>
      <c r="F109">
        <v>90</v>
      </c>
      <c r="G109">
        <v>1</v>
      </c>
      <c r="H109">
        <v>103</v>
      </c>
      <c r="I109">
        <v>-1</v>
      </c>
      <c r="J109" s="10">
        <v>4000</v>
      </c>
      <c r="K109">
        <v>-1</v>
      </c>
      <c r="L109">
        <v>-1</v>
      </c>
      <c r="N109" s="3" t="str">
        <f t="shared" si="2"/>
        <v/>
      </c>
      <c r="O109" s="3">
        <f>COUNTIF(N$8:N109,"X")</f>
        <v>38</v>
      </c>
      <c r="P109" s="3"/>
      <c r="R109" s="18" t="str">
        <f t="shared" si="3"/>
        <v/>
      </c>
    </row>
    <row r="110" spans="1:18">
      <c r="A110" s="2">
        <v>103</v>
      </c>
      <c r="B110">
        <v>1</v>
      </c>
      <c r="C110">
        <v>1</v>
      </c>
      <c r="D110">
        <v>116</v>
      </c>
      <c r="E110">
        <v>0</v>
      </c>
      <c r="F110">
        <v>-1</v>
      </c>
      <c r="G110">
        <v>1</v>
      </c>
      <c r="H110">
        <v>116</v>
      </c>
      <c r="I110">
        <v>-1</v>
      </c>
      <c r="J110">
        <v>3800</v>
      </c>
      <c r="K110">
        <v>-1</v>
      </c>
      <c r="L110">
        <v>-1</v>
      </c>
      <c r="N110" s="3" t="str">
        <f t="shared" si="2"/>
        <v/>
      </c>
      <c r="O110" s="3">
        <f>COUNTIF(N$8:N110,"X")</f>
        <v>38</v>
      </c>
      <c r="P110" s="3"/>
      <c r="R110" s="18" t="str">
        <f t="shared" si="3"/>
        <v/>
      </c>
    </row>
    <row r="111" spans="1:18">
      <c r="A111" s="2">
        <v>104</v>
      </c>
      <c r="B111">
        <v>1</v>
      </c>
      <c r="C111">
        <v>2</v>
      </c>
      <c r="D111">
        <v>88</v>
      </c>
      <c r="E111">
        <v>2</v>
      </c>
      <c r="F111">
        <v>88</v>
      </c>
      <c r="G111">
        <v>0</v>
      </c>
      <c r="H111">
        <v>-1</v>
      </c>
      <c r="I111">
        <v>-1</v>
      </c>
      <c r="J111">
        <v>3100</v>
      </c>
      <c r="K111">
        <v>-1</v>
      </c>
      <c r="L111">
        <v>-1</v>
      </c>
      <c r="N111" s="3" t="str">
        <f t="shared" si="2"/>
        <v/>
      </c>
      <c r="O111" s="3">
        <f>COUNTIF(N$8:N111,"X")</f>
        <v>38</v>
      </c>
      <c r="P111" s="3"/>
      <c r="R111" s="18" t="str">
        <f t="shared" si="3"/>
        <v/>
      </c>
    </row>
    <row r="112" spans="1:18">
      <c r="A112" s="2">
        <v>105</v>
      </c>
      <c r="B112">
        <v>1</v>
      </c>
      <c r="C112">
        <v>1</v>
      </c>
      <c r="D112">
        <v>109</v>
      </c>
      <c r="E112">
        <v>1</v>
      </c>
      <c r="F112">
        <v>109</v>
      </c>
      <c r="G112">
        <v>0</v>
      </c>
      <c r="H112">
        <v>-1</v>
      </c>
      <c r="I112">
        <v>-1</v>
      </c>
      <c r="J112">
        <v>4200</v>
      </c>
      <c r="K112">
        <v>-1</v>
      </c>
      <c r="L112">
        <v>-1</v>
      </c>
      <c r="N112" s="3" t="str">
        <f t="shared" si="2"/>
        <v/>
      </c>
      <c r="O112" s="3">
        <f>COUNTIF(N$8:N112,"X")</f>
        <v>38</v>
      </c>
      <c r="P112" s="3"/>
      <c r="R112" s="18" t="str">
        <f t="shared" si="3"/>
        <v/>
      </c>
    </row>
    <row r="113" spans="1:18">
      <c r="A113" s="2">
        <v>106</v>
      </c>
      <c r="B113">
        <v>1</v>
      </c>
      <c r="C113">
        <v>1</v>
      </c>
      <c r="D113">
        <v>89</v>
      </c>
      <c r="E113">
        <v>1</v>
      </c>
      <c r="F113">
        <v>89</v>
      </c>
      <c r="G113">
        <v>0</v>
      </c>
      <c r="H113">
        <v>-1</v>
      </c>
      <c r="I113">
        <v>-1</v>
      </c>
      <c r="J113">
        <v>4400</v>
      </c>
      <c r="K113">
        <v>-1</v>
      </c>
      <c r="L113">
        <v>-1</v>
      </c>
      <c r="N113" s="3" t="str">
        <f t="shared" si="2"/>
        <v/>
      </c>
      <c r="O113" s="3">
        <f>COUNTIF(N$8:N113,"X")</f>
        <v>38</v>
      </c>
      <c r="P113" s="3"/>
      <c r="R113" s="18" t="str">
        <f t="shared" si="3"/>
        <v/>
      </c>
    </row>
    <row r="114" spans="1:18">
      <c r="A114" s="2">
        <v>107</v>
      </c>
      <c r="B114">
        <v>1</v>
      </c>
      <c r="C114">
        <v>0</v>
      </c>
      <c r="D114">
        <v>-1</v>
      </c>
      <c r="E114">
        <v>0</v>
      </c>
      <c r="F114">
        <v>-1</v>
      </c>
      <c r="G114">
        <v>0</v>
      </c>
      <c r="H114">
        <v>-1</v>
      </c>
      <c r="I114">
        <v>-1</v>
      </c>
      <c r="J114">
        <v>3900</v>
      </c>
      <c r="K114">
        <v>-1</v>
      </c>
      <c r="L114">
        <v>-1</v>
      </c>
      <c r="N114" s="3" t="str">
        <f t="shared" si="2"/>
        <v/>
      </c>
      <c r="O114" s="3">
        <f>COUNTIF(N$8:N114,"X")</f>
        <v>38</v>
      </c>
      <c r="P114" s="3"/>
      <c r="R114" s="18" t="str">
        <f t="shared" si="3"/>
        <v/>
      </c>
    </row>
    <row r="115" spans="1:18">
      <c r="A115" s="2">
        <v>108</v>
      </c>
      <c r="B115">
        <v>1</v>
      </c>
      <c r="C115">
        <v>2</v>
      </c>
      <c r="D115">
        <v>91</v>
      </c>
      <c r="E115">
        <v>1</v>
      </c>
      <c r="F115">
        <v>90</v>
      </c>
      <c r="G115">
        <v>1</v>
      </c>
      <c r="H115">
        <v>93</v>
      </c>
      <c r="I115">
        <v>-1</v>
      </c>
      <c r="J115">
        <v>4000</v>
      </c>
      <c r="K115">
        <v>-1</v>
      </c>
      <c r="L115">
        <v>-1</v>
      </c>
      <c r="N115" s="3" t="str">
        <f t="shared" si="2"/>
        <v/>
      </c>
      <c r="O115" s="3">
        <f>COUNTIF(N$8:N115,"X")</f>
        <v>38</v>
      </c>
      <c r="P115" s="3"/>
      <c r="R115" s="18" t="str">
        <f t="shared" si="3"/>
        <v/>
      </c>
    </row>
    <row r="116" spans="1:18">
      <c r="A116" s="2">
        <v>109</v>
      </c>
      <c r="B116">
        <v>1</v>
      </c>
      <c r="C116">
        <v>2</v>
      </c>
      <c r="D116">
        <v>109</v>
      </c>
      <c r="E116">
        <v>1</v>
      </c>
      <c r="F116">
        <v>88</v>
      </c>
      <c r="G116">
        <v>1</v>
      </c>
      <c r="H116">
        <v>131</v>
      </c>
      <c r="I116">
        <v>-1</v>
      </c>
      <c r="J116">
        <v>3500</v>
      </c>
      <c r="K116">
        <v>-1</v>
      </c>
      <c r="L116">
        <v>-1</v>
      </c>
      <c r="N116" s="3" t="str">
        <f t="shared" si="2"/>
        <v/>
      </c>
      <c r="O116" s="3">
        <f>COUNTIF(N$8:N116,"X")</f>
        <v>38</v>
      </c>
      <c r="P116" s="3"/>
      <c r="R116" s="18" t="str">
        <f t="shared" si="3"/>
        <v/>
      </c>
    </row>
    <row r="117" spans="1:18">
      <c r="A117" s="2">
        <v>110</v>
      </c>
      <c r="B117">
        <v>1</v>
      </c>
      <c r="C117">
        <v>0</v>
      </c>
      <c r="D117">
        <v>-1</v>
      </c>
      <c r="E117">
        <v>0</v>
      </c>
      <c r="F117">
        <v>-1</v>
      </c>
      <c r="G117">
        <v>0</v>
      </c>
      <c r="H117">
        <v>-1</v>
      </c>
      <c r="I117">
        <v>-1</v>
      </c>
      <c r="J117">
        <v>3000</v>
      </c>
      <c r="K117">
        <v>-1</v>
      </c>
      <c r="L117">
        <v>-1</v>
      </c>
      <c r="N117" s="3" t="str">
        <f t="shared" si="2"/>
        <v/>
      </c>
      <c r="O117" s="3">
        <f>COUNTIF(N$8:N117,"X")</f>
        <v>38</v>
      </c>
      <c r="P117" s="3"/>
      <c r="R117" s="18" t="str">
        <f t="shared" si="3"/>
        <v/>
      </c>
    </row>
    <row r="118" spans="1:18">
      <c r="A118" s="2">
        <v>111</v>
      </c>
      <c r="B118">
        <v>1</v>
      </c>
      <c r="C118">
        <v>0</v>
      </c>
      <c r="D118">
        <v>-1</v>
      </c>
      <c r="E118">
        <v>0</v>
      </c>
      <c r="F118">
        <v>-1</v>
      </c>
      <c r="G118">
        <v>0</v>
      </c>
      <c r="H118">
        <v>-1</v>
      </c>
      <c r="I118">
        <v>-1</v>
      </c>
      <c r="J118">
        <v>3900</v>
      </c>
      <c r="K118">
        <v>-1</v>
      </c>
      <c r="L118">
        <v>-1</v>
      </c>
      <c r="N118" s="3" t="str">
        <f t="shared" si="2"/>
        <v/>
      </c>
      <c r="O118" s="3">
        <f>COUNTIF(N$8:N118,"X")</f>
        <v>38</v>
      </c>
      <c r="P118" s="3" t="str">
        <f>IF(O118&gt;$F$3,"X","-")</f>
        <v>-</v>
      </c>
      <c r="R118" s="18" t="str">
        <f t="shared" si="3"/>
        <v/>
      </c>
    </row>
    <row r="119" spans="1:18">
      <c r="A119" s="2">
        <v>112</v>
      </c>
      <c r="B119">
        <v>1</v>
      </c>
      <c r="C119">
        <v>2</v>
      </c>
      <c r="D119">
        <v>104</v>
      </c>
      <c r="E119">
        <v>0</v>
      </c>
      <c r="F119">
        <v>-1</v>
      </c>
      <c r="G119">
        <v>2</v>
      </c>
      <c r="H119">
        <v>104</v>
      </c>
      <c r="I119">
        <v>-1</v>
      </c>
      <c r="J119">
        <v>4400</v>
      </c>
      <c r="K119">
        <v>-1</v>
      </c>
      <c r="L119">
        <v>-1</v>
      </c>
      <c r="N119" s="3" t="str">
        <f t="shared" si="2"/>
        <v/>
      </c>
      <c r="O119" s="3">
        <f>COUNTIF(N$8:N119,"X")</f>
        <v>38</v>
      </c>
      <c r="P119" s="3"/>
      <c r="R119" s="18" t="str">
        <f t="shared" si="3"/>
        <v/>
      </c>
    </row>
    <row r="120" spans="1:18">
      <c r="A120" s="2">
        <v>113</v>
      </c>
      <c r="B120">
        <v>1</v>
      </c>
      <c r="C120">
        <v>0</v>
      </c>
      <c r="D120">
        <v>-1</v>
      </c>
      <c r="E120">
        <v>0</v>
      </c>
      <c r="F120">
        <v>-1</v>
      </c>
      <c r="G120">
        <v>0</v>
      </c>
      <c r="H120">
        <v>-1</v>
      </c>
      <c r="I120">
        <v>-1</v>
      </c>
      <c r="J120">
        <v>4200</v>
      </c>
      <c r="K120">
        <v>-1</v>
      </c>
      <c r="L120">
        <v>-1</v>
      </c>
      <c r="N120" s="3" t="str">
        <f t="shared" si="2"/>
        <v/>
      </c>
      <c r="O120" s="3">
        <f>COUNTIF(N$8:N120,"X")</f>
        <v>38</v>
      </c>
      <c r="P120" s="3"/>
      <c r="R120" s="18" t="str">
        <f t="shared" si="3"/>
        <v/>
      </c>
    </row>
    <row r="121" spans="1:18">
      <c r="A121" s="2">
        <v>114</v>
      </c>
      <c r="B121">
        <v>1</v>
      </c>
      <c r="C121">
        <v>0</v>
      </c>
      <c r="D121">
        <v>-1</v>
      </c>
      <c r="E121">
        <v>0</v>
      </c>
      <c r="F121">
        <v>-1</v>
      </c>
      <c r="G121">
        <v>0</v>
      </c>
      <c r="H121">
        <v>-1</v>
      </c>
      <c r="I121">
        <v>-1</v>
      </c>
      <c r="J121">
        <v>3100</v>
      </c>
      <c r="K121">
        <v>-1</v>
      </c>
      <c r="L121">
        <v>-1</v>
      </c>
      <c r="N121" s="3" t="str">
        <f t="shared" si="2"/>
        <v/>
      </c>
      <c r="O121" s="3">
        <f>COUNTIF(N$8:N121,"X")</f>
        <v>38</v>
      </c>
      <c r="P121" s="3"/>
      <c r="R121" s="18" t="str">
        <f t="shared" si="3"/>
        <v/>
      </c>
    </row>
    <row r="122" spans="1:18">
      <c r="A122" s="2">
        <v>115</v>
      </c>
      <c r="B122">
        <v>1</v>
      </c>
      <c r="C122">
        <v>0</v>
      </c>
      <c r="D122">
        <v>-1</v>
      </c>
      <c r="E122">
        <v>0</v>
      </c>
      <c r="F122">
        <v>-1</v>
      </c>
      <c r="G122">
        <v>0</v>
      </c>
      <c r="H122">
        <v>-1</v>
      </c>
      <c r="I122">
        <v>-1</v>
      </c>
      <c r="J122">
        <v>3800</v>
      </c>
      <c r="K122">
        <v>-1</v>
      </c>
      <c r="L122">
        <v>-1</v>
      </c>
      <c r="N122" s="3" t="str">
        <f t="shared" si="2"/>
        <v/>
      </c>
      <c r="O122" s="3">
        <f>COUNTIF(N$8:N122,"X")</f>
        <v>38</v>
      </c>
      <c r="P122" s="3"/>
      <c r="R122" s="18" t="str">
        <f t="shared" si="3"/>
        <v/>
      </c>
    </row>
    <row r="123" spans="1:18">
      <c r="A123" s="2">
        <v>116</v>
      </c>
      <c r="B123">
        <v>1</v>
      </c>
      <c r="C123">
        <v>2</v>
      </c>
      <c r="D123">
        <v>90</v>
      </c>
      <c r="E123">
        <v>2</v>
      </c>
      <c r="F123">
        <v>90</v>
      </c>
      <c r="G123">
        <v>0</v>
      </c>
      <c r="H123">
        <v>-1</v>
      </c>
      <c r="I123">
        <v>-1</v>
      </c>
      <c r="J123">
        <v>4000</v>
      </c>
      <c r="K123">
        <v>-1</v>
      </c>
      <c r="L123">
        <v>-1</v>
      </c>
      <c r="N123" s="3" t="str">
        <f t="shared" si="2"/>
        <v/>
      </c>
      <c r="O123" s="3">
        <f>COUNTIF(N$8:N123,"X")</f>
        <v>38</v>
      </c>
      <c r="P123" s="3"/>
      <c r="R123" s="18" t="str">
        <f t="shared" si="3"/>
        <v/>
      </c>
    </row>
    <row r="124" spans="1:18">
      <c r="A124" s="2">
        <v>117</v>
      </c>
      <c r="B124">
        <v>1</v>
      </c>
      <c r="C124">
        <v>3</v>
      </c>
      <c r="D124">
        <v>94</v>
      </c>
      <c r="E124">
        <v>1</v>
      </c>
      <c r="F124">
        <v>86</v>
      </c>
      <c r="G124">
        <v>2</v>
      </c>
      <c r="H124">
        <v>98</v>
      </c>
      <c r="I124">
        <v>-1</v>
      </c>
      <c r="J124">
        <v>3600</v>
      </c>
      <c r="K124">
        <v>-1</v>
      </c>
      <c r="L124">
        <v>-1</v>
      </c>
      <c r="N124" s="3" t="str">
        <f t="shared" si="2"/>
        <v/>
      </c>
      <c r="O124" s="3">
        <f>COUNTIF(N$8:N124,"X")</f>
        <v>38</v>
      </c>
      <c r="P124" s="3"/>
      <c r="R124" s="18" t="str">
        <f t="shared" si="3"/>
        <v/>
      </c>
    </row>
    <row r="125" spans="1:18">
      <c r="A125" s="2">
        <v>118</v>
      </c>
      <c r="B125">
        <v>1</v>
      </c>
      <c r="C125">
        <v>1</v>
      </c>
      <c r="D125">
        <v>63</v>
      </c>
      <c r="E125">
        <v>0</v>
      </c>
      <c r="F125">
        <v>-1</v>
      </c>
      <c r="G125">
        <v>1</v>
      </c>
      <c r="H125">
        <v>63</v>
      </c>
      <c r="I125">
        <v>-1</v>
      </c>
      <c r="J125">
        <v>3800</v>
      </c>
      <c r="K125">
        <v>-1</v>
      </c>
      <c r="L125">
        <v>-1</v>
      </c>
      <c r="N125" s="3" t="str">
        <f t="shared" si="2"/>
        <v/>
      </c>
      <c r="O125" s="3">
        <f>COUNTIF(N$8:N125,"X")</f>
        <v>38</v>
      </c>
      <c r="P125" s="3"/>
      <c r="R125" s="18" t="str">
        <f t="shared" si="3"/>
        <v/>
      </c>
    </row>
    <row r="126" spans="1:18">
      <c r="A126" s="2">
        <v>119</v>
      </c>
      <c r="B126">
        <v>1</v>
      </c>
      <c r="C126">
        <v>0</v>
      </c>
      <c r="D126">
        <v>-1</v>
      </c>
      <c r="E126">
        <v>0</v>
      </c>
      <c r="F126">
        <v>-1</v>
      </c>
      <c r="G126">
        <v>0</v>
      </c>
      <c r="H126">
        <v>-1</v>
      </c>
      <c r="I126">
        <v>-1</v>
      </c>
      <c r="J126">
        <v>4600</v>
      </c>
      <c r="K126">
        <v>-1</v>
      </c>
      <c r="L126">
        <v>-1</v>
      </c>
      <c r="N126" s="3" t="str">
        <f t="shared" si="2"/>
        <v/>
      </c>
      <c r="O126" s="3">
        <f>COUNTIF(N$8:N126,"X")</f>
        <v>38</v>
      </c>
      <c r="P126" s="3"/>
      <c r="R126" s="18" t="str">
        <f t="shared" si="3"/>
        <v/>
      </c>
    </row>
    <row r="127" spans="1:18">
      <c r="A127" s="2">
        <v>120</v>
      </c>
      <c r="B127">
        <v>1</v>
      </c>
      <c r="C127">
        <v>-2</v>
      </c>
      <c r="D127">
        <v>-2</v>
      </c>
      <c r="E127">
        <v>-2</v>
      </c>
      <c r="F127">
        <v>-2</v>
      </c>
      <c r="G127">
        <v>-2</v>
      </c>
      <c r="H127">
        <v>-2</v>
      </c>
      <c r="I127">
        <v>-1</v>
      </c>
      <c r="J127">
        <v>4500</v>
      </c>
      <c r="K127">
        <v>-1</v>
      </c>
      <c r="L127">
        <v>-2</v>
      </c>
      <c r="N127" s="3" t="str">
        <f t="shared" si="2"/>
        <v>X</v>
      </c>
      <c r="O127" s="3">
        <f>COUNTIF(N$8:N127,"X")</f>
        <v>39</v>
      </c>
      <c r="P127" s="3"/>
      <c r="R127" s="18" t="str">
        <f t="shared" si="3"/>
        <v/>
      </c>
    </row>
    <row r="128" spans="1:18">
      <c r="A128" s="2">
        <v>121</v>
      </c>
      <c r="B128">
        <v>1</v>
      </c>
      <c r="C128">
        <v>-2</v>
      </c>
      <c r="D128">
        <v>-2</v>
      </c>
      <c r="E128">
        <v>-2</v>
      </c>
      <c r="F128">
        <v>-2</v>
      </c>
      <c r="G128">
        <v>-2</v>
      </c>
      <c r="H128">
        <v>-2</v>
      </c>
      <c r="I128">
        <v>-1</v>
      </c>
      <c r="J128">
        <v>4200</v>
      </c>
      <c r="K128">
        <v>-1</v>
      </c>
      <c r="L128">
        <v>-2</v>
      </c>
      <c r="N128" s="3" t="str">
        <f t="shared" si="2"/>
        <v>X</v>
      </c>
      <c r="O128" s="3">
        <f>COUNTIF(N$8:N128,"X")</f>
        <v>40</v>
      </c>
      <c r="P128" s="3" t="str">
        <f>IF(O128&gt;$F$3,"X","-")</f>
        <v>-</v>
      </c>
      <c r="R128" s="18" t="str">
        <f t="shared" si="3"/>
        <v/>
      </c>
    </row>
    <row r="129" spans="1:18">
      <c r="A129" s="2">
        <v>122</v>
      </c>
      <c r="B129">
        <v>1</v>
      </c>
      <c r="C129">
        <v>2</v>
      </c>
      <c r="D129">
        <v>87</v>
      </c>
      <c r="E129">
        <v>2</v>
      </c>
      <c r="F129">
        <v>87</v>
      </c>
      <c r="G129">
        <v>0</v>
      </c>
      <c r="H129">
        <v>-1</v>
      </c>
      <c r="I129">
        <v>-1</v>
      </c>
      <c r="J129">
        <v>3900</v>
      </c>
      <c r="K129">
        <v>-1</v>
      </c>
      <c r="L129">
        <v>-1</v>
      </c>
      <c r="N129" s="3" t="str">
        <f t="shared" si="2"/>
        <v/>
      </c>
      <c r="O129" s="3">
        <f>COUNTIF(N$8:N129,"X")</f>
        <v>40</v>
      </c>
      <c r="P129" s="3"/>
      <c r="R129" s="18" t="str">
        <f t="shared" si="3"/>
        <v/>
      </c>
    </row>
    <row r="130" spans="1:18">
      <c r="A130" s="2">
        <v>123</v>
      </c>
      <c r="B130">
        <v>1</v>
      </c>
      <c r="C130">
        <v>3</v>
      </c>
      <c r="D130">
        <v>91</v>
      </c>
      <c r="E130">
        <v>3</v>
      </c>
      <c r="F130">
        <v>91</v>
      </c>
      <c r="G130">
        <v>0</v>
      </c>
      <c r="H130">
        <v>-1</v>
      </c>
      <c r="I130">
        <v>-1</v>
      </c>
      <c r="J130">
        <v>4000</v>
      </c>
      <c r="K130">
        <v>-1</v>
      </c>
      <c r="L130">
        <v>-1</v>
      </c>
      <c r="N130" s="3" t="str">
        <f t="shared" si="2"/>
        <v/>
      </c>
      <c r="O130" s="3">
        <f>COUNTIF(N$8:N130,"X")</f>
        <v>40</v>
      </c>
      <c r="P130" s="3"/>
      <c r="R130" s="18" t="str">
        <f t="shared" si="3"/>
        <v/>
      </c>
    </row>
    <row r="131" spans="1:18">
      <c r="A131" s="2">
        <v>124</v>
      </c>
      <c r="B131">
        <v>1</v>
      </c>
      <c r="C131">
        <v>1</v>
      </c>
      <c r="D131">
        <v>90</v>
      </c>
      <c r="E131">
        <v>1</v>
      </c>
      <c r="F131">
        <v>90</v>
      </c>
      <c r="G131">
        <v>0</v>
      </c>
      <c r="H131">
        <v>-1</v>
      </c>
      <c r="I131">
        <v>-1</v>
      </c>
      <c r="J131" s="10">
        <v>4200</v>
      </c>
      <c r="K131">
        <v>-1</v>
      </c>
      <c r="L131">
        <v>-1</v>
      </c>
      <c r="N131" s="3" t="str">
        <f t="shared" si="2"/>
        <v/>
      </c>
      <c r="O131" s="3">
        <f>COUNTIF(N$8:N131,"X")</f>
        <v>40</v>
      </c>
      <c r="P131" s="3"/>
      <c r="R131" s="18" t="str">
        <f t="shared" si="3"/>
        <v/>
      </c>
    </row>
    <row r="132" spans="1:18">
      <c r="A132" s="2">
        <v>125</v>
      </c>
      <c r="B132">
        <v>1</v>
      </c>
      <c r="C132">
        <v>0</v>
      </c>
      <c r="D132">
        <v>-1</v>
      </c>
      <c r="E132">
        <v>0</v>
      </c>
      <c r="F132">
        <v>-1</v>
      </c>
      <c r="G132">
        <v>0</v>
      </c>
      <c r="H132">
        <v>-1</v>
      </c>
      <c r="I132">
        <v>-1</v>
      </c>
      <c r="J132" s="10">
        <v>4300</v>
      </c>
      <c r="K132">
        <v>-1</v>
      </c>
      <c r="L132">
        <v>-1</v>
      </c>
      <c r="N132" s="3" t="str">
        <f t="shared" si="2"/>
        <v/>
      </c>
      <c r="O132" s="3">
        <f>COUNTIF(N$8:N132,"X")</f>
        <v>40</v>
      </c>
      <c r="P132" s="3"/>
      <c r="R132" s="18" t="str">
        <f t="shared" si="3"/>
        <v/>
      </c>
    </row>
    <row r="133" spans="1:18">
      <c r="A133" s="2">
        <v>126</v>
      </c>
      <c r="B133">
        <v>1</v>
      </c>
      <c r="C133">
        <v>1</v>
      </c>
      <c r="D133">
        <v>94</v>
      </c>
      <c r="E133">
        <v>0</v>
      </c>
      <c r="F133">
        <v>-1</v>
      </c>
      <c r="G133">
        <v>1</v>
      </c>
      <c r="H133">
        <v>94</v>
      </c>
      <c r="I133">
        <v>-1</v>
      </c>
      <c r="J133" s="10">
        <v>3900</v>
      </c>
      <c r="K133">
        <v>-1</v>
      </c>
      <c r="L133">
        <v>-1</v>
      </c>
      <c r="N133" s="3" t="str">
        <f t="shared" si="2"/>
        <v/>
      </c>
      <c r="O133" s="3">
        <f>COUNTIF(N$8:N133,"X")</f>
        <v>40</v>
      </c>
      <c r="P133" s="3"/>
      <c r="R133" s="18" t="str">
        <f t="shared" si="3"/>
        <v/>
      </c>
    </row>
    <row r="134" spans="1:18">
      <c r="A134" s="2">
        <v>127</v>
      </c>
      <c r="B134">
        <v>1</v>
      </c>
      <c r="C134">
        <v>1</v>
      </c>
      <c r="D134">
        <v>90</v>
      </c>
      <c r="E134">
        <v>1</v>
      </c>
      <c r="F134">
        <v>90</v>
      </c>
      <c r="G134">
        <v>0</v>
      </c>
      <c r="H134">
        <v>-1</v>
      </c>
      <c r="I134">
        <v>-1</v>
      </c>
      <c r="J134" s="10">
        <v>2500</v>
      </c>
      <c r="K134">
        <v>-1</v>
      </c>
      <c r="L134">
        <v>-1</v>
      </c>
      <c r="N134" s="3" t="str">
        <f t="shared" si="2"/>
        <v/>
      </c>
      <c r="O134" s="3">
        <f>COUNTIF(N$8:N134,"X")</f>
        <v>40</v>
      </c>
      <c r="P134" s="3"/>
      <c r="R134" s="18" t="str">
        <f t="shared" si="3"/>
        <v/>
      </c>
    </row>
    <row r="135" spans="1:18">
      <c r="A135" s="2">
        <v>128</v>
      </c>
      <c r="B135">
        <v>1</v>
      </c>
      <c r="C135">
        <v>2</v>
      </c>
      <c r="D135">
        <v>110</v>
      </c>
      <c r="E135">
        <v>1</v>
      </c>
      <c r="F135">
        <v>86</v>
      </c>
      <c r="G135">
        <v>1</v>
      </c>
      <c r="H135">
        <v>135</v>
      </c>
      <c r="I135">
        <v>-1</v>
      </c>
      <c r="J135" s="10">
        <v>3800</v>
      </c>
      <c r="K135">
        <v>-1</v>
      </c>
      <c r="L135">
        <v>-1</v>
      </c>
      <c r="N135" s="3" t="str">
        <f t="shared" si="2"/>
        <v/>
      </c>
      <c r="O135" s="3">
        <f>COUNTIF(N$8:N135,"X")</f>
        <v>40</v>
      </c>
      <c r="P135" s="3"/>
      <c r="R135" s="18" t="str">
        <f t="shared" si="3"/>
        <v/>
      </c>
    </row>
    <row r="136" spans="1:18">
      <c r="A136" s="2">
        <v>129</v>
      </c>
      <c r="B136">
        <v>1</v>
      </c>
      <c r="C136">
        <v>2</v>
      </c>
      <c r="D136">
        <v>98</v>
      </c>
      <c r="E136">
        <v>1</v>
      </c>
      <c r="F136">
        <v>87</v>
      </c>
      <c r="G136">
        <v>1</v>
      </c>
      <c r="H136">
        <v>109</v>
      </c>
      <c r="I136">
        <v>-1</v>
      </c>
      <c r="J136" s="10">
        <v>4700</v>
      </c>
      <c r="K136">
        <v>-1</v>
      </c>
      <c r="L136">
        <v>-1</v>
      </c>
      <c r="N136" s="3" t="str">
        <f t="shared" ref="N136:N199" si="4">IF(OR(C136=-2,D136=-2,E136=-2,F136=-2,G136=-2,H136=-2),"X","")</f>
        <v/>
      </c>
      <c r="O136" s="3">
        <f>COUNTIF(N$8:N136,"X")</f>
        <v>40</v>
      </c>
      <c r="P136" s="3"/>
      <c r="R136" s="18" t="str">
        <f t="shared" ref="R136:R199" si="5">IF(P136&gt;="X","Betriebsmeldung","")</f>
        <v/>
      </c>
    </row>
    <row r="137" spans="1:18">
      <c r="A137" s="2">
        <v>130</v>
      </c>
      <c r="B137">
        <v>1</v>
      </c>
      <c r="C137">
        <v>3</v>
      </c>
      <c r="D137">
        <v>87</v>
      </c>
      <c r="E137">
        <v>3</v>
      </c>
      <c r="F137">
        <v>87</v>
      </c>
      <c r="G137">
        <v>0</v>
      </c>
      <c r="H137">
        <v>-1</v>
      </c>
      <c r="I137">
        <v>-1</v>
      </c>
      <c r="J137" s="10">
        <v>3600</v>
      </c>
      <c r="K137">
        <v>-1</v>
      </c>
      <c r="L137">
        <v>-1</v>
      </c>
      <c r="N137" s="3" t="str">
        <f t="shared" si="4"/>
        <v/>
      </c>
      <c r="O137" s="3">
        <f>COUNTIF(N$8:N137,"X")</f>
        <v>40</v>
      </c>
      <c r="P137" s="3"/>
      <c r="R137" s="18" t="str">
        <f t="shared" si="5"/>
        <v/>
      </c>
    </row>
    <row r="138" spans="1:18">
      <c r="A138" s="2">
        <v>131</v>
      </c>
      <c r="B138">
        <v>1</v>
      </c>
      <c r="C138">
        <v>-2</v>
      </c>
      <c r="D138">
        <v>86</v>
      </c>
      <c r="E138">
        <v>-2</v>
      </c>
      <c r="F138">
        <v>87</v>
      </c>
      <c r="G138">
        <v>-2</v>
      </c>
      <c r="H138">
        <v>84</v>
      </c>
      <c r="I138">
        <v>-1</v>
      </c>
      <c r="J138" s="10">
        <v>2540</v>
      </c>
      <c r="K138">
        <v>-1</v>
      </c>
      <c r="L138">
        <v>-1</v>
      </c>
      <c r="N138" s="3" t="str">
        <f t="shared" si="4"/>
        <v>X</v>
      </c>
      <c r="O138" s="3">
        <f>COUNTIF(N$8:N138,"X")</f>
        <v>41</v>
      </c>
      <c r="P138" s="3" t="str">
        <f>IF(O138&gt;$F$3,"X","-")</f>
        <v>-</v>
      </c>
      <c r="R138" s="18" t="str">
        <f t="shared" si="5"/>
        <v/>
      </c>
    </row>
    <row r="139" spans="1:18">
      <c r="A139" s="2">
        <v>132</v>
      </c>
      <c r="B139">
        <v>1</v>
      </c>
      <c r="C139">
        <v>1</v>
      </c>
      <c r="D139">
        <v>85</v>
      </c>
      <c r="E139">
        <v>1</v>
      </c>
      <c r="F139">
        <v>85</v>
      </c>
      <c r="G139">
        <v>0</v>
      </c>
      <c r="H139">
        <v>-1</v>
      </c>
      <c r="I139">
        <v>-1</v>
      </c>
      <c r="J139">
        <v>2540</v>
      </c>
      <c r="K139">
        <v>-1</v>
      </c>
      <c r="L139">
        <v>-1</v>
      </c>
      <c r="N139" s="3" t="str">
        <f t="shared" si="4"/>
        <v/>
      </c>
      <c r="O139" s="3">
        <f>COUNTIF(N$8:N139,"X")</f>
        <v>41</v>
      </c>
      <c r="P139" s="3"/>
      <c r="R139" s="18" t="str">
        <f t="shared" si="5"/>
        <v/>
      </c>
    </row>
    <row r="140" spans="1:18">
      <c r="A140" s="2">
        <v>133</v>
      </c>
      <c r="B140">
        <v>1</v>
      </c>
      <c r="C140">
        <v>2</v>
      </c>
      <c r="D140">
        <v>85</v>
      </c>
      <c r="E140">
        <v>1</v>
      </c>
      <c r="F140">
        <v>83</v>
      </c>
      <c r="G140">
        <v>1</v>
      </c>
      <c r="H140">
        <v>87</v>
      </c>
      <c r="I140">
        <v>-1</v>
      </c>
      <c r="J140">
        <v>25400</v>
      </c>
      <c r="K140">
        <v>-1</v>
      </c>
      <c r="L140">
        <v>-1</v>
      </c>
      <c r="N140" s="3" t="str">
        <f t="shared" si="4"/>
        <v/>
      </c>
      <c r="O140" s="3">
        <f>COUNTIF(N$8:N140,"X")</f>
        <v>41</v>
      </c>
      <c r="P140" s="3"/>
      <c r="R140" s="18" t="str">
        <f t="shared" si="5"/>
        <v/>
      </c>
    </row>
    <row r="141" spans="1:18">
      <c r="A141" s="2">
        <v>134</v>
      </c>
      <c r="B141">
        <v>1</v>
      </c>
      <c r="C141">
        <v>1</v>
      </c>
      <c r="D141">
        <v>83</v>
      </c>
      <c r="E141">
        <v>1</v>
      </c>
      <c r="F141">
        <v>83</v>
      </c>
      <c r="G141">
        <v>0</v>
      </c>
      <c r="H141">
        <v>-1</v>
      </c>
      <c r="I141">
        <v>-1</v>
      </c>
      <c r="J141">
        <v>25400</v>
      </c>
      <c r="K141">
        <v>-1</v>
      </c>
      <c r="L141">
        <v>-1</v>
      </c>
      <c r="N141" s="3" t="str">
        <f t="shared" si="4"/>
        <v/>
      </c>
      <c r="O141" s="3">
        <f>COUNTIF(N$8:N141,"X")</f>
        <v>41</v>
      </c>
      <c r="P141" s="3"/>
      <c r="R141" s="18" t="str">
        <f t="shared" si="5"/>
        <v/>
      </c>
    </row>
    <row r="142" spans="1:18">
      <c r="A142" s="2">
        <v>135</v>
      </c>
      <c r="B142">
        <v>1</v>
      </c>
      <c r="C142">
        <v>-2</v>
      </c>
      <c r="D142">
        <v>97</v>
      </c>
      <c r="E142">
        <v>-2</v>
      </c>
      <c r="F142">
        <v>85</v>
      </c>
      <c r="G142">
        <v>-2</v>
      </c>
      <c r="H142">
        <v>110</v>
      </c>
      <c r="I142">
        <v>-1</v>
      </c>
      <c r="J142">
        <v>25400</v>
      </c>
      <c r="K142">
        <v>-1</v>
      </c>
      <c r="L142">
        <v>-1</v>
      </c>
      <c r="N142" s="3" t="str">
        <f t="shared" si="4"/>
        <v>X</v>
      </c>
      <c r="O142" s="3">
        <f>COUNTIF(N$8:N142,"X")</f>
        <v>42</v>
      </c>
      <c r="P142" s="3"/>
      <c r="R142" s="18" t="str">
        <f t="shared" si="5"/>
        <v/>
      </c>
    </row>
    <row r="143" spans="1:18">
      <c r="A143" s="2">
        <v>136</v>
      </c>
      <c r="B143">
        <v>1</v>
      </c>
      <c r="C143">
        <v>2</v>
      </c>
      <c r="D143">
        <v>93</v>
      </c>
      <c r="E143">
        <v>1</v>
      </c>
      <c r="F143">
        <v>87</v>
      </c>
      <c r="G143">
        <v>1</v>
      </c>
      <c r="H143">
        <v>100</v>
      </c>
      <c r="I143">
        <v>-1</v>
      </c>
      <c r="J143">
        <v>25400</v>
      </c>
      <c r="K143">
        <v>-1</v>
      </c>
      <c r="L143">
        <v>-1</v>
      </c>
      <c r="N143" s="3" t="str">
        <f t="shared" si="4"/>
        <v/>
      </c>
      <c r="O143" s="3">
        <f>COUNTIF(N$8:N143,"X")</f>
        <v>42</v>
      </c>
      <c r="P143" s="3"/>
      <c r="R143" s="18" t="str">
        <f t="shared" si="5"/>
        <v/>
      </c>
    </row>
    <row r="144" spans="1:18">
      <c r="A144" s="2">
        <v>137</v>
      </c>
      <c r="B144">
        <v>1</v>
      </c>
      <c r="C144">
        <v>4</v>
      </c>
      <c r="D144">
        <v>85</v>
      </c>
      <c r="E144">
        <v>4</v>
      </c>
      <c r="F144">
        <v>85</v>
      </c>
      <c r="G144">
        <v>0</v>
      </c>
      <c r="H144">
        <v>-1</v>
      </c>
      <c r="I144">
        <v>-1</v>
      </c>
      <c r="J144">
        <v>25400</v>
      </c>
      <c r="K144">
        <v>-1</v>
      </c>
      <c r="L144">
        <v>-1</v>
      </c>
      <c r="N144" s="3" t="str">
        <f t="shared" si="4"/>
        <v/>
      </c>
      <c r="O144" s="3">
        <f>COUNTIF(N$8:N144,"X")</f>
        <v>42</v>
      </c>
      <c r="P144" s="3"/>
      <c r="R144" s="18" t="str">
        <f t="shared" si="5"/>
        <v/>
      </c>
    </row>
    <row r="145" spans="1:18">
      <c r="A145" s="2">
        <v>138</v>
      </c>
      <c r="B145">
        <v>1</v>
      </c>
      <c r="C145">
        <v>0</v>
      </c>
      <c r="D145">
        <v>-1</v>
      </c>
      <c r="E145">
        <v>0</v>
      </c>
      <c r="F145">
        <v>-1</v>
      </c>
      <c r="G145">
        <v>0</v>
      </c>
      <c r="H145">
        <v>-1</v>
      </c>
      <c r="I145">
        <v>-1</v>
      </c>
      <c r="J145">
        <v>25400</v>
      </c>
      <c r="K145">
        <v>-1</v>
      </c>
      <c r="L145">
        <v>-1</v>
      </c>
      <c r="N145" s="3" t="str">
        <f t="shared" si="4"/>
        <v/>
      </c>
      <c r="O145" s="3">
        <f>COUNTIF(N$8:N145,"X")</f>
        <v>42</v>
      </c>
      <c r="P145" s="3"/>
      <c r="R145" s="18" t="str">
        <f t="shared" si="5"/>
        <v/>
      </c>
    </row>
    <row r="146" spans="1:18">
      <c r="A146" s="2">
        <v>139</v>
      </c>
      <c r="B146">
        <v>1</v>
      </c>
      <c r="C146">
        <v>2</v>
      </c>
      <c r="D146">
        <v>114</v>
      </c>
      <c r="E146">
        <v>1</v>
      </c>
      <c r="F146">
        <v>110</v>
      </c>
      <c r="G146">
        <v>1</v>
      </c>
      <c r="H146">
        <v>117</v>
      </c>
      <c r="I146">
        <v>-1</v>
      </c>
      <c r="J146" s="10">
        <v>25400</v>
      </c>
      <c r="K146">
        <v>-1</v>
      </c>
      <c r="L146">
        <v>-1</v>
      </c>
      <c r="N146" s="3" t="str">
        <f t="shared" si="4"/>
        <v/>
      </c>
      <c r="O146" s="3">
        <f>COUNTIF(N$8:N146,"X")</f>
        <v>42</v>
      </c>
      <c r="P146" s="3"/>
      <c r="R146" s="18" t="str">
        <f t="shared" si="5"/>
        <v/>
      </c>
    </row>
    <row r="147" spans="1:18">
      <c r="A147" s="2">
        <v>140</v>
      </c>
      <c r="B147">
        <v>1</v>
      </c>
      <c r="C147">
        <v>2</v>
      </c>
      <c r="D147">
        <v>86</v>
      </c>
      <c r="E147">
        <v>2</v>
      </c>
      <c r="F147">
        <v>86</v>
      </c>
      <c r="G147">
        <v>0</v>
      </c>
      <c r="H147">
        <v>-1</v>
      </c>
      <c r="I147">
        <v>-1</v>
      </c>
      <c r="J147" s="10">
        <v>25400</v>
      </c>
      <c r="K147">
        <v>-1</v>
      </c>
      <c r="L147">
        <v>-1</v>
      </c>
      <c r="N147" s="3" t="str">
        <f t="shared" si="4"/>
        <v/>
      </c>
      <c r="O147" s="3">
        <f>COUNTIF(N$8:N147,"X")</f>
        <v>42</v>
      </c>
      <c r="P147" s="3"/>
      <c r="R147" s="18" t="str">
        <f t="shared" si="5"/>
        <v/>
      </c>
    </row>
    <row r="148" spans="1:18">
      <c r="A148" s="2">
        <v>141</v>
      </c>
      <c r="B148">
        <v>1</v>
      </c>
      <c r="C148">
        <v>1</v>
      </c>
      <c r="D148">
        <v>83</v>
      </c>
      <c r="E148">
        <v>1</v>
      </c>
      <c r="F148">
        <v>83</v>
      </c>
      <c r="G148">
        <v>0</v>
      </c>
      <c r="H148">
        <v>-1</v>
      </c>
      <c r="I148">
        <v>-1</v>
      </c>
      <c r="J148" s="10">
        <v>25400</v>
      </c>
      <c r="K148">
        <v>-1</v>
      </c>
      <c r="L148">
        <v>-1</v>
      </c>
      <c r="N148" s="3" t="str">
        <f t="shared" si="4"/>
        <v/>
      </c>
      <c r="O148" s="3">
        <f>COUNTIF(N$8:N148,"X")</f>
        <v>42</v>
      </c>
      <c r="P148" s="3" t="str">
        <f>IF(O148&gt;$F$3,"X","-")</f>
        <v>-</v>
      </c>
      <c r="R148" s="18" t="str">
        <f t="shared" si="5"/>
        <v/>
      </c>
    </row>
    <row r="149" spans="1:18">
      <c r="A149" s="2">
        <v>142</v>
      </c>
      <c r="B149">
        <v>1</v>
      </c>
      <c r="C149">
        <v>1</v>
      </c>
      <c r="D149">
        <v>81</v>
      </c>
      <c r="E149">
        <v>1</v>
      </c>
      <c r="F149">
        <v>81</v>
      </c>
      <c r="G149">
        <v>0</v>
      </c>
      <c r="H149">
        <v>-1</v>
      </c>
      <c r="I149">
        <v>-1</v>
      </c>
      <c r="J149" s="10">
        <v>2500</v>
      </c>
      <c r="K149">
        <v>-1</v>
      </c>
      <c r="L149">
        <v>-1</v>
      </c>
      <c r="N149" s="3" t="str">
        <f t="shared" si="4"/>
        <v/>
      </c>
      <c r="O149" s="3">
        <f>COUNTIF(N$8:N149,"X")</f>
        <v>42</v>
      </c>
      <c r="P149" s="3"/>
      <c r="R149" s="18" t="str">
        <f t="shared" si="5"/>
        <v/>
      </c>
    </row>
    <row r="150" spans="1:18">
      <c r="A150" s="2">
        <v>143</v>
      </c>
      <c r="B150">
        <v>1</v>
      </c>
      <c r="C150">
        <v>0</v>
      </c>
      <c r="D150">
        <v>-2</v>
      </c>
      <c r="E150">
        <v>0</v>
      </c>
      <c r="F150">
        <v>-2</v>
      </c>
      <c r="G150">
        <v>0</v>
      </c>
      <c r="H150">
        <v>-2</v>
      </c>
      <c r="I150">
        <v>-1</v>
      </c>
      <c r="J150" s="10">
        <v>3800</v>
      </c>
      <c r="K150">
        <v>-1</v>
      </c>
      <c r="L150">
        <v>-2</v>
      </c>
      <c r="N150" s="3" t="str">
        <f t="shared" si="4"/>
        <v>X</v>
      </c>
      <c r="O150" s="3">
        <f>COUNTIF(N$8:N150,"X")</f>
        <v>43</v>
      </c>
      <c r="P150" s="3"/>
      <c r="R150" s="18" t="str">
        <f t="shared" si="5"/>
        <v/>
      </c>
    </row>
    <row r="151" spans="1:18">
      <c r="A151" s="2">
        <v>144</v>
      </c>
      <c r="B151">
        <v>1</v>
      </c>
      <c r="C151">
        <v>1</v>
      </c>
      <c r="D151">
        <v>92</v>
      </c>
      <c r="E151">
        <v>1</v>
      </c>
      <c r="F151">
        <v>92</v>
      </c>
      <c r="G151">
        <v>0</v>
      </c>
      <c r="H151">
        <v>-1</v>
      </c>
      <c r="I151">
        <v>-1</v>
      </c>
      <c r="J151" s="10">
        <v>3300</v>
      </c>
      <c r="K151">
        <v>-1</v>
      </c>
      <c r="L151">
        <v>-1</v>
      </c>
      <c r="N151" s="3" t="str">
        <f t="shared" si="4"/>
        <v/>
      </c>
      <c r="O151" s="3">
        <f>COUNTIF(N$8:N151,"X")</f>
        <v>43</v>
      </c>
      <c r="P151" s="3"/>
      <c r="R151" s="18" t="str">
        <f t="shared" si="5"/>
        <v/>
      </c>
    </row>
    <row r="152" spans="1:18">
      <c r="A152" s="2">
        <v>145</v>
      </c>
      <c r="B152">
        <v>1</v>
      </c>
      <c r="C152">
        <v>1</v>
      </c>
      <c r="D152">
        <v>90</v>
      </c>
      <c r="E152">
        <v>1</v>
      </c>
      <c r="F152">
        <v>90</v>
      </c>
      <c r="G152">
        <v>0</v>
      </c>
      <c r="H152">
        <v>-1</v>
      </c>
      <c r="I152">
        <v>-1</v>
      </c>
      <c r="J152" s="10">
        <v>3500</v>
      </c>
      <c r="K152">
        <v>-1</v>
      </c>
      <c r="L152">
        <v>-1</v>
      </c>
      <c r="N152" s="3" t="str">
        <f t="shared" si="4"/>
        <v/>
      </c>
      <c r="O152" s="3">
        <f>COUNTIF(N$8:N152,"X")</f>
        <v>43</v>
      </c>
      <c r="P152" s="3"/>
      <c r="R152" s="18" t="str">
        <f t="shared" si="5"/>
        <v/>
      </c>
    </row>
    <row r="153" spans="1:18">
      <c r="A153" s="2">
        <v>146</v>
      </c>
      <c r="B153">
        <v>1</v>
      </c>
      <c r="C153">
        <v>2</v>
      </c>
      <c r="D153">
        <v>85</v>
      </c>
      <c r="E153">
        <v>2</v>
      </c>
      <c r="F153">
        <v>85</v>
      </c>
      <c r="G153">
        <v>0</v>
      </c>
      <c r="H153">
        <v>-1</v>
      </c>
      <c r="I153">
        <v>-1</v>
      </c>
      <c r="J153" s="10">
        <v>3900</v>
      </c>
      <c r="K153">
        <v>-1</v>
      </c>
      <c r="L153">
        <v>-1</v>
      </c>
      <c r="N153" s="3" t="str">
        <f t="shared" si="4"/>
        <v/>
      </c>
      <c r="O153" s="3">
        <f>COUNTIF(N$8:N153,"X")</f>
        <v>43</v>
      </c>
      <c r="P153" s="3"/>
      <c r="R153" s="18" t="str">
        <f t="shared" si="5"/>
        <v/>
      </c>
    </row>
    <row r="154" spans="1:18">
      <c r="A154" s="2">
        <v>147</v>
      </c>
      <c r="B154">
        <v>1</v>
      </c>
      <c r="C154">
        <v>1</v>
      </c>
      <c r="D154">
        <v>73</v>
      </c>
      <c r="E154">
        <v>0</v>
      </c>
      <c r="F154">
        <v>-1</v>
      </c>
      <c r="G154">
        <v>1</v>
      </c>
      <c r="H154">
        <v>73</v>
      </c>
      <c r="I154">
        <v>-1</v>
      </c>
      <c r="J154" s="10">
        <v>4100</v>
      </c>
      <c r="K154">
        <v>-1</v>
      </c>
      <c r="L154">
        <v>-1</v>
      </c>
      <c r="N154" s="3" t="str">
        <f t="shared" si="4"/>
        <v/>
      </c>
      <c r="O154" s="3">
        <f>COUNTIF(N$8:N154,"X")</f>
        <v>43</v>
      </c>
      <c r="P154" s="3"/>
      <c r="R154" s="18" t="str">
        <f t="shared" si="5"/>
        <v/>
      </c>
    </row>
    <row r="155" spans="1:18">
      <c r="A155" s="2">
        <v>148</v>
      </c>
      <c r="B155">
        <v>1</v>
      </c>
      <c r="C155">
        <v>2</v>
      </c>
      <c r="D155">
        <v>85</v>
      </c>
      <c r="E155">
        <v>2</v>
      </c>
      <c r="F155">
        <v>85</v>
      </c>
      <c r="G155">
        <v>0</v>
      </c>
      <c r="H155">
        <v>-1</v>
      </c>
      <c r="I155">
        <v>-1</v>
      </c>
      <c r="J155" s="10">
        <v>4200</v>
      </c>
      <c r="K155">
        <v>-1</v>
      </c>
      <c r="L155">
        <v>-1</v>
      </c>
      <c r="N155" s="3" t="str">
        <f t="shared" si="4"/>
        <v/>
      </c>
      <c r="O155" s="3">
        <f>COUNTIF(N$8:N155,"X")</f>
        <v>43</v>
      </c>
      <c r="P155" s="3"/>
      <c r="R155" s="18" t="str">
        <f t="shared" si="5"/>
        <v/>
      </c>
    </row>
    <row r="156" spans="1:18">
      <c r="A156" s="2">
        <v>149</v>
      </c>
      <c r="B156">
        <v>1</v>
      </c>
      <c r="C156">
        <v>2</v>
      </c>
      <c r="D156">
        <v>107</v>
      </c>
      <c r="E156">
        <v>1</v>
      </c>
      <c r="F156">
        <v>91</v>
      </c>
      <c r="G156">
        <v>1</v>
      </c>
      <c r="H156">
        <v>124</v>
      </c>
      <c r="I156">
        <v>-1</v>
      </c>
      <c r="J156" s="10">
        <v>4000</v>
      </c>
      <c r="K156">
        <v>-1</v>
      </c>
      <c r="L156">
        <v>-1</v>
      </c>
      <c r="N156" s="3" t="str">
        <f t="shared" si="4"/>
        <v/>
      </c>
      <c r="O156" s="3">
        <f>COUNTIF(N$8:N156,"X")</f>
        <v>43</v>
      </c>
      <c r="P156" s="3"/>
      <c r="R156" s="18" t="str">
        <f t="shared" si="5"/>
        <v/>
      </c>
    </row>
    <row r="157" spans="1:18">
      <c r="A157" s="2">
        <v>150</v>
      </c>
      <c r="B157">
        <v>1</v>
      </c>
      <c r="C157">
        <v>1</v>
      </c>
      <c r="D157">
        <v>96</v>
      </c>
      <c r="E157">
        <v>1</v>
      </c>
      <c r="F157">
        <v>96</v>
      </c>
      <c r="G157">
        <v>0</v>
      </c>
      <c r="H157">
        <v>-1</v>
      </c>
      <c r="I157">
        <v>-1</v>
      </c>
      <c r="J157">
        <v>3800</v>
      </c>
      <c r="K157">
        <v>-1</v>
      </c>
      <c r="L157">
        <v>-1</v>
      </c>
      <c r="N157" s="3" t="str">
        <f t="shared" si="4"/>
        <v/>
      </c>
      <c r="O157" s="3">
        <f>COUNTIF(N$8:N157,"X")</f>
        <v>43</v>
      </c>
      <c r="P157" s="3"/>
      <c r="R157" s="18" t="str">
        <f t="shared" si="5"/>
        <v/>
      </c>
    </row>
    <row r="158" spans="1:18">
      <c r="A158" s="2">
        <v>151</v>
      </c>
      <c r="B158">
        <v>1</v>
      </c>
      <c r="C158">
        <v>1</v>
      </c>
      <c r="D158">
        <v>88</v>
      </c>
      <c r="E158">
        <v>1</v>
      </c>
      <c r="F158">
        <v>88</v>
      </c>
      <c r="G158">
        <v>0</v>
      </c>
      <c r="H158">
        <v>-1</v>
      </c>
      <c r="I158">
        <v>-1</v>
      </c>
      <c r="J158">
        <v>3100</v>
      </c>
      <c r="K158">
        <v>-1</v>
      </c>
      <c r="L158">
        <v>-1</v>
      </c>
      <c r="N158" s="3" t="str">
        <f t="shared" si="4"/>
        <v/>
      </c>
      <c r="O158" s="3">
        <f>COUNTIF(N$8:N158,"X")</f>
        <v>43</v>
      </c>
      <c r="P158" s="3" t="str">
        <f>IF(O158&gt;$F$3,"X","-")</f>
        <v>-</v>
      </c>
      <c r="R158" s="18" t="str">
        <f t="shared" si="5"/>
        <v/>
      </c>
    </row>
    <row r="159" spans="1:18">
      <c r="A159" s="2">
        <v>152</v>
      </c>
      <c r="B159">
        <v>1</v>
      </c>
      <c r="C159">
        <v>2</v>
      </c>
      <c r="D159">
        <v>109</v>
      </c>
      <c r="E159">
        <v>1</v>
      </c>
      <c r="F159">
        <v>95</v>
      </c>
      <c r="G159">
        <v>1</v>
      </c>
      <c r="H159">
        <v>124</v>
      </c>
      <c r="I159">
        <v>-1</v>
      </c>
      <c r="J159">
        <v>4200</v>
      </c>
      <c r="K159">
        <v>-1</v>
      </c>
      <c r="L159">
        <v>-1</v>
      </c>
      <c r="N159" s="3" t="str">
        <f t="shared" si="4"/>
        <v/>
      </c>
      <c r="O159" s="3">
        <f>COUNTIF(N$8:N159,"X")</f>
        <v>43</v>
      </c>
      <c r="P159" s="3"/>
      <c r="R159" s="18" t="str">
        <f t="shared" si="5"/>
        <v/>
      </c>
    </row>
    <row r="160" spans="1:18">
      <c r="A160" s="2">
        <v>153</v>
      </c>
      <c r="B160">
        <v>1</v>
      </c>
      <c r="C160">
        <v>0</v>
      </c>
      <c r="D160">
        <v>-1</v>
      </c>
      <c r="E160">
        <v>0</v>
      </c>
      <c r="F160">
        <v>-1</v>
      </c>
      <c r="G160">
        <v>0</v>
      </c>
      <c r="H160">
        <v>-1</v>
      </c>
      <c r="I160">
        <v>-1</v>
      </c>
      <c r="J160">
        <v>4400</v>
      </c>
      <c r="K160">
        <v>-1</v>
      </c>
      <c r="L160">
        <v>-1</v>
      </c>
      <c r="N160" s="3" t="str">
        <f t="shared" si="4"/>
        <v/>
      </c>
      <c r="O160" s="3">
        <f>COUNTIF(N$8:N160,"X")</f>
        <v>43</v>
      </c>
      <c r="P160" s="3"/>
      <c r="R160" s="18" t="str">
        <f t="shared" si="5"/>
        <v/>
      </c>
    </row>
    <row r="161" spans="1:18">
      <c r="A161" s="2">
        <v>154</v>
      </c>
      <c r="B161">
        <v>1</v>
      </c>
      <c r="C161">
        <v>3</v>
      </c>
      <c r="D161">
        <v>93</v>
      </c>
      <c r="E161">
        <v>2</v>
      </c>
      <c r="F161">
        <v>89</v>
      </c>
      <c r="G161">
        <v>1</v>
      </c>
      <c r="H161">
        <v>101</v>
      </c>
      <c r="I161">
        <v>-1</v>
      </c>
      <c r="J161">
        <v>3900</v>
      </c>
      <c r="K161">
        <v>-1</v>
      </c>
      <c r="L161">
        <v>-1</v>
      </c>
      <c r="N161" s="3" t="str">
        <f t="shared" si="4"/>
        <v/>
      </c>
      <c r="O161" s="3">
        <f>COUNTIF(N$8:N161,"X")</f>
        <v>43</v>
      </c>
      <c r="P161" s="3"/>
      <c r="R161" s="18" t="str">
        <f t="shared" si="5"/>
        <v/>
      </c>
    </row>
    <row r="162" spans="1:18">
      <c r="A162" s="2">
        <v>155</v>
      </c>
      <c r="B162">
        <v>1</v>
      </c>
      <c r="C162">
        <v>1</v>
      </c>
      <c r="D162">
        <v>80</v>
      </c>
      <c r="E162">
        <v>1</v>
      </c>
      <c r="F162">
        <v>80</v>
      </c>
      <c r="G162">
        <v>0</v>
      </c>
      <c r="H162">
        <v>-1</v>
      </c>
      <c r="I162">
        <v>-1</v>
      </c>
      <c r="J162">
        <v>4000</v>
      </c>
      <c r="K162">
        <v>-1</v>
      </c>
      <c r="L162">
        <v>-1</v>
      </c>
      <c r="N162" s="3" t="str">
        <f t="shared" si="4"/>
        <v/>
      </c>
      <c r="O162" s="3">
        <f>COUNTIF(N$8:N162,"X")</f>
        <v>43</v>
      </c>
      <c r="P162" s="3"/>
      <c r="R162" s="18" t="str">
        <f t="shared" si="5"/>
        <v/>
      </c>
    </row>
    <row r="163" spans="1:18">
      <c r="A163" s="2">
        <v>156</v>
      </c>
      <c r="B163">
        <v>1</v>
      </c>
      <c r="C163">
        <v>3</v>
      </c>
      <c r="D163">
        <v>89</v>
      </c>
      <c r="E163">
        <v>3</v>
      </c>
      <c r="F163">
        <v>89</v>
      </c>
      <c r="G163">
        <v>0</v>
      </c>
      <c r="H163">
        <v>-1</v>
      </c>
      <c r="I163">
        <v>-1</v>
      </c>
      <c r="J163">
        <v>3500</v>
      </c>
      <c r="K163">
        <v>-1</v>
      </c>
      <c r="L163">
        <v>-1</v>
      </c>
      <c r="N163" s="3" t="str">
        <f t="shared" si="4"/>
        <v/>
      </c>
      <c r="O163" s="3">
        <f>COUNTIF(N$8:N163,"X")</f>
        <v>43</v>
      </c>
      <c r="P163" s="3"/>
      <c r="R163" s="18" t="str">
        <f t="shared" si="5"/>
        <v/>
      </c>
    </row>
    <row r="164" spans="1:18">
      <c r="A164" s="2">
        <v>157</v>
      </c>
      <c r="B164">
        <v>1</v>
      </c>
      <c r="C164">
        <v>0</v>
      </c>
      <c r="D164">
        <v>-2</v>
      </c>
      <c r="E164">
        <v>0</v>
      </c>
      <c r="F164">
        <v>-2</v>
      </c>
      <c r="G164">
        <v>0</v>
      </c>
      <c r="H164">
        <v>-2</v>
      </c>
      <c r="I164">
        <v>-1</v>
      </c>
      <c r="J164">
        <v>3000</v>
      </c>
      <c r="K164">
        <v>-1</v>
      </c>
      <c r="L164">
        <v>-2</v>
      </c>
      <c r="N164" s="3" t="str">
        <f t="shared" si="4"/>
        <v>X</v>
      </c>
      <c r="O164" s="3">
        <f>COUNTIF(N$8:N164,"X")</f>
        <v>44</v>
      </c>
      <c r="P164" s="3"/>
      <c r="R164" s="18" t="str">
        <f t="shared" si="5"/>
        <v/>
      </c>
    </row>
    <row r="165" spans="1:18">
      <c r="A165" s="2">
        <v>158</v>
      </c>
      <c r="B165">
        <v>1</v>
      </c>
      <c r="C165">
        <v>3</v>
      </c>
      <c r="D165">
        <v>97</v>
      </c>
      <c r="E165">
        <v>2</v>
      </c>
      <c r="F165">
        <v>101</v>
      </c>
      <c r="G165">
        <v>1</v>
      </c>
      <c r="H165">
        <v>91</v>
      </c>
      <c r="I165">
        <v>-1</v>
      </c>
      <c r="J165">
        <v>3900</v>
      </c>
      <c r="K165">
        <v>-1</v>
      </c>
      <c r="L165">
        <v>-1</v>
      </c>
      <c r="N165" s="3" t="str">
        <f t="shared" si="4"/>
        <v/>
      </c>
      <c r="O165" s="3">
        <f>COUNTIF(N$8:N165,"X")</f>
        <v>44</v>
      </c>
      <c r="P165" s="3"/>
      <c r="R165" s="18" t="str">
        <f t="shared" si="5"/>
        <v/>
      </c>
    </row>
    <row r="166" spans="1:18">
      <c r="A166" s="2">
        <v>159</v>
      </c>
      <c r="B166">
        <v>1</v>
      </c>
      <c r="C166">
        <v>0</v>
      </c>
      <c r="D166">
        <v>-1</v>
      </c>
      <c r="E166">
        <v>0</v>
      </c>
      <c r="F166">
        <v>-1</v>
      </c>
      <c r="G166">
        <v>0</v>
      </c>
      <c r="H166">
        <v>-1</v>
      </c>
      <c r="I166">
        <v>-1</v>
      </c>
      <c r="J166">
        <v>4400</v>
      </c>
      <c r="K166">
        <v>-1</v>
      </c>
      <c r="L166">
        <v>-1</v>
      </c>
      <c r="N166" s="3" t="str">
        <f t="shared" si="4"/>
        <v/>
      </c>
      <c r="O166" s="3">
        <f>COUNTIF(N$8:N166,"X")</f>
        <v>44</v>
      </c>
      <c r="P166" s="3"/>
      <c r="R166" s="18" t="str">
        <f t="shared" si="5"/>
        <v/>
      </c>
    </row>
    <row r="167" spans="1:18">
      <c r="A167" s="2">
        <v>160</v>
      </c>
      <c r="B167">
        <v>1</v>
      </c>
      <c r="C167">
        <v>1</v>
      </c>
      <c r="D167">
        <v>87</v>
      </c>
      <c r="E167">
        <v>1</v>
      </c>
      <c r="F167">
        <v>87</v>
      </c>
      <c r="G167">
        <v>0</v>
      </c>
      <c r="H167">
        <v>-1</v>
      </c>
      <c r="I167">
        <v>-1</v>
      </c>
      <c r="J167">
        <v>4200</v>
      </c>
      <c r="K167">
        <v>-1</v>
      </c>
      <c r="L167">
        <v>-1</v>
      </c>
      <c r="N167" s="3" t="str">
        <f t="shared" si="4"/>
        <v/>
      </c>
      <c r="O167" s="3">
        <f>COUNTIF(N$8:N167,"X")</f>
        <v>44</v>
      </c>
      <c r="P167" s="3"/>
      <c r="R167" s="18" t="str">
        <f t="shared" si="5"/>
        <v/>
      </c>
    </row>
    <row r="168" spans="1:18">
      <c r="A168" s="2">
        <v>161</v>
      </c>
      <c r="B168">
        <v>1</v>
      </c>
      <c r="C168">
        <v>1</v>
      </c>
      <c r="D168">
        <v>85</v>
      </c>
      <c r="E168">
        <v>1</v>
      </c>
      <c r="F168">
        <v>85</v>
      </c>
      <c r="G168">
        <v>0</v>
      </c>
      <c r="H168">
        <v>-1</v>
      </c>
      <c r="I168">
        <v>-1</v>
      </c>
      <c r="J168">
        <v>3100</v>
      </c>
      <c r="K168">
        <v>-1</v>
      </c>
      <c r="L168">
        <v>-1</v>
      </c>
      <c r="N168" s="3" t="str">
        <f t="shared" si="4"/>
        <v/>
      </c>
      <c r="O168" s="3">
        <f>COUNTIF(N$8:N168,"X")</f>
        <v>44</v>
      </c>
      <c r="P168" s="3" t="str">
        <f>IF(O168&gt;$F$3,"X","-")</f>
        <v>-</v>
      </c>
      <c r="R168" s="18" t="str">
        <f t="shared" si="5"/>
        <v/>
      </c>
    </row>
    <row r="169" spans="1:18">
      <c r="A169" s="2">
        <v>162</v>
      </c>
      <c r="B169">
        <v>1</v>
      </c>
      <c r="C169">
        <v>2</v>
      </c>
      <c r="D169">
        <v>91</v>
      </c>
      <c r="E169">
        <v>2</v>
      </c>
      <c r="F169">
        <v>91</v>
      </c>
      <c r="G169">
        <v>0</v>
      </c>
      <c r="H169">
        <v>-1</v>
      </c>
      <c r="I169">
        <v>-1</v>
      </c>
      <c r="J169">
        <v>3800</v>
      </c>
      <c r="K169">
        <v>-1</v>
      </c>
      <c r="L169">
        <v>-1</v>
      </c>
      <c r="N169" s="3" t="str">
        <f t="shared" si="4"/>
        <v/>
      </c>
      <c r="O169" s="3">
        <f>COUNTIF(N$8:N169,"X")</f>
        <v>44</v>
      </c>
      <c r="P169" s="3"/>
      <c r="R169" s="18" t="str">
        <f t="shared" si="5"/>
        <v/>
      </c>
    </row>
    <row r="170" spans="1:18">
      <c r="A170" s="2">
        <v>163</v>
      </c>
      <c r="B170">
        <v>1</v>
      </c>
      <c r="C170">
        <v>2</v>
      </c>
      <c r="D170">
        <v>110</v>
      </c>
      <c r="E170">
        <v>0</v>
      </c>
      <c r="F170">
        <v>-1</v>
      </c>
      <c r="G170">
        <v>2</v>
      </c>
      <c r="H170">
        <v>110</v>
      </c>
      <c r="I170">
        <v>-1</v>
      </c>
      <c r="J170">
        <v>4000</v>
      </c>
      <c r="K170">
        <v>-1</v>
      </c>
      <c r="L170">
        <v>-1</v>
      </c>
      <c r="N170" s="3" t="str">
        <f t="shared" si="4"/>
        <v/>
      </c>
      <c r="O170" s="3">
        <f>COUNTIF(N$8:N170,"X")</f>
        <v>44</v>
      </c>
      <c r="P170" s="3"/>
      <c r="R170" s="18" t="str">
        <f t="shared" si="5"/>
        <v/>
      </c>
    </row>
    <row r="171" spans="1:18">
      <c r="A171" s="2">
        <v>164</v>
      </c>
      <c r="B171">
        <v>1</v>
      </c>
      <c r="C171">
        <v>1</v>
      </c>
      <c r="D171">
        <v>101</v>
      </c>
      <c r="E171">
        <v>0</v>
      </c>
      <c r="F171">
        <v>-1</v>
      </c>
      <c r="G171">
        <v>1</v>
      </c>
      <c r="H171">
        <v>101</v>
      </c>
      <c r="I171">
        <v>-1</v>
      </c>
      <c r="J171">
        <v>3600</v>
      </c>
      <c r="K171">
        <v>-1</v>
      </c>
      <c r="L171">
        <v>-1</v>
      </c>
      <c r="N171" s="3" t="str">
        <f t="shared" si="4"/>
        <v/>
      </c>
      <c r="O171" s="3">
        <f>COUNTIF(N$8:N171,"X")</f>
        <v>44</v>
      </c>
      <c r="P171" s="3"/>
      <c r="R171" s="18" t="str">
        <f t="shared" si="5"/>
        <v/>
      </c>
    </row>
    <row r="172" spans="1:18">
      <c r="A172" s="2">
        <v>165</v>
      </c>
      <c r="B172">
        <v>1</v>
      </c>
      <c r="C172">
        <v>0</v>
      </c>
      <c r="D172">
        <v>-1</v>
      </c>
      <c r="E172">
        <v>0</v>
      </c>
      <c r="F172">
        <v>-1</v>
      </c>
      <c r="G172">
        <v>0</v>
      </c>
      <c r="H172">
        <v>-1</v>
      </c>
      <c r="I172">
        <v>-1</v>
      </c>
      <c r="J172">
        <v>3800</v>
      </c>
      <c r="K172">
        <v>-1</v>
      </c>
      <c r="L172">
        <v>-1</v>
      </c>
      <c r="N172" s="3" t="str">
        <f t="shared" si="4"/>
        <v/>
      </c>
      <c r="O172" s="3">
        <f>COUNTIF(N$8:N172,"X")</f>
        <v>44</v>
      </c>
      <c r="P172" s="3"/>
      <c r="R172" s="18" t="str">
        <f t="shared" si="5"/>
        <v/>
      </c>
    </row>
    <row r="173" spans="1:18">
      <c r="A173" s="2">
        <v>166</v>
      </c>
      <c r="B173">
        <v>1</v>
      </c>
      <c r="C173">
        <v>2</v>
      </c>
      <c r="D173">
        <v>84</v>
      </c>
      <c r="E173">
        <v>2</v>
      </c>
      <c r="F173">
        <v>84</v>
      </c>
      <c r="G173">
        <v>0</v>
      </c>
      <c r="H173">
        <v>-1</v>
      </c>
      <c r="I173">
        <v>-1</v>
      </c>
      <c r="J173">
        <v>4600</v>
      </c>
      <c r="K173">
        <v>-1</v>
      </c>
      <c r="L173">
        <v>-1</v>
      </c>
      <c r="N173" s="3" t="str">
        <f t="shared" si="4"/>
        <v/>
      </c>
      <c r="O173" s="3">
        <f>COUNTIF(N$8:N173,"X")</f>
        <v>44</v>
      </c>
      <c r="P173" s="3"/>
      <c r="R173" s="18" t="str">
        <f t="shared" si="5"/>
        <v/>
      </c>
    </row>
    <row r="174" spans="1:18">
      <c r="A174" s="2">
        <v>167</v>
      </c>
      <c r="B174">
        <v>1</v>
      </c>
      <c r="C174">
        <v>3</v>
      </c>
      <c r="D174">
        <v>88</v>
      </c>
      <c r="E174">
        <v>2</v>
      </c>
      <c r="F174">
        <v>87</v>
      </c>
      <c r="G174">
        <v>1</v>
      </c>
      <c r="H174">
        <v>91</v>
      </c>
      <c r="I174">
        <v>-1</v>
      </c>
      <c r="J174">
        <v>4500</v>
      </c>
      <c r="K174">
        <v>-1</v>
      </c>
      <c r="L174">
        <v>-1</v>
      </c>
      <c r="N174" s="3" t="str">
        <f t="shared" si="4"/>
        <v/>
      </c>
      <c r="O174" s="3">
        <f>COUNTIF(N$8:N174,"X")</f>
        <v>44</v>
      </c>
      <c r="P174" s="3"/>
      <c r="R174" s="18" t="str">
        <f t="shared" si="5"/>
        <v/>
      </c>
    </row>
    <row r="175" spans="1:18">
      <c r="A175" s="2">
        <v>168</v>
      </c>
      <c r="B175">
        <v>1</v>
      </c>
      <c r="C175">
        <v>2</v>
      </c>
      <c r="D175">
        <v>97</v>
      </c>
      <c r="E175">
        <v>1</v>
      </c>
      <c r="F175">
        <v>85</v>
      </c>
      <c r="G175">
        <v>1</v>
      </c>
      <c r="H175">
        <v>110</v>
      </c>
      <c r="I175">
        <v>-1</v>
      </c>
      <c r="J175">
        <v>4200</v>
      </c>
      <c r="K175">
        <v>-1</v>
      </c>
      <c r="L175">
        <v>-1</v>
      </c>
      <c r="N175" s="3" t="str">
        <f t="shared" si="4"/>
        <v/>
      </c>
      <c r="O175" s="3">
        <f>COUNTIF(N$8:N175,"X")</f>
        <v>44</v>
      </c>
      <c r="P175" s="3"/>
      <c r="R175" s="18" t="str">
        <f t="shared" si="5"/>
        <v/>
      </c>
    </row>
    <row r="176" spans="1:18">
      <c r="A176" s="2">
        <v>169</v>
      </c>
      <c r="B176">
        <v>1</v>
      </c>
      <c r="C176">
        <v>2</v>
      </c>
      <c r="D176">
        <v>93</v>
      </c>
      <c r="E176">
        <v>2</v>
      </c>
      <c r="F176">
        <v>93</v>
      </c>
      <c r="G176">
        <v>0</v>
      </c>
      <c r="H176">
        <v>-1</v>
      </c>
      <c r="I176">
        <v>-1</v>
      </c>
      <c r="J176">
        <v>3900</v>
      </c>
      <c r="K176">
        <v>-1</v>
      </c>
      <c r="L176">
        <v>-1</v>
      </c>
      <c r="N176" s="3" t="str">
        <f t="shared" si="4"/>
        <v/>
      </c>
      <c r="O176" s="3">
        <f>COUNTIF(N$8:N176,"X")</f>
        <v>44</v>
      </c>
      <c r="P176" s="3"/>
      <c r="R176" s="18" t="str">
        <f t="shared" si="5"/>
        <v/>
      </c>
    </row>
    <row r="177" spans="1:18">
      <c r="A177" s="2">
        <v>170</v>
      </c>
      <c r="B177">
        <v>1</v>
      </c>
      <c r="C177">
        <v>3</v>
      </c>
      <c r="D177">
        <v>96</v>
      </c>
      <c r="E177">
        <v>2</v>
      </c>
      <c r="F177">
        <v>91</v>
      </c>
      <c r="G177">
        <v>1</v>
      </c>
      <c r="H177">
        <v>106</v>
      </c>
      <c r="I177">
        <v>-1</v>
      </c>
      <c r="J177">
        <v>4000</v>
      </c>
      <c r="K177">
        <v>-1</v>
      </c>
      <c r="L177">
        <v>-1</v>
      </c>
      <c r="N177" s="3" t="str">
        <f t="shared" si="4"/>
        <v/>
      </c>
      <c r="O177" s="3">
        <f>COUNTIF(N$8:N177,"X")</f>
        <v>44</v>
      </c>
      <c r="P177" s="3"/>
      <c r="R177" s="18" t="str">
        <f t="shared" si="5"/>
        <v/>
      </c>
    </row>
    <row r="178" spans="1:18">
      <c r="A178" s="2">
        <v>171</v>
      </c>
      <c r="B178">
        <v>1</v>
      </c>
      <c r="C178">
        <v>2</v>
      </c>
      <c r="D178">
        <v>87</v>
      </c>
      <c r="E178">
        <v>2</v>
      </c>
      <c r="F178">
        <v>87</v>
      </c>
      <c r="G178">
        <v>0</v>
      </c>
      <c r="H178">
        <v>-1</v>
      </c>
      <c r="I178">
        <v>-1</v>
      </c>
      <c r="J178" s="10">
        <v>4200</v>
      </c>
      <c r="K178">
        <v>-1</v>
      </c>
      <c r="L178">
        <v>-1</v>
      </c>
      <c r="N178" s="3" t="str">
        <f t="shared" si="4"/>
        <v/>
      </c>
      <c r="O178" s="3">
        <f>COUNTIF(N$8:N178,"X")</f>
        <v>44</v>
      </c>
      <c r="P178" s="3" t="str">
        <f>IF(O178&gt;$F$3,"X","-")</f>
        <v>-</v>
      </c>
      <c r="R178" s="18" t="str">
        <f t="shared" si="5"/>
        <v/>
      </c>
    </row>
    <row r="179" spans="1:18">
      <c r="A179" s="2">
        <v>172</v>
      </c>
      <c r="B179">
        <v>1</v>
      </c>
      <c r="C179">
        <v>2</v>
      </c>
      <c r="D179">
        <v>103</v>
      </c>
      <c r="E179">
        <v>1</v>
      </c>
      <c r="F179">
        <v>85</v>
      </c>
      <c r="G179">
        <v>1</v>
      </c>
      <c r="H179">
        <v>122</v>
      </c>
      <c r="I179">
        <v>-1</v>
      </c>
      <c r="J179" s="10">
        <v>4300</v>
      </c>
      <c r="K179">
        <v>-1</v>
      </c>
      <c r="L179">
        <v>-1</v>
      </c>
      <c r="N179" s="3" t="str">
        <f t="shared" si="4"/>
        <v/>
      </c>
      <c r="O179" s="3">
        <f>COUNTIF(N$8:N179,"X")</f>
        <v>44</v>
      </c>
      <c r="P179" s="3"/>
      <c r="R179" s="18" t="str">
        <f t="shared" si="5"/>
        <v/>
      </c>
    </row>
    <row r="180" spans="1:18">
      <c r="A180" s="2">
        <v>173</v>
      </c>
      <c r="B180">
        <v>1</v>
      </c>
      <c r="C180">
        <v>0</v>
      </c>
      <c r="D180">
        <v>-2</v>
      </c>
      <c r="E180">
        <v>0</v>
      </c>
      <c r="F180">
        <v>-2</v>
      </c>
      <c r="G180">
        <v>0</v>
      </c>
      <c r="H180">
        <v>-2</v>
      </c>
      <c r="I180">
        <v>-1</v>
      </c>
      <c r="J180" s="10">
        <v>3900</v>
      </c>
      <c r="K180">
        <v>-1</v>
      </c>
      <c r="L180">
        <v>-2</v>
      </c>
      <c r="N180" s="3" t="str">
        <f t="shared" si="4"/>
        <v>X</v>
      </c>
      <c r="O180" s="3">
        <f>COUNTIF(N$8:N180,"X")</f>
        <v>45</v>
      </c>
      <c r="P180" s="3"/>
      <c r="R180" s="18" t="str">
        <f t="shared" si="5"/>
        <v/>
      </c>
    </row>
    <row r="181" spans="1:18">
      <c r="A181" s="2">
        <v>174</v>
      </c>
      <c r="B181">
        <v>1</v>
      </c>
      <c r="C181">
        <v>1</v>
      </c>
      <c r="D181">
        <v>88</v>
      </c>
      <c r="E181">
        <v>1</v>
      </c>
      <c r="F181">
        <v>88</v>
      </c>
      <c r="G181">
        <v>0</v>
      </c>
      <c r="H181">
        <v>-1</v>
      </c>
      <c r="I181">
        <v>-1</v>
      </c>
      <c r="J181" s="10">
        <v>2500</v>
      </c>
      <c r="K181">
        <v>-1</v>
      </c>
      <c r="L181">
        <v>-1</v>
      </c>
      <c r="N181" s="3" t="str">
        <f t="shared" si="4"/>
        <v/>
      </c>
      <c r="O181" s="3">
        <f>COUNTIF(N$8:N181,"X")</f>
        <v>45</v>
      </c>
      <c r="P181" s="3"/>
      <c r="R181" s="18" t="str">
        <f t="shared" si="5"/>
        <v/>
      </c>
    </row>
    <row r="182" spans="1:18">
      <c r="A182" s="2">
        <v>175</v>
      </c>
      <c r="B182">
        <v>1</v>
      </c>
      <c r="C182">
        <v>1</v>
      </c>
      <c r="D182">
        <v>84</v>
      </c>
      <c r="E182">
        <v>1</v>
      </c>
      <c r="F182">
        <v>84</v>
      </c>
      <c r="G182">
        <v>0</v>
      </c>
      <c r="H182">
        <v>-1</v>
      </c>
      <c r="I182">
        <v>-1</v>
      </c>
      <c r="J182" s="10">
        <v>3800</v>
      </c>
      <c r="K182">
        <v>-1</v>
      </c>
      <c r="L182">
        <v>-1</v>
      </c>
      <c r="N182" s="3" t="str">
        <f t="shared" si="4"/>
        <v/>
      </c>
      <c r="O182" s="3">
        <f>COUNTIF(N$8:N182,"X")</f>
        <v>45</v>
      </c>
      <c r="P182" s="3"/>
      <c r="R182" s="18" t="str">
        <f t="shared" si="5"/>
        <v/>
      </c>
    </row>
    <row r="183" spans="1:18">
      <c r="A183" s="2">
        <v>176</v>
      </c>
      <c r="B183">
        <v>1</v>
      </c>
      <c r="C183">
        <v>4</v>
      </c>
      <c r="D183">
        <v>88</v>
      </c>
      <c r="E183">
        <v>2</v>
      </c>
      <c r="F183">
        <v>90</v>
      </c>
      <c r="G183">
        <v>2</v>
      </c>
      <c r="H183">
        <v>87</v>
      </c>
      <c r="I183">
        <v>-1</v>
      </c>
      <c r="J183" s="10">
        <v>4700</v>
      </c>
      <c r="K183">
        <v>-1</v>
      </c>
      <c r="L183">
        <v>-1</v>
      </c>
      <c r="N183" s="3" t="str">
        <f t="shared" si="4"/>
        <v/>
      </c>
      <c r="O183" s="3">
        <f>COUNTIF(N$8:N183,"X")</f>
        <v>45</v>
      </c>
      <c r="P183" s="3"/>
      <c r="R183" s="18" t="str">
        <f t="shared" si="5"/>
        <v/>
      </c>
    </row>
    <row r="184" spans="1:18">
      <c r="A184" s="2">
        <v>177</v>
      </c>
      <c r="B184">
        <v>1</v>
      </c>
      <c r="C184">
        <v>1</v>
      </c>
      <c r="D184">
        <v>87</v>
      </c>
      <c r="E184">
        <v>1</v>
      </c>
      <c r="F184">
        <v>87</v>
      </c>
      <c r="G184">
        <v>0</v>
      </c>
      <c r="H184">
        <v>-1</v>
      </c>
      <c r="I184">
        <v>-1</v>
      </c>
      <c r="J184" s="10">
        <v>3600</v>
      </c>
      <c r="K184">
        <v>-1</v>
      </c>
      <c r="L184">
        <v>-1</v>
      </c>
      <c r="N184" s="3" t="str">
        <f t="shared" si="4"/>
        <v/>
      </c>
      <c r="O184" s="3">
        <f>COUNTIF(N$8:N184,"X")</f>
        <v>45</v>
      </c>
      <c r="P184" s="3"/>
      <c r="R184" s="18" t="str">
        <f t="shared" si="5"/>
        <v/>
      </c>
    </row>
    <row r="185" spans="1:18">
      <c r="A185" s="2">
        <v>178</v>
      </c>
      <c r="B185">
        <v>1</v>
      </c>
      <c r="C185">
        <v>3</v>
      </c>
      <c r="D185">
        <v>84</v>
      </c>
      <c r="E185">
        <v>3</v>
      </c>
      <c r="F185">
        <v>84</v>
      </c>
      <c r="G185">
        <v>0</v>
      </c>
      <c r="H185">
        <v>-1</v>
      </c>
      <c r="I185">
        <v>-1</v>
      </c>
      <c r="J185" s="10">
        <v>3300</v>
      </c>
      <c r="K185">
        <v>-1</v>
      </c>
      <c r="L185">
        <v>-1</v>
      </c>
      <c r="N185" s="3" t="str">
        <f t="shared" si="4"/>
        <v/>
      </c>
      <c r="O185" s="3">
        <f>COUNTIF(N$8:N185,"X")</f>
        <v>45</v>
      </c>
      <c r="P185" s="3"/>
      <c r="R185" s="18" t="str">
        <f t="shared" si="5"/>
        <v/>
      </c>
    </row>
    <row r="186" spans="1:18">
      <c r="A186" s="2">
        <v>179</v>
      </c>
      <c r="B186">
        <v>1</v>
      </c>
      <c r="C186">
        <v>6</v>
      </c>
      <c r="D186">
        <v>82</v>
      </c>
      <c r="E186">
        <v>4</v>
      </c>
      <c r="F186">
        <v>89</v>
      </c>
      <c r="G186">
        <v>2</v>
      </c>
      <c r="H186">
        <v>69</v>
      </c>
      <c r="I186">
        <v>-1</v>
      </c>
      <c r="J186">
        <v>3600</v>
      </c>
      <c r="K186">
        <v>-1</v>
      </c>
      <c r="L186">
        <v>-1</v>
      </c>
      <c r="N186" s="3" t="str">
        <f t="shared" si="4"/>
        <v/>
      </c>
      <c r="O186" s="3">
        <f>COUNTIF(N$8:N186,"X")</f>
        <v>45</v>
      </c>
      <c r="P186" s="3"/>
      <c r="R186" s="18" t="str">
        <f t="shared" si="5"/>
        <v/>
      </c>
    </row>
    <row r="187" spans="1:18">
      <c r="A187" s="2">
        <v>180</v>
      </c>
      <c r="B187">
        <v>1</v>
      </c>
      <c r="C187">
        <v>1</v>
      </c>
      <c r="D187">
        <v>105</v>
      </c>
      <c r="E187">
        <v>1</v>
      </c>
      <c r="F187">
        <v>105</v>
      </c>
      <c r="G187">
        <v>0</v>
      </c>
      <c r="H187">
        <v>-1</v>
      </c>
      <c r="I187">
        <v>-1</v>
      </c>
      <c r="J187">
        <v>3800</v>
      </c>
      <c r="K187">
        <v>-1</v>
      </c>
      <c r="L187">
        <v>-1</v>
      </c>
      <c r="N187" s="3" t="str">
        <f t="shared" si="4"/>
        <v/>
      </c>
      <c r="O187" s="3">
        <f>COUNTIF(N$8:N187,"X")</f>
        <v>45</v>
      </c>
      <c r="P187" s="3"/>
      <c r="R187" s="18" t="str">
        <f t="shared" si="5"/>
        <v/>
      </c>
    </row>
    <row r="188" spans="1:18">
      <c r="A188" s="2">
        <v>181</v>
      </c>
      <c r="B188">
        <v>1</v>
      </c>
      <c r="C188">
        <v>2</v>
      </c>
      <c r="D188">
        <v>85</v>
      </c>
      <c r="E188">
        <v>1</v>
      </c>
      <c r="F188">
        <v>84</v>
      </c>
      <c r="G188">
        <v>1</v>
      </c>
      <c r="H188">
        <v>86</v>
      </c>
      <c r="I188">
        <v>-1</v>
      </c>
      <c r="J188">
        <v>4600</v>
      </c>
      <c r="K188">
        <v>-1</v>
      </c>
      <c r="L188">
        <v>-1</v>
      </c>
      <c r="N188" s="3" t="str">
        <f t="shared" si="4"/>
        <v/>
      </c>
      <c r="O188" s="3">
        <f>COUNTIF(N$8:N188,"X")</f>
        <v>45</v>
      </c>
      <c r="P188" s="3" t="str">
        <f>IF(O188&gt;$F$3,"X","-")</f>
        <v>-</v>
      </c>
      <c r="R188" s="18" t="str">
        <f t="shared" si="5"/>
        <v/>
      </c>
    </row>
    <row r="189" spans="1:18">
      <c r="A189" s="2">
        <v>182</v>
      </c>
      <c r="B189">
        <v>1</v>
      </c>
      <c r="C189">
        <v>1</v>
      </c>
      <c r="D189">
        <v>91</v>
      </c>
      <c r="E189">
        <v>1</v>
      </c>
      <c r="F189">
        <v>91</v>
      </c>
      <c r="G189">
        <v>0</v>
      </c>
      <c r="H189">
        <v>-1</v>
      </c>
      <c r="I189">
        <v>-1</v>
      </c>
      <c r="J189">
        <v>4500</v>
      </c>
      <c r="K189">
        <v>-1</v>
      </c>
      <c r="L189">
        <v>-1</v>
      </c>
      <c r="N189" s="3" t="str">
        <f t="shared" si="4"/>
        <v/>
      </c>
      <c r="O189" s="3">
        <f>COUNTIF(N$8:N189,"X")</f>
        <v>45</v>
      </c>
      <c r="P189" s="3"/>
      <c r="R189" s="18" t="str">
        <f t="shared" si="5"/>
        <v/>
      </c>
    </row>
    <row r="190" spans="1:18">
      <c r="A190" s="2">
        <v>183</v>
      </c>
      <c r="B190">
        <v>1</v>
      </c>
      <c r="C190">
        <v>1</v>
      </c>
      <c r="D190">
        <v>84</v>
      </c>
      <c r="E190">
        <v>1</v>
      </c>
      <c r="F190">
        <v>84</v>
      </c>
      <c r="G190">
        <v>0</v>
      </c>
      <c r="H190">
        <v>-1</v>
      </c>
      <c r="I190">
        <v>-1</v>
      </c>
      <c r="J190">
        <v>4200</v>
      </c>
      <c r="K190">
        <v>-1</v>
      </c>
      <c r="L190">
        <v>-1</v>
      </c>
      <c r="N190" s="3" t="str">
        <f t="shared" si="4"/>
        <v/>
      </c>
      <c r="O190" s="3">
        <f>COUNTIF(N$8:N190,"X")</f>
        <v>45</v>
      </c>
      <c r="P190" s="3"/>
      <c r="R190" s="18" t="str">
        <f t="shared" si="5"/>
        <v/>
      </c>
    </row>
    <row r="191" spans="1:18">
      <c r="A191" s="2">
        <v>184</v>
      </c>
      <c r="B191">
        <v>1</v>
      </c>
      <c r="C191">
        <v>1</v>
      </c>
      <c r="D191">
        <v>85</v>
      </c>
      <c r="E191">
        <v>0</v>
      </c>
      <c r="F191">
        <v>-1</v>
      </c>
      <c r="G191">
        <v>1</v>
      </c>
      <c r="H191">
        <v>85</v>
      </c>
      <c r="I191">
        <v>-1</v>
      </c>
      <c r="J191">
        <v>3600</v>
      </c>
      <c r="K191">
        <v>-1</v>
      </c>
      <c r="L191">
        <v>-1</v>
      </c>
      <c r="N191" s="3" t="str">
        <f t="shared" si="4"/>
        <v/>
      </c>
      <c r="O191" s="3">
        <f>COUNTIF(N$8:N191,"X")</f>
        <v>45</v>
      </c>
      <c r="P191" s="3"/>
      <c r="R191" s="18" t="str">
        <f t="shared" si="5"/>
        <v/>
      </c>
    </row>
    <row r="192" spans="1:18">
      <c r="A192" s="2">
        <v>185</v>
      </c>
      <c r="B192">
        <v>1</v>
      </c>
      <c r="C192">
        <v>2</v>
      </c>
      <c r="D192">
        <v>87</v>
      </c>
      <c r="E192">
        <v>2</v>
      </c>
      <c r="F192">
        <v>87</v>
      </c>
      <c r="G192">
        <v>0</v>
      </c>
      <c r="H192">
        <v>-1</v>
      </c>
      <c r="I192">
        <v>-1</v>
      </c>
      <c r="J192">
        <v>3800</v>
      </c>
      <c r="K192">
        <v>-1</v>
      </c>
      <c r="L192">
        <v>-1</v>
      </c>
      <c r="N192" s="3" t="str">
        <f t="shared" si="4"/>
        <v/>
      </c>
      <c r="O192" s="3">
        <f>COUNTIF(N$8:N192,"X")</f>
        <v>45</v>
      </c>
      <c r="P192" s="3"/>
      <c r="R192" s="18" t="str">
        <f t="shared" si="5"/>
        <v/>
      </c>
    </row>
    <row r="193" spans="1:18">
      <c r="A193" s="2">
        <v>186</v>
      </c>
      <c r="B193">
        <v>1</v>
      </c>
      <c r="C193">
        <v>3</v>
      </c>
      <c r="D193">
        <v>92</v>
      </c>
      <c r="E193">
        <v>1</v>
      </c>
      <c r="F193">
        <v>85</v>
      </c>
      <c r="G193">
        <v>2</v>
      </c>
      <c r="H193">
        <v>96</v>
      </c>
      <c r="I193">
        <v>-1</v>
      </c>
      <c r="J193">
        <v>4600</v>
      </c>
      <c r="K193">
        <v>-1</v>
      </c>
      <c r="L193">
        <v>-1</v>
      </c>
      <c r="N193" s="3" t="str">
        <f t="shared" si="4"/>
        <v/>
      </c>
      <c r="O193" s="3">
        <f>COUNTIF(N$8:N193,"X")</f>
        <v>45</v>
      </c>
      <c r="P193" s="3"/>
      <c r="R193" s="18" t="str">
        <f t="shared" si="5"/>
        <v/>
      </c>
    </row>
    <row r="194" spans="1:18">
      <c r="A194" s="2">
        <v>187</v>
      </c>
      <c r="B194">
        <v>1</v>
      </c>
      <c r="C194">
        <v>2</v>
      </c>
      <c r="D194">
        <v>82</v>
      </c>
      <c r="E194">
        <v>2</v>
      </c>
      <c r="F194">
        <v>82</v>
      </c>
      <c r="G194">
        <v>0</v>
      </c>
      <c r="H194">
        <v>-1</v>
      </c>
      <c r="I194">
        <v>-1</v>
      </c>
      <c r="J194">
        <v>4500</v>
      </c>
      <c r="K194">
        <v>-1</v>
      </c>
      <c r="L194">
        <v>-1</v>
      </c>
      <c r="N194" s="3" t="str">
        <f t="shared" si="4"/>
        <v/>
      </c>
      <c r="O194" s="3">
        <f>COUNTIF(N$8:N194,"X")</f>
        <v>45</v>
      </c>
      <c r="P194" s="3"/>
      <c r="R194" s="18" t="str">
        <f t="shared" si="5"/>
        <v/>
      </c>
    </row>
    <row r="195" spans="1:18">
      <c r="A195" s="2">
        <v>188</v>
      </c>
      <c r="B195">
        <v>1</v>
      </c>
      <c r="C195">
        <v>3</v>
      </c>
      <c r="D195">
        <v>82</v>
      </c>
      <c r="E195">
        <v>2</v>
      </c>
      <c r="F195">
        <v>85</v>
      </c>
      <c r="G195">
        <v>1</v>
      </c>
      <c r="H195">
        <v>76</v>
      </c>
      <c r="I195">
        <v>-1</v>
      </c>
      <c r="J195">
        <v>4200</v>
      </c>
      <c r="K195">
        <v>-1</v>
      </c>
      <c r="L195">
        <v>-1</v>
      </c>
      <c r="N195" s="3" t="str">
        <f t="shared" si="4"/>
        <v/>
      </c>
      <c r="O195" s="3">
        <f>COUNTIF(N$8:N195,"X")</f>
        <v>45</v>
      </c>
      <c r="P195" s="3"/>
      <c r="R195" s="18" t="str">
        <f t="shared" si="5"/>
        <v/>
      </c>
    </row>
    <row r="196" spans="1:18">
      <c r="A196" s="2">
        <v>189</v>
      </c>
      <c r="B196">
        <v>1</v>
      </c>
      <c r="C196">
        <v>3</v>
      </c>
      <c r="D196">
        <v>98</v>
      </c>
      <c r="E196">
        <v>2</v>
      </c>
      <c r="F196">
        <v>90</v>
      </c>
      <c r="G196">
        <v>1</v>
      </c>
      <c r="H196">
        <v>116</v>
      </c>
      <c r="I196">
        <v>-1</v>
      </c>
      <c r="J196">
        <v>3900</v>
      </c>
      <c r="K196">
        <v>-1</v>
      </c>
      <c r="L196">
        <v>-1</v>
      </c>
      <c r="N196" s="3" t="str">
        <f t="shared" si="4"/>
        <v/>
      </c>
      <c r="O196" s="3">
        <f>COUNTIF(N$8:N196,"X")</f>
        <v>45</v>
      </c>
      <c r="P196" s="3"/>
      <c r="R196" s="18" t="str">
        <f t="shared" si="5"/>
        <v/>
      </c>
    </row>
    <row r="197" spans="1:18">
      <c r="A197" s="2">
        <v>190</v>
      </c>
      <c r="B197">
        <v>1</v>
      </c>
      <c r="C197">
        <v>4</v>
      </c>
      <c r="D197">
        <v>90</v>
      </c>
      <c r="E197">
        <v>2</v>
      </c>
      <c r="F197">
        <v>87</v>
      </c>
      <c r="G197">
        <v>2</v>
      </c>
      <c r="H197">
        <v>93</v>
      </c>
      <c r="I197">
        <v>-1</v>
      </c>
      <c r="J197">
        <v>4000</v>
      </c>
      <c r="K197">
        <v>-1</v>
      </c>
      <c r="L197">
        <v>-1</v>
      </c>
      <c r="N197" s="3" t="str">
        <f t="shared" si="4"/>
        <v/>
      </c>
      <c r="O197" s="3">
        <f>COUNTIF(N$8:N197,"X")</f>
        <v>45</v>
      </c>
      <c r="P197" s="3"/>
      <c r="R197" s="18" t="str">
        <f t="shared" si="5"/>
        <v/>
      </c>
    </row>
    <row r="198" spans="1:18">
      <c r="A198" s="2">
        <v>191</v>
      </c>
      <c r="B198">
        <v>1</v>
      </c>
      <c r="C198">
        <v>2</v>
      </c>
      <c r="D198">
        <v>87</v>
      </c>
      <c r="E198">
        <v>1</v>
      </c>
      <c r="F198">
        <v>87</v>
      </c>
      <c r="G198">
        <v>1</v>
      </c>
      <c r="H198">
        <v>88</v>
      </c>
      <c r="I198">
        <v>-1</v>
      </c>
      <c r="J198" s="10">
        <v>4200</v>
      </c>
      <c r="K198">
        <v>-1</v>
      </c>
      <c r="L198">
        <v>-1</v>
      </c>
      <c r="N198" s="3" t="str">
        <f t="shared" si="4"/>
        <v/>
      </c>
      <c r="O198" s="3">
        <f>COUNTIF(N$8:N198,"X")</f>
        <v>45</v>
      </c>
      <c r="P198" s="3" t="str">
        <f>IF(O198&gt;$F$3,"X","-")</f>
        <v>-</v>
      </c>
      <c r="R198" s="18" t="str">
        <f t="shared" si="5"/>
        <v/>
      </c>
    </row>
    <row r="199" spans="1:18">
      <c r="A199" s="2">
        <v>192</v>
      </c>
      <c r="B199">
        <v>1</v>
      </c>
      <c r="C199">
        <v>3</v>
      </c>
      <c r="D199">
        <v>86</v>
      </c>
      <c r="E199">
        <v>3</v>
      </c>
      <c r="F199">
        <v>86</v>
      </c>
      <c r="G199">
        <v>0</v>
      </c>
      <c r="H199">
        <v>-1</v>
      </c>
      <c r="I199">
        <v>-1</v>
      </c>
      <c r="J199" s="10">
        <v>4300</v>
      </c>
      <c r="K199">
        <v>-1</v>
      </c>
      <c r="L199">
        <v>-1</v>
      </c>
      <c r="N199" s="3" t="str">
        <f t="shared" si="4"/>
        <v/>
      </c>
      <c r="O199" s="3">
        <f>COUNTIF(N$8:N199,"X")</f>
        <v>45</v>
      </c>
      <c r="P199" s="3"/>
      <c r="R199" s="18" t="str">
        <f t="shared" si="5"/>
        <v/>
      </c>
    </row>
    <row r="200" spans="1:18">
      <c r="A200" s="2">
        <v>193</v>
      </c>
      <c r="B200">
        <v>1</v>
      </c>
      <c r="C200">
        <v>2</v>
      </c>
      <c r="D200">
        <v>84</v>
      </c>
      <c r="E200">
        <v>2</v>
      </c>
      <c r="F200">
        <v>84</v>
      </c>
      <c r="G200">
        <v>0</v>
      </c>
      <c r="H200">
        <v>-1</v>
      </c>
      <c r="I200">
        <v>-1</v>
      </c>
      <c r="J200" s="10">
        <v>3900</v>
      </c>
      <c r="K200">
        <v>-1</v>
      </c>
      <c r="L200">
        <v>-1</v>
      </c>
      <c r="N200" s="3" t="str">
        <f t="shared" ref="N200:N263" si="6">IF(OR(C200=-2,D200=-2,E200=-2,F200=-2,G200=-2,H200=-2),"X","")</f>
        <v/>
      </c>
      <c r="O200" s="3">
        <f>COUNTIF(N$8:N200,"X")</f>
        <v>45</v>
      </c>
      <c r="P200" s="3"/>
      <c r="R200" s="18" t="str">
        <f t="shared" ref="R200:R263" si="7">IF(P200&gt;="X","Betriebsmeldung","")</f>
        <v/>
      </c>
    </row>
    <row r="201" spans="1:18">
      <c r="A201" s="2">
        <v>194</v>
      </c>
      <c r="B201">
        <v>1</v>
      </c>
      <c r="C201">
        <v>2</v>
      </c>
      <c r="D201">
        <v>86</v>
      </c>
      <c r="E201">
        <v>1</v>
      </c>
      <c r="F201">
        <v>87</v>
      </c>
      <c r="G201">
        <v>1</v>
      </c>
      <c r="H201">
        <v>85</v>
      </c>
      <c r="I201">
        <v>-1</v>
      </c>
      <c r="J201">
        <v>4600</v>
      </c>
      <c r="K201">
        <v>-1</v>
      </c>
      <c r="L201">
        <v>-1</v>
      </c>
      <c r="N201" s="3" t="str">
        <f t="shared" si="6"/>
        <v/>
      </c>
      <c r="O201" s="3">
        <f>COUNTIF(N$8:N201,"X")</f>
        <v>45</v>
      </c>
      <c r="P201" s="3"/>
      <c r="R201" s="18" t="str">
        <f t="shared" si="7"/>
        <v/>
      </c>
    </row>
    <row r="202" spans="1:18">
      <c r="A202" s="2">
        <v>195</v>
      </c>
      <c r="B202">
        <v>1</v>
      </c>
      <c r="C202">
        <v>2</v>
      </c>
      <c r="D202">
        <v>85</v>
      </c>
      <c r="E202">
        <v>1</v>
      </c>
      <c r="F202">
        <v>84</v>
      </c>
      <c r="G202">
        <v>1</v>
      </c>
      <c r="H202">
        <v>87</v>
      </c>
      <c r="I202">
        <v>-1</v>
      </c>
      <c r="J202">
        <v>4500</v>
      </c>
      <c r="K202">
        <v>-1</v>
      </c>
      <c r="L202">
        <v>-1</v>
      </c>
      <c r="N202" s="3" t="str">
        <f t="shared" si="6"/>
        <v/>
      </c>
      <c r="O202" s="3">
        <f>COUNTIF(N$8:N202,"X")</f>
        <v>45</v>
      </c>
      <c r="P202" s="3"/>
      <c r="R202" s="18" t="str">
        <f t="shared" si="7"/>
        <v/>
      </c>
    </row>
    <row r="203" spans="1:18">
      <c r="A203" s="2">
        <v>196</v>
      </c>
      <c r="B203">
        <v>1</v>
      </c>
      <c r="C203">
        <v>0</v>
      </c>
      <c r="D203">
        <v>-2</v>
      </c>
      <c r="E203">
        <v>0</v>
      </c>
      <c r="F203">
        <v>-2</v>
      </c>
      <c r="G203">
        <v>0</v>
      </c>
      <c r="H203">
        <v>-2</v>
      </c>
      <c r="I203">
        <v>-1</v>
      </c>
      <c r="J203">
        <v>4200</v>
      </c>
      <c r="K203">
        <v>-1</v>
      </c>
      <c r="L203">
        <v>-2</v>
      </c>
      <c r="N203" s="3" t="str">
        <f t="shared" si="6"/>
        <v>X</v>
      </c>
      <c r="O203" s="3">
        <f>COUNTIF(N$8:N203,"X")</f>
        <v>46</v>
      </c>
      <c r="P203" s="3"/>
      <c r="R203" s="18" t="str">
        <f t="shared" si="7"/>
        <v/>
      </c>
    </row>
    <row r="204" spans="1:18">
      <c r="A204" s="2">
        <v>197</v>
      </c>
      <c r="B204">
        <v>1</v>
      </c>
      <c r="C204">
        <v>3</v>
      </c>
      <c r="D204">
        <v>80</v>
      </c>
      <c r="E204">
        <v>3</v>
      </c>
      <c r="F204">
        <v>80</v>
      </c>
      <c r="G204">
        <v>0</v>
      </c>
      <c r="H204">
        <v>-1</v>
      </c>
      <c r="I204">
        <v>-1</v>
      </c>
      <c r="J204">
        <v>3900</v>
      </c>
      <c r="K204">
        <v>-1</v>
      </c>
      <c r="L204">
        <v>-1</v>
      </c>
      <c r="N204" s="3" t="str">
        <f t="shared" si="6"/>
        <v/>
      </c>
      <c r="O204" s="3">
        <f>COUNTIF(N$8:N204,"X")</f>
        <v>46</v>
      </c>
      <c r="P204" s="3"/>
      <c r="R204" s="18" t="str">
        <f t="shared" si="7"/>
        <v/>
      </c>
    </row>
    <row r="205" spans="1:18">
      <c r="A205" s="2">
        <v>198</v>
      </c>
      <c r="B205">
        <v>1</v>
      </c>
      <c r="C205">
        <v>1</v>
      </c>
      <c r="D205">
        <v>84</v>
      </c>
      <c r="E205">
        <v>1</v>
      </c>
      <c r="F205">
        <v>84</v>
      </c>
      <c r="G205">
        <v>0</v>
      </c>
      <c r="H205">
        <v>-1</v>
      </c>
      <c r="I205">
        <v>-1</v>
      </c>
      <c r="J205">
        <v>4000</v>
      </c>
      <c r="K205">
        <v>-1</v>
      </c>
      <c r="L205">
        <v>-1</v>
      </c>
      <c r="N205" s="3" t="str">
        <f t="shared" si="6"/>
        <v/>
      </c>
      <c r="O205" s="3">
        <f>COUNTIF(N$8:N205,"X")</f>
        <v>46</v>
      </c>
      <c r="P205" s="3"/>
      <c r="R205" s="18" t="str">
        <f t="shared" si="7"/>
        <v/>
      </c>
    </row>
    <row r="206" spans="1:18">
      <c r="A206" s="2">
        <v>199</v>
      </c>
      <c r="B206">
        <v>1</v>
      </c>
      <c r="C206">
        <v>3</v>
      </c>
      <c r="D206">
        <v>94</v>
      </c>
      <c r="E206">
        <v>1</v>
      </c>
      <c r="F206">
        <v>90</v>
      </c>
      <c r="G206">
        <v>2</v>
      </c>
      <c r="H206">
        <v>96</v>
      </c>
      <c r="I206">
        <v>-1</v>
      </c>
      <c r="J206">
        <v>3300</v>
      </c>
      <c r="K206">
        <v>-1</v>
      </c>
      <c r="L206">
        <v>-1</v>
      </c>
      <c r="N206" s="3" t="str">
        <f t="shared" si="6"/>
        <v/>
      </c>
      <c r="O206" s="3">
        <f>COUNTIF(N$8:N206,"X")</f>
        <v>46</v>
      </c>
      <c r="P206" s="3"/>
      <c r="R206" s="18" t="str">
        <f t="shared" si="7"/>
        <v/>
      </c>
    </row>
    <row r="207" spans="1:18">
      <c r="A207" s="2">
        <v>200</v>
      </c>
      <c r="B207">
        <v>1</v>
      </c>
      <c r="C207">
        <v>1</v>
      </c>
      <c r="D207">
        <v>84</v>
      </c>
      <c r="E207">
        <v>0</v>
      </c>
      <c r="F207">
        <v>-1</v>
      </c>
      <c r="G207">
        <v>1</v>
      </c>
      <c r="H207">
        <v>84</v>
      </c>
      <c r="I207">
        <v>-1</v>
      </c>
      <c r="J207">
        <v>3500</v>
      </c>
      <c r="K207">
        <v>-1</v>
      </c>
      <c r="L207">
        <v>-1</v>
      </c>
      <c r="N207" s="3" t="str">
        <f t="shared" si="6"/>
        <v/>
      </c>
      <c r="O207" s="3">
        <f>COUNTIF(N$8:N207,"X")</f>
        <v>46</v>
      </c>
      <c r="P207" s="3"/>
      <c r="R207" s="18" t="str">
        <f t="shared" si="7"/>
        <v/>
      </c>
    </row>
    <row r="208" spans="1:18">
      <c r="A208" s="2">
        <v>201</v>
      </c>
      <c r="B208">
        <v>1</v>
      </c>
      <c r="C208">
        <v>3</v>
      </c>
      <c r="D208">
        <v>81</v>
      </c>
      <c r="E208">
        <v>3</v>
      </c>
      <c r="F208">
        <v>81</v>
      </c>
      <c r="G208">
        <v>0</v>
      </c>
      <c r="H208">
        <v>-1</v>
      </c>
      <c r="I208">
        <v>-1</v>
      </c>
      <c r="J208">
        <v>2800</v>
      </c>
      <c r="K208">
        <v>-1</v>
      </c>
      <c r="L208">
        <v>-1</v>
      </c>
      <c r="N208" s="3" t="str">
        <f t="shared" si="6"/>
        <v/>
      </c>
      <c r="O208" s="3">
        <f>COUNTIF(N$8:N208,"X")</f>
        <v>46</v>
      </c>
      <c r="P208" s="3" t="str">
        <f>IF(O208&gt;$F$3,"X","-")</f>
        <v>-</v>
      </c>
      <c r="R208" s="18" t="str">
        <f t="shared" si="7"/>
        <v/>
      </c>
    </row>
    <row r="209" spans="1:18">
      <c r="A209" s="2">
        <v>202</v>
      </c>
      <c r="B209">
        <v>1</v>
      </c>
      <c r="C209">
        <v>1</v>
      </c>
      <c r="D209">
        <v>78</v>
      </c>
      <c r="E209">
        <v>1</v>
      </c>
      <c r="F209">
        <v>78</v>
      </c>
      <c r="G209">
        <v>0</v>
      </c>
      <c r="H209">
        <v>-1</v>
      </c>
      <c r="I209">
        <v>-1</v>
      </c>
      <c r="J209">
        <v>4400</v>
      </c>
      <c r="K209">
        <v>-1</v>
      </c>
      <c r="L209">
        <v>-1</v>
      </c>
      <c r="N209" s="3" t="str">
        <f t="shared" si="6"/>
        <v/>
      </c>
      <c r="O209" s="3">
        <f>COUNTIF(N$8:N209,"X")</f>
        <v>46</v>
      </c>
      <c r="P209" s="3"/>
      <c r="R209" s="18" t="str">
        <f t="shared" si="7"/>
        <v/>
      </c>
    </row>
    <row r="210" spans="1:18">
      <c r="A210" s="2">
        <v>203</v>
      </c>
      <c r="B210">
        <v>1</v>
      </c>
      <c r="C210">
        <v>1</v>
      </c>
      <c r="D210">
        <v>65</v>
      </c>
      <c r="E210">
        <v>0</v>
      </c>
      <c r="F210">
        <v>-1</v>
      </c>
      <c r="G210">
        <v>1</v>
      </c>
      <c r="H210">
        <v>65</v>
      </c>
      <c r="I210">
        <v>-1</v>
      </c>
      <c r="J210">
        <v>3600</v>
      </c>
      <c r="K210">
        <v>-1</v>
      </c>
      <c r="L210">
        <v>-1</v>
      </c>
      <c r="N210" s="3" t="str">
        <f t="shared" si="6"/>
        <v/>
      </c>
      <c r="O210" s="3">
        <f>COUNTIF(N$8:N210,"X")</f>
        <v>46</v>
      </c>
      <c r="P210" s="3"/>
      <c r="R210" s="18" t="str">
        <f t="shared" si="7"/>
        <v/>
      </c>
    </row>
    <row r="211" spans="1:18">
      <c r="A211" s="2">
        <v>204</v>
      </c>
      <c r="B211">
        <v>1</v>
      </c>
      <c r="C211">
        <v>2</v>
      </c>
      <c r="D211">
        <v>92</v>
      </c>
      <c r="E211">
        <v>1</v>
      </c>
      <c r="F211">
        <v>87</v>
      </c>
      <c r="G211">
        <v>1</v>
      </c>
      <c r="H211">
        <v>97</v>
      </c>
      <c r="I211">
        <v>-1</v>
      </c>
      <c r="J211">
        <v>3800</v>
      </c>
      <c r="K211">
        <v>-1</v>
      </c>
      <c r="L211">
        <v>-1</v>
      </c>
      <c r="N211" s="3" t="str">
        <f t="shared" si="6"/>
        <v/>
      </c>
      <c r="O211" s="3">
        <f>COUNTIF(N$8:N211,"X")</f>
        <v>46</v>
      </c>
      <c r="P211" s="3"/>
      <c r="R211" s="18" t="str">
        <f t="shared" si="7"/>
        <v/>
      </c>
    </row>
    <row r="212" spans="1:18">
      <c r="A212" s="2">
        <v>205</v>
      </c>
      <c r="B212">
        <v>1</v>
      </c>
      <c r="C212">
        <v>2</v>
      </c>
      <c r="D212">
        <v>72</v>
      </c>
      <c r="E212">
        <v>1</v>
      </c>
      <c r="F212">
        <v>77</v>
      </c>
      <c r="G212">
        <v>1</v>
      </c>
      <c r="H212">
        <v>68</v>
      </c>
      <c r="I212">
        <v>-1</v>
      </c>
      <c r="J212">
        <v>4600</v>
      </c>
      <c r="K212">
        <v>-1</v>
      </c>
      <c r="L212">
        <v>-1</v>
      </c>
      <c r="N212" s="3" t="str">
        <f t="shared" si="6"/>
        <v/>
      </c>
      <c r="O212" s="3">
        <f>COUNTIF(N$8:N212,"X")</f>
        <v>46</v>
      </c>
      <c r="P212" s="3"/>
      <c r="R212" s="18" t="str">
        <f t="shared" si="7"/>
        <v/>
      </c>
    </row>
    <row r="213" spans="1:18">
      <c r="A213" s="2">
        <v>206</v>
      </c>
      <c r="B213">
        <v>1</v>
      </c>
      <c r="C213">
        <v>2</v>
      </c>
      <c r="D213">
        <v>75</v>
      </c>
      <c r="E213">
        <v>1</v>
      </c>
      <c r="F213">
        <v>87</v>
      </c>
      <c r="G213">
        <v>1</v>
      </c>
      <c r="H213">
        <v>64</v>
      </c>
      <c r="I213">
        <v>-1</v>
      </c>
      <c r="J213">
        <v>4500</v>
      </c>
      <c r="K213">
        <v>-1</v>
      </c>
      <c r="L213">
        <v>-1</v>
      </c>
      <c r="N213" s="3" t="str">
        <f t="shared" si="6"/>
        <v/>
      </c>
      <c r="O213" s="3">
        <f>COUNTIF(N$8:N213,"X")</f>
        <v>46</v>
      </c>
      <c r="P213" s="3"/>
      <c r="R213" s="18" t="str">
        <f t="shared" si="7"/>
        <v/>
      </c>
    </row>
    <row r="214" spans="1:18">
      <c r="A214" s="2">
        <v>207</v>
      </c>
      <c r="B214">
        <v>1</v>
      </c>
      <c r="C214">
        <v>7</v>
      </c>
      <c r="D214">
        <v>86</v>
      </c>
      <c r="E214">
        <v>6</v>
      </c>
      <c r="F214">
        <v>88</v>
      </c>
      <c r="G214">
        <v>1</v>
      </c>
      <c r="H214">
        <v>74</v>
      </c>
      <c r="I214">
        <v>-1</v>
      </c>
      <c r="J214">
        <v>4200</v>
      </c>
      <c r="K214">
        <v>-1</v>
      </c>
      <c r="L214">
        <v>-1</v>
      </c>
      <c r="N214" s="3" t="str">
        <f t="shared" si="6"/>
        <v/>
      </c>
      <c r="O214" s="3">
        <f>COUNTIF(N$8:N214,"X")</f>
        <v>46</v>
      </c>
      <c r="P214" s="3"/>
      <c r="R214" s="18" t="str">
        <f t="shared" si="7"/>
        <v/>
      </c>
    </row>
    <row r="215" spans="1:18">
      <c r="A215" s="2">
        <v>208</v>
      </c>
      <c r="B215">
        <v>1</v>
      </c>
      <c r="C215">
        <v>1</v>
      </c>
      <c r="D215">
        <v>91</v>
      </c>
      <c r="E215">
        <v>1</v>
      </c>
      <c r="F215">
        <v>91</v>
      </c>
      <c r="G215">
        <v>0</v>
      </c>
      <c r="H215">
        <v>-1</v>
      </c>
      <c r="I215">
        <v>-1</v>
      </c>
      <c r="J215">
        <v>3900</v>
      </c>
      <c r="K215">
        <v>-1</v>
      </c>
      <c r="L215">
        <v>-1</v>
      </c>
      <c r="N215" s="3" t="str">
        <f t="shared" si="6"/>
        <v/>
      </c>
      <c r="O215" s="3">
        <f>COUNTIF(N$8:N215,"X")</f>
        <v>46</v>
      </c>
      <c r="P215" s="3"/>
      <c r="R215" s="18" t="str">
        <f t="shared" si="7"/>
        <v/>
      </c>
    </row>
    <row r="216" spans="1:18">
      <c r="A216" s="2">
        <v>209</v>
      </c>
      <c r="B216">
        <v>1</v>
      </c>
      <c r="C216">
        <v>3</v>
      </c>
      <c r="D216">
        <v>85</v>
      </c>
      <c r="E216">
        <v>0</v>
      </c>
      <c r="F216">
        <v>-1</v>
      </c>
      <c r="G216">
        <v>3</v>
      </c>
      <c r="H216">
        <v>85</v>
      </c>
      <c r="I216">
        <v>-1</v>
      </c>
      <c r="J216">
        <v>4000</v>
      </c>
      <c r="K216">
        <v>-1</v>
      </c>
      <c r="L216">
        <v>-1</v>
      </c>
      <c r="N216" s="3" t="str">
        <f t="shared" si="6"/>
        <v/>
      </c>
      <c r="O216" s="3">
        <f>COUNTIF(N$8:N216,"X")</f>
        <v>46</v>
      </c>
      <c r="P216" s="3"/>
      <c r="R216" s="18" t="str">
        <f t="shared" si="7"/>
        <v/>
      </c>
    </row>
    <row r="217" spans="1:18">
      <c r="A217" s="2">
        <v>210</v>
      </c>
      <c r="B217">
        <v>1</v>
      </c>
      <c r="C217">
        <v>2</v>
      </c>
      <c r="D217">
        <v>83</v>
      </c>
      <c r="E217">
        <v>2</v>
      </c>
      <c r="F217">
        <v>83</v>
      </c>
      <c r="G217">
        <v>0</v>
      </c>
      <c r="H217">
        <v>-1</v>
      </c>
      <c r="I217">
        <v>-1</v>
      </c>
      <c r="J217" s="10">
        <v>4200</v>
      </c>
      <c r="K217">
        <v>-2</v>
      </c>
      <c r="L217">
        <v>-1</v>
      </c>
      <c r="N217" s="3" t="str">
        <f t="shared" si="6"/>
        <v/>
      </c>
      <c r="O217" s="3">
        <f>COUNTIF(N$8:N217,"X")</f>
        <v>46</v>
      </c>
      <c r="P217" s="3"/>
      <c r="R217" s="18" t="str">
        <f t="shared" si="7"/>
        <v/>
      </c>
    </row>
    <row r="218" spans="1:18">
      <c r="A218" s="2">
        <v>211</v>
      </c>
      <c r="B218">
        <v>1</v>
      </c>
      <c r="C218">
        <v>2</v>
      </c>
      <c r="D218">
        <v>81</v>
      </c>
      <c r="E218">
        <v>1</v>
      </c>
      <c r="F218">
        <v>66</v>
      </c>
      <c r="G218">
        <v>1</v>
      </c>
      <c r="H218">
        <v>97</v>
      </c>
      <c r="I218">
        <v>-1</v>
      </c>
      <c r="J218" s="10">
        <v>4300</v>
      </c>
      <c r="K218">
        <v>-1</v>
      </c>
      <c r="L218">
        <v>-1</v>
      </c>
      <c r="N218" s="3" t="str">
        <f t="shared" si="6"/>
        <v/>
      </c>
      <c r="O218" s="3">
        <f>COUNTIF(N$8:N218,"X")</f>
        <v>46</v>
      </c>
      <c r="P218" s="3" t="str">
        <f>IF(O218&gt;$F$3,"X","-")</f>
        <v>-</v>
      </c>
      <c r="R218" s="18" t="str">
        <f t="shared" si="7"/>
        <v/>
      </c>
    </row>
    <row r="219" spans="1:18">
      <c r="A219" s="2">
        <v>212</v>
      </c>
      <c r="B219">
        <v>1</v>
      </c>
      <c r="C219">
        <v>1</v>
      </c>
      <c r="D219">
        <v>82</v>
      </c>
      <c r="E219">
        <v>1</v>
      </c>
      <c r="F219">
        <v>82</v>
      </c>
      <c r="G219">
        <v>0</v>
      </c>
      <c r="H219">
        <v>-1</v>
      </c>
      <c r="I219">
        <v>-1</v>
      </c>
      <c r="J219" s="10">
        <v>3900</v>
      </c>
      <c r="K219">
        <v>-1</v>
      </c>
      <c r="L219">
        <v>-1</v>
      </c>
      <c r="N219" s="3" t="str">
        <f t="shared" si="6"/>
        <v/>
      </c>
      <c r="O219" s="3">
        <f>COUNTIF(N$8:N219,"X")</f>
        <v>46</v>
      </c>
      <c r="P219" s="3"/>
      <c r="R219" s="18" t="str">
        <f t="shared" si="7"/>
        <v/>
      </c>
    </row>
    <row r="220" spans="1:18">
      <c r="A220" s="2">
        <v>213</v>
      </c>
      <c r="B220">
        <v>1</v>
      </c>
      <c r="C220">
        <v>2</v>
      </c>
      <c r="D220">
        <v>77</v>
      </c>
      <c r="E220">
        <v>1</v>
      </c>
      <c r="F220">
        <v>81</v>
      </c>
      <c r="G220">
        <v>1</v>
      </c>
      <c r="H220">
        <v>73</v>
      </c>
      <c r="I220">
        <v>-1</v>
      </c>
      <c r="J220" s="10">
        <v>2500</v>
      </c>
      <c r="K220">
        <v>-1</v>
      </c>
      <c r="L220">
        <v>-1</v>
      </c>
      <c r="N220" s="3" t="str">
        <f t="shared" si="6"/>
        <v/>
      </c>
      <c r="O220" s="3">
        <f>COUNTIF(N$8:N220,"X")</f>
        <v>46</v>
      </c>
      <c r="P220" s="3"/>
      <c r="R220" s="18" t="str">
        <f t="shared" si="7"/>
        <v/>
      </c>
    </row>
    <row r="221" spans="1:18">
      <c r="A221" s="2">
        <v>214</v>
      </c>
      <c r="B221">
        <v>1</v>
      </c>
      <c r="C221">
        <v>3</v>
      </c>
      <c r="D221">
        <v>76</v>
      </c>
      <c r="E221">
        <v>2</v>
      </c>
      <c r="F221">
        <v>79</v>
      </c>
      <c r="G221">
        <v>1</v>
      </c>
      <c r="H221">
        <v>72</v>
      </c>
      <c r="I221">
        <v>-1</v>
      </c>
      <c r="J221" s="10">
        <v>3800</v>
      </c>
      <c r="K221">
        <v>-1</v>
      </c>
      <c r="L221">
        <v>-1</v>
      </c>
      <c r="N221" s="3" t="str">
        <f t="shared" si="6"/>
        <v/>
      </c>
      <c r="O221" s="3">
        <f>COUNTIF(N$8:N221,"X")</f>
        <v>46</v>
      </c>
      <c r="P221" s="3"/>
      <c r="R221" s="18" t="str">
        <f t="shared" si="7"/>
        <v/>
      </c>
    </row>
    <row r="222" spans="1:18">
      <c r="A222" s="2">
        <v>215</v>
      </c>
      <c r="B222">
        <v>1</v>
      </c>
      <c r="C222">
        <v>1</v>
      </c>
      <c r="D222">
        <v>76</v>
      </c>
      <c r="E222">
        <v>1</v>
      </c>
      <c r="F222">
        <v>76</v>
      </c>
      <c r="G222">
        <v>0</v>
      </c>
      <c r="H222">
        <v>-1</v>
      </c>
      <c r="I222">
        <v>-1</v>
      </c>
      <c r="J222" s="10">
        <v>4700</v>
      </c>
      <c r="K222">
        <v>-1</v>
      </c>
      <c r="L222">
        <v>-1</v>
      </c>
      <c r="N222" s="3" t="str">
        <f t="shared" si="6"/>
        <v/>
      </c>
      <c r="O222" s="3">
        <f>COUNTIF(N$8:N222,"X")</f>
        <v>46</v>
      </c>
      <c r="P222" s="3"/>
      <c r="R222" s="18" t="str">
        <f t="shared" si="7"/>
        <v/>
      </c>
    </row>
    <row r="223" spans="1:18">
      <c r="A223" s="2">
        <v>216</v>
      </c>
      <c r="B223">
        <v>1</v>
      </c>
      <c r="C223">
        <v>2</v>
      </c>
      <c r="D223">
        <v>83</v>
      </c>
      <c r="E223">
        <v>2</v>
      </c>
      <c r="F223">
        <v>83</v>
      </c>
      <c r="G223">
        <v>0</v>
      </c>
      <c r="H223">
        <v>-1</v>
      </c>
      <c r="I223">
        <v>-1</v>
      </c>
      <c r="J223" s="10">
        <v>3600</v>
      </c>
      <c r="K223">
        <v>-1</v>
      </c>
      <c r="L223">
        <v>-1</v>
      </c>
      <c r="N223" s="3" t="str">
        <f t="shared" si="6"/>
        <v/>
      </c>
      <c r="O223" s="3">
        <f>COUNTIF(N$8:N223,"X")</f>
        <v>46</v>
      </c>
      <c r="P223" s="3"/>
      <c r="R223" s="18" t="str">
        <f t="shared" si="7"/>
        <v/>
      </c>
    </row>
    <row r="224" spans="1:18">
      <c r="A224" s="2">
        <v>217</v>
      </c>
      <c r="B224">
        <v>1</v>
      </c>
      <c r="C224">
        <v>5</v>
      </c>
      <c r="D224">
        <v>81</v>
      </c>
      <c r="E224">
        <v>3</v>
      </c>
      <c r="F224">
        <v>87</v>
      </c>
      <c r="G224">
        <v>2</v>
      </c>
      <c r="H224">
        <v>74</v>
      </c>
      <c r="I224">
        <v>-1</v>
      </c>
      <c r="J224" s="10">
        <v>3300</v>
      </c>
      <c r="K224">
        <v>-1</v>
      </c>
      <c r="L224">
        <v>-1</v>
      </c>
      <c r="N224" s="3" t="str">
        <f t="shared" si="6"/>
        <v/>
      </c>
      <c r="O224" s="3">
        <f>COUNTIF(N$8:N224,"X")</f>
        <v>46</v>
      </c>
      <c r="P224" s="3"/>
      <c r="R224" s="18" t="str">
        <f t="shared" si="7"/>
        <v/>
      </c>
    </row>
    <row r="225" spans="1:18">
      <c r="A225" s="2">
        <v>218</v>
      </c>
      <c r="B225">
        <v>1</v>
      </c>
      <c r="C225">
        <v>0</v>
      </c>
      <c r="D225">
        <v>-2</v>
      </c>
      <c r="E225">
        <v>0</v>
      </c>
      <c r="F225">
        <v>-2</v>
      </c>
      <c r="G225">
        <v>0</v>
      </c>
      <c r="H225">
        <v>-2</v>
      </c>
      <c r="I225">
        <v>-1</v>
      </c>
      <c r="J225" s="10">
        <v>3500</v>
      </c>
      <c r="K225">
        <v>-1</v>
      </c>
      <c r="L225">
        <v>-2</v>
      </c>
      <c r="N225" s="3" t="str">
        <f t="shared" si="6"/>
        <v>X</v>
      </c>
      <c r="O225" s="3">
        <f>COUNTIF(N$8:N225,"X")</f>
        <v>47</v>
      </c>
      <c r="P225" s="3"/>
      <c r="R225" s="18" t="str">
        <f t="shared" si="7"/>
        <v/>
      </c>
    </row>
    <row r="226" spans="1:18">
      <c r="A226" s="2">
        <v>219</v>
      </c>
      <c r="B226">
        <v>1</v>
      </c>
      <c r="C226">
        <v>1</v>
      </c>
      <c r="D226">
        <v>77</v>
      </c>
      <c r="E226">
        <v>1</v>
      </c>
      <c r="F226">
        <v>77</v>
      </c>
      <c r="G226">
        <v>0</v>
      </c>
      <c r="H226">
        <v>-1</v>
      </c>
      <c r="I226">
        <v>-1</v>
      </c>
      <c r="J226" s="10">
        <v>3900</v>
      </c>
      <c r="K226">
        <v>-1</v>
      </c>
      <c r="L226">
        <v>-1</v>
      </c>
      <c r="N226" s="3" t="str">
        <f t="shared" si="6"/>
        <v/>
      </c>
      <c r="O226" s="3">
        <f>COUNTIF(N$8:N226,"X")</f>
        <v>47</v>
      </c>
      <c r="P226" s="3"/>
      <c r="R226" s="18" t="str">
        <f t="shared" si="7"/>
        <v/>
      </c>
    </row>
    <row r="227" spans="1:18">
      <c r="A227" s="2">
        <v>220</v>
      </c>
      <c r="B227">
        <v>1</v>
      </c>
      <c r="C227">
        <v>2</v>
      </c>
      <c r="D227">
        <v>79</v>
      </c>
      <c r="E227">
        <v>0</v>
      </c>
      <c r="F227">
        <v>-1</v>
      </c>
      <c r="G227">
        <v>2</v>
      </c>
      <c r="H227">
        <v>79</v>
      </c>
      <c r="I227">
        <v>-1</v>
      </c>
      <c r="J227" s="10">
        <v>4100</v>
      </c>
      <c r="K227">
        <v>-1</v>
      </c>
      <c r="L227">
        <v>-1</v>
      </c>
      <c r="N227" s="3" t="str">
        <f t="shared" si="6"/>
        <v/>
      </c>
      <c r="O227" s="3">
        <f>COUNTIF(N$8:N227,"X")</f>
        <v>47</v>
      </c>
      <c r="P227" s="3"/>
      <c r="R227" s="18" t="str">
        <f t="shared" si="7"/>
        <v/>
      </c>
    </row>
    <row r="228" spans="1:18">
      <c r="A228" s="2">
        <v>221</v>
      </c>
      <c r="B228">
        <v>1</v>
      </c>
      <c r="C228">
        <v>3</v>
      </c>
      <c r="D228">
        <v>82</v>
      </c>
      <c r="E228">
        <v>2</v>
      </c>
      <c r="F228">
        <v>88</v>
      </c>
      <c r="G228">
        <v>1</v>
      </c>
      <c r="H228">
        <v>72</v>
      </c>
      <c r="I228">
        <v>-1</v>
      </c>
      <c r="J228" s="10">
        <v>4200</v>
      </c>
      <c r="K228">
        <v>-1</v>
      </c>
      <c r="L228">
        <v>-1</v>
      </c>
      <c r="N228" s="3" t="str">
        <f t="shared" si="6"/>
        <v/>
      </c>
      <c r="O228" s="3">
        <f>COUNTIF(N$8:N228,"X")</f>
        <v>47</v>
      </c>
      <c r="P228" s="3" t="str">
        <f>IF(O228&gt;$F$3,"X","-")</f>
        <v>-</v>
      </c>
      <c r="R228" s="18" t="str">
        <f t="shared" si="7"/>
        <v/>
      </c>
    </row>
    <row r="229" spans="1:18">
      <c r="A229" s="2">
        <v>222</v>
      </c>
      <c r="B229">
        <v>1</v>
      </c>
      <c r="C229">
        <v>3</v>
      </c>
      <c r="D229">
        <v>84</v>
      </c>
      <c r="E229">
        <v>1</v>
      </c>
      <c r="F229">
        <v>85</v>
      </c>
      <c r="G229">
        <v>2</v>
      </c>
      <c r="H229">
        <v>84</v>
      </c>
      <c r="I229">
        <v>-1</v>
      </c>
      <c r="J229" s="10">
        <v>4000</v>
      </c>
      <c r="K229">
        <v>-1</v>
      </c>
      <c r="L229">
        <v>-1</v>
      </c>
      <c r="N229" s="3" t="str">
        <f t="shared" si="6"/>
        <v/>
      </c>
      <c r="O229" s="3">
        <f>COUNTIF(N$8:N229,"X")</f>
        <v>47</v>
      </c>
      <c r="P229" s="3"/>
      <c r="R229" s="18" t="str">
        <f t="shared" si="7"/>
        <v/>
      </c>
    </row>
    <row r="230" spans="1:18">
      <c r="A230" s="2">
        <v>223</v>
      </c>
      <c r="B230">
        <v>1</v>
      </c>
      <c r="C230">
        <v>2</v>
      </c>
      <c r="D230">
        <v>79</v>
      </c>
      <c r="E230">
        <v>2</v>
      </c>
      <c r="F230">
        <v>79</v>
      </c>
      <c r="G230">
        <v>0</v>
      </c>
      <c r="H230">
        <v>-1</v>
      </c>
      <c r="I230">
        <v>-1</v>
      </c>
      <c r="J230">
        <v>3800</v>
      </c>
      <c r="K230">
        <v>-1</v>
      </c>
      <c r="L230">
        <v>-1</v>
      </c>
      <c r="N230" s="3" t="str">
        <f t="shared" si="6"/>
        <v/>
      </c>
      <c r="O230" s="3">
        <f>COUNTIF(N$8:N230,"X")</f>
        <v>47</v>
      </c>
      <c r="P230" s="3"/>
      <c r="R230" s="18" t="str">
        <f t="shared" si="7"/>
        <v/>
      </c>
    </row>
    <row r="231" spans="1:18">
      <c r="A231" s="2">
        <v>224</v>
      </c>
      <c r="B231">
        <v>1</v>
      </c>
      <c r="C231">
        <v>1</v>
      </c>
      <c r="D231">
        <v>85</v>
      </c>
      <c r="E231">
        <v>1</v>
      </c>
      <c r="F231">
        <v>85</v>
      </c>
      <c r="G231">
        <v>0</v>
      </c>
      <c r="H231">
        <v>-1</v>
      </c>
      <c r="I231">
        <v>-1</v>
      </c>
      <c r="J231">
        <v>3100</v>
      </c>
      <c r="K231">
        <v>-1</v>
      </c>
      <c r="L231">
        <v>-1</v>
      </c>
      <c r="N231" s="3" t="str">
        <f t="shared" si="6"/>
        <v/>
      </c>
      <c r="O231" s="3">
        <f>COUNTIF(N$8:N231,"X")</f>
        <v>47</v>
      </c>
      <c r="P231" s="3"/>
      <c r="R231" s="18" t="str">
        <f t="shared" si="7"/>
        <v/>
      </c>
    </row>
    <row r="232" spans="1:18">
      <c r="A232" s="2">
        <v>225</v>
      </c>
      <c r="B232">
        <v>1</v>
      </c>
      <c r="C232">
        <v>2</v>
      </c>
      <c r="D232">
        <v>87</v>
      </c>
      <c r="E232">
        <v>1</v>
      </c>
      <c r="F232">
        <v>86</v>
      </c>
      <c r="G232">
        <v>1</v>
      </c>
      <c r="H232">
        <v>88</v>
      </c>
      <c r="I232">
        <v>-1</v>
      </c>
      <c r="J232">
        <v>4200</v>
      </c>
      <c r="K232">
        <v>-1</v>
      </c>
      <c r="L232">
        <v>-1</v>
      </c>
      <c r="N232" s="3" t="str">
        <f t="shared" si="6"/>
        <v/>
      </c>
      <c r="O232" s="3">
        <f>COUNTIF(N$8:N232,"X")</f>
        <v>47</v>
      </c>
      <c r="P232" s="3"/>
      <c r="R232" s="18" t="str">
        <f t="shared" si="7"/>
        <v/>
      </c>
    </row>
    <row r="233" spans="1:18">
      <c r="A233" s="2">
        <v>226</v>
      </c>
      <c r="B233">
        <v>1</v>
      </c>
      <c r="C233">
        <v>1</v>
      </c>
      <c r="D233">
        <v>80</v>
      </c>
      <c r="E233">
        <v>1</v>
      </c>
      <c r="F233">
        <v>80</v>
      </c>
      <c r="G233">
        <v>0</v>
      </c>
      <c r="H233">
        <v>-1</v>
      </c>
      <c r="I233">
        <v>-1</v>
      </c>
      <c r="J233">
        <v>4400</v>
      </c>
      <c r="K233">
        <v>-1</v>
      </c>
      <c r="L233">
        <v>-1</v>
      </c>
      <c r="N233" s="3" t="str">
        <f t="shared" si="6"/>
        <v/>
      </c>
      <c r="O233" s="3">
        <f>COUNTIF(N$8:N233,"X")</f>
        <v>47</v>
      </c>
      <c r="P233" s="3"/>
      <c r="R233" s="18" t="str">
        <f t="shared" si="7"/>
        <v/>
      </c>
    </row>
    <row r="234" spans="1:18">
      <c r="A234" s="2">
        <v>227</v>
      </c>
      <c r="B234">
        <v>1</v>
      </c>
      <c r="C234">
        <v>2</v>
      </c>
      <c r="D234">
        <v>78</v>
      </c>
      <c r="E234">
        <v>2</v>
      </c>
      <c r="F234">
        <v>78</v>
      </c>
      <c r="G234">
        <v>0</v>
      </c>
      <c r="H234">
        <v>-1</v>
      </c>
      <c r="I234">
        <v>-2</v>
      </c>
      <c r="J234">
        <v>3900</v>
      </c>
      <c r="K234">
        <v>-1</v>
      </c>
      <c r="L234">
        <v>-1</v>
      </c>
      <c r="N234" s="3" t="str">
        <f t="shared" si="6"/>
        <v/>
      </c>
      <c r="O234" s="3">
        <f>COUNTIF(N$8:N234,"X")</f>
        <v>47</v>
      </c>
      <c r="P234" s="3"/>
      <c r="R234" s="18" t="str">
        <f t="shared" si="7"/>
        <v/>
      </c>
    </row>
    <row r="235" spans="1:18">
      <c r="A235" s="2">
        <v>228</v>
      </c>
      <c r="B235">
        <v>1</v>
      </c>
      <c r="C235">
        <v>2</v>
      </c>
      <c r="D235">
        <v>100</v>
      </c>
      <c r="E235">
        <v>1</v>
      </c>
      <c r="F235">
        <v>98</v>
      </c>
      <c r="G235">
        <v>1</v>
      </c>
      <c r="H235">
        <v>102</v>
      </c>
      <c r="I235">
        <v>-2</v>
      </c>
      <c r="J235">
        <v>3000</v>
      </c>
      <c r="K235">
        <v>-1</v>
      </c>
      <c r="L235">
        <v>-1</v>
      </c>
      <c r="N235" s="3" t="str">
        <f t="shared" si="6"/>
        <v/>
      </c>
      <c r="O235" s="3">
        <f>COUNTIF(N$8:N235,"X")</f>
        <v>47</v>
      </c>
      <c r="P235" s="3"/>
      <c r="R235" s="18" t="str">
        <f t="shared" si="7"/>
        <v/>
      </c>
    </row>
    <row r="236" spans="1:18">
      <c r="A236" s="2">
        <v>229</v>
      </c>
      <c r="B236">
        <v>1</v>
      </c>
      <c r="C236">
        <v>2</v>
      </c>
      <c r="D236">
        <v>83</v>
      </c>
      <c r="E236">
        <v>2</v>
      </c>
      <c r="F236">
        <v>83</v>
      </c>
      <c r="G236">
        <v>0</v>
      </c>
      <c r="H236">
        <v>-1</v>
      </c>
      <c r="I236">
        <v>-2</v>
      </c>
      <c r="J236">
        <v>3500</v>
      </c>
      <c r="K236">
        <v>-1</v>
      </c>
      <c r="L236">
        <v>-1</v>
      </c>
      <c r="N236" s="3" t="str">
        <f t="shared" si="6"/>
        <v/>
      </c>
      <c r="O236" s="3">
        <f>COUNTIF(N$8:N236,"X")</f>
        <v>47</v>
      </c>
      <c r="P236" s="3"/>
      <c r="R236" s="18" t="str">
        <f t="shared" si="7"/>
        <v/>
      </c>
    </row>
    <row r="237" spans="1:18">
      <c r="A237" s="2">
        <v>230</v>
      </c>
      <c r="B237">
        <v>1</v>
      </c>
      <c r="C237">
        <v>3</v>
      </c>
      <c r="D237">
        <v>96</v>
      </c>
      <c r="E237">
        <v>0</v>
      </c>
      <c r="F237">
        <v>-1</v>
      </c>
      <c r="G237">
        <v>3</v>
      </c>
      <c r="H237">
        <v>96</v>
      </c>
      <c r="I237">
        <v>-2</v>
      </c>
      <c r="J237">
        <v>4000</v>
      </c>
      <c r="K237">
        <v>-1</v>
      </c>
      <c r="L237">
        <v>-1</v>
      </c>
      <c r="N237" s="3" t="str">
        <f t="shared" si="6"/>
        <v/>
      </c>
      <c r="O237" s="3">
        <f>COUNTIF(N$8:N237,"X")</f>
        <v>47</v>
      </c>
      <c r="P237" s="3"/>
      <c r="R237" s="18" t="str">
        <f t="shared" si="7"/>
        <v/>
      </c>
    </row>
    <row r="238" spans="1:18">
      <c r="A238" s="2">
        <v>231</v>
      </c>
      <c r="B238">
        <v>1</v>
      </c>
      <c r="C238">
        <v>1</v>
      </c>
      <c r="D238">
        <v>84</v>
      </c>
      <c r="E238">
        <v>1</v>
      </c>
      <c r="F238">
        <v>84</v>
      </c>
      <c r="G238">
        <v>0</v>
      </c>
      <c r="H238">
        <v>-1</v>
      </c>
      <c r="I238">
        <v>-2</v>
      </c>
      <c r="J238">
        <v>4000</v>
      </c>
      <c r="K238">
        <v>-1</v>
      </c>
      <c r="L238">
        <v>-1</v>
      </c>
      <c r="N238" s="3" t="str">
        <f t="shared" si="6"/>
        <v/>
      </c>
      <c r="O238" s="3">
        <f>COUNTIF(N$8:N238,"X")</f>
        <v>47</v>
      </c>
      <c r="P238" s="3" t="str">
        <f>IF(O238&gt;$F$3,"X","-")</f>
        <v>-</v>
      </c>
      <c r="R238" s="18" t="str">
        <f t="shared" si="7"/>
        <v/>
      </c>
    </row>
    <row r="239" spans="1:18">
      <c r="A239" s="2">
        <v>232</v>
      </c>
      <c r="B239">
        <v>1</v>
      </c>
      <c r="C239">
        <v>0</v>
      </c>
      <c r="D239">
        <v>-1</v>
      </c>
      <c r="E239">
        <v>0</v>
      </c>
      <c r="F239">
        <v>-1</v>
      </c>
      <c r="G239">
        <v>0</v>
      </c>
      <c r="H239">
        <v>-1</v>
      </c>
      <c r="I239">
        <v>-2</v>
      </c>
      <c r="J239">
        <v>3500</v>
      </c>
      <c r="K239">
        <v>-1</v>
      </c>
      <c r="L239">
        <v>-1</v>
      </c>
      <c r="N239" s="3" t="str">
        <f t="shared" si="6"/>
        <v/>
      </c>
      <c r="O239" s="3">
        <f>COUNTIF(N$8:N239,"X")</f>
        <v>47</v>
      </c>
      <c r="P239" s="3"/>
      <c r="R239" s="18" t="str">
        <f t="shared" si="7"/>
        <v/>
      </c>
    </row>
    <row r="240" spans="1:18">
      <c r="A240" s="2">
        <v>233</v>
      </c>
      <c r="B240">
        <v>1</v>
      </c>
      <c r="C240">
        <v>1</v>
      </c>
      <c r="D240">
        <v>90</v>
      </c>
      <c r="E240">
        <v>0</v>
      </c>
      <c r="F240">
        <v>-1</v>
      </c>
      <c r="G240">
        <v>1</v>
      </c>
      <c r="H240">
        <v>90</v>
      </c>
      <c r="I240">
        <v>-2</v>
      </c>
      <c r="J240">
        <v>3000</v>
      </c>
      <c r="K240">
        <v>-1</v>
      </c>
      <c r="L240">
        <v>-1</v>
      </c>
      <c r="N240" s="3" t="str">
        <f t="shared" si="6"/>
        <v/>
      </c>
      <c r="O240" s="3">
        <f>COUNTIF(N$8:N240,"X")</f>
        <v>47</v>
      </c>
      <c r="P240" s="3"/>
      <c r="R240" s="18" t="str">
        <f t="shared" si="7"/>
        <v/>
      </c>
    </row>
    <row r="241" spans="1:18">
      <c r="A241" s="2">
        <v>234</v>
      </c>
      <c r="B241">
        <v>1</v>
      </c>
      <c r="C241">
        <v>4</v>
      </c>
      <c r="D241">
        <v>86</v>
      </c>
      <c r="E241">
        <v>4</v>
      </c>
      <c r="F241">
        <v>86</v>
      </c>
      <c r="G241">
        <v>0</v>
      </c>
      <c r="H241">
        <v>-1</v>
      </c>
      <c r="I241">
        <v>-2</v>
      </c>
      <c r="J241">
        <v>3900</v>
      </c>
      <c r="K241">
        <v>-1</v>
      </c>
      <c r="L241">
        <v>-1</v>
      </c>
      <c r="N241" s="3" t="str">
        <f t="shared" si="6"/>
        <v/>
      </c>
      <c r="O241" s="3">
        <f>COUNTIF(N$8:N241,"X")</f>
        <v>47</v>
      </c>
      <c r="P241" s="3"/>
      <c r="R241" s="18" t="str">
        <f t="shared" si="7"/>
        <v/>
      </c>
    </row>
    <row r="242" spans="1:18">
      <c r="A242" s="2">
        <v>235</v>
      </c>
      <c r="B242">
        <v>1</v>
      </c>
      <c r="C242">
        <v>0</v>
      </c>
      <c r="D242">
        <v>-2</v>
      </c>
      <c r="E242">
        <v>0</v>
      </c>
      <c r="F242">
        <v>-2</v>
      </c>
      <c r="G242">
        <v>0</v>
      </c>
      <c r="H242">
        <v>-2</v>
      </c>
      <c r="I242">
        <v>-2</v>
      </c>
      <c r="J242">
        <v>4400</v>
      </c>
      <c r="K242">
        <v>-1</v>
      </c>
      <c r="L242">
        <v>-2</v>
      </c>
      <c r="N242" s="3" t="str">
        <f t="shared" si="6"/>
        <v>X</v>
      </c>
      <c r="O242" s="3">
        <f>COUNTIF(N$8:N242,"X")</f>
        <v>48</v>
      </c>
      <c r="P242" s="3"/>
      <c r="R242" s="18" t="str">
        <f t="shared" si="7"/>
        <v/>
      </c>
    </row>
    <row r="243" spans="1:18">
      <c r="A243" s="2">
        <v>236</v>
      </c>
      <c r="B243">
        <v>1</v>
      </c>
      <c r="C243">
        <v>6</v>
      </c>
      <c r="D243">
        <v>89</v>
      </c>
      <c r="E243">
        <v>6</v>
      </c>
      <c r="F243">
        <v>89</v>
      </c>
      <c r="G243">
        <v>0</v>
      </c>
      <c r="H243">
        <v>-1</v>
      </c>
      <c r="I243">
        <v>-1</v>
      </c>
      <c r="J243">
        <v>4200</v>
      </c>
      <c r="K243">
        <v>-1</v>
      </c>
      <c r="L243">
        <v>-1</v>
      </c>
      <c r="N243" s="3" t="str">
        <f t="shared" si="6"/>
        <v/>
      </c>
      <c r="O243" s="3">
        <f>COUNTIF(N$8:N243,"X")</f>
        <v>48</v>
      </c>
      <c r="P243" s="3"/>
      <c r="R243" s="18" t="str">
        <f t="shared" si="7"/>
        <v/>
      </c>
    </row>
    <row r="244" spans="1:18">
      <c r="A244" s="2">
        <v>237</v>
      </c>
      <c r="B244">
        <v>1</v>
      </c>
      <c r="C244">
        <v>2</v>
      </c>
      <c r="D244">
        <v>87</v>
      </c>
      <c r="E244">
        <v>2</v>
      </c>
      <c r="F244">
        <v>87</v>
      </c>
      <c r="G244">
        <v>0</v>
      </c>
      <c r="H244">
        <v>-1</v>
      </c>
      <c r="I244">
        <v>-1</v>
      </c>
      <c r="J244">
        <v>3100</v>
      </c>
      <c r="K244">
        <v>-1</v>
      </c>
      <c r="L244">
        <v>-1</v>
      </c>
      <c r="N244" s="3" t="str">
        <f t="shared" si="6"/>
        <v/>
      </c>
      <c r="O244" s="3">
        <f>COUNTIF(N$8:N244,"X")</f>
        <v>48</v>
      </c>
      <c r="P244" s="3"/>
      <c r="R244" s="18" t="str">
        <f t="shared" si="7"/>
        <v/>
      </c>
    </row>
    <row r="245" spans="1:18">
      <c r="A245" s="2">
        <v>238</v>
      </c>
      <c r="B245">
        <v>1</v>
      </c>
      <c r="C245">
        <v>2</v>
      </c>
      <c r="D245">
        <v>85</v>
      </c>
      <c r="E245">
        <v>2</v>
      </c>
      <c r="F245">
        <v>85</v>
      </c>
      <c r="G245">
        <v>0</v>
      </c>
      <c r="H245">
        <v>-1</v>
      </c>
      <c r="I245">
        <v>-1</v>
      </c>
      <c r="J245">
        <v>3800</v>
      </c>
      <c r="K245">
        <v>-1</v>
      </c>
      <c r="L245">
        <v>-1</v>
      </c>
      <c r="N245" s="3" t="str">
        <f t="shared" si="6"/>
        <v/>
      </c>
      <c r="O245" s="3">
        <f>COUNTIF(N$8:N245,"X")</f>
        <v>48</v>
      </c>
      <c r="P245" s="3"/>
      <c r="R245" s="18" t="str">
        <f t="shared" si="7"/>
        <v/>
      </c>
    </row>
    <row r="246" spans="1:18">
      <c r="A246" s="2">
        <v>239</v>
      </c>
      <c r="B246">
        <v>1</v>
      </c>
      <c r="C246">
        <v>1</v>
      </c>
      <c r="D246">
        <v>109</v>
      </c>
      <c r="E246">
        <v>0</v>
      </c>
      <c r="F246">
        <v>-1</v>
      </c>
      <c r="G246">
        <v>1</v>
      </c>
      <c r="H246">
        <v>109</v>
      </c>
      <c r="I246">
        <v>-1</v>
      </c>
      <c r="J246">
        <v>4000</v>
      </c>
      <c r="K246">
        <v>-1</v>
      </c>
      <c r="L246">
        <v>-1</v>
      </c>
      <c r="N246" s="3" t="str">
        <f t="shared" si="6"/>
        <v/>
      </c>
      <c r="O246" s="3">
        <f>COUNTIF(N$8:N246,"X")</f>
        <v>48</v>
      </c>
      <c r="P246" s="3"/>
      <c r="R246" s="18" t="str">
        <f t="shared" si="7"/>
        <v/>
      </c>
    </row>
    <row r="247" spans="1:18">
      <c r="A247" s="2">
        <v>240</v>
      </c>
      <c r="B247">
        <v>1</v>
      </c>
      <c r="C247">
        <v>1</v>
      </c>
      <c r="D247">
        <v>79</v>
      </c>
      <c r="E247">
        <v>0</v>
      </c>
      <c r="F247">
        <v>-1</v>
      </c>
      <c r="G247">
        <v>1</v>
      </c>
      <c r="H247">
        <v>79</v>
      </c>
      <c r="I247">
        <v>-1</v>
      </c>
      <c r="J247">
        <v>3300</v>
      </c>
      <c r="K247">
        <v>-1</v>
      </c>
      <c r="L247">
        <v>-1</v>
      </c>
      <c r="N247" s="3" t="str">
        <f t="shared" si="6"/>
        <v/>
      </c>
      <c r="O247" s="3">
        <f>COUNTIF(N$8:N247,"X")</f>
        <v>48</v>
      </c>
      <c r="P247" s="3"/>
      <c r="R247" s="18" t="str">
        <f t="shared" si="7"/>
        <v/>
      </c>
    </row>
    <row r="248" spans="1:18">
      <c r="A248" s="2">
        <v>241</v>
      </c>
      <c r="B248">
        <v>1</v>
      </c>
      <c r="C248">
        <v>1</v>
      </c>
      <c r="D248">
        <v>100</v>
      </c>
      <c r="E248">
        <v>0</v>
      </c>
      <c r="F248">
        <v>-1</v>
      </c>
      <c r="G248">
        <v>1</v>
      </c>
      <c r="H248">
        <v>100</v>
      </c>
      <c r="I248">
        <v>-1</v>
      </c>
      <c r="J248">
        <v>3500</v>
      </c>
      <c r="K248">
        <v>-1</v>
      </c>
      <c r="L248">
        <v>-1</v>
      </c>
      <c r="N248" s="3" t="str">
        <f t="shared" si="6"/>
        <v/>
      </c>
      <c r="O248" s="3">
        <f>COUNTIF(N$8:N248,"X")</f>
        <v>48</v>
      </c>
      <c r="P248" s="3" t="str">
        <f>IF(O248&gt;$F$3,"X","-")</f>
        <v>-</v>
      </c>
      <c r="R248" s="18" t="str">
        <f t="shared" si="7"/>
        <v/>
      </c>
    </row>
    <row r="249" spans="1:18">
      <c r="A249" s="2">
        <v>242</v>
      </c>
      <c r="B249">
        <v>1</v>
      </c>
      <c r="C249">
        <v>1</v>
      </c>
      <c r="D249">
        <v>105</v>
      </c>
      <c r="E249">
        <v>1</v>
      </c>
      <c r="F249">
        <v>105</v>
      </c>
      <c r="G249">
        <v>0</v>
      </c>
      <c r="H249">
        <v>-1</v>
      </c>
      <c r="I249">
        <v>-1</v>
      </c>
      <c r="J249">
        <v>2800</v>
      </c>
      <c r="K249">
        <v>-1</v>
      </c>
      <c r="L249">
        <v>-1</v>
      </c>
      <c r="N249" s="3" t="str">
        <f t="shared" si="6"/>
        <v/>
      </c>
      <c r="O249" s="3">
        <f>COUNTIF(N$8:N249,"X")</f>
        <v>48</v>
      </c>
      <c r="P249" s="3"/>
      <c r="R249" s="18" t="str">
        <f t="shared" si="7"/>
        <v/>
      </c>
    </row>
    <row r="250" spans="1:18">
      <c r="A250" s="2">
        <v>243</v>
      </c>
      <c r="B250">
        <v>1</v>
      </c>
      <c r="C250">
        <v>2</v>
      </c>
      <c r="D250">
        <v>80</v>
      </c>
      <c r="E250">
        <v>1</v>
      </c>
      <c r="F250">
        <v>81</v>
      </c>
      <c r="G250">
        <v>1</v>
      </c>
      <c r="H250">
        <v>79</v>
      </c>
      <c r="I250">
        <v>-1</v>
      </c>
      <c r="J250">
        <v>4400</v>
      </c>
      <c r="K250">
        <v>-1</v>
      </c>
      <c r="L250">
        <v>-1</v>
      </c>
      <c r="N250" s="3" t="str">
        <f t="shared" si="6"/>
        <v/>
      </c>
      <c r="O250" s="3">
        <f>COUNTIF(N$8:N250,"X")</f>
        <v>48</v>
      </c>
      <c r="P250" s="3"/>
      <c r="R250" s="18" t="str">
        <f t="shared" si="7"/>
        <v/>
      </c>
    </row>
    <row r="251" spans="1:18">
      <c r="A251" s="2">
        <v>244</v>
      </c>
      <c r="B251">
        <v>1</v>
      </c>
      <c r="C251">
        <v>4</v>
      </c>
      <c r="D251">
        <v>91</v>
      </c>
      <c r="E251">
        <v>2</v>
      </c>
      <c r="F251">
        <v>86</v>
      </c>
      <c r="G251">
        <v>2</v>
      </c>
      <c r="H251">
        <v>96</v>
      </c>
      <c r="I251">
        <v>-1</v>
      </c>
      <c r="J251">
        <v>3600</v>
      </c>
      <c r="K251">
        <v>-1</v>
      </c>
      <c r="L251">
        <v>-1</v>
      </c>
      <c r="N251" s="3" t="str">
        <f t="shared" si="6"/>
        <v/>
      </c>
      <c r="O251" s="3">
        <f>COUNTIF(N$8:N251,"X")</f>
        <v>48</v>
      </c>
      <c r="P251" s="3"/>
      <c r="R251" s="18" t="str">
        <f t="shared" si="7"/>
        <v/>
      </c>
    </row>
    <row r="252" spans="1:18">
      <c r="A252" s="2">
        <v>245</v>
      </c>
      <c r="B252">
        <v>1</v>
      </c>
      <c r="C252">
        <v>1</v>
      </c>
      <c r="D252">
        <v>86</v>
      </c>
      <c r="E252">
        <v>1</v>
      </c>
      <c r="F252">
        <v>86</v>
      </c>
      <c r="G252">
        <v>0</v>
      </c>
      <c r="H252">
        <v>-1</v>
      </c>
      <c r="I252">
        <v>-1</v>
      </c>
      <c r="J252">
        <v>3800</v>
      </c>
      <c r="K252">
        <v>-1</v>
      </c>
      <c r="L252">
        <v>-1</v>
      </c>
      <c r="N252" s="3" t="str">
        <f t="shared" si="6"/>
        <v/>
      </c>
      <c r="O252" s="3">
        <f>COUNTIF(N$8:N252,"X")</f>
        <v>48</v>
      </c>
      <c r="P252" s="3"/>
      <c r="R252" s="18" t="str">
        <f t="shared" si="7"/>
        <v/>
      </c>
    </row>
    <row r="253" spans="1:18">
      <c r="A253" s="2">
        <v>246</v>
      </c>
      <c r="B253">
        <v>1</v>
      </c>
      <c r="C253">
        <v>0</v>
      </c>
      <c r="D253">
        <v>-2</v>
      </c>
      <c r="E253">
        <v>0</v>
      </c>
      <c r="F253">
        <v>-2</v>
      </c>
      <c r="G253">
        <v>0</v>
      </c>
      <c r="H253">
        <v>-2</v>
      </c>
      <c r="I253">
        <v>-1</v>
      </c>
      <c r="J253">
        <v>4600</v>
      </c>
      <c r="K253">
        <v>-1</v>
      </c>
      <c r="L253">
        <v>-2</v>
      </c>
      <c r="N253" s="3" t="str">
        <f t="shared" si="6"/>
        <v>X</v>
      </c>
      <c r="O253" s="3">
        <f>COUNTIF(N$8:N253,"X")</f>
        <v>49</v>
      </c>
      <c r="P253" s="3"/>
      <c r="R253" s="18" t="str">
        <f t="shared" si="7"/>
        <v/>
      </c>
    </row>
    <row r="254" spans="1:18">
      <c r="A254" s="2">
        <v>247</v>
      </c>
      <c r="B254">
        <v>1</v>
      </c>
      <c r="C254">
        <v>1</v>
      </c>
      <c r="D254">
        <v>91</v>
      </c>
      <c r="E254">
        <v>1</v>
      </c>
      <c r="F254">
        <v>91</v>
      </c>
      <c r="G254">
        <v>0</v>
      </c>
      <c r="H254">
        <v>-1</v>
      </c>
      <c r="I254">
        <v>-1</v>
      </c>
      <c r="J254">
        <v>4500</v>
      </c>
      <c r="K254">
        <v>-1</v>
      </c>
      <c r="L254">
        <v>-1</v>
      </c>
      <c r="N254" s="3" t="str">
        <f t="shared" si="6"/>
        <v/>
      </c>
      <c r="O254" s="3">
        <f>COUNTIF(N$8:N254,"X")</f>
        <v>49</v>
      </c>
      <c r="P254" s="3"/>
      <c r="R254" s="18" t="str">
        <f t="shared" si="7"/>
        <v/>
      </c>
    </row>
    <row r="255" spans="1:18">
      <c r="A255" s="2">
        <v>248</v>
      </c>
      <c r="B255">
        <v>1</v>
      </c>
      <c r="C255">
        <v>4</v>
      </c>
      <c r="D255">
        <v>85</v>
      </c>
      <c r="E255">
        <v>4</v>
      </c>
      <c r="F255">
        <v>85</v>
      </c>
      <c r="G255">
        <v>0</v>
      </c>
      <c r="H255">
        <v>-1</v>
      </c>
      <c r="I255">
        <v>-1</v>
      </c>
      <c r="J255">
        <v>4200</v>
      </c>
      <c r="K255">
        <v>-1</v>
      </c>
      <c r="L255">
        <v>-1</v>
      </c>
      <c r="N255" s="3" t="str">
        <f t="shared" si="6"/>
        <v/>
      </c>
      <c r="O255" s="3">
        <f>COUNTIF(N$8:N255,"X")</f>
        <v>49</v>
      </c>
      <c r="P255" s="3"/>
      <c r="R255" s="18" t="str">
        <f t="shared" si="7"/>
        <v/>
      </c>
    </row>
    <row r="256" spans="1:18">
      <c r="A256" s="2">
        <v>249</v>
      </c>
      <c r="B256">
        <v>1</v>
      </c>
      <c r="C256">
        <v>0</v>
      </c>
      <c r="D256">
        <v>-2</v>
      </c>
      <c r="E256">
        <v>0</v>
      </c>
      <c r="F256">
        <v>-2</v>
      </c>
      <c r="G256">
        <v>0</v>
      </c>
      <c r="H256">
        <v>-2</v>
      </c>
      <c r="I256">
        <v>-1</v>
      </c>
      <c r="J256">
        <v>3900</v>
      </c>
      <c r="K256">
        <v>-1</v>
      </c>
      <c r="L256">
        <v>-2</v>
      </c>
      <c r="N256" s="3" t="str">
        <f t="shared" si="6"/>
        <v>X</v>
      </c>
      <c r="O256" s="3">
        <f>COUNTIF(N$8:N256,"X")</f>
        <v>50</v>
      </c>
      <c r="P256" s="3"/>
      <c r="R256" s="18" t="str">
        <f t="shared" si="7"/>
        <v/>
      </c>
    </row>
    <row r="257" spans="1:18">
      <c r="A257" s="2">
        <v>250</v>
      </c>
      <c r="B257">
        <v>1</v>
      </c>
      <c r="C257">
        <v>2</v>
      </c>
      <c r="D257">
        <v>85</v>
      </c>
      <c r="E257">
        <v>1</v>
      </c>
      <c r="F257">
        <v>88</v>
      </c>
      <c r="G257">
        <v>1</v>
      </c>
      <c r="H257">
        <v>82</v>
      </c>
      <c r="I257">
        <v>-1</v>
      </c>
      <c r="J257">
        <v>4000</v>
      </c>
      <c r="K257">
        <v>-1</v>
      </c>
      <c r="L257">
        <v>-1</v>
      </c>
      <c r="N257" s="3" t="str">
        <f t="shared" si="6"/>
        <v/>
      </c>
      <c r="O257" s="3">
        <f>COUNTIF(N$8:N257,"X")</f>
        <v>50</v>
      </c>
      <c r="P257" s="3"/>
      <c r="R257" s="18" t="str">
        <f t="shared" si="7"/>
        <v/>
      </c>
    </row>
    <row r="258" spans="1:18">
      <c r="A258" s="2">
        <v>251</v>
      </c>
      <c r="B258">
        <v>1</v>
      </c>
      <c r="C258">
        <v>3</v>
      </c>
      <c r="D258">
        <v>82</v>
      </c>
      <c r="E258">
        <v>3</v>
      </c>
      <c r="F258">
        <v>82</v>
      </c>
      <c r="G258">
        <v>0</v>
      </c>
      <c r="H258">
        <v>-1</v>
      </c>
      <c r="I258">
        <v>-1</v>
      </c>
      <c r="J258" s="10">
        <v>4200</v>
      </c>
      <c r="K258">
        <v>-1</v>
      </c>
      <c r="L258">
        <v>-1</v>
      </c>
      <c r="N258" s="3" t="str">
        <f t="shared" si="6"/>
        <v/>
      </c>
      <c r="O258" s="3">
        <f>COUNTIF(N$8:N258,"X")</f>
        <v>50</v>
      </c>
      <c r="P258" s="3" t="str">
        <f>IF(O258&gt;$F$3,"X","-")</f>
        <v>-</v>
      </c>
      <c r="R258" s="18" t="str">
        <f t="shared" si="7"/>
        <v/>
      </c>
    </row>
    <row r="259" spans="1:18">
      <c r="A259" s="2">
        <v>252</v>
      </c>
      <c r="B259">
        <v>1</v>
      </c>
      <c r="C259">
        <v>2</v>
      </c>
      <c r="D259">
        <v>78</v>
      </c>
      <c r="E259">
        <v>1</v>
      </c>
      <c r="F259">
        <v>89</v>
      </c>
      <c r="G259">
        <v>1</v>
      </c>
      <c r="H259">
        <v>67</v>
      </c>
      <c r="I259">
        <v>-1</v>
      </c>
      <c r="J259" s="10">
        <v>4300</v>
      </c>
      <c r="K259">
        <v>-1</v>
      </c>
      <c r="L259">
        <v>-1</v>
      </c>
      <c r="N259" s="3" t="str">
        <f t="shared" si="6"/>
        <v/>
      </c>
      <c r="O259" s="3">
        <f>COUNTIF(N$8:N259,"X")</f>
        <v>50</v>
      </c>
      <c r="P259" s="3"/>
      <c r="R259" s="18" t="str">
        <f t="shared" si="7"/>
        <v/>
      </c>
    </row>
    <row r="260" spans="1:18">
      <c r="A260" s="2">
        <v>253</v>
      </c>
      <c r="B260">
        <v>1</v>
      </c>
      <c r="C260">
        <v>3</v>
      </c>
      <c r="D260">
        <v>81</v>
      </c>
      <c r="E260">
        <v>2</v>
      </c>
      <c r="F260">
        <v>81</v>
      </c>
      <c r="G260">
        <v>1</v>
      </c>
      <c r="H260">
        <v>82</v>
      </c>
      <c r="I260">
        <v>-1</v>
      </c>
      <c r="J260" s="10">
        <v>3900</v>
      </c>
      <c r="K260">
        <v>-1</v>
      </c>
      <c r="L260">
        <v>-1</v>
      </c>
      <c r="N260" s="3" t="str">
        <f t="shared" si="6"/>
        <v/>
      </c>
      <c r="O260" s="3">
        <f>COUNTIF(N$8:N260,"X")</f>
        <v>50</v>
      </c>
      <c r="P260" s="3"/>
      <c r="R260" s="18" t="str">
        <f t="shared" si="7"/>
        <v/>
      </c>
    </row>
    <row r="261" spans="1:18">
      <c r="A261" s="2">
        <v>254</v>
      </c>
      <c r="B261">
        <v>1</v>
      </c>
      <c r="C261">
        <v>3</v>
      </c>
      <c r="D261">
        <v>90</v>
      </c>
      <c r="E261">
        <v>1</v>
      </c>
      <c r="F261">
        <v>92</v>
      </c>
      <c r="G261">
        <v>2</v>
      </c>
      <c r="H261">
        <v>90</v>
      </c>
      <c r="I261">
        <v>-1</v>
      </c>
      <c r="J261" s="10">
        <v>2500</v>
      </c>
      <c r="K261">
        <v>-1</v>
      </c>
      <c r="L261">
        <v>-1</v>
      </c>
      <c r="N261" s="3" t="str">
        <f t="shared" si="6"/>
        <v/>
      </c>
      <c r="O261" s="3">
        <f>COUNTIF(N$8:N261,"X")</f>
        <v>50</v>
      </c>
      <c r="P261" s="3"/>
      <c r="R261" s="18" t="str">
        <f t="shared" si="7"/>
        <v/>
      </c>
    </row>
    <row r="262" spans="1:18">
      <c r="A262" s="2">
        <v>255</v>
      </c>
      <c r="B262">
        <v>1</v>
      </c>
      <c r="C262">
        <v>5</v>
      </c>
      <c r="D262">
        <v>88</v>
      </c>
      <c r="E262">
        <v>4</v>
      </c>
      <c r="F262">
        <v>88</v>
      </c>
      <c r="G262">
        <v>1</v>
      </c>
      <c r="H262">
        <v>90</v>
      </c>
      <c r="I262">
        <v>-1</v>
      </c>
      <c r="J262" s="10">
        <v>3800</v>
      </c>
      <c r="K262">
        <v>-1</v>
      </c>
      <c r="L262">
        <v>-1</v>
      </c>
      <c r="N262" s="3" t="str">
        <f t="shared" si="6"/>
        <v/>
      </c>
      <c r="O262" s="3">
        <f>COUNTIF(N$8:N262,"X")</f>
        <v>50</v>
      </c>
      <c r="P262" s="3"/>
      <c r="R262" s="18" t="str">
        <f t="shared" si="7"/>
        <v/>
      </c>
    </row>
    <row r="263" spans="1:18">
      <c r="A263" s="2">
        <v>256</v>
      </c>
      <c r="B263">
        <v>1</v>
      </c>
      <c r="C263">
        <v>4</v>
      </c>
      <c r="D263">
        <v>93</v>
      </c>
      <c r="E263">
        <v>3</v>
      </c>
      <c r="F263">
        <v>92</v>
      </c>
      <c r="G263">
        <v>1</v>
      </c>
      <c r="H263">
        <v>99</v>
      </c>
      <c r="I263">
        <v>-1</v>
      </c>
      <c r="J263" s="10">
        <v>4700</v>
      </c>
      <c r="K263">
        <v>-1</v>
      </c>
      <c r="L263">
        <v>-1</v>
      </c>
      <c r="N263" s="3" t="str">
        <f t="shared" si="6"/>
        <v/>
      </c>
      <c r="O263" s="3">
        <f>COUNTIF(N$8:N263,"X")</f>
        <v>50</v>
      </c>
      <c r="P263" s="3"/>
      <c r="R263" s="18" t="str">
        <f t="shared" si="7"/>
        <v/>
      </c>
    </row>
    <row r="264" spans="1:18">
      <c r="A264" s="2">
        <v>257</v>
      </c>
      <c r="B264">
        <v>1</v>
      </c>
      <c r="C264">
        <v>5</v>
      </c>
      <c r="D264">
        <v>84</v>
      </c>
      <c r="E264">
        <v>4</v>
      </c>
      <c r="F264">
        <v>82</v>
      </c>
      <c r="G264">
        <v>1</v>
      </c>
      <c r="H264">
        <v>92</v>
      </c>
      <c r="I264">
        <v>-1</v>
      </c>
      <c r="J264" s="10">
        <v>3600</v>
      </c>
      <c r="K264">
        <v>-1</v>
      </c>
      <c r="L264">
        <v>-1</v>
      </c>
      <c r="N264" s="3" t="str">
        <f t="shared" ref="N264:N327" si="8">IF(OR(C264=-2,D264=-2,E264=-2,F264=-2,G264=-2,H264=-2),"X","")</f>
        <v/>
      </c>
      <c r="O264" s="3">
        <f>COUNTIF(N$8:N264,"X")</f>
        <v>50</v>
      </c>
      <c r="P264" s="3"/>
      <c r="R264" s="18" t="str">
        <f t="shared" ref="R264:R327" si="9">IF(P264&gt;="X","Betriebsmeldung","")</f>
        <v/>
      </c>
    </row>
    <row r="265" spans="1:18">
      <c r="A265" s="2">
        <v>258</v>
      </c>
      <c r="B265">
        <v>1</v>
      </c>
      <c r="C265">
        <v>2</v>
      </c>
      <c r="D265">
        <v>82</v>
      </c>
      <c r="E265">
        <v>1</v>
      </c>
      <c r="F265">
        <v>88</v>
      </c>
      <c r="G265">
        <v>1</v>
      </c>
      <c r="H265">
        <v>77</v>
      </c>
      <c r="I265">
        <v>-1</v>
      </c>
      <c r="J265" s="10">
        <v>3300</v>
      </c>
      <c r="K265">
        <v>-1</v>
      </c>
      <c r="L265">
        <v>-1</v>
      </c>
      <c r="N265" s="3" t="str">
        <f t="shared" si="8"/>
        <v/>
      </c>
      <c r="O265" s="3">
        <f>COUNTIF(N$8:N265,"X")</f>
        <v>50</v>
      </c>
      <c r="P265" s="3"/>
      <c r="R265" s="18" t="str">
        <f t="shared" si="9"/>
        <v/>
      </c>
    </row>
    <row r="266" spans="1:18">
      <c r="A266" s="2">
        <v>259</v>
      </c>
      <c r="B266">
        <v>1</v>
      </c>
      <c r="C266">
        <v>8</v>
      </c>
      <c r="D266">
        <v>86</v>
      </c>
      <c r="E266">
        <v>7</v>
      </c>
      <c r="F266">
        <v>86</v>
      </c>
      <c r="G266">
        <v>1</v>
      </c>
      <c r="H266">
        <v>88</v>
      </c>
      <c r="I266">
        <v>-1</v>
      </c>
      <c r="J266" s="10">
        <v>3500</v>
      </c>
      <c r="K266">
        <v>-1</v>
      </c>
      <c r="L266">
        <v>-1</v>
      </c>
      <c r="N266" s="3" t="str">
        <f t="shared" si="8"/>
        <v/>
      </c>
      <c r="O266" s="3">
        <f>COUNTIF(N$8:N266,"X")</f>
        <v>50</v>
      </c>
      <c r="P266" s="3"/>
      <c r="R266" s="18" t="str">
        <f t="shared" si="9"/>
        <v/>
      </c>
    </row>
    <row r="267" spans="1:18">
      <c r="A267" s="2">
        <v>260</v>
      </c>
      <c r="B267">
        <v>1</v>
      </c>
      <c r="C267">
        <v>1</v>
      </c>
      <c r="D267">
        <v>90</v>
      </c>
      <c r="E267">
        <v>0</v>
      </c>
      <c r="F267">
        <v>-1</v>
      </c>
      <c r="G267">
        <v>1</v>
      </c>
      <c r="H267">
        <v>90</v>
      </c>
      <c r="I267">
        <v>-1</v>
      </c>
      <c r="J267" s="10">
        <v>3900</v>
      </c>
      <c r="K267">
        <v>-1</v>
      </c>
      <c r="L267">
        <v>-1</v>
      </c>
      <c r="N267" s="3" t="str">
        <f t="shared" si="8"/>
        <v/>
      </c>
      <c r="O267" s="3">
        <f>COUNTIF(N$8:N267,"X")</f>
        <v>50</v>
      </c>
      <c r="P267" s="3"/>
      <c r="R267" s="18" t="str">
        <f t="shared" si="9"/>
        <v/>
      </c>
    </row>
    <row r="268" spans="1:18">
      <c r="A268" s="2">
        <v>261</v>
      </c>
      <c r="B268">
        <v>1</v>
      </c>
      <c r="C268">
        <v>4</v>
      </c>
      <c r="D268">
        <v>79</v>
      </c>
      <c r="E268">
        <v>3</v>
      </c>
      <c r="F268">
        <v>85</v>
      </c>
      <c r="G268">
        <v>1</v>
      </c>
      <c r="H268">
        <v>63</v>
      </c>
      <c r="I268">
        <v>-1</v>
      </c>
      <c r="J268" s="10">
        <v>4100</v>
      </c>
      <c r="K268">
        <v>-1</v>
      </c>
      <c r="L268">
        <v>-1</v>
      </c>
      <c r="N268" s="3" t="str">
        <f t="shared" si="8"/>
        <v/>
      </c>
      <c r="O268" s="3">
        <f>COUNTIF(N$8:N268,"X")</f>
        <v>50</v>
      </c>
      <c r="P268" s="3" t="str">
        <f>IF(O268&gt;$F$3,"X","-")</f>
        <v>-</v>
      </c>
      <c r="R268" s="18" t="str">
        <f t="shared" si="9"/>
        <v/>
      </c>
    </row>
    <row r="269" spans="1:18">
      <c r="A269" s="2">
        <v>262</v>
      </c>
      <c r="B269">
        <v>1</v>
      </c>
      <c r="C269">
        <v>6</v>
      </c>
      <c r="D269">
        <v>89</v>
      </c>
      <c r="E269">
        <v>4</v>
      </c>
      <c r="F269">
        <v>85</v>
      </c>
      <c r="G269">
        <v>2</v>
      </c>
      <c r="H269">
        <v>98</v>
      </c>
      <c r="I269">
        <v>-1</v>
      </c>
      <c r="J269" s="10">
        <v>4200</v>
      </c>
      <c r="K269">
        <v>-1</v>
      </c>
      <c r="L269">
        <v>-1</v>
      </c>
      <c r="N269" s="3" t="str">
        <f t="shared" si="8"/>
        <v/>
      </c>
      <c r="O269" s="3">
        <f>COUNTIF(N$8:N269,"X")</f>
        <v>50</v>
      </c>
      <c r="P269" s="3"/>
      <c r="R269" s="18" t="str">
        <f t="shared" si="9"/>
        <v/>
      </c>
    </row>
    <row r="270" spans="1:18">
      <c r="A270" s="2">
        <v>263</v>
      </c>
      <c r="B270">
        <v>1</v>
      </c>
      <c r="C270">
        <v>3</v>
      </c>
      <c r="D270">
        <v>89</v>
      </c>
      <c r="E270">
        <v>3</v>
      </c>
      <c r="F270">
        <v>89</v>
      </c>
      <c r="G270">
        <v>0</v>
      </c>
      <c r="H270">
        <v>-1</v>
      </c>
      <c r="I270">
        <v>-1</v>
      </c>
      <c r="J270" s="10">
        <v>4000</v>
      </c>
      <c r="K270">
        <v>-1</v>
      </c>
      <c r="L270">
        <v>-1</v>
      </c>
      <c r="N270" s="3" t="str">
        <f t="shared" si="8"/>
        <v/>
      </c>
      <c r="O270" s="3">
        <f>COUNTIF(N$8:N270,"X")</f>
        <v>50</v>
      </c>
      <c r="P270" s="3"/>
      <c r="R270" s="18" t="str">
        <f t="shared" si="9"/>
        <v/>
      </c>
    </row>
    <row r="271" spans="1:18">
      <c r="A271" s="2">
        <v>264</v>
      </c>
      <c r="B271">
        <v>1</v>
      </c>
      <c r="C271">
        <v>3</v>
      </c>
      <c r="D271">
        <v>93</v>
      </c>
      <c r="E271">
        <v>1</v>
      </c>
      <c r="F271">
        <v>79</v>
      </c>
      <c r="G271">
        <v>2</v>
      </c>
      <c r="H271">
        <v>101</v>
      </c>
      <c r="I271">
        <v>-1</v>
      </c>
      <c r="J271">
        <v>3800</v>
      </c>
      <c r="K271">
        <v>-1</v>
      </c>
      <c r="L271">
        <v>-1</v>
      </c>
      <c r="N271" s="3" t="str">
        <f t="shared" si="8"/>
        <v/>
      </c>
      <c r="O271" s="3">
        <f>COUNTIF(N$8:N271,"X")</f>
        <v>50</v>
      </c>
      <c r="P271" s="3"/>
      <c r="R271" s="18" t="str">
        <f t="shared" si="9"/>
        <v/>
      </c>
    </row>
    <row r="272" spans="1:18">
      <c r="A272" s="2">
        <v>265</v>
      </c>
      <c r="B272">
        <v>1</v>
      </c>
      <c r="C272">
        <v>7</v>
      </c>
      <c r="D272">
        <v>85</v>
      </c>
      <c r="E272">
        <v>4</v>
      </c>
      <c r="F272">
        <v>88</v>
      </c>
      <c r="G272">
        <v>3</v>
      </c>
      <c r="H272">
        <v>83</v>
      </c>
      <c r="I272">
        <v>-1</v>
      </c>
      <c r="J272">
        <v>3100</v>
      </c>
      <c r="K272">
        <v>-1</v>
      </c>
      <c r="L272">
        <v>-1</v>
      </c>
      <c r="N272" s="3" t="str">
        <f t="shared" si="8"/>
        <v/>
      </c>
      <c r="O272" s="3">
        <f>COUNTIF(N$8:N272,"X")</f>
        <v>50</v>
      </c>
      <c r="P272" s="3"/>
      <c r="R272" s="18" t="str">
        <f t="shared" si="9"/>
        <v/>
      </c>
    </row>
    <row r="273" spans="1:18">
      <c r="A273" s="2">
        <v>266</v>
      </c>
      <c r="B273">
        <v>1</v>
      </c>
      <c r="C273">
        <v>3</v>
      </c>
      <c r="D273">
        <v>90</v>
      </c>
      <c r="E273">
        <v>1</v>
      </c>
      <c r="F273">
        <v>110</v>
      </c>
      <c r="G273">
        <v>2</v>
      </c>
      <c r="H273">
        <v>79</v>
      </c>
      <c r="I273">
        <v>-1</v>
      </c>
      <c r="J273">
        <v>4200</v>
      </c>
      <c r="K273">
        <v>-1</v>
      </c>
      <c r="L273">
        <v>-1</v>
      </c>
      <c r="N273" s="3" t="str">
        <f t="shared" si="8"/>
        <v/>
      </c>
      <c r="O273" s="3">
        <f>COUNTIF(N$8:N273,"X")</f>
        <v>50</v>
      </c>
      <c r="P273" s="3"/>
      <c r="R273" s="18" t="str">
        <f t="shared" si="9"/>
        <v/>
      </c>
    </row>
    <row r="274" spans="1:18">
      <c r="A274" s="2">
        <v>267</v>
      </c>
      <c r="B274">
        <v>1</v>
      </c>
      <c r="C274">
        <v>4</v>
      </c>
      <c r="D274">
        <v>108</v>
      </c>
      <c r="E274">
        <v>3</v>
      </c>
      <c r="F274">
        <v>86</v>
      </c>
      <c r="G274">
        <v>1</v>
      </c>
      <c r="H274">
        <v>175</v>
      </c>
      <c r="I274">
        <v>-1</v>
      </c>
      <c r="J274">
        <v>4400</v>
      </c>
      <c r="K274">
        <v>-1</v>
      </c>
      <c r="L274">
        <v>-1</v>
      </c>
      <c r="N274" s="3" t="str">
        <f t="shared" si="8"/>
        <v/>
      </c>
      <c r="O274" s="3">
        <f>COUNTIF(N$8:N274,"X")</f>
        <v>50</v>
      </c>
      <c r="P274" s="3"/>
      <c r="R274" s="18" t="str">
        <f t="shared" si="9"/>
        <v/>
      </c>
    </row>
    <row r="275" spans="1:18">
      <c r="A275" s="2">
        <v>268</v>
      </c>
      <c r="B275">
        <v>1</v>
      </c>
      <c r="C275">
        <v>3</v>
      </c>
      <c r="D275">
        <v>98</v>
      </c>
      <c r="E275">
        <v>1</v>
      </c>
      <c r="F275">
        <v>90</v>
      </c>
      <c r="G275">
        <v>2</v>
      </c>
      <c r="H275">
        <v>102</v>
      </c>
      <c r="I275">
        <v>-1</v>
      </c>
      <c r="J275">
        <v>3900</v>
      </c>
      <c r="K275">
        <v>-1</v>
      </c>
      <c r="L275">
        <v>-1</v>
      </c>
      <c r="N275" s="3" t="str">
        <f t="shared" si="8"/>
        <v/>
      </c>
      <c r="O275" s="3">
        <f>COUNTIF(N$8:N275,"X")</f>
        <v>50</v>
      </c>
      <c r="P275" s="3"/>
      <c r="R275" s="18" t="str">
        <f t="shared" si="9"/>
        <v/>
      </c>
    </row>
    <row r="276" spans="1:18">
      <c r="A276" s="2">
        <v>269</v>
      </c>
      <c r="B276">
        <v>1</v>
      </c>
      <c r="C276">
        <v>4</v>
      </c>
      <c r="D276">
        <v>89</v>
      </c>
      <c r="E276">
        <v>2</v>
      </c>
      <c r="F276">
        <v>87</v>
      </c>
      <c r="G276">
        <v>2</v>
      </c>
      <c r="H276">
        <v>92</v>
      </c>
      <c r="I276">
        <v>-1</v>
      </c>
      <c r="J276">
        <v>3000</v>
      </c>
      <c r="K276">
        <v>-1</v>
      </c>
      <c r="L276">
        <v>-1</v>
      </c>
      <c r="N276" s="3" t="str">
        <f t="shared" si="8"/>
        <v/>
      </c>
      <c r="O276" s="3">
        <f>COUNTIF(N$8:N276,"X")</f>
        <v>50</v>
      </c>
      <c r="P276" s="3"/>
      <c r="R276" s="18" t="str">
        <f t="shared" si="9"/>
        <v/>
      </c>
    </row>
    <row r="277" spans="1:18">
      <c r="A277" s="2">
        <v>270</v>
      </c>
      <c r="B277">
        <v>1</v>
      </c>
      <c r="C277">
        <v>3</v>
      </c>
      <c r="D277">
        <v>88</v>
      </c>
      <c r="E277">
        <v>3</v>
      </c>
      <c r="F277">
        <v>88</v>
      </c>
      <c r="G277">
        <v>0</v>
      </c>
      <c r="H277">
        <v>-1</v>
      </c>
      <c r="I277">
        <v>-1</v>
      </c>
      <c r="J277">
        <v>3500</v>
      </c>
      <c r="K277">
        <v>-1</v>
      </c>
      <c r="L277">
        <v>-1</v>
      </c>
      <c r="N277" s="3" t="str">
        <f t="shared" si="8"/>
        <v/>
      </c>
      <c r="O277" s="3">
        <f>COUNTIF(N$8:N277,"X")</f>
        <v>50</v>
      </c>
      <c r="P277" s="3"/>
      <c r="R277" s="18" t="str">
        <f t="shared" si="9"/>
        <v/>
      </c>
    </row>
    <row r="278" spans="1:18">
      <c r="A278" s="2">
        <v>271</v>
      </c>
      <c r="B278">
        <v>1</v>
      </c>
      <c r="C278">
        <v>0</v>
      </c>
      <c r="D278">
        <v>-2</v>
      </c>
      <c r="E278">
        <v>0</v>
      </c>
      <c r="F278">
        <v>-2</v>
      </c>
      <c r="G278">
        <v>0</v>
      </c>
      <c r="H278">
        <v>-2</v>
      </c>
      <c r="I278">
        <v>-1</v>
      </c>
      <c r="J278">
        <v>4000</v>
      </c>
      <c r="K278">
        <v>-1</v>
      </c>
      <c r="L278">
        <v>-2</v>
      </c>
      <c r="N278" s="3" t="str">
        <f t="shared" si="8"/>
        <v>X</v>
      </c>
      <c r="O278" s="3">
        <f>COUNTIF(N$8:N278,"X")</f>
        <v>51</v>
      </c>
      <c r="P278" s="3" t="str">
        <f>IF(O278&gt;$F$3,"X","-")</f>
        <v>-</v>
      </c>
      <c r="R278" s="18" t="str">
        <f t="shared" si="9"/>
        <v/>
      </c>
    </row>
    <row r="279" spans="1:18">
      <c r="A279" s="2">
        <v>272</v>
      </c>
      <c r="B279">
        <v>1</v>
      </c>
      <c r="C279">
        <v>3</v>
      </c>
      <c r="D279">
        <v>90</v>
      </c>
      <c r="E279">
        <v>2</v>
      </c>
      <c r="F279">
        <v>94</v>
      </c>
      <c r="G279">
        <v>1</v>
      </c>
      <c r="H279">
        <v>83</v>
      </c>
      <c r="I279">
        <v>-1</v>
      </c>
      <c r="J279">
        <v>4000</v>
      </c>
      <c r="K279">
        <v>-1</v>
      </c>
      <c r="L279">
        <v>-1</v>
      </c>
      <c r="N279" s="3" t="str">
        <f t="shared" si="8"/>
        <v/>
      </c>
      <c r="O279" s="3">
        <f>COUNTIF(N$8:N279,"X")</f>
        <v>51</v>
      </c>
      <c r="P279" s="3"/>
      <c r="R279" s="18" t="str">
        <f t="shared" si="9"/>
        <v/>
      </c>
    </row>
    <row r="280" spans="1:18">
      <c r="A280" s="2">
        <v>273</v>
      </c>
      <c r="B280">
        <v>1</v>
      </c>
      <c r="C280">
        <v>0</v>
      </c>
      <c r="D280">
        <v>-1</v>
      </c>
      <c r="E280">
        <v>0</v>
      </c>
      <c r="F280">
        <v>-1</v>
      </c>
      <c r="G280">
        <v>0</v>
      </c>
      <c r="H280">
        <v>-1</v>
      </c>
      <c r="I280">
        <v>-1</v>
      </c>
      <c r="J280">
        <v>3500</v>
      </c>
      <c r="K280">
        <v>-1</v>
      </c>
      <c r="L280">
        <v>-1</v>
      </c>
      <c r="N280" s="3" t="str">
        <f t="shared" si="8"/>
        <v/>
      </c>
      <c r="O280" s="3">
        <f>COUNTIF(N$8:N280,"X")</f>
        <v>51</v>
      </c>
      <c r="P280" s="3"/>
      <c r="R280" s="18" t="str">
        <f t="shared" si="9"/>
        <v/>
      </c>
    </row>
    <row r="281" spans="1:18">
      <c r="A281" s="2">
        <v>274</v>
      </c>
      <c r="B281">
        <v>1</v>
      </c>
      <c r="C281">
        <v>2</v>
      </c>
      <c r="D281">
        <v>88</v>
      </c>
      <c r="E281">
        <v>2</v>
      </c>
      <c r="F281">
        <v>88</v>
      </c>
      <c r="G281">
        <v>0</v>
      </c>
      <c r="H281">
        <v>-1</v>
      </c>
      <c r="I281">
        <v>-1</v>
      </c>
      <c r="J281">
        <v>3000</v>
      </c>
      <c r="K281">
        <v>-1</v>
      </c>
      <c r="L281">
        <v>-1</v>
      </c>
      <c r="N281" s="3" t="str">
        <f t="shared" si="8"/>
        <v/>
      </c>
      <c r="O281" s="3">
        <f>COUNTIF(N$8:N281,"X")</f>
        <v>51</v>
      </c>
      <c r="P281" s="3"/>
      <c r="R281" s="18" t="str">
        <f t="shared" si="9"/>
        <v/>
      </c>
    </row>
    <row r="282" spans="1:18">
      <c r="A282" s="2">
        <v>275</v>
      </c>
      <c r="B282">
        <v>1</v>
      </c>
      <c r="C282">
        <v>3</v>
      </c>
      <c r="D282">
        <v>92</v>
      </c>
      <c r="E282">
        <v>2</v>
      </c>
      <c r="F282">
        <v>92</v>
      </c>
      <c r="G282">
        <v>1</v>
      </c>
      <c r="H282">
        <v>93</v>
      </c>
      <c r="I282">
        <v>-1</v>
      </c>
      <c r="J282">
        <v>3900</v>
      </c>
      <c r="K282">
        <v>-1</v>
      </c>
      <c r="L282">
        <v>-1</v>
      </c>
      <c r="N282" s="3" t="str">
        <f t="shared" si="8"/>
        <v/>
      </c>
      <c r="O282" s="3">
        <f>COUNTIF(N$8:N282,"X")</f>
        <v>51</v>
      </c>
      <c r="P282" s="3"/>
      <c r="R282" s="18" t="str">
        <f t="shared" si="9"/>
        <v/>
      </c>
    </row>
    <row r="283" spans="1:18">
      <c r="A283" s="2">
        <v>276</v>
      </c>
      <c r="B283">
        <v>1</v>
      </c>
      <c r="C283">
        <v>7</v>
      </c>
      <c r="D283">
        <v>92</v>
      </c>
      <c r="E283">
        <v>6</v>
      </c>
      <c r="F283">
        <v>90</v>
      </c>
      <c r="G283">
        <v>1</v>
      </c>
      <c r="H283">
        <v>109</v>
      </c>
      <c r="I283">
        <v>-1</v>
      </c>
      <c r="J283">
        <v>4400</v>
      </c>
      <c r="K283">
        <v>-1</v>
      </c>
      <c r="L283">
        <v>-1</v>
      </c>
      <c r="N283" s="3" t="str">
        <f t="shared" si="8"/>
        <v/>
      </c>
      <c r="O283" s="3">
        <f>COUNTIF(N$8:N283,"X")</f>
        <v>51</v>
      </c>
      <c r="P283" s="3"/>
      <c r="R283" s="18" t="str">
        <f t="shared" si="9"/>
        <v/>
      </c>
    </row>
    <row r="284" spans="1:18">
      <c r="A284" s="2">
        <v>277</v>
      </c>
      <c r="B284">
        <v>1</v>
      </c>
      <c r="C284">
        <v>5</v>
      </c>
      <c r="D284">
        <v>79</v>
      </c>
      <c r="E284">
        <v>5</v>
      </c>
      <c r="F284">
        <v>79</v>
      </c>
      <c r="G284">
        <v>0</v>
      </c>
      <c r="H284">
        <v>-1</v>
      </c>
      <c r="I284">
        <v>-1</v>
      </c>
      <c r="J284">
        <v>4200</v>
      </c>
      <c r="K284">
        <v>-1</v>
      </c>
      <c r="L284">
        <v>-1</v>
      </c>
      <c r="N284" s="3" t="str">
        <f t="shared" si="8"/>
        <v/>
      </c>
      <c r="O284" s="3">
        <f>COUNTIF(N$8:N284,"X")</f>
        <v>51</v>
      </c>
      <c r="P284" s="3"/>
      <c r="R284" s="18" t="str">
        <f t="shared" si="9"/>
        <v/>
      </c>
    </row>
    <row r="285" spans="1:18">
      <c r="A285" s="2">
        <v>278</v>
      </c>
      <c r="B285">
        <v>1</v>
      </c>
      <c r="C285">
        <v>4</v>
      </c>
      <c r="D285">
        <v>83</v>
      </c>
      <c r="E285">
        <v>3</v>
      </c>
      <c r="F285">
        <v>85</v>
      </c>
      <c r="G285">
        <v>1</v>
      </c>
      <c r="H285">
        <v>78</v>
      </c>
      <c r="I285">
        <v>-1</v>
      </c>
      <c r="J285">
        <v>3100</v>
      </c>
      <c r="K285">
        <v>-1</v>
      </c>
      <c r="L285">
        <v>-1</v>
      </c>
      <c r="N285" s="3" t="str">
        <f t="shared" si="8"/>
        <v/>
      </c>
      <c r="O285" s="3">
        <f>COUNTIF(N$8:N285,"X")</f>
        <v>51</v>
      </c>
      <c r="P285" s="3"/>
      <c r="R285" s="18" t="str">
        <f t="shared" si="9"/>
        <v/>
      </c>
    </row>
    <row r="286" spans="1:18">
      <c r="A286" s="2">
        <v>279</v>
      </c>
      <c r="B286">
        <v>1</v>
      </c>
      <c r="C286">
        <v>3</v>
      </c>
      <c r="D286">
        <v>92</v>
      </c>
      <c r="E286">
        <v>1</v>
      </c>
      <c r="F286">
        <v>86</v>
      </c>
      <c r="G286">
        <v>2</v>
      </c>
      <c r="H286">
        <v>95</v>
      </c>
      <c r="I286">
        <v>-1</v>
      </c>
      <c r="J286">
        <v>3800</v>
      </c>
      <c r="K286">
        <v>-1</v>
      </c>
      <c r="L286">
        <v>-1</v>
      </c>
      <c r="N286" s="3" t="str">
        <f t="shared" si="8"/>
        <v/>
      </c>
      <c r="O286" s="3">
        <f>COUNTIF(N$8:N286,"X")</f>
        <v>51</v>
      </c>
      <c r="P286" s="3"/>
      <c r="R286" s="18" t="str">
        <f t="shared" si="9"/>
        <v/>
      </c>
    </row>
    <row r="287" spans="1:18">
      <c r="A287" s="2">
        <v>280</v>
      </c>
      <c r="B287">
        <v>1</v>
      </c>
      <c r="C287">
        <v>2</v>
      </c>
      <c r="D287">
        <v>67</v>
      </c>
      <c r="E287">
        <v>0</v>
      </c>
      <c r="F287">
        <v>-1</v>
      </c>
      <c r="G287">
        <v>2</v>
      </c>
      <c r="H287">
        <v>67</v>
      </c>
      <c r="I287">
        <v>-1</v>
      </c>
      <c r="J287">
        <v>4000</v>
      </c>
      <c r="K287">
        <v>-1</v>
      </c>
      <c r="L287">
        <v>-1</v>
      </c>
      <c r="N287" s="3" t="str">
        <f t="shared" si="8"/>
        <v/>
      </c>
      <c r="O287" s="3">
        <f>COUNTIF(N$8:N287,"X")</f>
        <v>51</v>
      </c>
      <c r="P287" s="3"/>
      <c r="R287" s="18" t="str">
        <f t="shared" si="9"/>
        <v/>
      </c>
    </row>
    <row r="288" spans="1:18">
      <c r="A288" s="2">
        <v>281</v>
      </c>
      <c r="B288">
        <v>1</v>
      </c>
      <c r="C288">
        <v>4</v>
      </c>
      <c r="D288">
        <v>93</v>
      </c>
      <c r="E288">
        <v>0</v>
      </c>
      <c r="F288">
        <v>-1</v>
      </c>
      <c r="G288">
        <v>4</v>
      </c>
      <c r="H288">
        <v>93</v>
      </c>
      <c r="I288">
        <v>-1</v>
      </c>
      <c r="J288">
        <v>3600</v>
      </c>
      <c r="K288">
        <v>-1</v>
      </c>
      <c r="L288">
        <v>-1</v>
      </c>
      <c r="N288" s="3" t="str">
        <f t="shared" si="8"/>
        <v/>
      </c>
      <c r="O288" s="3">
        <f>COUNTIF(N$8:N288,"X")</f>
        <v>51</v>
      </c>
      <c r="P288" s="3" t="str">
        <f>IF(O288&gt;$F$3,"X","-")</f>
        <v>-</v>
      </c>
      <c r="R288" s="18" t="str">
        <f t="shared" si="9"/>
        <v/>
      </c>
    </row>
    <row r="289" spans="1:18">
      <c r="A289" s="2">
        <v>282</v>
      </c>
      <c r="B289">
        <v>1</v>
      </c>
      <c r="C289">
        <v>2</v>
      </c>
      <c r="D289">
        <v>84</v>
      </c>
      <c r="E289">
        <v>2</v>
      </c>
      <c r="F289">
        <v>84</v>
      </c>
      <c r="G289">
        <v>0</v>
      </c>
      <c r="H289">
        <v>-1</v>
      </c>
      <c r="I289">
        <v>-1</v>
      </c>
      <c r="J289">
        <v>3800</v>
      </c>
      <c r="K289">
        <v>-2</v>
      </c>
      <c r="L289">
        <v>-1</v>
      </c>
      <c r="N289" s="3" t="str">
        <f t="shared" si="8"/>
        <v/>
      </c>
      <c r="O289" s="3">
        <f>COUNTIF(N$8:N289,"X")</f>
        <v>51</v>
      </c>
      <c r="P289" s="3"/>
      <c r="R289" s="18" t="str">
        <f t="shared" si="9"/>
        <v/>
      </c>
    </row>
    <row r="290" spans="1:18">
      <c r="A290" s="2">
        <v>283</v>
      </c>
      <c r="B290">
        <v>1</v>
      </c>
      <c r="C290">
        <v>3</v>
      </c>
      <c r="D290">
        <v>79</v>
      </c>
      <c r="E290">
        <v>3</v>
      </c>
      <c r="F290">
        <v>79</v>
      </c>
      <c r="G290">
        <v>0</v>
      </c>
      <c r="H290">
        <v>-1</v>
      </c>
      <c r="I290">
        <v>-1</v>
      </c>
      <c r="J290">
        <v>4600</v>
      </c>
      <c r="K290">
        <v>-2</v>
      </c>
      <c r="L290">
        <v>-1</v>
      </c>
      <c r="N290" s="3" t="str">
        <f t="shared" si="8"/>
        <v/>
      </c>
      <c r="O290" s="3">
        <f>COUNTIF(N$8:N290,"X")</f>
        <v>51</v>
      </c>
      <c r="P290" s="3"/>
      <c r="R290" s="18" t="str">
        <f t="shared" si="9"/>
        <v/>
      </c>
    </row>
    <row r="291" spans="1:18">
      <c r="A291" s="2">
        <v>284</v>
      </c>
      <c r="B291">
        <v>1</v>
      </c>
      <c r="C291">
        <v>5</v>
      </c>
      <c r="D291">
        <v>80</v>
      </c>
      <c r="E291">
        <v>4</v>
      </c>
      <c r="F291">
        <v>80</v>
      </c>
      <c r="G291">
        <v>1</v>
      </c>
      <c r="H291">
        <v>83</v>
      </c>
      <c r="I291">
        <v>-1</v>
      </c>
      <c r="J291">
        <v>4500</v>
      </c>
      <c r="K291">
        <v>-1</v>
      </c>
      <c r="L291">
        <v>-1</v>
      </c>
      <c r="N291" s="3" t="str">
        <f t="shared" si="8"/>
        <v/>
      </c>
      <c r="O291" s="3">
        <f>COUNTIF(N$8:N291,"X")</f>
        <v>51</v>
      </c>
      <c r="P291" s="3"/>
      <c r="R291" s="18" t="str">
        <f t="shared" si="9"/>
        <v/>
      </c>
    </row>
    <row r="292" spans="1:18">
      <c r="A292" s="2">
        <v>285</v>
      </c>
      <c r="B292">
        <v>1</v>
      </c>
      <c r="C292">
        <v>2</v>
      </c>
      <c r="D292">
        <v>91</v>
      </c>
      <c r="E292">
        <v>2</v>
      </c>
      <c r="F292">
        <v>91</v>
      </c>
      <c r="G292">
        <v>0</v>
      </c>
      <c r="H292">
        <v>-1</v>
      </c>
      <c r="I292">
        <v>-1</v>
      </c>
      <c r="J292">
        <v>4200</v>
      </c>
      <c r="K292">
        <v>-1</v>
      </c>
      <c r="L292">
        <v>-1</v>
      </c>
      <c r="N292" s="3" t="str">
        <f t="shared" si="8"/>
        <v/>
      </c>
      <c r="O292" s="3">
        <f>COUNTIF(N$8:N292,"X")</f>
        <v>51</v>
      </c>
      <c r="P292" s="3"/>
      <c r="R292" s="18" t="str">
        <f t="shared" si="9"/>
        <v/>
      </c>
    </row>
    <row r="293" spans="1:18">
      <c r="A293" s="2">
        <v>286</v>
      </c>
      <c r="B293">
        <v>1</v>
      </c>
      <c r="C293">
        <v>6</v>
      </c>
      <c r="D293">
        <v>95</v>
      </c>
      <c r="E293">
        <v>1</v>
      </c>
      <c r="F293">
        <v>82</v>
      </c>
      <c r="G293">
        <v>5</v>
      </c>
      <c r="H293">
        <v>98</v>
      </c>
      <c r="I293">
        <v>-1</v>
      </c>
      <c r="J293">
        <v>3900</v>
      </c>
      <c r="K293">
        <v>-1</v>
      </c>
      <c r="L293">
        <v>-1</v>
      </c>
      <c r="N293" s="3" t="str">
        <f t="shared" si="8"/>
        <v/>
      </c>
      <c r="O293" s="3">
        <f>COUNTIF(N$8:N293,"X")</f>
        <v>51</v>
      </c>
      <c r="P293" s="3"/>
      <c r="R293" s="18" t="str">
        <f t="shared" si="9"/>
        <v/>
      </c>
    </row>
    <row r="294" spans="1:18">
      <c r="A294" s="2">
        <v>287</v>
      </c>
      <c r="B294">
        <v>1</v>
      </c>
      <c r="C294">
        <v>3</v>
      </c>
      <c r="D294">
        <v>88</v>
      </c>
      <c r="E294">
        <v>3</v>
      </c>
      <c r="F294">
        <v>88</v>
      </c>
      <c r="G294">
        <v>0</v>
      </c>
      <c r="H294">
        <v>-1</v>
      </c>
      <c r="I294">
        <v>-1</v>
      </c>
      <c r="J294">
        <v>4000</v>
      </c>
      <c r="K294">
        <v>-1</v>
      </c>
      <c r="L294">
        <v>-1</v>
      </c>
      <c r="N294" s="3" t="str">
        <f t="shared" si="8"/>
        <v/>
      </c>
      <c r="O294" s="3">
        <f>COUNTIF(N$8:N294,"X")</f>
        <v>51</v>
      </c>
      <c r="P294" s="3"/>
      <c r="R294" s="18" t="str">
        <f t="shared" si="9"/>
        <v/>
      </c>
    </row>
    <row r="295" spans="1:18">
      <c r="A295" s="2">
        <v>288</v>
      </c>
      <c r="B295">
        <v>1</v>
      </c>
      <c r="C295">
        <v>5</v>
      </c>
      <c r="D295">
        <v>88</v>
      </c>
      <c r="E295">
        <v>2</v>
      </c>
      <c r="F295">
        <v>80</v>
      </c>
      <c r="G295">
        <v>3</v>
      </c>
      <c r="H295">
        <v>94</v>
      </c>
      <c r="I295">
        <v>-1</v>
      </c>
      <c r="J295" s="10">
        <v>4200</v>
      </c>
      <c r="K295">
        <v>-1</v>
      </c>
      <c r="L295">
        <v>-1</v>
      </c>
      <c r="N295" s="3" t="str">
        <f t="shared" si="8"/>
        <v/>
      </c>
      <c r="O295" s="3">
        <f>COUNTIF(N$8:N295,"X")</f>
        <v>51</v>
      </c>
      <c r="P295" s="3"/>
      <c r="R295" s="18" t="str">
        <f t="shared" si="9"/>
        <v/>
      </c>
    </row>
    <row r="296" spans="1:18">
      <c r="A296" s="2">
        <v>289</v>
      </c>
      <c r="B296">
        <v>1</v>
      </c>
      <c r="C296">
        <v>8</v>
      </c>
      <c r="D296">
        <v>87</v>
      </c>
      <c r="E296">
        <v>7</v>
      </c>
      <c r="F296">
        <v>89</v>
      </c>
      <c r="G296">
        <v>1</v>
      </c>
      <c r="H296">
        <v>79</v>
      </c>
      <c r="I296">
        <v>-1</v>
      </c>
      <c r="J296" s="10">
        <v>4300</v>
      </c>
      <c r="K296">
        <v>-1</v>
      </c>
      <c r="L296">
        <v>-1</v>
      </c>
      <c r="N296" s="3" t="str">
        <f t="shared" si="8"/>
        <v/>
      </c>
      <c r="O296" s="3">
        <f>COUNTIF(N$8:N296,"X")</f>
        <v>51</v>
      </c>
      <c r="P296" s="3"/>
      <c r="R296" s="18" t="str">
        <f t="shared" si="9"/>
        <v/>
      </c>
    </row>
    <row r="297" spans="1:18">
      <c r="A297" s="2">
        <v>290</v>
      </c>
      <c r="B297">
        <v>1</v>
      </c>
      <c r="C297">
        <v>5</v>
      </c>
      <c r="D297">
        <v>87</v>
      </c>
      <c r="E297">
        <v>5</v>
      </c>
      <c r="F297">
        <v>87</v>
      </c>
      <c r="G297">
        <v>0</v>
      </c>
      <c r="H297">
        <v>-1</v>
      </c>
      <c r="I297">
        <v>-1</v>
      </c>
      <c r="J297" s="10">
        <v>3900</v>
      </c>
      <c r="K297">
        <v>-1</v>
      </c>
      <c r="L297">
        <v>-1</v>
      </c>
      <c r="N297" s="3" t="str">
        <f t="shared" si="8"/>
        <v/>
      </c>
      <c r="O297" s="3">
        <f>COUNTIF(N$8:N297,"X")</f>
        <v>51</v>
      </c>
      <c r="P297" s="3"/>
      <c r="R297" s="18" t="str">
        <f t="shared" si="9"/>
        <v/>
      </c>
    </row>
    <row r="298" spans="1:18">
      <c r="A298" s="2">
        <v>291</v>
      </c>
      <c r="B298">
        <v>1</v>
      </c>
      <c r="C298">
        <v>2</v>
      </c>
      <c r="D298">
        <v>82</v>
      </c>
      <c r="E298">
        <v>1</v>
      </c>
      <c r="F298">
        <v>88</v>
      </c>
      <c r="G298">
        <v>1</v>
      </c>
      <c r="H298">
        <v>77</v>
      </c>
      <c r="I298">
        <v>-1</v>
      </c>
      <c r="J298" s="10">
        <v>2500</v>
      </c>
      <c r="K298">
        <v>-1</v>
      </c>
      <c r="L298">
        <v>-1</v>
      </c>
      <c r="N298" s="3" t="str">
        <f t="shared" si="8"/>
        <v/>
      </c>
      <c r="O298" s="3">
        <f>COUNTIF(N$8:N298,"X")</f>
        <v>51</v>
      </c>
      <c r="P298" s="3" t="str">
        <f>IF(O298&gt;$F$3,"X","-")</f>
        <v>-</v>
      </c>
      <c r="R298" s="18" t="str">
        <f t="shared" si="9"/>
        <v/>
      </c>
    </row>
    <row r="299" spans="1:18">
      <c r="A299" s="2">
        <v>292</v>
      </c>
      <c r="B299">
        <v>1</v>
      </c>
      <c r="C299">
        <v>4</v>
      </c>
      <c r="D299">
        <v>86</v>
      </c>
      <c r="E299">
        <v>3</v>
      </c>
      <c r="F299">
        <v>88</v>
      </c>
      <c r="G299">
        <v>1</v>
      </c>
      <c r="H299">
        <v>81</v>
      </c>
      <c r="I299">
        <v>-1</v>
      </c>
      <c r="J299" s="10">
        <v>3800</v>
      </c>
      <c r="K299">
        <v>-1</v>
      </c>
      <c r="L299">
        <v>-1</v>
      </c>
      <c r="N299" s="3" t="str">
        <f t="shared" si="8"/>
        <v/>
      </c>
      <c r="O299" s="3">
        <f>COUNTIF(N$8:N299,"X")</f>
        <v>51</v>
      </c>
      <c r="P299" s="3"/>
      <c r="R299" s="18" t="str">
        <f t="shared" si="9"/>
        <v/>
      </c>
    </row>
    <row r="300" spans="1:18">
      <c r="A300" s="2">
        <v>293</v>
      </c>
      <c r="B300">
        <v>1</v>
      </c>
      <c r="C300">
        <v>3</v>
      </c>
      <c r="D300">
        <v>86</v>
      </c>
      <c r="E300">
        <v>3</v>
      </c>
      <c r="F300">
        <v>86</v>
      </c>
      <c r="G300">
        <v>0</v>
      </c>
      <c r="H300">
        <v>-1</v>
      </c>
      <c r="I300">
        <v>-1</v>
      </c>
      <c r="J300" s="10">
        <v>4700</v>
      </c>
      <c r="K300">
        <v>-1</v>
      </c>
      <c r="L300">
        <v>-1</v>
      </c>
      <c r="N300" s="3" t="str">
        <f t="shared" si="8"/>
        <v/>
      </c>
      <c r="O300" s="3">
        <f>COUNTIF(N$8:N300,"X")</f>
        <v>51</v>
      </c>
      <c r="P300" s="3"/>
      <c r="R300" s="18" t="str">
        <f t="shared" si="9"/>
        <v/>
      </c>
    </row>
    <row r="301" spans="1:18">
      <c r="A301" s="2">
        <v>294</v>
      </c>
      <c r="B301">
        <v>1</v>
      </c>
      <c r="C301">
        <v>5</v>
      </c>
      <c r="D301">
        <v>70</v>
      </c>
      <c r="E301">
        <v>3</v>
      </c>
      <c r="F301">
        <v>71</v>
      </c>
      <c r="G301">
        <v>2</v>
      </c>
      <c r="H301">
        <v>70</v>
      </c>
      <c r="I301">
        <v>-1</v>
      </c>
      <c r="J301" s="10">
        <v>3600</v>
      </c>
      <c r="K301">
        <v>-1</v>
      </c>
      <c r="L301">
        <v>-1</v>
      </c>
      <c r="N301" s="3" t="str">
        <f t="shared" si="8"/>
        <v/>
      </c>
      <c r="O301" s="3">
        <f>COUNTIF(N$8:N301,"X")</f>
        <v>51</v>
      </c>
      <c r="P301" s="3"/>
      <c r="R301" s="18" t="str">
        <f t="shared" si="9"/>
        <v/>
      </c>
    </row>
    <row r="302" spans="1:18">
      <c r="A302" s="2">
        <v>295</v>
      </c>
      <c r="B302">
        <v>1</v>
      </c>
      <c r="C302">
        <v>6</v>
      </c>
      <c r="D302">
        <v>66</v>
      </c>
      <c r="E302">
        <v>3</v>
      </c>
      <c r="F302">
        <v>69</v>
      </c>
      <c r="G302">
        <v>3</v>
      </c>
      <c r="H302">
        <v>63</v>
      </c>
      <c r="I302">
        <v>-1</v>
      </c>
      <c r="J302" s="10">
        <v>3300</v>
      </c>
      <c r="K302">
        <v>-1</v>
      </c>
      <c r="L302">
        <v>-1</v>
      </c>
      <c r="N302" s="3" t="str">
        <f t="shared" si="8"/>
        <v/>
      </c>
      <c r="O302" s="3">
        <f>COUNTIF(N$8:N302,"X")</f>
        <v>51</v>
      </c>
      <c r="P302" s="3"/>
      <c r="R302" s="18" t="str">
        <f t="shared" si="9"/>
        <v/>
      </c>
    </row>
    <row r="303" spans="1:18">
      <c r="A303" s="2">
        <v>296</v>
      </c>
      <c r="B303">
        <v>1</v>
      </c>
      <c r="C303">
        <v>5</v>
      </c>
      <c r="D303">
        <v>78</v>
      </c>
      <c r="E303">
        <v>1</v>
      </c>
      <c r="F303">
        <v>82</v>
      </c>
      <c r="G303">
        <v>4</v>
      </c>
      <c r="H303">
        <v>77</v>
      </c>
      <c r="I303">
        <v>-1</v>
      </c>
      <c r="J303" s="10">
        <v>3500</v>
      </c>
      <c r="K303">
        <v>-1</v>
      </c>
      <c r="L303">
        <v>-1</v>
      </c>
      <c r="N303" s="3" t="str">
        <f t="shared" si="8"/>
        <v/>
      </c>
      <c r="O303" s="3">
        <f>COUNTIF(N$8:N303,"X")</f>
        <v>51</v>
      </c>
      <c r="P303" s="3"/>
      <c r="R303" s="18" t="str">
        <f t="shared" si="9"/>
        <v/>
      </c>
    </row>
    <row r="304" spans="1:18">
      <c r="A304" s="2">
        <v>297</v>
      </c>
      <c r="B304">
        <v>1</v>
      </c>
      <c r="C304">
        <v>5</v>
      </c>
      <c r="D304">
        <v>77</v>
      </c>
      <c r="E304">
        <v>3</v>
      </c>
      <c r="F304">
        <v>76</v>
      </c>
      <c r="G304">
        <v>2</v>
      </c>
      <c r="H304">
        <v>79</v>
      </c>
      <c r="I304">
        <v>-1</v>
      </c>
      <c r="J304" s="10">
        <v>3900</v>
      </c>
      <c r="K304">
        <v>-1</v>
      </c>
      <c r="L304">
        <v>-1</v>
      </c>
      <c r="N304" s="3" t="str">
        <f t="shared" si="8"/>
        <v/>
      </c>
      <c r="O304" s="3">
        <f>COUNTIF(N$8:N304,"X")</f>
        <v>51</v>
      </c>
      <c r="P304" s="3"/>
      <c r="R304" s="18" t="str">
        <f t="shared" si="9"/>
        <v/>
      </c>
    </row>
    <row r="305" spans="1:18">
      <c r="A305" s="2">
        <v>298</v>
      </c>
      <c r="B305">
        <v>1</v>
      </c>
      <c r="C305">
        <v>2</v>
      </c>
      <c r="D305">
        <v>87</v>
      </c>
      <c r="E305">
        <v>2</v>
      </c>
      <c r="F305">
        <v>87</v>
      </c>
      <c r="G305">
        <v>0</v>
      </c>
      <c r="H305">
        <v>-1</v>
      </c>
      <c r="I305">
        <v>-1</v>
      </c>
      <c r="J305" s="10">
        <v>4100</v>
      </c>
      <c r="K305">
        <v>-1</v>
      </c>
      <c r="L305">
        <v>-1</v>
      </c>
      <c r="N305" s="3" t="str">
        <f t="shared" si="8"/>
        <v/>
      </c>
      <c r="O305" s="3">
        <f>COUNTIF(N$8:N305,"X")</f>
        <v>51</v>
      </c>
      <c r="P305" s="3"/>
      <c r="R305" s="18" t="str">
        <f t="shared" si="9"/>
        <v/>
      </c>
    </row>
    <row r="306" spans="1:18">
      <c r="A306" s="2">
        <v>299</v>
      </c>
      <c r="B306">
        <v>1</v>
      </c>
      <c r="C306">
        <v>6</v>
      </c>
      <c r="D306">
        <v>75</v>
      </c>
      <c r="E306">
        <v>3</v>
      </c>
      <c r="F306">
        <v>84</v>
      </c>
      <c r="G306">
        <v>3</v>
      </c>
      <c r="H306">
        <v>67</v>
      </c>
      <c r="I306">
        <v>-1</v>
      </c>
      <c r="J306" s="10">
        <v>4200</v>
      </c>
      <c r="K306">
        <v>-1</v>
      </c>
      <c r="L306">
        <v>-1</v>
      </c>
      <c r="N306" s="3" t="str">
        <f t="shared" si="8"/>
        <v/>
      </c>
      <c r="O306" s="3">
        <f>COUNTIF(N$8:N306,"X")</f>
        <v>51</v>
      </c>
      <c r="P306" s="3"/>
      <c r="R306" s="18" t="str">
        <f t="shared" si="9"/>
        <v/>
      </c>
    </row>
    <row r="307" spans="1:18">
      <c r="A307" s="2">
        <v>300</v>
      </c>
      <c r="B307">
        <v>1</v>
      </c>
      <c r="C307">
        <v>6</v>
      </c>
      <c r="D307">
        <v>87</v>
      </c>
      <c r="E307">
        <v>4</v>
      </c>
      <c r="F307">
        <v>88</v>
      </c>
      <c r="G307">
        <v>2</v>
      </c>
      <c r="H307">
        <v>85</v>
      </c>
      <c r="I307">
        <v>-1</v>
      </c>
      <c r="J307" s="10">
        <v>4000</v>
      </c>
      <c r="K307">
        <v>-1</v>
      </c>
      <c r="L307">
        <v>-1</v>
      </c>
      <c r="N307" s="3" t="str">
        <f t="shared" si="8"/>
        <v/>
      </c>
      <c r="O307" s="3">
        <f>COUNTIF(N$8:N307,"X")</f>
        <v>51</v>
      </c>
      <c r="P307" s="3"/>
      <c r="R307" s="18" t="str">
        <f t="shared" si="9"/>
        <v/>
      </c>
    </row>
    <row r="308" spans="1:18">
      <c r="A308" s="2">
        <v>301</v>
      </c>
      <c r="B308">
        <v>1</v>
      </c>
      <c r="C308">
        <v>3</v>
      </c>
      <c r="D308">
        <v>81</v>
      </c>
      <c r="E308">
        <v>2</v>
      </c>
      <c r="F308">
        <v>80</v>
      </c>
      <c r="G308">
        <v>1</v>
      </c>
      <c r="H308">
        <v>85</v>
      </c>
      <c r="I308">
        <v>-1</v>
      </c>
      <c r="J308">
        <v>3800</v>
      </c>
      <c r="K308">
        <v>-1</v>
      </c>
      <c r="L308">
        <v>-1</v>
      </c>
      <c r="N308" s="3" t="str">
        <f t="shared" si="8"/>
        <v/>
      </c>
      <c r="O308" s="3">
        <f>COUNTIF(N$8:N308,"X")</f>
        <v>51</v>
      </c>
      <c r="P308" s="3" t="str">
        <f>IF(O308&gt;$F$3,"X","-")</f>
        <v>-</v>
      </c>
      <c r="R308" s="18" t="str">
        <f t="shared" si="9"/>
        <v/>
      </c>
    </row>
    <row r="309" spans="1:18">
      <c r="A309" s="2">
        <v>302</v>
      </c>
      <c r="B309">
        <v>1</v>
      </c>
      <c r="C309">
        <v>4</v>
      </c>
      <c r="D309">
        <v>78</v>
      </c>
      <c r="E309">
        <v>3</v>
      </c>
      <c r="F309">
        <v>80</v>
      </c>
      <c r="G309">
        <v>1</v>
      </c>
      <c r="H309">
        <v>73</v>
      </c>
      <c r="I309">
        <v>-1</v>
      </c>
      <c r="J309">
        <v>3100</v>
      </c>
      <c r="K309">
        <v>-1</v>
      </c>
      <c r="L309">
        <v>-1</v>
      </c>
      <c r="N309" s="3" t="str">
        <f t="shared" si="8"/>
        <v/>
      </c>
      <c r="O309" s="3">
        <f>COUNTIF(N$8:N309,"X")</f>
        <v>51</v>
      </c>
      <c r="P309" s="3"/>
      <c r="R309" s="18" t="str">
        <f t="shared" si="9"/>
        <v/>
      </c>
    </row>
    <row r="310" spans="1:18">
      <c r="A310" s="2">
        <v>303</v>
      </c>
      <c r="B310">
        <v>1</v>
      </c>
      <c r="C310">
        <v>7</v>
      </c>
      <c r="D310">
        <v>82</v>
      </c>
      <c r="E310">
        <v>5</v>
      </c>
      <c r="F310">
        <v>83</v>
      </c>
      <c r="G310">
        <v>2</v>
      </c>
      <c r="H310">
        <v>81</v>
      </c>
      <c r="I310">
        <v>-1</v>
      </c>
      <c r="J310">
        <v>4200</v>
      </c>
      <c r="K310">
        <v>-1</v>
      </c>
      <c r="L310">
        <v>-1</v>
      </c>
      <c r="N310" s="3" t="str">
        <f t="shared" si="8"/>
        <v/>
      </c>
      <c r="O310" s="3">
        <f>COUNTIF(N$8:N310,"X")</f>
        <v>51</v>
      </c>
      <c r="P310" s="3"/>
      <c r="R310" s="18" t="str">
        <f t="shared" si="9"/>
        <v/>
      </c>
    </row>
    <row r="311" spans="1:18">
      <c r="A311" s="2">
        <v>304</v>
      </c>
      <c r="B311">
        <v>1</v>
      </c>
      <c r="C311">
        <v>3</v>
      </c>
      <c r="D311">
        <v>85</v>
      </c>
      <c r="E311">
        <v>2</v>
      </c>
      <c r="F311">
        <v>88</v>
      </c>
      <c r="G311">
        <v>1</v>
      </c>
      <c r="H311">
        <v>81</v>
      </c>
      <c r="I311">
        <v>-1</v>
      </c>
      <c r="J311">
        <v>4400</v>
      </c>
      <c r="K311">
        <v>-1</v>
      </c>
      <c r="L311">
        <v>-1</v>
      </c>
      <c r="N311" s="3" t="str">
        <f t="shared" si="8"/>
        <v/>
      </c>
      <c r="O311" s="3">
        <f>COUNTIF(N$8:N311,"X")</f>
        <v>51</v>
      </c>
      <c r="P311" s="3"/>
      <c r="R311" s="18" t="str">
        <f t="shared" si="9"/>
        <v/>
      </c>
    </row>
    <row r="312" spans="1:18">
      <c r="A312" s="2">
        <v>305</v>
      </c>
      <c r="B312">
        <v>1</v>
      </c>
      <c r="C312">
        <v>4</v>
      </c>
      <c r="D312">
        <v>89</v>
      </c>
      <c r="E312">
        <v>2</v>
      </c>
      <c r="F312">
        <v>83</v>
      </c>
      <c r="G312">
        <v>2</v>
      </c>
      <c r="H312">
        <v>96</v>
      </c>
      <c r="I312">
        <v>-1</v>
      </c>
      <c r="J312">
        <v>3900</v>
      </c>
      <c r="K312">
        <v>-1</v>
      </c>
      <c r="L312">
        <v>-1</v>
      </c>
      <c r="N312" s="3" t="str">
        <f t="shared" si="8"/>
        <v/>
      </c>
      <c r="O312" s="3">
        <f>COUNTIF(N$8:N312,"X")</f>
        <v>51</v>
      </c>
      <c r="P312" s="3"/>
      <c r="R312" s="18" t="str">
        <f t="shared" si="9"/>
        <v/>
      </c>
    </row>
    <row r="313" spans="1:18">
      <c r="A313" s="2">
        <v>306</v>
      </c>
      <c r="B313">
        <v>1</v>
      </c>
      <c r="C313">
        <v>5</v>
      </c>
      <c r="D313">
        <v>84</v>
      </c>
      <c r="E313">
        <v>3</v>
      </c>
      <c r="F313">
        <v>87</v>
      </c>
      <c r="G313">
        <v>2</v>
      </c>
      <c r="H313">
        <v>80</v>
      </c>
      <c r="I313">
        <v>-1</v>
      </c>
      <c r="J313">
        <v>4000</v>
      </c>
      <c r="K313">
        <v>-1</v>
      </c>
      <c r="L313">
        <v>-1</v>
      </c>
      <c r="N313" s="3" t="str">
        <f t="shared" si="8"/>
        <v/>
      </c>
      <c r="O313" s="3">
        <f>COUNTIF(N$8:N313,"X")</f>
        <v>51</v>
      </c>
      <c r="P313" s="3"/>
      <c r="R313" s="18" t="str">
        <f t="shared" si="9"/>
        <v/>
      </c>
    </row>
    <row r="314" spans="1:18">
      <c r="A314" s="2">
        <v>307</v>
      </c>
      <c r="B314">
        <v>1</v>
      </c>
      <c r="C314">
        <v>-2</v>
      </c>
      <c r="D314">
        <v>86</v>
      </c>
      <c r="E314">
        <v>-2</v>
      </c>
      <c r="F314">
        <v>89</v>
      </c>
      <c r="G314">
        <v>-2</v>
      </c>
      <c r="H314">
        <v>80</v>
      </c>
      <c r="I314">
        <v>-1</v>
      </c>
      <c r="J314">
        <v>3500</v>
      </c>
      <c r="K314">
        <v>-1</v>
      </c>
      <c r="L314">
        <v>-1</v>
      </c>
      <c r="N314" s="3" t="str">
        <f t="shared" si="8"/>
        <v>X</v>
      </c>
      <c r="O314" s="3">
        <f>COUNTIF(N$8:N314,"X")</f>
        <v>52</v>
      </c>
      <c r="P314" s="3"/>
      <c r="R314" s="18" t="str">
        <f t="shared" si="9"/>
        <v/>
      </c>
    </row>
    <row r="315" spans="1:18">
      <c r="A315" s="2">
        <v>308</v>
      </c>
      <c r="B315">
        <v>1</v>
      </c>
      <c r="C315">
        <v>4</v>
      </c>
      <c r="D315">
        <v>82</v>
      </c>
      <c r="E315">
        <v>1</v>
      </c>
      <c r="F315">
        <v>81</v>
      </c>
      <c r="G315">
        <v>3</v>
      </c>
      <c r="H315">
        <v>83</v>
      </c>
      <c r="I315">
        <v>-1</v>
      </c>
      <c r="J315">
        <v>3000</v>
      </c>
      <c r="K315">
        <v>-1</v>
      </c>
      <c r="L315">
        <v>-1</v>
      </c>
      <c r="N315" s="3" t="str">
        <f t="shared" si="8"/>
        <v/>
      </c>
      <c r="O315" s="3">
        <f>COUNTIF(N$8:N315,"X")</f>
        <v>52</v>
      </c>
      <c r="P315" s="3"/>
      <c r="R315" s="18" t="str">
        <f t="shared" si="9"/>
        <v/>
      </c>
    </row>
    <row r="316" spans="1:18">
      <c r="A316" s="2">
        <v>309</v>
      </c>
      <c r="B316">
        <v>1</v>
      </c>
      <c r="C316">
        <v>6</v>
      </c>
      <c r="D316">
        <v>88</v>
      </c>
      <c r="E316">
        <v>2</v>
      </c>
      <c r="F316">
        <v>77</v>
      </c>
      <c r="G316">
        <v>4</v>
      </c>
      <c r="H316">
        <v>94</v>
      </c>
      <c r="I316">
        <v>-1</v>
      </c>
      <c r="J316">
        <v>3900</v>
      </c>
      <c r="K316">
        <v>-1</v>
      </c>
      <c r="L316">
        <v>-1</v>
      </c>
      <c r="N316" s="3" t="str">
        <f t="shared" si="8"/>
        <v/>
      </c>
      <c r="O316" s="3">
        <f>COUNTIF(N$8:N316,"X")</f>
        <v>52</v>
      </c>
      <c r="P316" s="3"/>
      <c r="R316" s="18" t="str">
        <f t="shared" si="9"/>
        <v/>
      </c>
    </row>
    <row r="317" spans="1:18">
      <c r="A317" s="2">
        <v>310</v>
      </c>
      <c r="B317">
        <v>1</v>
      </c>
      <c r="C317">
        <v>9</v>
      </c>
      <c r="D317">
        <v>92</v>
      </c>
      <c r="E317">
        <v>5</v>
      </c>
      <c r="F317">
        <v>89</v>
      </c>
      <c r="G317">
        <v>4</v>
      </c>
      <c r="H317">
        <v>96</v>
      </c>
      <c r="I317">
        <v>-1</v>
      </c>
      <c r="J317">
        <v>4400</v>
      </c>
      <c r="K317">
        <v>-1</v>
      </c>
      <c r="L317">
        <v>-1</v>
      </c>
      <c r="N317" s="3" t="str">
        <f t="shared" si="8"/>
        <v/>
      </c>
      <c r="O317" s="3">
        <f>COUNTIF(N$8:N317,"X")</f>
        <v>52</v>
      </c>
      <c r="P317" s="3"/>
      <c r="R317" s="18" t="str">
        <f t="shared" si="9"/>
        <v/>
      </c>
    </row>
    <row r="318" spans="1:18">
      <c r="A318" s="2">
        <v>311</v>
      </c>
      <c r="B318">
        <v>1</v>
      </c>
      <c r="C318">
        <v>4</v>
      </c>
      <c r="D318">
        <v>81</v>
      </c>
      <c r="E318">
        <v>3</v>
      </c>
      <c r="F318">
        <v>81</v>
      </c>
      <c r="G318">
        <v>1</v>
      </c>
      <c r="H318">
        <v>84</v>
      </c>
      <c r="I318">
        <v>-1</v>
      </c>
      <c r="J318">
        <v>4200</v>
      </c>
      <c r="K318">
        <v>-1</v>
      </c>
      <c r="L318">
        <v>-1</v>
      </c>
      <c r="N318" s="3" t="str">
        <f t="shared" si="8"/>
        <v/>
      </c>
      <c r="O318" s="3">
        <f>COUNTIF(N$8:N318,"X")</f>
        <v>52</v>
      </c>
      <c r="P318" s="3" t="str">
        <f>IF(O318&gt;$F$3,"X","-")</f>
        <v>-</v>
      </c>
      <c r="R318" s="18" t="str">
        <f t="shared" si="9"/>
        <v/>
      </c>
    </row>
    <row r="319" spans="1:18">
      <c r="A319" s="2">
        <v>312</v>
      </c>
      <c r="B319">
        <v>1</v>
      </c>
      <c r="C319">
        <v>3</v>
      </c>
      <c r="D319">
        <v>84</v>
      </c>
      <c r="E319">
        <v>2</v>
      </c>
      <c r="F319">
        <v>78</v>
      </c>
      <c r="G319">
        <v>1</v>
      </c>
      <c r="H319">
        <v>98</v>
      </c>
      <c r="I319">
        <v>-1</v>
      </c>
      <c r="J319">
        <v>3100</v>
      </c>
      <c r="K319">
        <v>-1</v>
      </c>
      <c r="L319">
        <v>-1</v>
      </c>
      <c r="N319" s="3" t="str">
        <f t="shared" si="8"/>
        <v/>
      </c>
      <c r="O319" s="3">
        <f>COUNTIF(N$8:N319,"X")</f>
        <v>52</v>
      </c>
      <c r="P319" s="3"/>
      <c r="R319" s="18" t="str">
        <f t="shared" si="9"/>
        <v/>
      </c>
    </row>
    <row r="320" spans="1:18">
      <c r="A320" s="2">
        <v>313</v>
      </c>
      <c r="B320">
        <v>1</v>
      </c>
      <c r="C320">
        <v>2</v>
      </c>
      <c r="D320">
        <v>93</v>
      </c>
      <c r="E320">
        <v>1</v>
      </c>
      <c r="F320">
        <v>77</v>
      </c>
      <c r="G320">
        <v>1</v>
      </c>
      <c r="H320">
        <v>109</v>
      </c>
      <c r="I320">
        <v>-1</v>
      </c>
      <c r="J320">
        <v>3800</v>
      </c>
      <c r="K320">
        <v>-1</v>
      </c>
      <c r="L320">
        <v>-1</v>
      </c>
      <c r="N320" s="3" t="str">
        <f t="shared" si="8"/>
        <v/>
      </c>
      <c r="O320" s="3">
        <f>COUNTIF(N$8:N320,"X")</f>
        <v>52</v>
      </c>
      <c r="P320" s="3"/>
      <c r="R320" s="18" t="str">
        <f t="shared" si="9"/>
        <v/>
      </c>
    </row>
    <row r="321" spans="1:18">
      <c r="A321" s="2">
        <v>314</v>
      </c>
      <c r="B321">
        <v>1</v>
      </c>
      <c r="C321">
        <v>8</v>
      </c>
      <c r="D321">
        <v>82</v>
      </c>
      <c r="E321">
        <v>6</v>
      </c>
      <c r="F321">
        <v>82</v>
      </c>
      <c r="G321">
        <v>2</v>
      </c>
      <c r="H321">
        <v>84</v>
      </c>
      <c r="I321">
        <v>-1</v>
      </c>
      <c r="J321">
        <v>4000</v>
      </c>
      <c r="K321">
        <v>-1</v>
      </c>
      <c r="L321">
        <v>-1</v>
      </c>
      <c r="N321" s="3" t="str">
        <f t="shared" si="8"/>
        <v/>
      </c>
      <c r="O321" s="3">
        <f>COUNTIF(N$8:N321,"X")</f>
        <v>52</v>
      </c>
      <c r="P321" s="3"/>
      <c r="R321" s="18" t="str">
        <f t="shared" si="9"/>
        <v/>
      </c>
    </row>
    <row r="322" spans="1:18">
      <c r="A322" s="2">
        <v>315</v>
      </c>
      <c r="B322">
        <v>1</v>
      </c>
      <c r="C322">
        <v>7</v>
      </c>
      <c r="D322">
        <v>83</v>
      </c>
      <c r="E322">
        <v>5</v>
      </c>
      <c r="F322">
        <v>84</v>
      </c>
      <c r="G322">
        <v>2</v>
      </c>
      <c r="H322">
        <v>82</v>
      </c>
      <c r="I322">
        <v>-1</v>
      </c>
      <c r="J322">
        <v>3600</v>
      </c>
      <c r="K322">
        <v>-1</v>
      </c>
      <c r="L322">
        <v>-1</v>
      </c>
      <c r="N322" s="3" t="str">
        <f t="shared" si="8"/>
        <v/>
      </c>
      <c r="O322" s="3">
        <f>COUNTIF(N$8:N322,"X")</f>
        <v>52</v>
      </c>
      <c r="P322" s="3"/>
      <c r="R322" s="18" t="str">
        <f t="shared" si="9"/>
        <v/>
      </c>
    </row>
    <row r="323" spans="1:18">
      <c r="A323" s="2">
        <v>316</v>
      </c>
      <c r="B323">
        <v>1</v>
      </c>
      <c r="C323">
        <v>6</v>
      </c>
      <c r="D323">
        <v>85</v>
      </c>
      <c r="E323">
        <v>4</v>
      </c>
      <c r="F323">
        <v>85</v>
      </c>
      <c r="G323">
        <v>2</v>
      </c>
      <c r="H323">
        <v>85</v>
      </c>
      <c r="I323">
        <v>-1</v>
      </c>
      <c r="J323">
        <v>3800</v>
      </c>
      <c r="K323">
        <v>-1</v>
      </c>
      <c r="L323">
        <v>-1</v>
      </c>
      <c r="N323" s="3" t="str">
        <f t="shared" si="8"/>
        <v/>
      </c>
      <c r="O323" s="3">
        <f>COUNTIF(N$8:N323,"X")</f>
        <v>52</v>
      </c>
      <c r="P323" s="3"/>
      <c r="R323" s="18" t="str">
        <f t="shared" si="9"/>
        <v/>
      </c>
    </row>
    <row r="324" spans="1:18">
      <c r="A324" s="2">
        <v>317</v>
      </c>
      <c r="B324">
        <v>1</v>
      </c>
      <c r="C324">
        <v>6</v>
      </c>
      <c r="D324">
        <v>83</v>
      </c>
      <c r="E324">
        <v>6</v>
      </c>
      <c r="F324">
        <v>83</v>
      </c>
      <c r="G324">
        <v>0</v>
      </c>
      <c r="H324">
        <v>-1</v>
      </c>
      <c r="I324">
        <v>-1</v>
      </c>
      <c r="J324">
        <v>4600</v>
      </c>
      <c r="K324">
        <v>-1</v>
      </c>
      <c r="L324">
        <v>-1</v>
      </c>
      <c r="N324" s="3" t="str">
        <f t="shared" si="8"/>
        <v/>
      </c>
      <c r="O324" s="3">
        <f>COUNTIF(N$8:N324,"X")</f>
        <v>52</v>
      </c>
      <c r="P324" s="3"/>
      <c r="R324" s="18" t="str">
        <f t="shared" si="9"/>
        <v/>
      </c>
    </row>
    <row r="325" spans="1:18">
      <c r="A325" s="2">
        <v>318</v>
      </c>
      <c r="B325">
        <v>1</v>
      </c>
      <c r="C325">
        <v>6</v>
      </c>
      <c r="D325">
        <v>87</v>
      </c>
      <c r="E325">
        <v>4</v>
      </c>
      <c r="F325">
        <v>83</v>
      </c>
      <c r="G325">
        <v>2</v>
      </c>
      <c r="H325">
        <v>96</v>
      </c>
      <c r="I325">
        <v>-1</v>
      </c>
      <c r="J325">
        <v>4500</v>
      </c>
      <c r="K325">
        <v>-1</v>
      </c>
      <c r="L325">
        <v>-1</v>
      </c>
      <c r="N325" s="3" t="str">
        <f t="shared" si="8"/>
        <v/>
      </c>
      <c r="O325" s="3">
        <f>COUNTIF(N$8:N325,"X")</f>
        <v>52</v>
      </c>
      <c r="P325" s="3"/>
      <c r="R325" s="18" t="str">
        <f t="shared" si="9"/>
        <v/>
      </c>
    </row>
    <row r="326" spans="1:18">
      <c r="A326" s="2">
        <v>319</v>
      </c>
      <c r="B326">
        <v>1</v>
      </c>
      <c r="C326">
        <v>6</v>
      </c>
      <c r="D326">
        <v>91</v>
      </c>
      <c r="E326">
        <v>4</v>
      </c>
      <c r="F326">
        <v>85</v>
      </c>
      <c r="G326">
        <v>2</v>
      </c>
      <c r="H326">
        <v>105</v>
      </c>
      <c r="I326">
        <v>-1</v>
      </c>
      <c r="J326">
        <v>4200</v>
      </c>
      <c r="K326">
        <v>-1</v>
      </c>
      <c r="L326">
        <v>-1</v>
      </c>
      <c r="N326" s="3" t="str">
        <f t="shared" si="8"/>
        <v/>
      </c>
      <c r="O326" s="3">
        <f>COUNTIF(N$8:N326,"X")</f>
        <v>52</v>
      </c>
      <c r="P326" s="3"/>
      <c r="R326" s="18" t="str">
        <f t="shared" si="9"/>
        <v/>
      </c>
    </row>
    <row r="327" spans="1:18">
      <c r="A327" s="2">
        <v>320</v>
      </c>
      <c r="B327">
        <v>1</v>
      </c>
      <c r="C327">
        <v>7</v>
      </c>
      <c r="D327">
        <v>88</v>
      </c>
      <c r="E327">
        <v>2</v>
      </c>
      <c r="F327">
        <v>98</v>
      </c>
      <c r="G327">
        <v>5</v>
      </c>
      <c r="H327">
        <v>84</v>
      </c>
      <c r="I327">
        <v>-1</v>
      </c>
      <c r="J327">
        <v>3900</v>
      </c>
      <c r="K327">
        <v>-1</v>
      </c>
      <c r="L327">
        <v>-1</v>
      </c>
      <c r="N327" s="3" t="str">
        <f t="shared" si="8"/>
        <v/>
      </c>
      <c r="O327" s="3">
        <f>COUNTIF(N$8:N327,"X")</f>
        <v>52</v>
      </c>
      <c r="P327" s="3"/>
      <c r="R327" s="18" t="str">
        <f t="shared" si="9"/>
        <v/>
      </c>
    </row>
    <row r="328" spans="1:18">
      <c r="A328" s="2">
        <v>321</v>
      </c>
      <c r="B328">
        <v>1</v>
      </c>
      <c r="C328">
        <v>3</v>
      </c>
      <c r="D328">
        <v>92</v>
      </c>
      <c r="E328">
        <v>0</v>
      </c>
      <c r="F328">
        <v>-1</v>
      </c>
      <c r="G328">
        <v>3</v>
      </c>
      <c r="H328">
        <v>92</v>
      </c>
      <c r="I328">
        <v>-1</v>
      </c>
      <c r="J328">
        <v>4000</v>
      </c>
      <c r="K328">
        <v>-1</v>
      </c>
      <c r="L328">
        <v>-1</v>
      </c>
      <c r="N328" s="3" t="str">
        <f t="shared" ref="N328:N391" si="10">IF(OR(C328=-2,D328=-2,E328=-2,F328=-2,G328=-2,H328=-2),"X","")</f>
        <v/>
      </c>
      <c r="O328" s="3">
        <f>COUNTIF(N$8:N328,"X")</f>
        <v>52</v>
      </c>
      <c r="P328" s="3" t="str">
        <f>IF(O328&gt;$F$3,"X","-")</f>
        <v>-</v>
      </c>
      <c r="R328" s="18" t="str">
        <f t="shared" ref="R328:R391" si="11">IF(P328&gt;="X","Betriebsmeldung","")</f>
        <v/>
      </c>
    </row>
    <row r="329" spans="1:18">
      <c r="A329" s="2">
        <v>322</v>
      </c>
      <c r="B329">
        <v>1</v>
      </c>
      <c r="C329">
        <v>1</v>
      </c>
      <c r="D329">
        <v>98</v>
      </c>
      <c r="E329">
        <v>0</v>
      </c>
      <c r="F329">
        <v>-1</v>
      </c>
      <c r="G329">
        <v>1</v>
      </c>
      <c r="H329">
        <v>98</v>
      </c>
      <c r="I329">
        <v>-1</v>
      </c>
      <c r="J329" s="10">
        <v>4200</v>
      </c>
      <c r="K329">
        <v>-1</v>
      </c>
      <c r="L329">
        <v>-1</v>
      </c>
      <c r="N329" s="3" t="str">
        <f t="shared" si="10"/>
        <v/>
      </c>
      <c r="O329" s="3">
        <f>COUNTIF(N$8:N329,"X")</f>
        <v>52</v>
      </c>
      <c r="P329" s="3"/>
      <c r="R329" s="18" t="str">
        <f t="shared" si="11"/>
        <v/>
      </c>
    </row>
    <row r="330" spans="1:18">
      <c r="A330" s="2">
        <v>323</v>
      </c>
      <c r="B330">
        <v>1</v>
      </c>
      <c r="C330">
        <v>9</v>
      </c>
      <c r="D330">
        <v>86</v>
      </c>
      <c r="E330">
        <v>3</v>
      </c>
      <c r="F330">
        <v>85</v>
      </c>
      <c r="G330">
        <v>6</v>
      </c>
      <c r="H330">
        <v>87</v>
      </c>
      <c r="I330">
        <v>-1</v>
      </c>
      <c r="J330" s="10">
        <v>4300</v>
      </c>
      <c r="K330">
        <v>-1</v>
      </c>
      <c r="L330">
        <v>-1</v>
      </c>
      <c r="N330" s="3" t="str">
        <f t="shared" si="10"/>
        <v/>
      </c>
      <c r="O330" s="3">
        <f>COUNTIF(N$8:N330,"X")</f>
        <v>52</v>
      </c>
      <c r="P330" s="3"/>
      <c r="R330" s="18" t="str">
        <f t="shared" si="11"/>
        <v/>
      </c>
    </row>
    <row r="331" spans="1:18">
      <c r="A331" s="2">
        <v>324</v>
      </c>
      <c r="B331">
        <v>1</v>
      </c>
      <c r="C331">
        <v>3</v>
      </c>
      <c r="D331">
        <v>82</v>
      </c>
      <c r="E331">
        <v>3</v>
      </c>
      <c r="F331">
        <v>82</v>
      </c>
      <c r="G331">
        <v>0</v>
      </c>
      <c r="H331">
        <v>-1</v>
      </c>
      <c r="I331">
        <v>-1</v>
      </c>
      <c r="J331" s="10">
        <v>3900</v>
      </c>
      <c r="K331">
        <v>-1</v>
      </c>
      <c r="L331">
        <v>-1</v>
      </c>
      <c r="N331" s="3" t="str">
        <f t="shared" si="10"/>
        <v/>
      </c>
      <c r="O331" s="3">
        <f>COUNTIF(N$8:N331,"X")</f>
        <v>52</v>
      </c>
      <c r="P331" s="3"/>
      <c r="R331" s="18" t="str">
        <f t="shared" si="11"/>
        <v/>
      </c>
    </row>
    <row r="332" spans="1:18">
      <c r="A332" s="2">
        <v>325</v>
      </c>
      <c r="B332">
        <v>1</v>
      </c>
      <c r="C332">
        <v>3</v>
      </c>
      <c r="D332">
        <v>90</v>
      </c>
      <c r="E332">
        <v>0</v>
      </c>
      <c r="F332">
        <v>-1</v>
      </c>
      <c r="G332">
        <v>3</v>
      </c>
      <c r="H332">
        <v>90</v>
      </c>
      <c r="I332">
        <v>-1</v>
      </c>
      <c r="J332" s="10">
        <v>2500</v>
      </c>
      <c r="K332">
        <v>-1</v>
      </c>
      <c r="L332">
        <v>-1</v>
      </c>
      <c r="N332" s="3" t="str">
        <f t="shared" si="10"/>
        <v/>
      </c>
      <c r="O332" s="3">
        <f>COUNTIF(N$8:N332,"X")</f>
        <v>52</v>
      </c>
      <c r="P332" s="3"/>
      <c r="R332" s="18" t="str">
        <f t="shared" si="11"/>
        <v/>
      </c>
    </row>
    <row r="333" spans="1:18">
      <c r="A333" s="2">
        <v>326</v>
      </c>
      <c r="B333">
        <v>1</v>
      </c>
      <c r="C333">
        <v>7</v>
      </c>
      <c r="D333">
        <v>91</v>
      </c>
      <c r="E333">
        <v>2</v>
      </c>
      <c r="F333">
        <v>94</v>
      </c>
      <c r="G333">
        <v>5</v>
      </c>
      <c r="H333">
        <v>91</v>
      </c>
      <c r="I333">
        <v>-1</v>
      </c>
      <c r="J333" s="10">
        <v>3800</v>
      </c>
      <c r="K333">
        <v>-1</v>
      </c>
      <c r="L333">
        <v>-1</v>
      </c>
      <c r="N333" s="3" t="str">
        <f t="shared" si="10"/>
        <v/>
      </c>
      <c r="O333" s="3">
        <f>COUNTIF(N$8:N333,"X")</f>
        <v>52</v>
      </c>
      <c r="P333" s="3"/>
      <c r="R333" s="18" t="str">
        <f t="shared" si="11"/>
        <v/>
      </c>
    </row>
    <row r="334" spans="1:18">
      <c r="A334" s="2">
        <v>327</v>
      </c>
      <c r="B334">
        <v>1</v>
      </c>
      <c r="C334">
        <v>8</v>
      </c>
      <c r="D334">
        <v>88</v>
      </c>
      <c r="E334">
        <v>6</v>
      </c>
      <c r="F334">
        <v>88</v>
      </c>
      <c r="G334">
        <v>2</v>
      </c>
      <c r="H334">
        <v>91</v>
      </c>
      <c r="I334">
        <v>-1</v>
      </c>
      <c r="J334" s="10">
        <v>4700</v>
      </c>
      <c r="K334">
        <v>-1</v>
      </c>
      <c r="L334">
        <v>-1</v>
      </c>
      <c r="N334" s="3" t="str">
        <f t="shared" si="10"/>
        <v/>
      </c>
      <c r="O334" s="3">
        <f>COUNTIF(N$8:N334,"X")</f>
        <v>52</v>
      </c>
      <c r="P334" s="3"/>
      <c r="R334" s="18" t="str">
        <f t="shared" si="11"/>
        <v/>
      </c>
    </row>
    <row r="335" spans="1:18">
      <c r="A335" s="2">
        <v>328</v>
      </c>
      <c r="B335">
        <v>1</v>
      </c>
      <c r="C335">
        <v>6</v>
      </c>
      <c r="D335">
        <v>88</v>
      </c>
      <c r="E335">
        <v>2</v>
      </c>
      <c r="F335">
        <v>88</v>
      </c>
      <c r="G335">
        <v>4</v>
      </c>
      <c r="H335">
        <v>88</v>
      </c>
      <c r="I335">
        <v>-1</v>
      </c>
      <c r="J335" s="10">
        <v>3600</v>
      </c>
      <c r="K335">
        <v>-1</v>
      </c>
      <c r="L335">
        <v>-1</v>
      </c>
      <c r="N335" s="3" t="str">
        <f t="shared" si="10"/>
        <v/>
      </c>
      <c r="O335" s="3">
        <f>COUNTIF(N$8:N335,"X")</f>
        <v>52</v>
      </c>
      <c r="P335" s="3"/>
      <c r="R335" s="18" t="str">
        <f t="shared" si="11"/>
        <v/>
      </c>
    </row>
    <row r="336" spans="1:18">
      <c r="A336" s="2">
        <v>329</v>
      </c>
      <c r="B336">
        <v>1</v>
      </c>
      <c r="C336">
        <v>2</v>
      </c>
      <c r="D336">
        <v>79</v>
      </c>
      <c r="E336">
        <v>1</v>
      </c>
      <c r="F336">
        <v>73</v>
      </c>
      <c r="G336">
        <v>1</v>
      </c>
      <c r="H336">
        <v>86</v>
      </c>
      <c r="I336">
        <v>-1</v>
      </c>
      <c r="J336" s="10">
        <v>2540</v>
      </c>
      <c r="K336">
        <v>-1</v>
      </c>
      <c r="L336">
        <v>-1</v>
      </c>
      <c r="N336" s="3" t="str">
        <f t="shared" si="10"/>
        <v/>
      </c>
      <c r="O336" s="3">
        <f>COUNTIF(N$8:N336,"X")</f>
        <v>52</v>
      </c>
      <c r="P336" s="3"/>
      <c r="R336" s="18" t="str">
        <f t="shared" si="11"/>
        <v/>
      </c>
    </row>
    <row r="337" spans="1:18">
      <c r="A337" s="2">
        <v>330</v>
      </c>
      <c r="B337">
        <v>1</v>
      </c>
      <c r="C337">
        <v>5</v>
      </c>
      <c r="D337">
        <v>93</v>
      </c>
      <c r="E337">
        <v>2</v>
      </c>
      <c r="F337">
        <v>84</v>
      </c>
      <c r="G337">
        <v>3</v>
      </c>
      <c r="H337">
        <v>100</v>
      </c>
      <c r="I337">
        <v>-1</v>
      </c>
      <c r="J337">
        <v>2540</v>
      </c>
      <c r="K337">
        <v>-1</v>
      </c>
      <c r="L337">
        <v>-1</v>
      </c>
      <c r="N337" s="3" t="str">
        <f t="shared" si="10"/>
        <v/>
      </c>
      <c r="O337" s="3">
        <f>COUNTIF(N$8:N337,"X")</f>
        <v>52</v>
      </c>
      <c r="P337" s="3"/>
      <c r="R337" s="18" t="str">
        <f t="shared" si="11"/>
        <v/>
      </c>
    </row>
    <row r="338" spans="1:18">
      <c r="A338" s="2">
        <v>331</v>
      </c>
      <c r="B338">
        <v>1</v>
      </c>
      <c r="C338">
        <v>5</v>
      </c>
      <c r="D338">
        <v>90</v>
      </c>
      <c r="E338">
        <v>1</v>
      </c>
      <c r="F338">
        <v>80</v>
      </c>
      <c r="G338">
        <v>4</v>
      </c>
      <c r="H338">
        <v>93</v>
      </c>
      <c r="I338">
        <v>-1</v>
      </c>
      <c r="J338">
        <v>25400</v>
      </c>
      <c r="K338">
        <v>-1</v>
      </c>
      <c r="L338">
        <v>-1</v>
      </c>
      <c r="N338" s="3" t="str">
        <f t="shared" si="10"/>
        <v/>
      </c>
      <c r="O338" s="3">
        <f>COUNTIF(N$8:N338,"X")</f>
        <v>52</v>
      </c>
      <c r="P338" s="3" t="str">
        <f>IF(O338&gt;$F$3,"X","-")</f>
        <v>-</v>
      </c>
      <c r="R338" s="18" t="str">
        <f t="shared" si="11"/>
        <v/>
      </c>
    </row>
    <row r="339" spans="1:18">
      <c r="A339" s="2">
        <v>332</v>
      </c>
      <c r="B339">
        <v>1</v>
      </c>
      <c r="C339">
        <v>-2</v>
      </c>
      <c r="D339">
        <v>-2</v>
      </c>
      <c r="E339">
        <v>-2</v>
      </c>
      <c r="F339">
        <v>-2</v>
      </c>
      <c r="G339">
        <v>-2</v>
      </c>
      <c r="H339">
        <v>-2</v>
      </c>
      <c r="I339">
        <v>-1</v>
      </c>
      <c r="J339">
        <v>25400</v>
      </c>
      <c r="K339">
        <v>-1</v>
      </c>
      <c r="L339">
        <v>-2</v>
      </c>
      <c r="N339" s="3" t="str">
        <f t="shared" si="10"/>
        <v>X</v>
      </c>
      <c r="O339" s="3">
        <f>COUNTIF(N$8:N339,"X")</f>
        <v>53</v>
      </c>
      <c r="P339" s="3"/>
      <c r="R339" s="18" t="str">
        <f t="shared" si="11"/>
        <v/>
      </c>
    </row>
    <row r="340" spans="1:18">
      <c r="A340" s="2">
        <v>333</v>
      </c>
      <c r="B340">
        <v>1</v>
      </c>
      <c r="C340">
        <v>4</v>
      </c>
      <c r="D340">
        <v>93</v>
      </c>
      <c r="E340">
        <v>1</v>
      </c>
      <c r="F340">
        <v>86</v>
      </c>
      <c r="G340">
        <v>3</v>
      </c>
      <c r="H340">
        <v>96</v>
      </c>
      <c r="I340">
        <v>-1</v>
      </c>
      <c r="J340">
        <v>25400</v>
      </c>
      <c r="K340">
        <v>-1</v>
      </c>
      <c r="L340">
        <v>-1</v>
      </c>
      <c r="N340" s="3" t="str">
        <f t="shared" si="10"/>
        <v/>
      </c>
      <c r="O340" s="3">
        <f>COUNTIF(N$8:N340,"X")</f>
        <v>53</v>
      </c>
      <c r="P340" s="3"/>
      <c r="R340" s="18" t="str">
        <f t="shared" si="11"/>
        <v/>
      </c>
    </row>
    <row r="341" spans="1:18">
      <c r="A341" s="2">
        <v>334</v>
      </c>
      <c r="B341">
        <v>1</v>
      </c>
      <c r="C341">
        <v>6</v>
      </c>
      <c r="D341">
        <v>77</v>
      </c>
      <c r="E341">
        <v>5</v>
      </c>
      <c r="F341">
        <v>78</v>
      </c>
      <c r="G341">
        <v>1</v>
      </c>
      <c r="H341">
        <v>76</v>
      </c>
      <c r="I341">
        <v>-1</v>
      </c>
      <c r="J341">
        <v>25400</v>
      </c>
      <c r="K341">
        <v>-1</v>
      </c>
      <c r="L341">
        <v>-1</v>
      </c>
      <c r="N341" s="3" t="str">
        <f t="shared" si="10"/>
        <v/>
      </c>
      <c r="O341" s="3">
        <f>COUNTIF(N$8:N341,"X")</f>
        <v>53</v>
      </c>
      <c r="P341" s="3"/>
      <c r="R341" s="18" t="str">
        <f t="shared" si="11"/>
        <v/>
      </c>
    </row>
    <row r="342" spans="1:18">
      <c r="A342" s="2">
        <v>335</v>
      </c>
      <c r="B342">
        <v>1</v>
      </c>
      <c r="C342">
        <v>1</v>
      </c>
      <c r="D342">
        <v>91</v>
      </c>
      <c r="E342">
        <v>1</v>
      </c>
      <c r="F342">
        <v>91</v>
      </c>
      <c r="G342">
        <v>0</v>
      </c>
      <c r="H342">
        <v>-1</v>
      </c>
      <c r="I342">
        <v>-1</v>
      </c>
      <c r="J342">
        <v>25400</v>
      </c>
      <c r="K342">
        <v>-1</v>
      </c>
      <c r="L342">
        <v>-1</v>
      </c>
      <c r="N342" s="3" t="str">
        <f t="shared" si="10"/>
        <v/>
      </c>
      <c r="O342" s="3">
        <f>COUNTIF(N$8:N342,"X")</f>
        <v>53</v>
      </c>
      <c r="P342" s="3"/>
      <c r="R342" s="18" t="str">
        <f t="shared" si="11"/>
        <v/>
      </c>
    </row>
    <row r="343" spans="1:18">
      <c r="A343" s="2">
        <v>336</v>
      </c>
      <c r="B343">
        <v>1</v>
      </c>
      <c r="C343">
        <v>7</v>
      </c>
      <c r="D343">
        <v>83</v>
      </c>
      <c r="E343">
        <v>6</v>
      </c>
      <c r="F343">
        <v>85</v>
      </c>
      <c r="G343">
        <v>1</v>
      </c>
      <c r="H343">
        <v>75</v>
      </c>
      <c r="I343">
        <v>-1</v>
      </c>
      <c r="J343">
        <v>25400</v>
      </c>
      <c r="K343">
        <v>-1</v>
      </c>
      <c r="L343">
        <v>-1</v>
      </c>
      <c r="N343" s="3" t="str">
        <f t="shared" si="10"/>
        <v/>
      </c>
      <c r="O343" s="3">
        <f>COUNTIF(N$8:N343,"X")</f>
        <v>53</v>
      </c>
      <c r="P343" s="3"/>
      <c r="R343" s="18" t="str">
        <f t="shared" si="11"/>
        <v/>
      </c>
    </row>
    <row r="344" spans="1:18">
      <c r="A344" s="2">
        <v>337</v>
      </c>
      <c r="B344">
        <v>1</v>
      </c>
      <c r="C344">
        <v>2</v>
      </c>
      <c r="D344">
        <v>87</v>
      </c>
      <c r="E344">
        <v>1</v>
      </c>
      <c r="F344">
        <v>79</v>
      </c>
      <c r="G344">
        <v>1</v>
      </c>
      <c r="H344">
        <v>95</v>
      </c>
      <c r="I344">
        <v>-1</v>
      </c>
      <c r="J344" s="10">
        <v>25400</v>
      </c>
      <c r="K344">
        <v>-1</v>
      </c>
      <c r="L344">
        <v>-1</v>
      </c>
      <c r="N344" s="3" t="str">
        <f t="shared" si="10"/>
        <v/>
      </c>
      <c r="O344" s="3">
        <f>COUNTIF(N$8:N344,"X")</f>
        <v>53</v>
      </c>
      <c r="P344" s="3"/>
      <c r="R344" s="18" t="str">
        <f t="shared" si="11"/>
        <v/>
      </c>
    </row>
    <row r="345" spans="1:18">
      <c r="A345" s="2">
        <v>338</v>
      </c>
      <c r="B345">
        <v>1</v>
      </c>
      <c r="C345">
        <v>4</v>
      </c>
      <c r="D345">
        <v>103</v>
      </c>
      <c r="E345">
        <v>2</v>
      </c>
      <c r="F345">
        <v>83</v>
      </c>
      <c r="G345">
        <v>2</v>
      </c>
      <c r="H345">
        <v>124</v>
      </c>
      <c r="I345">
        <v>-1</v>
      </c>
      <c r="J345" s="10">
        <v>25400</v>
      </c>
      <c r="K345">
        <v>-1</v>
      </c>
      <c r="L345">
        <v>-1</v>
      </c>
      <c r="N345" s="3" t="str">
        <f t="shared" si="10"/>
        <v/>
      </c>
      <c r="O345" s="3">
        <f>COUNTIF(N$8:N345,"X")</f>
        <v>53</v>
      </c>
      <c r="P345" s="3"/>
      <c r="R345" s="18" t="str">
        <f t="shared" si="11"/>
        <v/>
      </c>
    </row>
    <row r="346" spans="1:18">
      <c r="A346" s="2">
        <v>339</v>
      </c>
      <c r="B346">
        <v>1</v>
      </c>
      <c r="C346">
        <v>2</v>
      </c>
      <c r="D346">
        <v>91</v>
      </c>
      <c r="E346">
        <v>1</v>
      </c>
      <c r="F346">
        <v>85</v>
      </c>
      <c r="G346">
        <v>1</v>
      </c>
      <c r="H346">
        <v>98</v>
      </c>
      <c r="I346">
        <v>-1</v>
      </c>
      <c r="J346" s="10">
        <v>25400</v>
      </c>
      <c r="K346">
        <v>-1</v>
      </c>
      <c r="L346">
        <v>-1</v>
      </c>
      <c r="N346" s="3" t="str">
        <f t="shared" si="10"/>
        <v/>
      </c>
      <c r="O346" s="3">
        <f>COUNTIF(N$8:N346,"X")</f>
        <v>53</v>
      </c>
      <c r="P346" s="3"/>
      <c r="R346" s="18" t="str">
        <f t="shared" si="11"/>
        <v/>
      </c>
    </row>
    <row r="347" spans="1:18">
      <c r="A347" s="2">
        <v>340</v>
      </c>
      <c r="B347">
        <v>1</v>
      </c>
      <c r="C347">
        <v>4</v>
      </c>
      <c r="D347">
        <v>84</v>
      </c>
      <c r="E347">
        <v>3</v>
      </c>
      <c r="F347">
        <v>83</v>
      </c>
      <c r="G347">
        <v>1</v>
      </c>
      <c r="H347">
        <v>89</v>
      </c>
      <c r="I347">
        <v>-1</v>
      </c>
      <c r="J347" s="10">
        <v>2500</v>
      </c>
      <c r="K347">
        <v>-1</v>
      </c>
      <c r="L347">
        <v>-1</v>
      </c>
      <c r="N347" s="3" t="str">
        <f t="shared" si="10"/>
        <v/>
      </c>
      <c r="O347" s="3">
        <f>COUNTIF(N$8:N347,"X")</f>
        <v>53</v>
      </c>
      <c r="P347" s="3"/>
      <c r="R347" s="18" t="str">
        <f t="shared" si="11"/>
        <v/>
      </c>
    </row>
    <row r="348" spans="1:18">
      <c r="A348" s="2">
        <v>341</v>
      </c>
      <c r="B348">
        <v>1</v>
      </c>
      <c r="C348">
        <v>7</v>
      </c>
      <c r="D348">
        <v>89</v>
      </c>
      <c r="E348">
        <v>2</v>
      </c>
      <c r="F348">
        <v>85</v>
      </c>
      <c r="G348">
        <v>5</v>
      </c>
      <c r="H348">
        <v>91</v>
      </c>
      <c r="I348">
        <v>-1</v>
      </c>
      <c r="J348" s="10">
        <v>3800</v>
      </c>
      <c r="K348">
        <v>-1</v>
      </c>
      <c r="L348">
        <v>-1</v>
      </c>
      <c r="N348" s="3" t="str">
        <f t="shared" si="10"/>
        <v/>
      </c>
      <c r="O348" s="3">
        <f>COUNTIF(N$8:N348,"X")</f>
        <v>53</v>
      </c>
      <c r="P348" s="3" t="str">
        <f>IF(O348&gt;$F$3,"X","-")</f>
        <v>-</v>
      </c>
      <c r="R348" s="18" t="str">
        <f t="shared" si="11"/>
        <v/>
      </c>
    </row>
    <row r="349" spans="1:18">
      <c r="A349" s="2">
        <v>342</v>
      </c>
      <c r="B349">
        <v>1</v>
      </c>
      <c r="C349">
        <v>7</v>
      </c>
      <c r="D349">
        <v>83</v>
      </c>
      <c r="E349">
        <v>6</v>
      </c>
      <c r="F349">
        <v>83</v>
      </c>
      <c r="G349">
        <v>1</v>
      </c>
      <c r="H349">
        <v>84</v>
      </c>
      <c r="I349">
        <v>-1</v>
      </c>
      <c r="J349" s="10">
        <v>3300</v>
      </c>
      <c r="K349">
        <v>-1</v>
      </c>
      <c r="L349">
        <v>-1</v>
      </c>
      <c r="N349" s="3" t="str">
        <f t="shared" si="10"/>
        <v/>
      </c>
      <c r="O349" s="3">
        <f>COUNTIF(N$8:N349,"X")</f>
        <v>53</v>
      </c>
      <c r="P349" s="3"/>
      <c r="R349" s="18" t="str">
        <f t="shared" si="11"/>
        <v/>
      </c>
    </row>
    <row r="350" spans="1:18">
      <c r="A350" s="2">
        <v>343</v>
      </c>
      <c r="B350">
        <v>1</v>
      </c>
      <c r="C350">
        <v>3</v>
      </c>
      <c r="D350">
        <v>87</v>
      </c>
      <c r="E350">
        <v>1</v>
      </c>
      <c r="F350">
        <v>82</v>
      </c>
      <c r="G350">
        <v>2</v>
      </c>
      <c r="H350">
        <v>90</v>
      </c>
      <c r="I350">
        <v>-1</v>
      </c>
      <c r="J350" s="10">
        <v>3500</v>
      </c>
      <c r="K350">
        <v>-1</v>
      </c>
      <c r="L350">
        <v>-1</v>
      </c>
      <c r="N350" s="3" t="str">
        <f t="shared" si="10"/>
        <v/>
      </c>
      <c r="O350" s="3">
        <f>COUNTIF(N$8:N350,"X")</f>
        <v>53</v>
      </c>
      <c r="P350" s="3"/>
      <c r="R350" s="18" t="str">
        <f t="shared" si="11"/>
        <v/>
      </c>
    </row>
    <row r="351" spans="1:18">
      <c r="A351" s="2">
        <v>344</v>
      </c>
      <c r="B351">
        <v>1</v>
      </c>
      <c r="C351">
        <v>6</v>
      </c>
      <c r="D351">
        <v>93</v>
      </c>
      <c r="E351">
        <v>2</v>
      </c>
      <c r="F351">
        <v>82</v>
      </c>
      <c r="G351">
        <v>4</v>
      </c>
      <c r="H351">
        <v>99</v>
      </c>
      <c r="I351">
        <v>-1</v>
      </c>
      <c r="J351" s="10">
        <v>3900</v>
      </c>
      <c r="K351">
        <v>-1</v>
      </c>
      <c r="L351">
        <v>-1</v>
      </c>
      <c r="N351" s="3" t="str">
        <f t="shared" si="10"/>
        <v/>
      </c>
      <c r="O351" s="3">
        <f>COUNTIF(N$8:N351,"X")</f>
        <v>53</v>
      </c>
      <c r="P351" s="3"/>
      <c r="R351" s="18" t="str">
        <f t="shared" si="11"/>
        <v/>
      </c>
    </row>
    <row r="352" spans="1:18">
      <c r="A352" s="2">
        <v>345</v>
      </c>
      <c r="B352">
        <v>1</v>
      </c>
      <c r="C352">
        <v>4</v>
      </c>
      <c r="D352">
        <v>100</v>
      </c>
      <c r="E352">
        <v>1</v>
      </c>
      <c r="F352">
        <v>85</v>
      </c>
      <c r="G352">
        <v>3</v>
      </c>
      <c r="H352">
        <v>106</v>
      </c>
      <c r="I352">
        <v>-1</v>
      </c>
      <c r="J352" s="10">
        <v>4100</v>
      </c>
      <c r="K352">
        <v>-1</v>
      </c>
      <c r="L352">
        <v>-1</v>
      </c>
      <c r="N352" s="3" t="str">
        <f t="shared" si="10"/>
        <v/>
      </c>
      <c r="O352" s="3">
        <f>COUNTIF(N$8:N352,"X")</f>
        <v>53</v>
      </c>
      <c r="P352" s="3"/>
      <c r="R352" s="18" t="str">
        <f t="shared" si="11"/>
        <v/>
      </c>
    </row>
    <row r="353" spans="1:18">
      <c r="A353" s="2">
        <v>346</v>
      </c>
      <c r="B353">
        <v>1</v>
      </c>
      <c r="C353">
        <v>6</v>
      </c>
      <c r="D353">
        <v>87</v>
      </c>
      <c r="E353">
        <v>4</v>
      </c>
      <c r="F353">
        <v>84</v>
      </c>
      <c r="G353">
        <v>2</v>
      </c>
      <c r="H353">
        <v>93</v>
      </c>
      <c r="I353">
        <v>-1</v>
      </c>
      <c r="J353" s="10">
        <v>4200</v>
      </c>
      <c r="K353">
        <v>-1</v>
      </c>
      <c r="L353">
        <v>-1</v>
      </c>
      <c r="N353" s="3" t="str">
        <f t="shared" si="10"/>
        <v/>
      </c>
      <c r="O353" s="3">
        <f>COUNTIF(N$8:N353,"X")</f>
        <v>53</v>
      </c>
      <c r="P353" s="3"/>
      <c r="R353" s="18" t="str">
        <f t="shared" si="11"/>
        <v/>
      </c>
    </row>
    <row r="354" spans="1:18">
      <c r="A354" s="2">
        <v>347</v>
      </c>
      <c r="B354">
        <v>1</v>
      </c>
      <c r="C354">
        <v>5</v>
      </c>
      <c r="D354">
        <v>93</v>
      </c>
      <c r="E354">
        <v>4</v>
      </c>
      <c r="F354">
        <v>90</v>
      </c>
      <c r="G354">
        <v>1</v>
      </c>
      <c r="H354">
        <v>108</v>
      </c>
      <c r="I354">
        <v>-1</v>
      </c>
      <c r="J354" s="10">
        <v>4000</v>
      </c>
      <c r="K354">
        <v>-1</v>
      </c>
      <c r="L354">
        <v>-1</v>
      </c>
      <c r="N354" s="3" t="str">
        <f t="shared" si="10"/>
        <v/>
      </c>
      <c r="O354" s="3">
        <f>COUNTIF(N$8:N354,"X")</f>
        <v>53</v>
      </c>
      <c r="P354" s="3"/>
      <c r="R354" s="18" t="str">
        <f t="shared" si="11"/>
        <v/>
      </c>
    </row>
    <row r="355" spans="1:18">
      <c r="A355" s="2">
        <v>348</v>
      </c>
      <c r="B355">
        <v>1</v>
      </c>
      <c r="C355">
        <v>6</v>
      </c>
      <c r="D355">
        <v>85</v>
      </c>
      <c r="E355">
        <v>5</v>
      </c>
      <c r="F355">
        <v>86</v>
      </c>
      <c r="G355">
        <v>1</v>
      </c>
      <c r="H355">
        <v>85</v>
      </c>
      <c r="I355">
        <v>-1</v>
      </c>
      <c r="J355">
        <v>3800</v>
      </c>
      <c r="K355">
        <v>-1</v>
      </c>
      <c r="L355">
        <v>-1</v>
      </c>
      <c r="N355" s="3" t="str">
        <f t="shared" si="10"/>
        <v/>
      </c>
      <c r="O355" s="3">
        <f>COUNTIF(N$8:N355,"X")</f>
        <v>53</v>
      </c>
      <c r="P355" s="3"/>
      <c r="R355" s="18" t="str">
        <f t="shared" si="11"/>
        <v/>
      </c>
    </row>
    <row r="356" spans="1:18">
      <c r="A356" s="2">
        <v>349</v>
      </c>
      <c r="B356">
        <v>1</v>
      </c>
      <c r="C356">
        <v>3</v>
      </c>
      <c r="D356">
        <v>90</v>
      </c>
      <c r="E356">
        <v>2</v>
      </c>
      <c r="F356">
        <v>86</v>
      </c>
      <c r="G356">
        <v>1</v>
      </c>
      <c r="H356">
        <v>98</v>
      </c>
      <c r="I356">
        <v>-1</v>
      </c>
      <c r="J356">
        <v>3100</v>
      </c>
      <c r="K356">
        <v>-1</v>
      </c>
      <c r="L356">
        <v>-1</v>
      </c>
      <c r="N356" s="3" t="str">
        <f t="shared" si="10"/>
        <v/>
      </c>
      <c r="O356" s="3">
        <f>COUNTIF(N$8:N356,"X")</f>
        <v>53</v>
      </c>
      <c r="P356" s="3"/>
      <c r="R356" s="18" t="str">
        <f t="shared" si="11"/>
        <v/>
      </c>
    </row>
    <row r="357" spans="1:18">
      <c r="A357" s="2">
        <v>350</v>
      </c>
      <c r="B357">
        <v>1</v>
      </c>
      <c r="C357">
        <v>7</v>
      </c>
      <c r="D357">
        <v>99</v>
      </c>
      <c r="E357">
        <v>1</v>
      </c>
      <c r="F357">
        <v>85</v>
      </c>
      <c r="G357">
        <v>6</v>
      </c>
      <c r="H357">
        <v>102</v>
      </c>
      <c r="I357">
        <v>-1</v>
      </c>
      <c r="J357">
        <v>4200</v>
      </c>
      <c r="K357">
        <v>-1</v>
      </c>
      <c r="L357">
        <v>-1</v>
      </c>
      <c r="N357" s="3" t="str">
        <f t="shared" si="10"/>
        <v/>
      </c>
      <c r="O357" s="3">
        <f>COUNTIF(N$8:N357,"X")</f>
        <v>53</v>
      </c>
      <c r="P357" s="3"/>
      <c r="R357" s="18" t="str">
        <f t="shared" si="11"/>
        <v/>
      </c>
    </row>
    <row r="358" spans="1:18">
      <c r="A358" s="2">
        <v>351</v>
      </c>
      <c r="B358">
        <v>1</v>
      </c>
      <c r="C358">
        <v>5</v>
      </c>
      <c r="D358">
        <v>88</v>
      </c>
      <c r="E358">
        <v>4</v>
      </c>
      <c r="F358">
        <v>88</v>
      </c>
      <c r="G358">
        <v>1</v>
      </c>
      <c r="H358">
        <v>91</v>
      </c>
      <c r="I358">
        <v>-1</v>
      </c>
      <c r="J358">
        <v>4400</v>
      </c>
      <c r="K358">
        <v>-1</v>
      </c>
      <c r="L358">
        <v>-1</v>
      </c>
      <c r="N358" s="3" t="str">
        <f t="shared" si="10"/>
        <v/>
      </c>
      <c r="O358" s="3">
        <f>COUNTIF(N$8:N358,"X")</f>
        <v>53</v>
      </c>
      <c r="P358" s="3" t="str">
        <f>IF(O358&gt;$F$3,"X","-")</f>
        <v>-</v>
      </c>
      <c r="R358" s="18" t="str">
        <f t="shared" si="11"/>
        <v/>
      </c>
    </row>
    <row r="359" spans="1:18">
      <c r="A359" s="2">
        <v>352</v>
      </c>
      <c r="B359">
        <v>1</v>
      </c>
      <c r="C359">
        <v>4</v>
      </c>
      <c r="D359">
        <v>104</v>
      </c>
      <c r="E359">
        <v>1</v>
      </c>
      <c r="F359">
        <v>91</v>
      </c>
      <c r="G359">
        <v>3</v>
      </c>
      <c r="H359">
        <v>109</v>
      </c>
      <c r="I359">
        <v>-1</v>
      </c>
      <c r="J359">
        <v>3900</v>
      </c>
      <c r="K359">
        <v>-1</v>
      </c>
      <c r="L359">
        <v>-1</v>
      </c>
      <c r="N359" s="3" t="str">
        <f t="shared" si="10"/>
        <v/>
      </c>
      <c r="O359" s="3">
        <f>COUNTIF(N$8:N359,"X")</f>
        <v>53</v>
      </c>
      <c r="P359" s="3"/>
      <c r="R359" s="18" t="str">
        <f t="shared" si="11"/>
        <v/>
      </c>
    </row>
    <row r="360" spans="1:18">
      <c r="A360" s="2">
        <v>353</v>
      </c>
      <c r="B360">
        <v>1</v>
      </c>
      <c r="C360">
        <v>5</v>
      </c>
      <c r="D360">
        <v>93</v>
      </c>
      <c r="E360">
        <v>3</v>
      </c>
      <c r="F360">
        <v>93</v>
      </c>
      <c r="G360">
        <v>2</v>
      </c>
      <c r="H360">
        <v>93</v>
      </c>
      <c r="I360">
        <v>-1</v>
      </c>
      <c r="J360">
        <v>4000</v>
      </c>
      <c r="K360">
        <v>-1</v>
      </c>
      <c r="L360">
        <v>-1</v>
      </c>
      <c r="N360" s="3" t="str">
        <f t="shared" si="10"/>
        <v/>
      </c>
      <c r="O360" s="3">
        <f>COUNTIF(N$8:N360,"X")</f>
        <v>53</v>
      </c>
      <c r="P360" s="3"/>
      <c r="R360" s="18" t="str">
        <f t="shared" si="11"/>
        <v/>
      </c>
    </row>
    <row r="361" spans="1:18">
      <c r="A361" s="2">
        <v>354</v>
      </c>
      <c r="B361">
        <v>1</v>
      </c>
      <c r="C361">
        <v>3</v>
      </c>
      <c r="D361">
        <v>80</v>
      </c>
      <c r="E361">
        <v>3</v>
      </c>
      <c r="F361">
        <v>80</v>
      </c>
      <c r="G361">
        <v>0</v>
      </c>
      <c r="H361">
        <v>-1</v>
      </c>
      <c r="I361">
        <v>-1</v>
      </c>
      <c r="J361">
        <v>3500</v>
      </c>
      <c r="K361">
        <v>-1</v>
      </c>
      <c r="L361">
        <v>-1</v>
      </c>
      <c r="N361" s="3" t="str">
        <f t="shared" si="10"/>
        <v/>
      </c>
      <c r="O361" s="3">
        <f>COUNTIF(N$8:N361,"X")</f>
        <v>53</v>
      </c>
      <c r="P361" s="3"/>
      <c r="R361" s="18" t="str">
        <f t="shared" si="11"/>
        <v/>
      </c>
    </row>
    <row r="362" spans="1:18">
      <c r="A362" s="2">
        <v>355</v>
      </c>
      <c r="B362">
        <v>1</v>
      </c>
      <c r="C362">
        <v>5</v>
      </c>
      <c r="D362">
        <v>87</v>
      </c>
      <c r="E362">
        <v>3</v>
      </c>
      <c r="F362">
        <v>86</v>
      </c>
      <c r="G362">
        <v>2</v>
      </c>
      <c r="H362">
        <v>90</v>
      </c>
      <c r="I362">
        <v>-1</v>
      </c>
      <c r="J362">
        <v>3000</v>
      </c>
      <c r="K362">
        <v>-1</v>
      </c>
      <c r="L362">
        <v>-1</v>
      </c>
      <c r="N362" s="3" t="str">
        <f t="shared" si="10"/>
        <v/>
      </c>
      <c r="O362" s="3">
        <f>COUNTIF(N$8:N362,"X")</f>
        <v>53</v>
      </c>
      <c r="P362" s="3"/>
      <c r="R362" s="18" t="str">
        <f t="shared" si="11"/>
        <v/>
      </c>
    </row>
    <row r="363" spans="1:18">
      <c r="A363" s="2">
        <v>356</v>
      </c>
      <c r="B363">
        <v>1</v>
      </c>
      <c r="C363">
        <v>7</v>
      </c>
      <c r="D363">
        <v>100</v>
      </c>
      <c r="E363">
        <v>2</v>
      </c>
      <c r="F363">
        <v>87</v>
      </c>
      <c r="G363">
        <v>5</v>
      </c>
      <c r="H363">
        <v>106</v>
      </c>
      <c r="I363">
        <v>-1</v>
      </c>
      <c r="J363">
        <v>3900</v>
      </c>
      <c r="K363">
        <v>-1</v>
      </c>
      <c r="L363">
        <v>-1</v>
      </c>
      <c r="N363" s="3" t="str">
        <f t="shared" si="10"/>
        <v/>
      </c>
      <c r="O363" s="3">
        <f>COUNTIF(N$8:N363,"X")</f>
        <v>53</v>
      </c>
      <c r="P363" s="3"/>
      <c r="R363" s="18" t="str">
        <f t="shared" si="11"/>
        <v/>
      </c>
    </row>
    <row r="364" spans="1:18">
      <c r="A364" s="2">
        <v>357</v>
      </c>
      <c r="B364">
        <v>1</v>
      </c>
      <c r="C364">
        <v>7</v>
      </c>
      <c r="D364">
        <v>93</v>
      </c>
      <c r="E364">
        <v>3</v>
      </c>
      <c r="F364">
        <v>86</v>
      </c>
      <c r="G364">
        <v>4</v>
      </c>
      <c r="H364">
        <v>99</v>
      </c>
      <c r="I364">
        <v>-1</v>
      </c>
      <c r="J364">
        <v>4400</v>
      </c>
      <c r="K364">
        <v>-1</v>
      </c>
      <c r="L364">
        <v>-1</v>
      </c>
      <c r="N364" s="3" t="str">
        <f t="shared" si="10"/>
        <v/>
      </c>
      <c r="O364" s="3">
        <f>COUNTIF(N$8:N364,"X")</f>
        <v>53</v>
      </c>
      <c r="P364" s="3"/>
      <c r="R364" s="18" t="str">
        <f t="shared" si="11"/>
        <v/>
      </c>
    </row>
    <row r="365" spans="1:18">
      <c r="A365" s="2">
        <v>358</v>
      </c>
      <c r="B365">
        <v>1</v>
      </c>
      <c r="C365">
        <v>6</v>
      </c>
      <c r="D365">
        <v>100</v>
      </c>
      <c r="E365">
        <v>2</v>
      </c>
      <c r="F365">
        <v>104</v>
      </c>
      <c r="G365">
        <v>4</v>
      </c>
      <c r="H365">
        <v>98</v>
      </c>
      <c r="I365">
        <v>-1</v>
      </c>
      <c r="J365">
        <v>4200</v>
      </c>
      <c r="K365">
        <v>-1</v>
      </c>
      <c r="L365">
        <v>-1</v>
      </c>
      <c r="N365" s="3" t="str">
        <f t="shared" si="10"/>
        <v/>
      </c>
      <c r="O365" s="3">
        <f>COUNTIF(N$8:N365,"X")</f>
        <v>53</v>
      </c>
      <c r="P365" s="3"/>
      <c r="R365" s="18" t="str">
        <f t="shared" si="11"/>
        <v/>
      </c>
    </row>
    <row r="366" spans="1:18">
      <c r="A366" s="2">
        <v>359</v>
      </c>
      <c r="B366">
        <v>1</v>
      </c>
      <c r="C366">
        <v>10</v>
      </c>
      <c r="D366">
        <v>85</v>
      </c>
      <c r="E366">
        <v>8</v>
      </c>
      <c r="F366">
        <v>85</v>
      </c>
      <c r="G366">
        <v>2</v>
      </c>
      <c r="H366">
        <v>85</v>
      </c>
      <c r="I366">
        <v>-1</v>
      </c>
      <c r="J366">
        <v>3100</v>
      </c>
      <c r="K366">
        <v>-1</v>
      </c>
      <c r="L366">
        <v>-1</v>
      </c>
      <c r="N366" s="3" t="str">
        <f t="shared" si="10"/>
        <v/>
      </c>
      <c r="O366" s="3">
        <f>COUNTIF(N$8:N366,"X")</f>
        <v>53</v>
      </c>
      <c r="P366" s="3"/>
      <c r="R366" s="18" t="str">
        <f t="shared" si="11"/>
        <v/>
      </c>
    </row>
    <row r="367" spans="1:18">
      <c r="A367" s="2">
        <v>360</v>
      </c>
      <c r="B367">
        <v>1</v>
      </c>
      <c r="C367">
        <v>6</v>
      </c>
      <c r="D367">
        <v>86</v>
      </c>
      <c r="E367">
        <v>5</v>
      </c>
      <c r="F367">
        <v>86</v>
      </c>
      <c r="G367">
        <v>1</v>
      </c>
      <c r="H367">
        <v>90</v>
      </c>
      <c r="I367">
        <v>-1</v>
      </c>
      <c r="J367">
        <v>3800</v>
      </c>
      <c r="K367">
        <v>-1</v>
      </c>
      <c r="L367">
        <v>-1</v>
      </c>
      <c r="N367" s="3" t="str">
        <f t="shared" si="10"/>
        <v/>
      </c>
      <c r="O367" s="3">
        <f>COUNTIF(N$8:N367,"X")</f>
        <v>53</v>
      </c>
      <c r="P367" s="3"/>
      <c r="R367" s="18" t="str">
        <f t="shared" si="11"/>
        <v/>
      </c>
    </row>
    <row r="368" spans="1:18">
      <c r="A368" s="2">
        <v>361</v>
      </c>
      <c r="B368">
        <v>1</v>
      </c>
      <c r="C368">
        <v>7</v>
      </c>
      <c r="D368">
        <v>93</v>
      </c>
      <c r="E368">
        <v>5</v>
      </c>
      <c r="F368">
        <v>87</v>
      </c>
      <c r="G368">
        <v>2</v>
      </c>
      <c r="H368">
        <v>108</v>
      </c>
      <c r="I368">
        <v>-1</v>
      </c>
      <c r="J368">
        <v>4000</v>
      </c>
      <c r="K368">
        <v>-1</v>
      </c>
      <c r="L368">
        <v>-1</v>
      </c>
      <c r="N368" s="3" t="str">
        <f t="shared" si="10"/>
        <v/>
      </c>
      <c r="O368" s="3">
        <f>COUNTIF(N$8:N368,"X")</f>
        <v>53</v>
      </c>
      <c r="P368" s="3" t="str">
        <f>IF(O368&gt;$F$3,"X","-")</f>
        <v>-</v>
      </c>
      <c r="R368" s="18" t="str">
        <f t="shared" si="11"/>
        <v/>
      </c>
    </row>
    <row r="369" spans="1:18">
      <c r="A369" s="2">
        <v>362</v>
      </c>
      <c r="B369">
        <v>1</v>
      </c>
      <c r="C369">
        <v>9</v>
      </c>
      <c r="D369">
        <v>86</v>
      </c>
      <c r="E369">
        <v>6</v>
      </c>
      <c r="F369">
        <v>86</v>
      </c>
      <c r="G369">
        <v>3</v>
      </c>
      <c r="H369">
        <v>86</v>
      </c>
      <c r="I369">
        <v>-1</v>
      </c>
      <c r="J369">
        <v>3600</v>
      </c>
      <c r="K369">
        <v>-1</v>
      </c>
      <c r="L369">
        <v>-1</v>
      </c>
      <c r="N369" s="3" t="str">
        <f t="shared" si="10"/>
        <v/>
      </c>
      <c r="O369" s="3">
        <f>COUNTIF(N$8:N369,"X")</f>
        <v>53</v>
      </c>
      <c r="P369" s="3"/>
      <c r="R369" s="18" t="str">
        <f t="shared" si="11"/>
        <v/>
      </c>
    </row>
    <row r="370" spans="1:18">
      <c r="A370" s="2">
        <v>363</v>
      </c>
      <c r="B370">
        <v>1</v>
      </c>
      <c r="C370">
        <v>11</v>
      </c>
      <c r="D370">
        <v>94</v>
      </c>
      <c r="E370">
        <v>5</v>
      </c>
      <c r="F370">
        <v>85</v>
      </c>
      <c r="G370">
        <v>6</v>
      </c>
      <c r="H370">
        <v>103</v>
      </c>
      <c r="I370">
        <v>-1</v>
      </c>
      <c r="J370">
        <v>3800</v>
      </c>
      <c r="K370">
        <v>-1</v>
      </c>
      <c r="L370">
        <v>-1</v>
      </c>
      <c r="N370" s="3" t="str">
        <f t="shared" si="10"/>
        <v/>
      </c>
      <c r="O370" s="3">
        <f>COUNTIF(N$8:N370,"X")</f>
        <v>53</v>
      </c>
      <c r="P370" s="3"/>
      <c r="R370" s="18" t="str">
        <f t="shared" si="11"/>
        <v/>
      </c>
    </row>
    <row r="371" spans="1:18">
      <c r="A371" s="2">
        <v>364</v>
      </c>
      <c r="B371">
        <v>1</v>
      </c>
      <c r="C371">
        <v>7</v>
      </c>
      <c r="D371">
        <v>84</v>
      </c>
      <c r="E371">
        <v>6</v>
      </c>
      <c r="F371">
        <v>84</v>
      </c>
      <c r="G371">
        <v>1</v>
      </c>
      <c r="H371">
        <v>85</v>
      </c>
      <c r="I371">
        <v>-1</v>
      </c>
      <c r="J371">
        <v>4600</v>
      </c>
      <c r="K371">
        <v>-1</v>
      </c>
      <c r="L371">
        <v>-1</v>
      </c>
      <c r="N371" s="3" t="str">
        <f t="shared" si="10"/>
        <v/>
      </c>
      <c r="O371" s="3">
        <f>COUNTIF(N$8:N371,"X")</f>
        <v>53</v>
      </c>
      <c r="P371" s="3"/>
      <c r="R371" s="18" t="str">
        <f t="shared" si="11"/>
        <v/>
      </c>
    </row>
    <row r="372" spans="1:18">
      <c r="A372" s="2">
        <v>365</v>
      </c>
      <c r="B372">
        <v>1</v>
      </c>
      <c r="C372">
        <v>7</v>
      </c>
      <c r="D372">
        <v>85</v>
      </c>
      <c r="E372">
        <v>4</v>
      </c>
      <c r="F372">
        <v>82</v>
      </c>
      <c r="G372">
        <v>3</v>
      </c>
      <c r="H372">
        <v>90</v>
      </c>
      <c r="I372">
        <v>-1</v>
      </c>
      <c r="J372">
        <v>4500</v>
      </c>
      <c r="K372">
        <v>-1</v>
      </c>
      <c r="L372">
        <v>-1</v>
      </c>
      <c r="N372" s="3" t="str">
        <f t="shared" si="10"/>
        <v/>
      </c>
      <c r="O372" s="3">
        <f>COUNTIF(N$8:N372,"X")</f>
        <v>53</v>
      </c>
      <c r="P372" s="3"/>
      <c r="R372" s="18" t="str">
        <f t="shared" si="11"/>
        <v/>
      </c>
    </row>
    <row r="373" spans="1:18">
      <c r="A373" s="2">
        <v>366</v>
      </c>
      <c r="B373">
        <v>1</v>
      </c>
      <c r="C373">
        <v>10</v>
      </c>
      <c r="D373">
        <v>86</v>
      </c>
      <c r="E373">
        <v>5</v>
      </c>
      <c r="F373">
        <v>84</v>
      </c>
      <c r="G373">
        <v>5</v>
      </c>
      <c r="H373">
        <v>88</v>
      </c>
      <c r="I373">
        <v>-1</v>
      </c>
      <c r="J373">
        <v>4200</v>
      </c>
      <c r="K373">
        <v>-1</v>
      </c>
      <c r="L373">
        <v>-1</v>
      </c>
      <c r="N373" s="3" t="str">
        <f t="shared" si="10"/>
        <v/>
      </c>
      <c r="O373" s="3">
        <f>COUNTIF(N$8:N373,"X")</f>
        <v>53</v>
      </c>
      <c r="P373" s="3"/>
      <c r="R373" s="18" t="str">
        <f t="shared" si="11"/>
        <v/>
      </c>
    </row>
    <row r="374" spans="1:18">
      <c r="A374" s="2">
        <v>367</v>
      </c>
      <c r="B374">
        <v>1</v>
      </c>
      <c r="C374">
        <v>8</v>
      </c>
      <c r="D374">
        <v>90</v>
      </c>
      <c r="E374">
        <v>4</v>
      </c>
      <c r="F374">
        <v>86</v>
      </c>
      <c r="G374">
        <v>4</v>
      </c>
      <c r="H374">
        <v>94</v>
      </c>
      <c r="I374">
        <v>-1</v>
      </c>
      <c r="J374">
        <v>3900</v>
      </c>
      <c r="K374">
        <v>-1</v>
      </c>
      <c r="L374">
        <v>-1</v>
      </c>
      <c r="N374" s="3" t="str">
        <f t="shared" si="10"/>
        <v/>
      </c>
      <c r="O374" s="3">
        <f>COUNTIF(N$8:N374,"X")</f>
        <v>53</v>
      </c>
      <c r="P374" s="3"/>
      <c r="R374" s="18" t="str">
        <f t="shared" si="11"/>
        <v/>
      </c>
    </row>
    <row r="375" spans="1:18">
      <c r="A375" s="2">
        <v>368</v>
      </c>
      <c r="B375">
        <v>1</v>
      </c>
      <c r="C375">
        <v>6</v>
      </c>
      <c r="D375">
        <v>94</v>
      </c>
      <c r="E375">
        <v>1</v>
      </c>
      <c r="F375">
        <v>78</v>
      </c>
      <c r="G375">
        <v>5</v>
      </c>
      <c r="H375">
        <v>98</v>
      </c>
      <c r="I375">
        <v>-1</v>
      </c>
      <c r="J375">
        <v>4000</v>
      </c>
      <c r="K375">
        <v>-1</v>
      </c>
      <c r="L375">
        <v>-1</v>
      </c>
      <c r="N375" s="3" t="str">
        <f t="shared" si="10"/>
        <v/>
      </c>
      <c r="O375" s="3">
        <f>COUNTIF(N$8:N375,"X")</f>
        <v>53</v>
      </c>
      <c r="P375" s="3"/>
      <c r="R375" s="18" t="str">
        <f t="shared" si="11"/>
        <v/>
      </c>
    </row>
    <row r="376" spans="1:18">
      <c r="A376" s="2">
        <v>369</v>
      </c>
      <c r="B376">
        <v>1</v>
      </c>
      <c r="C376">
        <v>5</v>
      </c>
      <c r="D376">
        <v>85</v>
      </c>
      <c r="E376">
        <v>3</v>
      </c>
      <c r="F376">
        <v>83</v>
      </c>
      <c r="G376">
        <v>2</v>
      </c>
      <c r="H376">
        <v>90</v>
      </c>
      <c r="I376">
        <v>-1</v>
      </c>
      <c r="J376" s="10">
        <v>4200</v>
      </c>
      <c r="K376">
        <v>-1</v>
      </c>
      <c r="L376">
        <v>-1</v>
      </c>
      <c r="N376" s="3" t="str">
        <f t="shared" si="10"/>
        <v/>
      </c>
      <c r="O376" s="3">
        <f>COUNTIF(N$8:N376,"X")</f>
        <v>53</v>
      </c>
      <c r="P376" s="3"/>
      <c r="R376" s="18" t="str">
        <f t="shared" si="11"/>
        <v/>
      </c>
    </row>
    <row r="377" spans="1:18">
      <c r="A377" s="2">
        <v>370</v>
      </c>
      <c r="B377">
        <v>1</v>
      </c>
      <c r="C377">
        <v>10</v>
      </c>
      <c r="D377">
        <v>89</v>
      </c>
      <c r="E377">
        <v>5</v>
      </c>
      <c r="F377">
        <v>87</v>
      </c>
      <c r="G377">
        <v>5</v>
      </c>
      <c r="H377">
        <v>91</v>
      </c>
      <c r="I377">
        <v>-1</v>
      </c>
      <c r="J377" s="10">
        <v>4300</v>
      </c>
      <c r="K377">
        <v>-1</v>
      </c>
      <c r="L377">
        <v>-1</v>
      </c>
      <c r="N377" s="3" t="str">
        <f t="shared" si="10"/>
        <v/>
      </c>
      <c r="O377" s="3">
        <f>COUNTIF(N$8:N377,"X")</f>
        <v>53</v>
      </c>
      <c r="P377" s="3"/>
      <c r="R377" s="18" t="str">
        <f t="shared" si="11"/>
        <v/>
      </c>
    </row>
    <row r="378" spans="1:18">
      <c r="A378" s="2">
        <v>371</v>
      </c>
      <c r="B378">
        <v>1</v>
      </c>
      <c r="C378">
        <v>-2</v>
      </c>
      <c r="D378">
        <v>91</v>
      </c>
      <c r="E378">
        <v>-2</v>
      </c>
      <c r="F378">
        <v>88</v>
      </c>
      <c r="G378">
        <v>-2</v>
      </c>
      <c r="H378">
        <v>99</v>
      </c>
      <c r="I378">
        <v>-1</v>
      </c>
      <c r="J378" s="10">
        <v>3900</v>
      </c>
      <c r="K378">
        <v>-1</v>
      </c>
      <c r="L378">
        <v>-1</v>
      </c>
      <c r="N378" s="3" t="str">
        <f t="shared" si="10"/>
        <v>X</v>
      </c>
      <c r="O378" s="3">
        <f>COUNTIF(N$8:N378,"X")</f>
        <v>54</v>
      </c>
      <c r="P378" s="3" t="str">
        <f>IF(O378&gt;$F$3,"X","-")</f>
        <v>-</v>
      </c>
      <c r="R378" s="18" t="str">
        <f t="shared" si="11"/>
        <v/>
      </c>
    </row>
    <row r="379" spans="1:18">
      <c r="A379" s="2">
        <v>372</v>
      </c>
      <c r="B379">
        <v>1</v>
      </c>
      <c r="C379">
        <v>-2</v>
      </c>
      <c r="D379">
        <v>88</v>
      </c>
      <c r="E379">
        <v>-2</v>
      </c>
      <c r="F379">
        <v>83</v>
      </c>
      <c r="G379">
        <v>-2</v>
      </c>
      <c r="H379">
        <v>96</v>
      </c>
      <c r="I379">
        <v>-1</v>
      </c>
      <c r="J379" s="10">
        <v>2500</v>
      </c>
      <c r="K379">
        <v>-1</v>
      </c>
      <c r="L379">
        <v>-1</v>
      </c>
      <c r="N379" s="3" t="str">
        <f t="shared" si="10"/>
        <v>X</v>
      </c>
      <c r="O379" s="3">
        <f>COUNTIF(N$8:N379,"X")</f>
        <v>55</v>
      </c>
      <c r="P379" s="3"/>
      <c r="R379" s="18" t="str">
        <f t="shared" si="11"/>
        <v/>
      </c>
    </row>
    <row r="380" spans="1:18">
      <c r="A380" s="2">
        <v>373</v>
      </c>
      <c r="B380">
        <v>1</v>
      </c>
      <c r="C380">
        <v>9</v>
      </c>
      <c r="D380">
        <v>91</v>
      </c>
      <c r="E380">
        <v>3</v>
      </c>
      <c r="F380">
        <v>86</v>
      </c>
      <c r="G380">
        <v>6</v>
      </c>
      <c r="H380">
        <v>94</v>
      </c>
      <c r="I380">
        <v>-1</v>
      </c>
      <c r="J380" s="10">
        <v>3800</v>
      </c>
      <c r="K380">
        <v>-1</v>
      </c>
      <c r="L380">
        <v>-1</v>
      </c>
      <c r="N380" s="3" t="str">
        <f t="shared" si="10"/>
        <v/>
      </c>
      <c r="O380" s="3">
        <f>COUNTIF(N$8:N380,"X")</f>
        <v>55</v>
      </c>
      <c r="P380" s="3"/>
      <c r="R380" s="18" t="str">
        <f t="shared" si="11"/>
        <v/>
      </c>
    </row>
    <row r="381" spans="1:18">
      <c r="A381" s="2">
        <v>374</v>
      </c>
      <c r="B381">
        <v>1</v>
      </c>
      <c r="C381">
        <v>7</v>
      </c>
      <c r="D381">
        <v>83</v>
      </c>
      <c r="E381">
        <v>4</v>
      </c>
      <c r="F381">
        <v>85</v>
      </c>
      <c r="G381">
        <v>3</v>
      </c>
      <c r="H381">
        <v>82</v>
      </c>
      <c r="I381">
        <v>-1</v>
      </c>
      <c r="J381" s="10">
        <v>4700</v>
      </c>
      <c r="K381">
        <v>-1</v>
      </c>
      <c r="L381">
        <v>-1</v>
      </c>
      <c r="N381" s="3" t="str">
        <f t="shared" si="10"/>
        <v/>
      </c>
      <c r="O381" s="3">
        <f>COUNTIF(N$8:N381,"X")</f>
        <v>55</v>
      </c>
      <c r="P381" s="3"/>
      <c r="R381" s="18" t="str">
        <f t="shared" si="11"/>
        <v/>
      </c>
    </row>
    <row r="382" spans="1:18">
      <c r="A382" s="2">
        <v>375</v>
      </c>
      <c r="B382">
        <v>1</v>
      </c>
      <c r="C382">
        <v>8</v>
      </c>
      <c r="D382">
        <v>86</v>
      </c>
      <c r="E382">
        <v>5</v>
      </c>
      <c r="F382">
        <v>86</v>
      </c>
      <c r="G382">
        <v>3</v>
      </c>
      <c r="H382">
        <v>88</v>
      </c>
      <c r="I382">
        <v>-1</v>
      </c>
      <c r="J382" s="10">
        <v>3600</v>
      </c>
      <c r="K382">
        <v>-1</v>
      </c>
      <c r="L382">
        <v>-1</v>
      </c>
      <c r="N382" s="3" t="str">
        <f t="shared" si="10"/>
        <v/>
      </c>
      <c r="O382" s="3">
        <f>COUNTIF(N$8:N382,"X")</f>
        <v>55</v>
      </c>
      <c r="P382" s="3"/>
      <c r="R382" s="18" t="str">
        <f t="shared" si="11"/>
        <v/>
      </c>
    </row>
    <row r="383" spans="1:18">
      <c r="A383" s="2">
        <v>376</v>
      </c>
      <c r="B383">
        <v>1</v>
      </c>
      <c r="C383">
        <v>10</v>
      </c>
      <c r="D383">
        <v>87</v>
      </c>
      <c r="E383">
        <v>8</v>
      </c>
      <c r="F383">
        <v>83</v>
      </c>
      <c r="G383">
        <v>2</v>
      </c>
      <c r="H383">
        <v>104</v>
      </c>
      <c r="I383">
        <v>-1</v>
      </c>
      <c r="J383" s="10">
        <v>3300</v>
      </c>
      <c r="K383">
        <v>-1</v>
      </c>
      <c r="L383">
        <v>-1</v>
      </c>
      <c r="N383" s="3" t="str">
        <f t="shared" si="10"/>
        <v/>
      </c>
      <c r="O383" s="3">
        <f>COUNTIF(N$8:N383,"X")</f>
        <v>55</v>
      </c>
      <c r="P383" s="3"/>
      <c r="R383" s="18" t="str">
        <f t="shared" si="11"/>
        <v/>
      </c>
    </row>
    <row r="384" spans="1:18">
      <c r="A384" s="2">
        <v>377</v>
      </c>
      <c r="B384">
        <v>1</v>
      </c>
      <c r="C384">
        <v>9</v>
      </c>
      <c r="D384">
        <v>92</v>
      </c>
      <c r="E384">
        <v>5</v>
      </c>
      <c r="F384">
        <v>91</v>
      </c>
      <c r="G384">
        <v>4</v>
      </c>
      <c r="H384">
        <v>95</v>
      </c>
      <c r="I384">
        <v>-1</v>
      </c>
      <c r="J384">
        <v>3600</v>
      </c>
      <c r="K384">
        <v>-1</v>
      </c>
      <c r="L384">
        <v>-1</v>
      </c>
      <c r="N384" s="3" t="str">
        <f t="shared" si="10"/>
        <v/>
      </c>
      <c r="O384" s="3">
        <f>COUNTIF(N$8:N384,"X")</f>
        <v>55</v>
      </c>
      <c r="P384" s="3"/>
      <c r="R384" s="18" t="str">
        <f t="shared" si="11"/>
        <v/>
      </c>
    </row>
    <row r="385" spans="1:18">
      <c r="A385" s="2">
        <v>378</v>
      </c>
      <c r="B385">
        <v>1</v>
      </c>
      <c r="C385">
        <v>8</v>
      </c>
      <c r="D385">
        <v>95</v>
      </c>
      <c r="E385">
        <v>4</v>
      </c>
      <c r="F385">
        <v>88</v>
      </c>
      <c r="G385">
        <v>4</v>
      </c>
      <c r="H385">
        <v>103</v>
      </c>
      <c r="I385">
        <v>-1</v>
      </c>
      <c r="J385">
        <v>3800</v>
      </c>
      <c r="K385">
        <v>-1</v>
      </c>
      <c r="L385">
        <v>-1</v>
      </c>
      <c r="N385" s="3" t="str">
        <f t="shared" si="10"/>
        <v/>
      </c>
      <c r="O385" s="3">
        <f>COUNTIF(N$8:N385,"X")</f>
        <v>55</v>
      </c>
      <c r="P385" s="3"/>
      <c r="R385" s="18" t="str">
        <f t="shared" si="11"/>
        <v/>
      </c>
    </row>
    <row r="386" spans="1:18">
      <c r="A386" s="2">
        <v>379</v>
      </c>
      <c r="B386">
        <v>1</v>
      </c>
      <c r="C386">
        <v>8</v>
      </c>
      <c r="D386">
        <v>86</v>
      </c>
      <c r="E386">
        <v>6</v>
      </c>
      <c r="F386">
        <v>88</v>
      </c>
      <c r="G386">
        <v>2</v>
      </c>
      <c r="H386">
        <v>82</v>
      </c>
      <c r="I386">
        <v>-1</v>
      </c>
      <c r="J386">
        <v>4600</v>
      </c>
      <c r="K386">
        <v>-1</v>
      </c>
      <c r="L386">
        <v>-1</v>
      </c>
      <c r="N386" s="3" t="str">
        <f t="shared" si="10"/>
        <v/>
      </c>
      <c r="O386" s="3">
        <f>COUNTIF(N$8:N386,"X")</f>
        <v>55</v>
      </c>
      <c r="P386" s="3"/>
      <c r="R386" s="18" t="str">
        <f t="shared" si="11"/>
        <v/>
      </c>
    </row>
    <row r="387" spans="1:18">
      <c r="A387" s="2">
        <v>380</v>
      </c>
      <c r="B387">
        <v>1</v>
      </c>
      <c r="C387">
        <v>8</v>
      </c>
      <c r="D387">
        <v>86</v>
      </c>
      <c r="E387">
        <v>3</v>
      </c>
      <c r="F387">
        <v>85</v>
      </c>
      <c r="G387">
        <v>5</v>
      </c>
      <c r="H387">
        <v>87</v>
      </c>
      <c r="I387">
        <v>-1</v>
      </c>
      <c r="J387">
        <v>4500</v>
      </c>
      <c r="K387">
        <v>-1</v>
      </c>
      <c r="L387">
        <v>-1</v>
      </c>
      <c r="N387" s="3" t="str">
        <f t="shared" si="10"/>
        <v/>
      </c>
      <c r="O387" s="3">
        <f>COUNTIF(N$8:N387,"X")</f>
        <v>55</v>
      </c>
      <c r="P387" s="3"/>
      <c r="R387" s="18" t="str">
        <f t="shared" si="11"/>
        <v/>
      </c>
    </row>
    <row r="388" spans="1:18">
      <c r="A388" s="2">
        <v>381</v>
      </c>
      <c r="B388">
        <v>1</v>
      </c>
      <c r="C388">
        <v>9</v>
      </c>
      <c r="D388">
        <v>90</v>
      </c>
      <c r="E388">
        <v>2</v>
      </c>
      <c r="F388">
        <v>87</v>
      </c>
      <c r="G388">
        <v>7</v>
      </c>
      <c r="H388">
        <v>92</v>
      </c>
      <c r="I388">
        <v>-1</v>
      </c>
      <c r="J388">
        <v>4200</v>
      </c>
      <c r="K388">
        <v>-1</v>
      </c>
      <c r="L388">
        <v>-1</v>
      </c>
      <c r="N388" s="3" t="str">
        <f t="shared" si="10"/>
        <v/>
      </c>
      <c r="O388" s="3">
        <f>COUNTIF(N$8:N388,"X")</f>
        <v>55</v>
      </c>
      <c r="P388" s="3" t="str">
        <f>IF(O388&gt;$F$3,"X","-")</f>
        <v>-</v>
      </c>
      <c r="R388" s="18" t="str">
        <f t="shared" si="11"/>
        <v/>
      </c>
    </row>
    <row r="389" spans="1:18">
      <c r="A389" s="2">
        <v>382</v>
      </c>
      <c r="B389">
        <v>1</v>
      </c>
      <c r="C389">
        <v>10</v>
      </c>
      <c r="D389">
        <v>88</v>
      </c>
      <c r="E389">
        <v>7</v>
      </c>
      <c r="F389">
        <v>87</v>
      </c>
      <c r="G389">
        <v>3</v>
      </c>
      <c r="H389">
        <v>92</v>
      </c>
      <c r="I389">
        <v>-1</v>
      </c>
      <c r="J389">
        <v>3600</v>
      </c>
      <c r="K389">
        <v>-1</v>
      </c>
      <c r="L389">
        <v>-1</v>
      </c>
      <c r="N389" s="3" t="str">
        <f t="shared" si="10"/>
        <v/>
      </c>
      <c r="O389" s="3">
        <f>COUNTIF(N$8:N389,"X")</f>
        <v>55</v>
      </c>
      <c r="P389" s="3"/>
      <c r="R389" s="18" t="str">
        <f t="shared" si="11"/>
        <v/>
      </c>
    </row>
    <row r="390" spans="1:18">
      <c r="A390" s="2">
        <v>383</v>
      </c>
      <c r="B390">
        <v>1</v>
      </c>
      <c r="C390">
        <v>10</v>
      </c>
      <c r="D390">
        <v>92</v>
      </c>
      <c r="E390">
        <v>4</v>
      </c>
      <c r="F390">
        <v>86</v>
      </c>
      <c r="G390">
        <v>6</v>
      </c>
      <c r="H390">
        <v>96</v>
      </c>
      <c r="I390">
        <v>-1</v>
      </c>
      <c r="J390">
        <v>3800</v>
      </c>
      <c r="K390">
        <v>-1</v>
      </c>
      <c r="L390">
        <v>-1</v>
      </c>
      <c r="N390" s="3" t="str">
        <f t="shared" si="10"/>
        <v/>
      </c>
      <c r="O390" s="3">
        <f>COUNTIF(N$8:N390,"X")</f>
        <v>55</v>
      </c>
      <c r="P390" s="3"/>
      <c r="R390" s="18" t="str">
        <f t="shared" si="11"/>
        <v/>
      </c>
    </row>
    <row r="391" spans="1:18">
      <c r="A391" s="2">
        <v>384</v>
      </c>
      <c r="B391">
        <v>1</v>
      </c>
      <c r="C391">
        <v>8</v>
      </c>
      <c r="D391">
        <v>90</v>
      </c>
      <c r="E391">
        <v>6</v>
      </c>
      <c r="F391">
        <v>86</v>
      </c>
      <c r="G391">
        <v>2</v>
      </c>
      <c r="H391">
        <v>103</v>
      </c>
      <c r="I391">
        <v>-1</v>
      </c>
      <c r="J391">
        <v>4600</v>
      </c>
      <c r="K391">
        <v>-1</v>
      </c>
      <c r="L391">
        <v>-1</v>
      </c>
      <c r="N391" s="3" t="str">
        <f t="shared" si="10"/>
        <v/>
      </c>
      <c r="O391" s="3">
        <f>COUNTIF(N$8:N391,"X")</f>
        <v>55</v>
      </c>
      <c r="P391" s="3"/>
      <c r="R391" s="18" t="str">
        <f t="shared" si="11"/>
        <v/>
      </c>
    </row>
    <row r="392" spans="1:18">
      <c r="A392" s="2">
        <v>385</v>
      </c>
      <c r="B392">
        <v>1</v>
      </c>
      <c r="C392">
        <v>11</v>
      </c>
      <c r="D392">
        <v>91</v>
      </c>
      <c r="E392">
        <v>6</v>
      </c>
      <c r="F392">
        <v>86</v>
      </c>
      <c r="G392">
        <v>5</v>
      </c>
      <c r="H392">
        <v>99</v>
      </c>
      <c r="I392">
        <v>-1</v>
      </c>
      <c r="J392">
        <v>4500</v>
      </c>
      <c r="K392">
        <v>-1</v>
      </c>
      <c r="L392">
        <v>-1</v>
      </c>
      <c r="N392" s="3" t="str">
        <f t="shared" ref="N392:N455" si="12">IF(OR(C392=-2,D392=-2,E392=-2,F392=-2,G392=-2,H392=-2),"X","")</f>
        <v/>
      </c>
      <c r="O392" s="3">
        <f>COUNTIF(N$8:N392,"X")</f>
        <v>55</v>
      </c>
      <c r="P392" s="3"/>
      <c r="R392" s="18" t="str">
        <f t="shared" ref="R392:R455" si="13">IF(P392&gt;="X","Betriebsmeldung","")</f>
        <v/>
      </c>
    </row>
    <row r="393" spans="1:18">
      <c r="A393" s="2">
        <v>386</v>
      </c>
      <c r="B393">
        <v>1</v>
      </c>
      <c r="C393">
        <v>4</v>
      </c>
      <c r="D393">
        <v>90</v>
      </c>
      <c r="E393">
        <v>2</v>
      </c>
      <c r="F393">
        <v>85</v>
      </c>
      <c r="G393">
        <v>2</v>
      </c>
      <c r="H393">
        <v>95</v>
      </c>
      <c r="I393">
        <v>-1</v>
      </c>
      <c r="J393">
        <v>4200</v>
      </c>
      <c r="K393">
        <v>-1</v>
      </c>
      <c r="L393">
        <v>-1</v>
      </c>
      <c r="N393" s="3" t="str">
        <f t="shared" si="12"/>
        <v/>
      </c>
      <c r="O393" s="3">
        <f>COUNTIF(N$8:N393,"X")</f>
        <v>55</v>
      </c>
      <c r="P393" s="3"/>
      <c r="R393" s="18" t="str">
        <f t="shared" si="13"/>
        <v/>
      </c>
    </row>
    <row r="394" spans="1:18">
      <c r="A394" s="2">
        <v>387</v>
      </c>
      <c r="B394">
        <v>1</v>
      </c>
      <c r="C394">
        <v>8</v>
      </c>
      <c r="D394">
        <v>94</v>
      </c>
      <c r="E394">
        <v>3</v>
      </c>
      <c r="F394">
        <v>89</v>
      </c>
      <c r="G394">
        <v>5</v>
      </c>
      <c r="H394">
        <v>98</v>
      </c>
      <c r="I394">
        <v>-1</v>
      </c>
      <c r="J394">
        <v>3900</v>
      </c>
      <c r="K394">
        <v>-1</v>
      </c>
      <c r="L394">
        <v>-1</v>
      </c>
      <c r="N394" s="3" t="str">
        <f t="shared" si="12"/>
        <v/>
      </c>
      <c r="O394" s="3">
        <f>COUNTIF(N$8:N394,"X")</f>
        <v>55</v>
      </c>
      <c r="P394" s="3"/>
      <c r="R394" s="18" t="str">
        <f t="shared" si="13"/>
        <v/>
      </c>
    </row>
    <row r="395" spans="1:18">
      <c r="A395" s="2">
        <v>388</v>
      </c>
      <c r="B395">
        <v>1</v>
      </c>
      <c r="C395">
        <v>11</v>
      </c>
      <c r="D395">
        <v>83</v>
      </c>
      <c r="E395">
        <v>7</v>
      </c>
      <c r="F395">
        <v>80</v>
      </c>
      <c r="G395">
        <v>4</v>
      </c>
      <c r="H395">
        <v>90</v>
      </c>
      <c r="I395">
        <v>-1</v>
      </c>
      <c r="J395">
        <v>4000</v>
      </c>
      <c r="K395">
        <v>-1</v>
      </c>
      <c r="L395">
        <v>-1</v>
      </c>
      <c r="N395" s="3" t="str">
        <f t="shared" si="12"/>
        <v/>
      </c>
      <c r="O395" s="3">
        <f>COUNTIF(N$8:N395,"X")</f>
        <v>55</v>
      </c>
      <c r="P395" s="3"/>
      <c r="R395" s="18" t="str">
        <f t="shared" si="13"/>
        <v/>
      </c>
    </row>
    <row r="396" spans="1:18">
      <c r="A396" s="2">
        <v>389</v>
      </c>
      <c r="B396">
        <v>1</v>
      </c>
      <c r="C396">
        <v>5</v>
      </c>
      <c r="D396">
        <v>90</v>
      </c>
      <c r="E396">
        <v>2</v>
      </c>
      <c r="F396">
        <v>87</v>
      </c>
      <c r="G396">
        <v>3</v>
      </c>
      <c r="H396">
        <v>92</v>
      </c>
      <c r="I396">
        <v>-1</v>
      </c>
      <c r="J396" s="10">
        <v>4200</v>
      </c>
      <c r="K396">
        <v>-1</v>
      </c>
      <c r="L396">
        <v>-1</v>
      </c>
      <c r="N396" s="3" t="str">
        <f t="shared" si="12"/>
        <v/>
      </c>
      <c r="O396" s="3">
        <f>COUNTIF(N$8:N396,"X")</f>
        <v>55</v>
      </c>
      <c r="P396" s="3"/>
      <c r="R396" s="18" t="str">
        <f t="shared" si="13"/>
        <v/>
      </c>
    </row>
    <row r="397" spans="1:18">
      <c r="A397" s="2">
        <v>390</v>
      </c>
      <c r="B397">
        <v>1</v>
      </c>
      <c r="C397">
        <v>7</v>
      </c>
      <c r="D397">
        <v>96</v>
      </c>
      <c r="E397">
        <v>4</v>
      </c>
      <c r="F397">
        <v>88</v>
      </c>
      <c r="G397">
        <v>3</v>
      </c>
      <c r="H397">
        <v>108</v>
      </c>
      <c r="I397">
        <v>-1</v>
      </c>
      <c r="J397" s="10">
        <v>4300</v>
      </c>
      <c r="K397">
        <v>-1</v>
      </c>
      <c r="L397">
        <v>-1</v>
      </c>
      <c r="N397" s="3" t="str">
        <f t="shared" si="12"/>
        <v/>
      </c>
      <c r="O397" s="3">
        <f>COUNTIF(N$8:N397,"X")</f>
        <v>55</v>
      </c>
      <c r="P397" s="3"/>
      <c r="R397" s="18" t="str">
        <f t="shared" si="13"/>
        <v/>
      </c>
    </row>
    <row r="398" spans="1:18">
      <c r="A398" s="2">
        <v>391</v>
      </c>
      <c r="B398">
        <v>1</v>
      </c>
      <c r="C398">
        <v>6</v>
      </c>
      <c r="D398">
        <v>107</v>
      </c>
      <c r="E398">
        <v>1</v>
      </c>
      <c r="F398">
        <v>97</v>
      </c>
      <c r="G398">
        <v>5</v>
      </c>
      <c r="H398">
        <v>109</v>
      </c>
      <c r="I398">
        <v>-1</v>
      </c>
      <c r="J398" s="10">
        <v>3900</v>
      </c>
      <c r="K398">
        <v>-1</v>
      </c>
      <c r="L398">
        <v>-1</v>
      </c>
      <c r="N398" s="3" t="str">
        <f t="shared" si="12"/>
        <v/>
      </c>
      <c r="O398" s="3">
        <f>COUNTIF(N$8:N398,"X")</f>
        <v>55</v>
      </c>
      <c r="P398" s="3" t="str">
        <f>IF(O398&gt;$F$3,"X","-")</f>
        <v>-</v>
      </c>
      <c r="R398" s="18" t="str">
        <f t="shared" si="13"/>
        <v/>
      </c>
    </row>
    <row r="399" spans="1:18">
      <c r="A399" s="2">
        <v>392</v>
      </c>
      <c r="B399">
        <v>1</v>
      </c>
      <c r="C399">
        <v>9</v>
      </c>
      <c r="D399">
        <v>105</v>
      </c>
      <c r="E399">
        <v>2</v>
      </c>
      <c r="F399">
        <v>84</v>
      </c>
      <c r="G399">
        <v>7</v>
      </c>
      <c r="H399">
        <v>111</v>
      </c>
      <c r="I399">
        <v>-1</v>
      </c>
      <c r="J399">
        <v>4600</v>
      </c>
      <c r="K399">
        <v>-1</v>
      </c>
      <c r="L399">
        <v>-1</v>
      </c>
      <c r="N399" s="3" t="str">
        <f t="shared" si="12"/>
        <v/>
      </c>
      <c r="O399" s="3">
        <f>COUNTIF(N$8:N399,"X")</f>
        <v>55</v>
      </c>
      <c r="P399" s="3"/>
      <c r="R399" s="18" t="str">
        <f t="shared" si="13"/>
        <v/>
      </c>
    </row>
    <row r="400" spans="1:18">
      <c r="A400" s="2">
        <v>393</v>
      </c>
      <c r="B400">
        <v>1</v>
      </c>
      <c r="C400">
        <v>12</v>
      </c>
      <c r="D400">
        <v>80</v>
      </c>
      <c r="E400">
        <v>12</v>
      </c>
      <c r="F400">
        <v>80</v>
      </c>
      <c r="G400">
        <v>0</v>
      </c>
      <c r="H400">
        <v>-1</v>
      </c>
      <c r="I400">
        <v>-1</v>
      </c>
      <c r="J400">
        <v>4500</v>
      </c>
      <c r="K400">
        <v>-1</v>
      </c>
      <c r="L400">
        <v>-1</v>
      </c>
      <c r="N400" s="3" t="str">
        <f t="shared" si="12"/>
        <v/>
      </c>
      <c r="O400" s="3">
        <f>COUNTIF(N$8:N400,"X")</f>
        <v>55</v>
      </c>
      <c r="P400" s="3"/>
      <c r="R400" s="18" t="str">
        <f t="shared" si="13"/>
        <v/>
      </c>
    </row>
    <row r="401" spans="1:18">
      <c r="A401" s="2">
        <v>394</v>
      </c>
      <c r="B401">
        <v>1</v>
      </c>
      <c r="C401">
        <v>9</v>
      </c>
      <c r="D401">
        <v>90</v>
      </c>
      <c r="E401">
        <v>8</v>
      </c>
      <c r="F401">
        <v>89</v>
      </c>
      <c r="G401">
        <v>1</v>
      </c>
      <c r="H401">
        <v>101</v>
      </c>
      <c r="I401">
        <v>-1</v>
      </c>
      <c r="J401">
        <v>4200</v>
      </c>
      <c r="K401">
        <v>-1</v>
      </c>
      <c r="L401">
        <v>-1</v>
      </c>
      <c r="N401" s="3" t="str">
        <f t="shared" si="12"/>
        <v/>
      </c>
      <c r="O401" s="3">
        <f>COUNTIF(N$8:N401,"X")</f>
        <v>55</v>
      </c>
      <c r="P401" s="3"/>
      <c r="R401" s="18" t="str">
        <f t="shared" si="13"/>
        <v/>
      </c>
    </row>
    <row r="402" spans="1:18">
      <c r="A402" s="2">
        <v>395</v>
      </c>
      <c r="B402">
        <v>1</v>
      </c>
      <c r="C402">
        <v>8</v>
      </c>
      <c r="D402">
        <v>87</v>
      </c>
      <c r="E402">
        <v>5</v>
      </c>
      <c r="F402">
        <v>85</v>
      </c>
      <c r="G402">
        <v>3</v>
      </c>
      <c r="H402">
        <v>91</v>
      </c>
      <c r="I402">
        <v>-1</v>
      </c>
      <c r="J402">
        <v>3900</v>
      </c>
      <c r="K402">
        <v>-1</v>
      </c>
      <c r="L402">
        <v>-1</v>
      </c>
      <c r="N402" s="3" t="str">
        <f t="shared" si="12"/>
        <v/>
      </c>
      <c r="O402" s="3">
        <f>COUNTIF(N$8:N402,"X")</f>
        <v>55</v>
      </c>
      <c r="P402" s="3"/>
      <c r="R402" s="18" t="str">
        <f t="shared" si="13"/>
        <v/>
      </c>
    </row>
    <row r="403" spans="1:18">
      <c r="A403" s="2">
        <v>396</v>
      </c>
      <c r="B403">
        <v>1</v>
      </c>
      <c r="C403">
        <v>8</v>
      </c>
      <c r="D403">
        <v>90</v>
      </c>
      <c r="E403">
        <v>4</v>
      </c>
      <c r="F403">
        <v>87</v>
      </c>
      <c r="G403">
        <v>4</v>
      </c>
      <c r="H403">
        <v>94</v>
      </c>
      <c r="I403">
        <v>-1</v>
      </c>
      <c r="J403">
        <v>4000</v>
      </c>
      <c r="K403">
        <v>-1</v>
      </c>
      <c r="L403">
        <v>-1</v>
      </c>
      <c r="N403" s="3" t="str">
        <f t="shared" si="12"/>
        <v/>
      </c>
      <c r="O403" s="3">
        <f>COUNTIF(N$8:N403,"X")</f>
        <v>55</v>
      </c>
      <c r="P403" s="3"/>
      <c r="R403" s="18" t="str">
        <f t="shared" si="13"/>
        <v/>
      </c>
    </row>
    <row r="404" spans="1:18">
      <c r="A404" s="2">
        <v>397</v>
      </c>
      <c r="B404">
        <v>1</v>
      </c>
      <c r="C404">
        <v>8</v>
      </c>
      <c r="D404">
        <v>88</v>
      </c>
      <c r="E404">
        <v>3</v>
      </c>
      <c r="F404">
        <v>86</v>
      </c>
      <c r="G404">
        <v>5</v>
      </c>
      <c r="H404">
        <v>90</v>
      </c>
      <c r="I404">
        <v>-1</v>
      </c>
      <c r="J404">
        <v>3300</v>
      </c>
      <c r="K404">
        <v>-1</v>
      </c>
      <c r="L404">
        <v>-1</v>
      </c>
      <c r="N404" s="3" t="str">
        <f t="shared" si="12"/>
        <v/>
      </c>
      <c r="O404" s="3">
        <f>COUNTIF(N$8:N404,"X")</f>
        <v>55</v>
      </c>
      <c r="P404" s="3"/>
      <c r="R404" s="18" t="str">
        <f t="shared" si="13"/>
        <v/>
      </c>
    </row>
    <row r="405" spans="1:18">
      <c r="A405" s="2">
        <v>398</v>
      </c>
      <c r="B405">
        <v>1</v>
      </c>
      <c r="C405">
        <v>8</v>
      </c>
      <c r="D405">
        <v>89</v>
      </c>
      <c r="E405">
        <v>4</v>
      </c>
      <c r="F405">
        <v>87</v>
      </c>
      <c r="G405">
        <v>4</v>
      </c>
      <c r="H405">
        <v>92</v>
      </c>
      <c r="I405">
        <v>-1</v>
      </c>
      <c r="J405">
        <v>3500</v>
      </c>
      <c r="K405">
        <v>-1</v>
      </c>
      <c r="L405">
        <v>-1</v>
      </c>
      <c r="N405" s="3" t="str">
        <f t="shared" si="12"/>
        <v/>
      </c>
      <c r="O405" s="3">
        <f>COUNTIF(N$8:N405,"X")</f>
        <v>55</v>
      </c>
      <c r="P405" s="3"/>
      <c r="R405" s="18" t="str">
        <f t="shared" si="13"/>
        <v/>
      </c>
    </row>
    <row r="406" spans="1:18">
      <c r="A406" s="2">
        <v>399</v>
      </c>
      <c r="B406">
        <v>1</v>
      </c>
      <c r="C406">
        <v>12</v>
      </c>
      <c r="D406">
        <v>90</v>
      </c>
      <c r="E406">
        <v>7</v>
      </c>
      <c r="F406">
        <v>84</v>
      </c>
      <c r="G406">
        <v>5</v>
      </c>
      <c r="H406">
        <v>99</v>
      </c>
      <c r="I406">
        <v>-1</v>
      </c>
      <c r="J406">
        <v>2800</v>
      </c>
      <c r="K406">
        <v>-1</v>
      </c>
      <c r="L406">
        <v>-1</v>
      </c>
      <c r="N406" s="3" t="str">
        <f t="shared" si="12"/>
        <v/>
      </c>
      <c r="O406" s="3">
        <f>COUNTIF(N$8:N406,"X")</f>
        <v>55</v>
      </c>
      <c r="P406" s="3"/>
      <c r="R406" s="18" t="str">
        <f t="shared" si="13"/>
        <v/>
      </c>
    </row>
    <row r="407" spans="1:18">
      <c r="A407" s="2">
        <v>400</v>
      </c>
      <c r="B407">
        <v>1</v>
      </c>
      <c r="C407">
        <v>6</v>
      </c>
      <c r="D407">
        <v>98</v>
      </c>
      <c r="E407">
        <v>1</v>
      </c>
      <c r="F407">
        <v>88</v>
      </c>
      <c r="G407">
        <v>5</v>
      </c>
      <c r="H407">
        <v>101</v>
      </c>
      <c r="I407">
        <v>-1</v>
      </c>
      <c r="J407">
        <v>4400</v>
      </c>
      <c r="K407">
        <v>-1</v>
      </c>
      <c r="L407">
        <v>-1</v>
      </c>
      <c r="N407" s="3" t="str">
        <f t="shared" si="12"/>
        <v/>
      </c>
      <c r="O407" s="3">
        <f>COUNTIF(N$8:N407,"X")</f>
        <v>55</v>
      </c>
      <c r="P407" s="3"/>
      <c r="R407" s="18" t="str">
        <f t="shared" si="13"/>
        <v/>
      </c>
    </row>
    <row r="408" spans="1:18">
      <c r="A408" s="2">
        <v>401</v>
      </c>
      <c r="B408">
        <v>1</v>
      </c>
      <c r="C408">
        <v>8</v>
      </c>
      <c r="D408">
        <v>85</v>
      </c>
      <c r="E408">
        <v>7</v>
      </c>
      <c r="F408">
        <v>85</v>
      </c>
      <c r="G408">
        <v>1</v>
      </c>
      <c r="H408">
        <v>88</v>
      </c>
      <c r="I408">
        <v>-1</v>
      </c>
      <c r="J408">
        <v>3600</v>
      </c>
      <c r="K408">
        <v>-1</v>
      </c>
      <c r="L408">
        <v>-1</v>
      </c>
      <c r="N408" s="3" t="str">
        <f t="shared" si="12"/>
        <v/>
      </c>
      <c r="O408" s="3">
        <f>COUNTIF(N$8:N408,"X")</f>
        <v>55</v>
      </c>
      <c r="P408" s="3" t="str">
        <f>IF(O408&gt;$F$3,"X","-")</f>
        <v>-</v>
      </c>
      <c r="R408" s="18" t="str">
        <f t="shared" si="13"/>
        <v/>
      </c>
    </row>
    <row r="409" spans="1:18">
      <c r="A409" s="2">
        <v>402</v>
      </c>
      <c r="B409">
        <v>1</v>
      </c>
      <c r="C409">
        <v>8</v>
      </c>
      <c r="D409">
        <v>92</v>
      </c>
      <c r="E409">
        <v>1</v>
      </c>
      <c r="F409">
        <v>91</v>
      </c>
      <c r="G409">
        <v>7</v>
      </c>
      <c r="H409">
        <v>93</v>
      </c>
      <c r="I409">
        <v>-1</v>
      </c>
      <c r="J409">
        <v>3800</v>
      </c>
      <c r="K409">
        <v>-1</v>
      </c>
      <c r="L409">
        <v>-1</v>
      </c>
      <c r="N409" s="3" t="str">
        <f t="shared" si="12"/>
        <v/>
      </c>
      <c r="O409" s="3">
        <f>COUNTIF(N$8:N409,"X")</f>
        <v>55</v>
      </c>
      <c r="P409" s="3"/>
      <c r="R409" s="18" t="str">
        <f t="shared" si="13"/>
        <v/>
      </c>
    </row>
    <row r="410" spans="1:18">
      <c r="A410" s="2">
        <v>403</v>
      </c>
      <c r="B410">
        <v>1</v>
      </c>
      <c r="C410">
        <v>11</v>
      </c>
      <c r="D410">
        <v>85</v>
      </c>
      <c r="E410">
        <v>11</v>
      </c>
      <c r="F410">
        <v>85</v>
      </c>
      <c r="G410">
        <v>0</v>
      </c>
      <c r="H410">
        <v>-1</v>
      </c>
      <c r="I410">
        <v>-1</v>
      </c>
      <c r="J410">
        <v>4600</v>
      </c>
      <c r="K410">
        <v>-1</v>
      </c>
      <c r="L410">
        <v>-1</v>
      </c>
      <c r="N410" s="3" t="str">
        <f t="shared" si="12"/>
        <v/>
      </c>
      <c r="O410" s="3">
        <f>COUNTIF(N$8:N410,"X")</f>
        <v>55</v>
      </c>
      <c r="P410" s="3"/>
      <c r="R410" s="18" t="str">
        <f t="shared" si="13"/>
        <v/>
      </c>
    </row>
    <row r="411" spans="1:18">
      <c r="A411" s="2">
        <v>404</v>
      </c>
      <c r="B411">
        <v>1</v>
      </c>
      <c r="C411">
        <v>6</v>
      </c>
      <c r="D411">
        <v>88</v>
      </c>
      <c r="E411">
        <v>3</v>
      </c>
      <c r="F411">
        <v>86</v>
      </c>
      <c r="G411">
        <v>3</v>
      </c>
      <c r="H411">
        <v>91</v>
      </c>
      <c r="I411">
        <v>-1</v>
      </c>
      <c r="J411">
        <v>4500</v>
      </c>
      <c r="K411">
        <v>-1</v>
      </c>
      <c r="L411">
        <v>-1</v>
      </c>
      <c r="N411" s="3" t="str">
        <f t="shared" si="12"/>
        <v/>
      </c>
      <c r="O411" s="3">
        <f>COUNTIF(N$8:N411,"X")</f>
        <v>55</v>
      </c>
      <c r="P411" s="3"/>
      <c r="R411" s="18" t="str">
        <f t="shared" si="13"/>
        <v/>
      </c>
    </row>
    <row r="412" spans="1:18">
      <c r="A412" s="2">
        <v>405</v>
      </c>
      <c r="B412">
        <v>1</v>
      </c>
      <c r="C412">
        <v>5</v>
      </c>
      <c r="D412">
        <v>85</v>
      </c>
      <c r="E412">
        <v>5</v>
      </c>
      <c r="F412">
        <v>85</v>
      </c>
      <c r="G412">
        <v>0</v>
      </c>
      <c r="H412">
        <v>-1</v>
      </c>
      <c r="I412">
        <v>-1</v>
      </c>
      <c r="J412">
        <v>4200</v>
      </c>
      <c r="K412">
        <v>-1</v>
      </c>
      <c r="L412">
        <v>-1</v>
      </c>
      <c r="N412" s="3" t="str">
        <f t="shared" si="12"/>
        <v/>
      </c>
      <c r="O412" s="3">
        <f>COUNTIF(N$8:N412,"X")</f>
        <v>55</v>
      </c>
      <c r="P412" s="3"/>
      <c r="R412" s="18" t="str">
        <f t="shared" si="13"/>
        <v/>
      </c>
    </row>
    <row r="413" spans="1:18">
      <c r="A413" s="2">
        <v>406</v>
      </c>
      <c r="B413">
        <v>1</v>
      </c>
      <c r="C413">
        <v>8</v>
      </c>
      <c r="D413">
        <v>85</v>
      </c>
      <c r="E413">
        <v>8</v>
      </c>
      <c r="F413">
        <v>85</v>
      </c>
      <c r="G413">
        <v>0</v>
      </c>
      <c r="H413">
        <v>-1</v>
      </c>
      <c r="I413">
        <v>-1</v>
      </c>
      <c r="J413">
        <v>3900</v>
      </c>
      <c r="K413">
        <v>-1</v>
      </c>
      <c r="L413">
        <v>-1</v>
      </c>
      <c r="N413" s="3" t="str">
        <f t="shared" si="12"/>
        <v/>
      </c>
      <c r="O413" s="3">
        <f>COUNTIF(N$8:N413,"X")</f>
        <v>55</v>
      </c>
      <c r="P413" s="3"/>
      <c r="R413" s="18" t="str">
        <f t="shared" si="13"/>
        <v/>
      </c>
    </row>
    <row r="414" spans="1:18">
      <c r="A414" s="2">
        <v>407</v>
      </c>
      <c r="B414">
        <v>1</v>
      </c>
      <c r="C414">
        <v>10</v>
      </c>
      <c r="D414">
        <v>84</v>
      </c>
      <c r="E414">
        <v>6</v>
      </c>
      <c r="F414">
        <v>86</v>
      </c>
      <c r="G414">
        <v>4</v>
      </c>
      <c r="H414">
        <v>82</v>
      </c>
      <c r="I414">
        <v>-1</v>
      </c>
      <c r="J414">
        <v>4000</v>
      </c>
      <c r="K414">
        <v>-1</v>
      </c>
      <c r="L414">
        <v>-1</v>
      </c>
      <c r="N414" s="3" t="str">
        <f t="shared" si="12"/>
        <v/>
      </c>
      <c r="O414" s="3">
        <f>COUNTIF(N$8:N414,"X")</f>
        <v>55</v>
      </c>
      <c r="P414" s="3"/>
      <c r="R414" s="18" t="str">
        <f t="shared" si="13"/>
        <v/>
      </c>
    </row>
    <row r="415" spans="1:18">
      <c r="A415" s="2">
        <v>408</v>
      </c>
      <c r="B415">
        <v>1</v>
      </c>
      <c r="C415">
        <v>11</v>
      </c>
      <c r="D415">
        <v>89</v>
      </c>
      <c r="E415">
        <v>7</v>
      </c>
      <c r="F415">
        <v>84</v>
      </c>
      <c r="G415">
        <v>4</v>
      </c>
      <c r="H415">
        <v>99</v>
      </c>
      <c r="I415">
        <v>-1</v>
      </c>
      <c r="J415" s="10">
        <v>4200</v>
      </c>
      <c r="K415">
        <v>-1</v>
      </c>
      <c r="L415">
        <v>-1</v>
      </c>
      <c r="N415" s="3" t="str">
        <f t="shared" si="12"/>
        <v/>
      </c>
      <c r="O415" s="3">
        <f>COUNTIF(N$8:N415,"X")</f>
        <v>55</v>
      </c>
      <c r="P415" s="3"/>
      <c r="R415" s="18" t="str">
        <f t="shared" si="13"/>
        <v/>
      </c>
    </row>
    <row r="416" spans="1:18">
      <c r="A416" s="2">
        <v>409</v>
      </c>
      <c r="B416">
        <v>1</v>
      </c>
      <c r="C416">
        <v>12</v>
      </c>
      <c r="D416">
        <v>87</v>
      </c>
      <c r="E416">
        <v>8</v>
      </c>
      <c r="F416">
        <v>84</v>
      </c>
      <c r="G416">
        <v>4</v>
      </c>
      <c r="H416">
        <v>95</v>
      </c>
      <c r="I416">
        <v>-1</v>
      </c>
      <c r="J416" s="10">
        <v>4300</v>
      </c>
      <c r="K416">
        <v>-1</v>
      </c>
      <c r="L416">
        <v>-1</v>
      </c>
      <c r="N416" s="3" t="str">
        <f t="shared" si="12"/>
        <v/>
      </c>
      <c r="O416" s="3">
        <f>COUNTIF(N$8:N416,"X")</f>
        <v>55</v>
      </c>
      <c r="P416" s="3"/>
      <c r="R416" s="18" t="str">
        <f t="shared" si="13"/>
        <v/>
      </c>
    </row>
    <row r="417" spans="1:18">
      <c r="A417" s="2">
        <v>410</v>
      </c>
      <c r="B417">
        <v>1</v>
      </c>
      <c r="C417">
        <v>9</v>
      </c>
      <c r="D417">
        <v>94</v>
      </c>
      <c r="E417">
        <v>3</v>
      </c>
      <c r="F417">
        <v>86</v>
      </c>
      <c r="G417">
        <v>6</v>
      </c>
      <c r="H417">
        <v>99</v>
      </c>
      <c r="I417">
        <v>-1</v>
      </c>
      <c r="J417" s="10">
        <v>3900</v>
      </c>
      <c r="K417">
        <v>-1</v>
      </c>
      <c r="L417">
        <v>-1</v>
      </c>
      <c r="N417" s="3" t="str">
        <f t="shared" si="12"/>
        <v/>
      </c>
      <c r="O417" s="3">
        <f>COUNTIF(N$8:N417,"X")</f>
        <v>55</v>
      </c>
      <c r="P417" s="3"/>
      <c r="R417" s="18" t="str">
        <f t="shared" si="13"/>
        <v/>
      </c>
    </row>
    <row r="418" spans="1:18">
      <c r="A418" s="2">
        <v>411</v>
      </c>
      <c r="B418">
        <v>1</v>
      </c>
      <c r="C418">
        <v>8</v>
      </c>
      <c r="D418">
        <v>96</v>
      </c>
      <c r="E418">
        <v>2</v>
      </c>
      <c r="F418">
        <v>88</v>
      </c>
      <c r="G418">
        <v>6</v>
      </c>
      <c r="H418">
        <v>99</v>
      </c>
      <c r="I418">
        <v>-1</v>
      </c>
      <c r="J418" s="10">
        <v>2500</v>
      </c>
      <c r="K418">
        <v>-1</v>
      </c>
      <c r="L418">
        <v>-1</v>
      </c>
      <c r="N418" s="3" t="str">
        <f t="shared" si="12"/>
        <v/>
      </c>
      <c r="O418" s="3">
        <f>COUNTIF(N$8:N418,"X")</f>
        <v>55</v>
      </c>
      <c r="P418" s="3" t="str">
        <f>IF(O418&gt;$F$3,"X","-")</f>
        <v>-</v>
      </c>
      <c r="R418" s="18" t="str">
        <f t="shared" si="13"/>
        <v/>
      </c>
    </row>
    <row r="419" spans="1:18">
      <c r="A419" s="2">
        <v>412</v>
      </c>
      <c r="B419">
        <v>1</v>
      </c>
      <c r="C419">
        <v>6</v>
      </c>
      <c r="D419">
        <v>83</v>
      </c>
      <c r="E419">
        <v>4</v>
      </c>
      <c r="F419">
        <v>80</v>
      </c>
      <c r="G419">
        <v>2</v>
      </c>
      <c r="H419">
        <v>91</v>
      </c>
      <c r="I419">
        <v>-1</v>
      </c>
      <c r="J419" s="10">
        <v>3800</v>
      </c>
      <c r="K419">
        <v>-1</v>
      </c>
      <c r="L419">
        <v>-1</v>
      </c>
      <c r="N419" s="3" t="str">
        <f t="shared" si="12"/>
        <v/>
      </c>
      <c r="O419" s="3">
        <f>COUNTIF(N$8:N419,"X")</f>
        <v>55</v>
      </c>
      <c r="P419" s="3"/>
      <c r="R419" s="18" t="str">
        <f t="shared" si="13"/>
        <v/>
      </c>
    </row>
    <row r="420" spans="1:18">
      <c r="A420" s="2">
        <v>413</v>
      </c>
      <c r="B420">
        <v>1</v>
      </c>
      <c r="C420">
        <v>11</v>
      </c>
      <c r="D420">
        <v>77</v>
      </c>
      <c r="E420">
        <v>7</v>
      </c>
      <c r="F420">
        <v>76</v>
      </c>
      <c r="G420">
        <v>4</v>
      </c>
      <c r="H420">
        <v>79</v>
      </c>
      <c r="I420">
        <v>-1</v>
      </c>
      <c r="J420" s="10">
        <v>4700</v>
      </c>
      <c r="K420">
        <v>-1</v>
      </c>
      <c r="L420">
        <v>-1</v>
      </c>
      <c r="N420" s="3" t="str">
        <f t="shared" si="12"/>
        <v/>
      </c>
      <c r="O420" s="3">
        <f>COUNTIF(N$8:N420,"X")</f>
        <v>55</v>
      </c>
      <c r="P420" s="3"/>
      <c r="R420" s="18" t="str">
        <f t="shared" si="13"/>
        <v/>
      </c>
    </row>
    <row r="421" spans="1:18">
      <c r="A421" s="2">
        <v>414</v>
      </c>
      <c r="B421">
        <v>1</v>
      </c>
      <c r="C421">
        <v>13</v>
      </c>
      <c r="D421">
        <v>83</v>
      </c>
      <c r="E421">
        <v>3</v>
      </c>
      <c r="F421">
        <v>81</v>
      </c>
      <c r="G421">
        <v>10</v>
      </c>
      <c r="H421">
        <v>84</v>
      </c>
      <c r="I421">
        <v>-1</v>
      </c>
      <c r="J421" s="10">
        <v>3600</v>
      </c>
      <c r="K421">
        <v>-1</v>
      </c>
      <c r="L421">
        <v>-1</v>
      </c>
      <c r="N421" s="3" t="str">
        <f t="shared" si="12"/>
        <v/>
      </c>
      <c r="O421" s="3">
        <f>COUNTIF(N$8:N421,"X")</f>
        <v>55</v>
      </c>
      <c r="P421" s="3"/>
      <c r="R421" s="18" t="str">
        <f t="shared" si="13"/>
        <v/>
      </c>
    </row>
    <row r="422" spans="1:18">
      <c r="A422" s="2">
        <v>415</v>
      </c>
      <c r="B422">
        <v>1</v>
      </c>
      <c r="C422">
        <v>8</v>
      </c>
      <c r="D422">
        <v>86</v>
      </c>
      <c r="E422">
        <v>4</v>
      </c>
      <c r="F422">
        <v>82</v>
      </c>
      <c r="G422">
        <v>4</v>
      </c>
      <c r="H422">
        <v>91</v>
      </c>
      <c r="I422">
        <v>-1</v>
      </c>
      <c r="J422" s="10">
        <v>3300</v>
      </c>
      <c r="K422">
        <v>-1</v>
      </c>
      <c r="L422">
        <v>-1</v>
      </c>
      <c r="N422" s="3" t="str">
        <f t="shared" si="12"/>
        <v/>
      </c>
      <c r="O422" s="3">
        <f>COUNTIF(N$8:N422,"X")</f>
        <v>55</v>
      </c>
      <c r="P422" s="3"/>
      <c r="R422" s="18" t="str">
        <f t="shared" si="13"/>
        <v/>
      </c>
    </row>
    <row r="423" spans="1:18">
      <c r="A423" s="2">
        <v>416</v>
      </c>
      <c r="B423">
        <v>1</v>
      </c>
      <c r="C423">
        <v>7</v>
      </c>
      <c r="D423">
        <v>-2</v>
      </c>
      <c r="E423">
        <v>3</v>
      </c>
      <c r="F423">
        <v>-2</v>
      </c>
      <c r="G423">
        <v>4</v>
      </c>
      <c r="H423">
        <v>-2</v>
      </c>
      <c r="I423">
        <v>-1</v>
      </c>
      <c r="J423" s="10">
        <v>3500</v>
      </c>
      <c r="K423">
        <v>-1</v>
      </c>
      <c r="L423">
        <v>-2</v>
      </c>
      <c r="N423" s="3" t="str">
        <f t="shared" si="12"/>
        <v>X</v>
      </c>
      <c r="O423" s="3">
        <f>COUNTIF(N$8:N423,"X")</f>
        <v>56</v>
      </c>
      <c r="P423" s="3"/>
      <c r="R423" s="18" t="str">
        <f t="shared" si="13"/>
        <v/>
      </c>
    </row>
    <row r="424" spans="1:18">
      <c r="A424" s="2">
        <v>417</v>
      </c>
      <c r="B424">
        <v>1</v>
      </c>
      <c r="C424">
        <v>7</v>
      </c>
      <c r="D424">
        <v>93</v>
      </c>
      <c r="E424">
        <v>4</v>
      </c>
      <c r="F424">
        <v>92</v>
      </c>
      <c r="G424">
        <v>3</v>
      </c>
      <c r="H424">
        <v>96</v>
      </c>
      <c r="I424">
        <v>-1</v>
      </c>
      <c r="J424" s="10">
        <v>3900</v>
      </c>
      <c r="K424">
        <v>-1</v>
      </c>
      <c r="L424">
        <v>-1</v>
      </c>
      <c r="N424" s="3" t="str">
        <f t="shared" si="12"/>
        <v/>
      </c>
      <c r="O424" s="3">
        <f>COUNTIF(N$8:N424,"X")</f>
        <v>56</v>
      </c>
      <c r="P424" s="3"/>
      <c r="R424" s="18" t="str">
        <f t="shared" si="13"/>
        <v/>
      </c>
    </row>
    <row r="425" spans="1:18">
      <c r="A425" s="2">
        <v>418</v>
      </c>
      <c r="B425">
        <v>1</v>
      </c>
      <c r="C425">
        <v>11</v>
      </c>
      <c r="D425">
        <v>90</v>
      </c>
      <c r="E425">
        <v>6</v>
      </c>
      <c r="F425">
        <v>85</v>
      </c>
      <c r="G425">
        <v>5</v>
      </c>
      <c r="H425">
        <v>96</v>
      </c>
      <c r="I425">
        <v>-1</v>
      </c>
      <c r="J425" s="10">
        <v>4100</v>
      </c>
      <c r="K425">
        <v>-1</v>
      </c>
      <c r="L425">
        <v>-1</v>
      </c>
      <c r="N425" s="3" t="str">
        <f t="shared" si="12"/>
        <v/>
      </c>
      <c r="O425" s="3">
        <f>COUNTIF(N$8:N425,"X")</f>
        <v>56</v>
      </c>
      <c r="P425" s="3"/>
      <c r="R425" s="18" t="str">
        <f t="shared" si="13"/>
        <v/>
      </c>
    </row>
    <row r="426" spans="1:18">
      <c r="A426" s="2">
        <v>419</v>
      </c>
      <c r="B426">
        <v>1</v>
      </c>
      <c r="C426">
        <v>7</v>
      </c>
      <c r="D426">
        <v>83</v>
      </c>
      <c r="E426">
        <v>5</v>
      </c>
      <c r="F426">
        <v>81</v>
      </c>
      <c r="G426">
        <v>2</v>
      </c>
      <c r="H426">
        <v>91</v>
      </c>
      <c r="I426">
        <v>-1</v>
      </c>
      <c r="J426" s="10">
        <v>4200</v>
      </c>
      <c r="K426">
        <v>-1</v>
      </c>
      <c r="L426">
        <v>-1</v>
      </c>
      <c r="N426" s="3" t="str">
        <f t="shared" si="12"/>
        <v/>
      </c>
      <c r="O426" s="3">
        <f>COUNTIF(N$8:N426,"X")</f>
        <v>56</v>
      </c>
      <c r="P426" s="3"/>
      <c r="R426" s="18" t="str">
        <f t="shared" si="13"/>
        <v/>
      </c>
    </row>
    <row r="427" spans="1:18">
      <c r="A427" s="2">
        <v>420</v>
      </c>
      <c r="B427">
        <v>1</v>
      </c>
      <c r="C427">
        <v>9</v>
      </c>
      <c r="D427">
        <v>88</v>
      </c>
      <c r="E427">
        <v>4</v>
      </c>
      <c r="F427">
        <v>88</v>
      </c>
      <c r="G427">
        <v>5</v>
      </c>
      <c r="H427">
        <v>88</v>
      </c>
      <c r="I427">
        <v>-1</v>
      </c>
      <c r="J427" s="10">
        <v>4000</v>
      </c>
      <c r="K427">
        <v>-1</v>
      </c>
      <c r="L427">
        <v>-1</v>
      </c>
      <c r="N427" s="3" t="str">
        <f t="shared" si="12"/>
        <v/>
      </c>
      <c r="O427" s="3">
        <f>COUNTIF(N$8:N427,"X")</f>
        <v>56</v>
      </c>
      <c r="P427" s="3"/>
      <c r="R427" s="18" t="str">
        <f t="shared" si="13"/>
        <v/>
      </c>
    </row>
    <row r="428" spans="1:18">
      <c r="A428" s="2">
        <v>421</v>
      </c>
      <c r="B428">
        <v>1</v>
      </c>
      <c r="C428">
        <v>8</v>
      </c>
      <c r="D428">
        <v>82</v>
      </c>
      <c r="E428">
        <v>6</v>
      </c>
      <c r="F428">
        <v>80</v>
      </c>
      <c r="G428">
        <v>2</v>
      </c>
      <c r="H428">
        <v>90</v>
      </c>
      <c r="I428">
        <v>-1</v>
      </c>
      <c r="J428">
        <v>3800</v>
      </c>
      <c r="K428">
        <v>-1</v>
      </c>
      <c r="L428">
        <v>-1</v>
      </c>
      <c r="N428" s="3" t="str">
        <f t="shared" si="12"/>
        <v/>
      </c>
      <c r="O428" s="3">
        <f>COUNTIF(N$8:N428,"X")</f>
        <v>56</v>
      </c>
      <c r="P428" s="3" t="str">
        <f>IF(O428&gt;$F$3,"X","-")</f>
        <v>-</v>
      </c>
      <c r="R428" s="18" t="str">
        <f t="shared" si="13"/>
        <v/>
      </c>
    </row>
    <row r="429" spans="1:18">
      <c r="A429" s="2">
        <v>422</v>
      </c>
      <c r="B429">
        <v>1</v>
      </c>
      <c r="C429">
        <v>11</v>
      </c>
      <c r="D429">
        <v>86</v>
      </c>
      <c r="E429">
        <v>4</v>
      </c>
      <c r="F429">
        <v>85</v>
      </c>
      <c r="G429">
        <v>7</v>
      </c>
      <c r="H429">
        <v>88</v>
      </c>
      <c r="I429">
        <v>-1</v>
      </c>
      <c r="J429">
        <v>3100</v>
      </c>
      <c r="K429">
        <v>-1</v>
      </c>
      <c r="L429">
        <v>-1</v>
      </c>
      <c r="N429" s="3" t="str">
        <f t="shared" si="12"/>
        <v/>
      </c>
      <c r="O429" s="3">
        <f>COUNTIF(N$8:N429,"X")</f>
        <v>56</v>
      </c>
      <c r="P429" s="3"/>
      <c r="R429" s="18" t="str">
        <f t="shared" si="13"/>
        <v/>
      </c>
    </row>
    <row r="430" spans="1:18">
      <c r="A430" s="2">
        <v>423</v>
      </c>
      <c r="B430">
        <v>1</v>
      </c>
      <c r="C430">
        <v>8</v>
      </c>
      <c r="D430">
        <v>90</v>
      </c>
      <c r="E430">
        <v>4</v>
      </c>
      <c r="F430">
        <v>88</v>
      </c>
      <c r="G430">
        <v>4</v>
      </c>
      <c r="H430">
        <v>92</v>
      </c>
      <c r="I430">
        <v>-1</v>
      </c>
      <c r="J430">
        <v>4200</v>
      </c>
      <c r="K430">
        <v>-1</v>
      </c>
      <c r="L430">
        <v>-1</v>
      </c>
      <c r="N430" s="3" t="str">
        <f t="shared" si="12"/>
        <v/>
      </c>
      <c r="O430" s="3">
        <f>COUNTIF(N$8:N430,"X")</f>
        <v>56</v>
      </c>
      <c r="P430" s="3"/>
      <c r="R430" s="18" t="str">
        <f t="shared" si="13"/>
        <v/>
      </c>
    </row>
    <row r="431" spans="1:18">
      <c r="A431" s="2">
        <v>424</v>
      </c>
      <c r="B431">
        <v>1</v>
      </c>
      <c r="C431">
        <v>11</v>
      </c>
      <c r="D431">
        <v>81</v>
      </c>
      <c r="E431">
        <v>7</v>
      </c>
      <c r="F431">
        <v>81</v>
      </c>
      <c r="G431">
        <v>4</v>
      </c>
      <c r="H431">
        <v>83</v>
      </c>
      <c r="I431">
        <v>-1</v>
      </c>
      <c r="J431">
        <v>4400</v>
      </c>
      <c r="K431">
        <v>-1</v>
      </c>
      <c r="L431">
        <v>-1</v>
      </c>
      <c r="N431" s="3" t="str">
        <f t="shared" si="12"/>
        <v/>
      </c>
      <c r="O431" s="3">
        <f>COUNTIF(N$8:N431,"X")</f>
        <v>56</v>
      </c>
      <c r="P431" s="3"/>
      <c r="R431" s="18" t="str">
        <f t="shared" si="13"/>
        <v/>
      </c>
    </row>
    <row r="432" spans="1:18">
      <c r="A432" s="2">
        <v>425</v>
      </c>
      <c r="B432">
        <v>1</v>
      </c>
      <c r="C432">
        <v>13</v>
      </c>
      <c r="D432">
        <v>85</v>
      </c>
      <c r="E432">
        <v>10</v>
      </c>
      <c r="F432">
        <v>82</v>
      </c>
      <c r="G432">
        <v>3</v>
      </c>
      <c r="H432">
        <v>99</v>
      </c>
      <c r="I432">
        <v>-1</v>
      </c>
      <c r="J432">
        <v>3900</v>
      </c>
      <c r="K432">
        <v>-1</v>
      </c>
      <c r="L432">
        <v>-1</v>
      </c>
      <c r="N432" s="3" t="str">
        <f t="shared" si="12"/>
        <v/>
      </c>
      <c r="O432" s="3">
        <f>COUNTIF(N$8:N432,"X")</f>
        <v>56</v>
      </c>
      <c r="P432" s="3"/>
      <c r="R432" s="18" t="str">
        <f t="shared" si="13"/>
        <v/>
      </c>
    </row>
    <row r="433" spans="1:18">
      <c r="A433" s="2">
        <v>426</v>
      </c>
      <c r="B433">
        <v>1</v>
      </c>
      <c r="C433">
        <v>10</v>
      </c>
      <c r="D433">
        <v>80</v>
      </c>
      <c r="E433">
        <v>7</v>
      </c>
      <c r="F433">
        <v>80</v>
      </c>
      <c r="G433">
        <v>3</v>
      </c>
      <c r="H433">
        <v>83</v>
      </c>
      <c r="I433">
        <v>-1</v>
      </c>
      <c r="J433">
        <v>3000</v>
      </c>
      <c r="K433">
        <v>-1</v>
      </c>
      <c r="L433">
        <v>-1</v>
      </c>
      <c r="N433" s="3" t="str">
        <f t="shared" si="12"/>
        <v/>
      </c>
      <c r="O433" s="3">
        <f>COUNTIF(N$8:N433,"X")</f>
        <v>56</v>
      </c>
      <c r="P433" s="3"/>
      <c r="R433" s="18" t="str">
        <f t="shared" si="13"/>
        <v/>
      </c>
    </row>
    <row r="434" spans="1:18">
      <c r="A434" s="2">
        <v>427</v>
      </c>
      <c r="B434">
        <v>1</v>
      </c>
      <c r="C434">
        <v>12</v>
      </c>
      <c r="D434">
        <v>78</v>
      </c>
      <c r="E434">
        <v>10</v>
      </c>
      <c r="F434">
        <v>79</v>
      </c>
      <c r="G434">
        <v>2</v>
      </c>
      <c r="H434">
        <v>76</v>
      </c>
      <c r="I434">
        <v>-1</v>
      </c>
      <c r="J434">
        <v>3500</v>
      </c>
      <c r="K434">
        <v>-1</v>
      </c>
      <c r="L434">
        <v>-1</v>
      </c>
      <c r="N434" s="3" t="str">
        <f t="shared" si="12"/>
        <v/>
      </c>
      <c r="O434" s="3">
        <f>COUNTIF(N$8:N434,"X")</f>
        <v>56</v>
      </c>
      <c r="P434" s="3"/>
      <c r="R434" s="18" t="str">
        <f t="shared" si="13"/>
        <v/>
      </c>
    </row>
    <row r="435" spans="1:18">
      <c r="A435" s="2">
        <v>428</v>
      </c>
      <c r="B435">
        <v>1</v>
      </c>
      <c r="C435">
        <v>10</v>
      </c>
      <c r="D435">
        <v>94</v>
      </c>
      <c r="E435">
        <v>2</v>
      </c>
      <c r="F435">
        <v>87</v>
      </c>
      <c r="G435">
        <v>8</v>
      </c>
      <c r="H435">
        <v>96</v>
      </c>
      <c r="I435">
        <v>-1</v>
      </c>
      <c r="J435">
        <v>4000</v>
      </c>
      <c r="K435">
        <v>-1</v>
      </c>
      <c r="L435">
        <v>-1</v>
      </c>
      <c r="N435" s="3" t="str">
        <f t="shared" si="12"/>
        <v/>
      </c>
      <c r="O435" s="3">
        <f>COUNTIF(N$8:N435,"X")</f>
        <v>56</v>
      </c>
      <c r="P435" s="3"/>
      <c r="R435" s="18" t="str">
        <f t="shared" si="13"/>
        <v/>
      </c>
    </row>
    <row r="436" spans="1:18">
      <c r="A436" s="2">
        <v>429</v>
      </c>
      <c r="B436">
        <v>1</v>
      </c>
      <c r="C436">
        <v>9</v>
      </c>
      <c r="D436">
        <v>92</v>
      </c>
      <c r="E436">
        <v>5</v>
      </c>
      <c r="F436">
        <v>86</v>
      </c>
      <c r="G436">
        <v>4</v>
      </c>
      <c r="H436">
        <v>100</v>
      </c>
      <c r="I436">
        <v>-1</v>
      </c>
      <c r="J436">
        <v>4000</v>
      </c>
      <c r="K436">
        <v>-1</v>
      </c>
      <c r="L436">
        <v>-1</v>
      </c>
      <c r="N436" s="3" t="str">
        <f t="shared" si="12"/>
        <v/>
      </c>
      <c r="O436" s="3">
        <f>COUNTIF(N$8:N436,"X")</f>
        <v>56</v>
      </c>
      <c r="P436" s="3"/>
      <c r="R436" s="18" t="str">
        <f t="shared" si="13"/>
        <v/>
      </c>
    </row>
    <row r="437" spans="1:18">
      <c r="A437" s="2">
        <v>430</v>
      </c>
      <c r="B437">
        <v>1</v>
      </c>
      <c r="C437">
        <v>15</v>
      </c>
      <c r="D437">
        <v>91</v>
      </c>
      <c r="E437">
        <v>9</v>
      </c>
      <c r="F437">
        <v>87</v>
      </c>
      <c r="G437">
        <v>6</v>
      </c>
      <c r="H437">
        <v>97</v>
      </c>
      <c r="I437">
        <v>-1</v>
      </c>
      <c r="J437">
        <v>3500</v>
      </c>
      <c r="K437">
        <v>-1</v>
      </c>
      <c r="L437">
        <v>-1</v>
      </c>
      <c r="N437" s="3" t="str">
        <f t="shared" si="12"/>
        <v/>
      </c>
      <c r="O437" s="3">
        <f>COUNTIF(N$8:N437,"X")</f>
        <v>56</v>
      </c>
      <c r="P437" s="3"/>
      <c r="R437" s="18" t="str">
        <f t="shared" si="13"/>
        <v/>
      </c>
    </row>
    <row r="438" spans="1:18">
      <c r="A438" s="2">
        <v>431</v>
      </c>
      <c r="B438">
        <v>1</v>
      </c>
      <c r="C438">
        <v>6</v>
      </c>
      <c r="D438">
        <v>89</v>
      </c>
      <c r="E438">
        <v>2</v>
      </c>
      <c r="F438">
        <v>93</v>
      </c>
      <c r="G438">
        <v>4</v>
      </c>
      <c r="H438">
        <v>87</v>
      </c>
      <c r="I438">
        <v>-1</v>
      </c>
      <c r="J438">
        <v>3000</v>
      </c>
      <c r="K438">
        <v>-1</v>
      </c>
      <c r="L438">
        <v>-1</v>
      </c>
      <c r="N438" s="3" t="str">
        <f t="shared" si="12"/>
        <v/>
      </c>
      <c r="O438" s="3">
        <f>COUNTIF(N$8:N438,"X")</f>
        <v>56</v>
      </c>
      <c r="P438" s="3" t="str">
        <f>IF(O438&gt;$F$3,"X","-")</f>
        <v>-</v>
      </c>
      <c r="R438" s="18" t="str">
        <f t="shared" si="13"/>
        <v/>
      </c>
    </row>
    <row r="439" spans="1:18">
      <c r="A439" s="2">
        <v>432</v>
      </c>
      <c r="B439">
        <v>1</v>
      </c>
      <c r="C439">
        <v>10</v>
      </c>
      <c r="D439">
        <v>88</v>
      </c>
      <c r="E439">
        <v>3</v>
      </c>
      <c r="F439">
        <v>90</v>
      </c>
      <c r="G439">
        <v>7</v>
      </c>
      <c r="H439">
        <v>88</v>
      </c>
      <c r="I439">
        <v>-1</v>
      </c>
      <c r="J439">
        <v>3900</v>
      </c>
      <c r="K439">
        <v>-1</v>
      </c>
      <c r="L439">
        <v>-1</v>
      </c>
      <c r="N439" s="3" t="str">
        <f t="shared" si="12"/>
        <v/>
      </c>
      <c r="O439" s="3">
        <f>COUNTIF(N$8:N439,"X")</f>
        <v>56</v>
      </c>
      <c r="P439" s="3"/>
      <c r="R439" s="18" t="str">
        <f t="shared" si="13"/>
        <v/>
      </c>
    </row>
    <row r="440" spans="1:18">
      <c r="A440" s="2">
        <v>433</v>
      </c>
      <c r="B440">
        <v>1</v>
      </c>
      <c r="C440">
        <v>8</v>
      </c>
      <c r="D440">
        <v>88</v>
      </c>
      <c r="E440">
        <v>4</v>
      </c>
      <c r="F440">
        <v>78</v>
      </c>
      <c r="G440">
        <v>4</v>
      </c>
      <c r="H440">
        <v>99</v>
      </c>
      <c r="I440">
        <v>-1</v>
      </c>
      <c r="J440">
        <v>4400</v>
      </c>
      <c r="K440">
        <v>-1</v>
      </c>
      <c r="L440">
        <v>-1</v>
      </c>
      <c r="N440" s="3" t="str">
        <f t="shared" si="12"/>
        <v/>
      </c>
      <c r="O440" s="3">
        <f>COUNTIF(N$8:N440,"X")</f>
        <v>56</v>
      </c>
      <c r="P440" s="3"/>
      <c r="R440" s="18" t="str">
        <f t="shared" si="13"/>
        <v/>
      </c>
    </row>
    <row r="441" spans="1:18">
      <c r="A441" s="2">
        <v>434</v>
      </c>
      <c r="B441">
        <v>1</v>
      </c>
      <c r="C441">
        <v>11</v>
      </c>
      <c r="D441">
        <v>90</v>
      </c>
      <c r="E441">
        <v>6</v>
      </c>
      <c r="F441">
        <v>86</v>
      </c>
      <c r="G441">
        <v>5</v>
      </c>
      <c r="H441">
        <v>95</v>
      </c>
      <c r="I441">
        <v>-1</v>
      </c>
      <c r="J441">
        <v>4200</v>
      </c>
      <c r="K441">
        <v>-1</v>
      </c>
      <c r="L441">
        <v>-1</v>
      </c>
      <c r="N441" s="3" t="str">
        <f t="shared" si="12"/>
        <v/>
      </c>
      <c r="O441" s="3">
        <f>COUNTIF(N$8:N441,"X")</f>
        <v>56</v>
      </c>
      <c r="P441" s="3"/>
      <c r="R441" s="18" t="str">
        <f t="shared" si="13"/>
        <v/>
      </c>
    </row>
    <row r="442" spans="1:18">
      <c r="A442" s="2">
        <v>435</v>
      </c>
      <c r="B442">
        <v>1</v>
      </c>
      <c r="C442">
        <v>9</v>
      </c>
      <c r="D442">
        <v>102</v>
      </c>
      <c r="E442">
        <v>2</v>
      </c>
      <c r="F442">
        <v>88</v>
      </c>
      <c r="G442">
        <v>7</v>
      </c>
      <c r="H442">
        <v>107</v>
      </c>
      <c r="I442">
        <v>-1</v>
      </c>
      <c r="J442">
        <v>3100</v>
      </c>
      <c r="K442">
        <v>-1</v>
      </c>
      <c r="L442">
        <v>-1</v>
      </c>
      <c r="N442" s="3" t="str">
        <f t="shared" si="12"/>
        <v/>
      </c>
      <c r="O442" s="3">
        <f>COUNTIF(N$8:N442,"X")</f>
        <v>56</v>
      </c>
      <c r="P442" s="3"/>
      <c r="R442" s="18" t="str">
        <f t="shared" si="13"/>
        <v/>
      </c>
    </row>
    <row r="443" spans="1:18">
      <c r="A443" s="2">
        <v>436</v>
      </c>
      <c r="B443">
        <v>1</v>
      </c>
      <c r="C443">
        <v>8</v>
      </c>
      <c r="D443">
        <v>92</v>
      </c>
      <c r="E443">
        <v>2</v>
      </c>
      <c r="F443">
        <v>88</v>
      </c>
      <c r="G443">
        <v>6</v>
      </c>
      <c r="H443">
        <v>94</v>
      </c>
      <c r="I443">
        <v>-1</v>
      </c>
      <c r="J443">
        <v>3800</v>
      </c>
      <c r="K443">
        <v>-1</v>
      </c>
      <c r="L443">
        <v>-1</v>
      </c>
      <c r="N443" s="3" t="str">
        <f t="shared" si="12"/>
        <v/>
      </c>
      <c r="O443" s="3">
        <f>COUNTIF(N$8:N443,"X")</f>
        <v>56</v>
      </c>
      <c r="P443" s="3"/>
      <c r="R443" s="18" t="str">
        <f t="shared" si="13"/>
        <v/>
      </c>
    </row>
    <row r="444" spans="1:18">
      <c r="A444" s="2">
        <v>437</v>
      </c>
      <c r="B444">
        <v>1</v>
      </c>
      <c r="C444">
        <v>11</v>
      </c>
      <c r="D444">
        <v>89</v>
      </c>
      <c r="E444">
        <v>7</v>
      </c>
      <c r="F444">
        <v>85</v>
      </c>
      <c r="G444">
        <v>4</v>
      </c>
      <c r="H444">
        <v>98</v>
      </c>
      <c r="I444">
        <v>-1</v>
      </c>
      <c r="J444">
        <v>4000</v>
      </c>
      <c r="K444">
        <v>-2</v>
      </c>
      <c r="L444">
        <v>-1</v>
      </c>
      <c r="N444" s="3" t="str">
        <f t="shared" si="12"/>
        <v/>
      </c>
      <c r="O444" s="3">
        <f>COUNTIF(N$8:N444,"X")</f>
        <v>56</v>
      </c>
      <c r="P444" s="3"/>
      <c r="R444" s="18" t="str">
        <f t="shared" si="13"/>
        <v/>
      </c>
    </row>
    <row r="445" spans="1:18">
      <c r="A445" s="2">
        <v>438</v>
      </c>
      <c r="B445">
        <v>1</v>
      </c>
      <c r="C445">
        <v>9</v>
      </c>
      <c r="D445">
        <v>92</v>
      </c>
      <c r="E445">
        <v>5</v>
      </c>
      <c r="F445">
        <v>87</v>
      </c>
      <c r="G445">
        <v>4</v>
      </c>
      <c r="H445">
        <v>100</v>
      </c>
      <c r="I445">
        <v>-1</v>
      </c>
      <c r="J445">
        <v>3300</v>
      </c>
      <c r="K445">
        <v>-1</v>
      </c>
      <c r="L445">
        <v>-1</v>
      </c>
      <c r="N445" s="3" t="str">
        <f t="shared" si="12"/>
        <v/>
      </c>
      <c r="O445" s="3">
        <f>COUNTIF(N$8:N445,"X")</f>
        <v>56</v>
      </c>
      <c r="P445" s="3"/>
      <c r="R445" s="18" t="str">
        <f t="shared" si="13"/>
        <v/>
      </c>
    </row>
    <row r="446" spans="1:18">
      <c r="A446" s="2">
        <v>439</v>
      </c>
      <c r="B446">
        <v>1</v>
      </c>
      <c r="C446">
        <v>9</v>
      </c>
      <c r="D446">
        <v>90</v>
      </c>
      <c r="E446">
        <v>6</v>
      </c>
      <c r="F446">
        <v>83</v>
      </c>
      <c r="G446">
        <v>3</v>
      </c>
      <c r="H446">
        <v>106</v>
      </c>
      <c r="I446">
        <v>-1</v>
      </c>
      <c r="J446">
        <v>3500</v>
      </c>
      <c r="K446">
        <v>-1</v>
      </c>
      <c r="L446">
        <v>-1</v>
      </c>
      <c r="N446" s="3" t="str">
        <f t="shared" si="12"/>
        <v/>
      </c>
      <c r="O446" s="3">
        <f>COUNTIF(N$8:N446,"X")</f>
        <v>56</v>
      </c>
      <c r="P446" s="3"/>
      <c r="R446" s="18" t="str">
        <f t="shared" si="13"/>
        <v/>
      </c>
    </row>
    <row r="447" spans="1:18">
      <c r="A447" s="2">
        <v>440</v>
      </c>
      <c r="B447">
        <v>1</v>
      </c>
      <c r="C447">
        <v>10</v>
      </c>
      <c r="D447">
        <v>88</v>
      </c>
      <c r="E447">
        <v>4</v>
      </c>
      <c r="F447">
        <v>84</v>
      </c>
      <c r="G447">
        <v>6</v>
      </c>
      <c r="H447">
        <v>92</v>
      </c>
      <c r="I447">
        <v>-1</v>
      </c>
      <c r="J447">
        <v>2800</v>
      </c>
      <c r="K447">
        <v>-1</v>
      </c>
      <c r="L447">
        <v>-1</v>
      </c>
      <c r="N447" s="3" t="str">
        <f t="shared" si="12"/>
        <v/>
      </c>
      <c r="O447" s="3">
        <f>COUNTIF(N$8:N447,"X")</f>
        <v>56</v>
      </c>
      <c r="P447" s="3"/>
      <c r="R447" s="18" t="str">
        <f t="shared" si="13"/>
        <v/>
      </c>
    </row>
    <row r="448" spans="1:18">
      <c r="A448" s="2">
        <v>441</v>
      </c>
      <c r="B448">
        <v>1</v>
      </c>
      <c r="C448">
        <v>5</v>
      </c>
      <c r="D448">
        <v>85</v>
      </c>
      <c r="E448">
        <v>5</v>
      </c>
      <c r="F448">
        <v>85</v>
      </c>
      <c r="G448">
        <v>0</v>
      </c>
      <c r="H448">
        <v>-1</v>
      </c>
      <c r="I448">
        <v>-1</v>
      </c>
      <c r="J448">
        <v>4400</v>
      </c>
      <c r="K448">
        <v>-1</v>
      </c>
      <c r="L448">
        <v>-1</v>
      </c>
      <c r="N448" s="3" t="str">
        <f t="shared" si="12"/>
        <v/>
      </c>
      <c r="O448" s="3">
        <f>COUNTIF(N$8:N448,"X")</f>
        <v>56</v>
      </c>
      <c r="P448" s="3" t="str">
        <f>IF(O448&gt;$F$3,"X","-")</f>
        <v>-</v>
      </c>
      <c r="R448" s="18" t="str">
        <f t="shared" si="13"/>
        <v/>
      </c>
    </row>
    <row r="449" spans="1:18">
      <c r="A449" s="2">
        <v>442</v>
      </c>
      <c r="B449">
        <v>1</v>
      </c>
      <c r="C449">
        <v>8</v>
      </c>
      <c r="D449">
        <v>93</v>
      </c>
      <c r="E449">
        <v>2</v>
      </c>
      <c r="F449">
        <v>84</v>
      </c>
      <c r="G449">
        <v>6</v>
      </c>
      <c r="H449">
        <v>96</v>
      </c>
      <c r="I449">
        <v>-1</v>
      </c>
      <c r="J449">
        <v>3600</v>
      </c>
      <c r="K449">
        <v>-1</v>
      </c>
      <c r="L449">
        <v>-1</v>
      </c>
      <c r="N449" s="3" t="str">
        <f t="shared" si="12"/>
        <v/>
      </c>
      <c r="O449" s="3">
        <f>COUNTIF(N$8:N449,"X")</f>
        <v>56</v>
      </c>
      <c r="P449" s="3"/>
      <c r="R449" s="18" t="str">
        <f t="shared" si="13"/>
        <v/>
      </c>
    </row>
    <row r="450" spans="1:18">
      <c r="A450" s="2">
        <v>443</v>
      </c>
      <c r="B450">
        <v>1</v>
      </c>
      <c r="C450">
        <v>6</v>
      </c>
      <c r="D450">
        <v>89</v>
      </c>
      <c r="E450">
        <v>4</v>
      </c>
      <c r="F450">
        <v>87</v>
      </c>
      <c r="G450">
        <v>2</v>
      </c>
      <c r="H450">
        <v>95</v>
      </c>
      <c r="I450">
        <v>-1</v>
      </c>
      <c r="J450">
        <v>3800</v>
      </c>
      <c r="K450">
        <v>-1</v>
      </c>
      <c r="L450">
        <v>-1</v>
      </c>
      <c r="N450" s="3" t="str">
        <f t="shared" si="12"/>
        <v/>
      </c>
      <c r="O450" s="3">
        <f>COUNTIF(N$8:N450,"X")</f>
        <v>56</v>
      </c>
      <c r="P450" s="3"/>
      <c r="R450" s="18" t="str">
        <f t="shared" si="13"/>
        <v/>
      </c>
    </row>
    <row r="451" spans="1:18">
      <c r="A451" s="2">
        <v>444</v>
      </c>
      <c r="B451">
        <v>1</v>
      </c>
      <c r="C451">
        <v>11</v>
      </c>
      <c r="D451">
        <v>87</v>
      </c>
      <c r="E451">
        <v>7</v>
      </c>
      <c r="F451">
        <v>86</v>
      </c>
      <c r="G451">
        <v>4</v>
      </c>
      <c r="H451">
        <v>91</v>
      </c>
      <c r="I451">
        <v>-1</v>
      </c>
      <c r="J451">
        <v>4600</v>
      </c>
      <c r="K451">
        <v>-1</v>
      </c>
      <c r="L451">
        <v>-1</v>
      </c>
      <c r="N451" s="3" t="str">
        <f t="shared" si="12"/>
        <v/>
      </c>
      <c r="O451" s="3">
        <f>COUNTIF(N$8:N451,"X")</f>
        <v>56</v>
      </c>
      <c r="P451" s="3"/>
      <c r="R451" s="18" t="str">
        <f t="shared" si="13"/>
        <v/>
      </c>
    </row>
    <row r="452" spans="1:18">
      <c r="A452" s="2">
        <v>445</v>
      </c>
      <c r="B452">
        <v>1</v>
      </c>
      <c r="C452">
        <v>10</v>
      </c>
      <c r="D452">
        <v>97</v>
      </c>
      <c r="E452">
        <v>2</v>
      </c>
      <c r="F452">
        <v>93</v>
      </c>
      <c r="G452">
        <v>8</v>
      </c>
      <c r="H452">
        <v>99</v>
      </c>
      <c r="I452">
        <v>-1</v>
      </c>
      <c r="J452">
        <v>4500</v>
      </c>
      <c r="K452">
        <v>-1</v>
      </c>
      <c r="L452">
        <v>-1</v>
      </c>
      <c r="N452" s="3" t="str">
        <f t="shared" si="12"/>
        <v/>
      </c>
      <c r="O452" s="3">
        <f>COUNTIF(N$8:N452,"X")</f>
        <v>56</v>
      </c>
      <c r="P452" s="3"/>
      <c r="R452" s="18" t="str">
        <f t="shared" si="13"/>
        <v/>
      </c>
    </row>
    <row r="453" spans="1:18">
      <c r="A453" s="2">
        <v>446</v>
      </c>
      <c r="B453">
        <v>1</v>
      </c>
      <c r="C453">
        <v>8</v>
      </c>
      <c r="D453">
        <v>90</v>
      </c>
      <c r="E453">
        <v>4</v>
      </c>
      <c r="F453">
        <v>87</v>
      </c>
      <c r="G453">
        <v>4</v>
      </c>
      <c r="H453">
        <v>94</v>
      </c>
      <c r="I453">
        <v>-1</v>
      </c>
      <c r="J453">
        <v>4200</v>
      </c>
      <c r="K453">
        <v>-1</v>
      </c>
      <c r="L453">
        <v>-1</v>
      </c>
      <c r="N453" s="3" t="str">
        <f t="shared" si="12"/>
        <v/>
      </c>
      <c r="O453" s="3">
        <f>COUNTIF(N$8:N453,"X")</f>
        <v>56</v>
      </c>
      <c r="P453" s="3"/>
      <c r="R453" s="18" t="str">
        <f t="shared" si="13"/>
        <v/>
      </c>
    </row>
    <row r="454" spans="1:18">
      <c r="A454" s="2">
        <v>447</v>
      </c>
      <c r="B454">
        <v>1</v>
      </c>
      <c r="C454">
        <v>7</v>
      </c>
      <c r="D454">
        <v>86</v>
      </c>
      <c r="E454">
        <v>5</v>
      </c>
      <c r="F454">
        <v>86</v>
      </c>
      <c r="G454">
        <v>2</v>
      </c>
      <c r="H454">
        <v>88</v>
      </c>
      <c r="I454">
        <v>-1</v>
      </c>
      <c r="J454">
        <v>3900</v>
      </c>
      <c r="K454">
        <v>-1</v>
      </c>
      <c r="L454">
        <v>-1</v>
      </c>
      <c r="N454" s="3" t="str">
        <f t="shared" si="12"/>
        <v/>
      </c>
      <c r="O454" s="3">
        <f>COUNTIF(N$8:N454,"X")</f>
        <v>56</v>
      </c>
      <c r="P454" s="3"/>
      <c r="R454" s="18" t="str">
        <f t="shared" si="13"/>
        <v/>
      </c>
    </row>
    <row r="455" spans="1:18">
      <c r="A455" s="2">
        <v>448</v>
      </c>
      <c r="B455">
        <v>1</v>
      </c>
      <c r="C455">
        <v>7</v>
      </c>
      <c r="D455">
        <v>104</v>
      </c>
      <c r="E455">
        <v>1</v>
      </c>
      <c r="F455">
        <v>82</v>
      </c>
      <c r="G455">
        <v>6</v>
      </c>
      <c r="H455">
        <v>108</v>
      </c>
      <c r="I455">
        <v>-1</v>
      </c>
      <c r="J455">
        <v>4000</v>
      </c>
      <c r="K455">
        <v>-1</v>
      </c>
      <c r="L455">
        <v>-1</v>
      </c>
      <c r="N455" s="3" t="str">
        <f t="shared" si="12"/>
        <v/>
      </c>
      <c r="O455" s="3">
        <f>COUNTIF(N$8:N455,"X")</f>
        <v>56</v>
      </c>
      <c r="P455" s="3"/>
      <c r="R455" s="18" t="str">
        <f t="shared" si="13"/>
        <v/>
      </c>
    </row>
    <row r="456" spans="1:18">
      <c r="A456" s="2">
        <v>449</v>
      </c>
      <c r="B456">
        <v>1</v>
      </c>
      <c r="C456">
        <v>8</v>
      </c>
      <c r="D456">
        <v>86</v>
      </c>
      <c r="E456">
        <v>6</v>
      </c>
      <c r="F456">
        <v>84</v>
      </c>
      <c r="G456">
        <v>2</v>
      </c>
      <c r="H456">
        <v>92</v>
      </c>
      <c r="I456">
        <v>-1</v>
      </c>
      <c r="J456" s="10">
        <v>4200</v>
      </c>
      <c r="K456">
        <v>-1</v>
      </c>
      <c r="L456">
        <v>-1</v>
      </c>
      <c r="N456" s="3" t="str">
        <f t="shared" ref="N456:N519" si="14">IF(OR(C456=-2,D456=-2,E456=-2,F456=-2,G456=-2,H456=-2),"X","")</f>
        <v/>
      </c>
      <c r="O456" s="3">
        <f>COUNTIF(N$8:N456,"X")</f>
        <v>56</v>
      </c>
      <c r="P456" s="3"/>
      <c r="R456" s="18" t="str">
        <f t="shared" ref="R456:R519" si="15">IF(P456&gt;="X","Betriebsmeldung","")</f>
        <v/>
      </c>
    </row>
    <row r="457" spans="1:18">
      <c r="A457" s="2">
        <v>450</v>
      </c>
      <c r="B457">
        <v>1</v>
      </c>
      <c r="C457">
        <v>11</v>
      </c>
      <c r="D457">
        <v>86</v>
      </c>
      <c r="E457">
        <v>6</v>
      </c>
      <c r="F457">
        <v>85</v>
      </c>
      <c r="G457">
        <v>5</v>
      </c>
      <c r="H457">
        <v>89</v>
      </c>
      <c r="I457">
        <v>-1</v>
      </c>
      <c r="J457" s="10">
        <v>4300</v>
      </c>
      <c r="K457">
        <v>-1</v>
      </c>
      <c r="L457">
        <v>-1</v>
      </c>
      <c r="N457" s="3" t="str">
        <f t="shared" si="14"/>
        <v/>
      </c>
      <c r="O457" s="3">
        <f>COUNTIF(N$8:N457,"X")</f>
        <v>56</v>
      </c>
      <c r="P457" s="3"/>
      <c r="R457" s="18" t="str">
        <f t="shared" si="15"/>
        <v/>
      </c>
    </row>
    <row r="458" spans="1:18">
      <c r="A458" s="2">
        <v>451</v>
      </c>
      <c r="B458">
        <v>1</v>
      </c>
      <c r="C458">
        <v>10</v>
      </c>
      <c r="D458">
        <v>89</v>
      </c>
      <c r="E458">
        <v>6</v>
      </c>
      <c r="F458">
        <v>90</v>
      </c>
      <c r="G458">
        <v>4</v>
      </c>
      <c r="H458">
        <v>88</v>
      </c>
      <c r="I458">
        <v>-1</v>
      </c>
      <c r="J458" s="10">
        <v>3900</v>
      </c>
      <c r="K458">
        <v>-1</v>
      </c>
      <c r="L458">
        <v>-1</v>
      </c>
      <c r="N458" s="3" t="str">
        <f t="shared" si="14"/>
        <v/>
      </c>
      <c r="O458" s="3">
        <f>COUNTIF(N$8:N458,"X")</f>
        <v>56</v>
      </c>
      <c r="P458" s="3" t="str">
        <f>IF(O458&gt;$F$3,"X","-")</f>
        <v>-</v>
      </c>
      <c r="R458" s="18" t="str">
        <f t="shared" si="15"/>
        <v/>
      </c>
    </row>
    <row r="459" spans="1:18">
      <c r="A459" s="2">
        <v>452</v>
      </c>
      <c r="B459">
        <v>1</v>
      </c>
      <c r="C459">
        <v>1</v>
      </c>
      <c r="D459">
        <v>108</v>
      </c>
      <c r="E459">
        <v>0</v>
      </c>
      <c r="F459">
        <v>-1</v>
      </c>
      <c r="G459">
        <v>1</v>
      </c>
      <c r="H459">
        <v>108</v>
      </c>
      <c r="I459">
        <v>-1</v>
      </c>
      <c r="J459" s="10">
        <v>2500</v>
      </c>
      <c r="K459">
        <v>-1</v>
      </c>
      <c r="L459">
        <v>-1</v>
      </c>
      <c r="N459" s="3" t="str">
        <f t="shared" si="14"/>
        <v/>
      </c>
      <c r="O459" s="3">
        <f>COUNTIF(N$8:N459,"X")</f>
        <v>56</v>
      </c>
      <c r="P459" s="3"/>
      <c r="R459" s="18" t="str">
        <f t="shared" si="15"/>
        <v/>
      </c>
    </row>
    <row r="460" spans="1:18">
      <c r="A460" s="2">
        <v>453</v>
      </c>
      <c r="B460">
        <v>1</v>
      </c>
      <c r="C460">
        <v>9</v>
      </c>
      <c r="D460">
        <v>90</v>
      </c>
      <c r="E460">
        <v>3</v>
      </c>
      <c r="F460">
        <v>82</v>
      </c>
      <c r="G460">
        <v>6</v>
      </c>
      <c r="H460">
        <v>94</v>
      </c>
      <c r="I460">
        <v>-1</v>
      </c>
      <c r="J460" s="10">
        <v>3800</v>
      </c>
      <c r="K460">
        <v>-1</v>
      </c>
      <c r="L460">
        <v>-1</v>
      </c>
      <c r="N460" s="3" t="str">
        <f t="shared" si="14"/>
        <v/>
      </c>
      <c r="O460" s="3">
        <f>COUNTIF(N$8:N460,"X")</f>
        <v>56</v>
      </c>
      <c r="P460" s="3"/>
      <c r="R460" s="18" t="str">
        <f t="shared" si="15"/>
        <v/>
      </c>
    </row>
    <row r="461" spans="1:18">
      <c r="A461" s="2">
        <v>454</v>
      </c>
      <c r="B461">
        <v>1</v>
      </c>
      <c r="C461">
        <v>10</v>
      </c>
      <c r="D461">
        <v>90</v>
      </c>
      <c r="E461">
        <v>7</v>
      </c>
      <c r="F461">
        <v>83</v>
      </c>
      <c r="G461">
        <v>3</v>
      </c>
      <c r="H461">
        <v>107</v>
      </c>
      <c r="I461">
        <v>-1</v>
      </c>
      <c r="J461" s="10">
        <v>4700</v>
      </c>
      <c r="K461">
        <v>-1</v>
      </c>
      <c r="L461">
        <v>-1</v>
      </c>
      <c r="N461" s="3" t="str">
        <f t="shared" si="14"/>
        <v/>
      </c>
      <c r="O461" s="3">
        <f>COUNTIF(N$8:N461,"X")</f>
        <v>56</v>
      </c>
      <c r="P461" s="3"/>
      <c r="R461" s="18" t="str">
        <f t="shared" si="15"/>
        <v/>
      </c>
    </row>
    <row r="462" spans="1:18">
      <c r="A462" s="2">
        <v>455</v>
      </c>
      <c r="B462">
        <v>1</v>
      </c>
      <c r="C462">
        <v>7</v>
      </c>
      <c r="D462">
        <v>87</v>
      </c>
      <c r="E462">
        <v>6</v>
      </c>
      <c r="F462">
        <v>85</v>
      </c>
      <c r="G462">
        <v>1</v>
      </c>
      <c r="H462">
        <v>103</v>
      </c>
      <c r="I462">
        <v>-1</v>
      </c>
      <c r="J462" s="10">
        <v>3600</v>
      </c>
      <c r="K462">
        <v>-1</v>
      </c>
      <c r="L462">
        <v>-1</v>
      </c>
      <c r="N462" s="3" t="str">
        <f t="shared" si="14"/>
        <v/>
      </c>
      <c r="O462" s="3">
        <f>COUNTIF(N$8:N462,"X")</f>
        <v>56</v>
      </c>
      <c r="P462" s="3"/>
      <c r="R462" s="18" t="str">
        <f t="shared" si="15"/>
        <v/>
      </c>
    </row>
    <row r="463" spans="1:18">
      <c r="A463" s="2">
        <v>456</v>
      </c>
      <c r="B463">
        <v>1</v>
      </c>
      <c r="C463">
        <v>7</v>
      </c>
      <c r="D463">
        <v>84</v>
      </c>
      <c r="E463">
        <v>6</v>
      </c>
      <c r="F463">
        <v>84</v>
      </c>
      <c r="G463">
        <v>1</v>
      </c>
      <c r="H463">
        <v>86</v>
      </c>
      <c r="I463">
        <v>-1</v>
      </c>
      <c r="J463" s="10">
        <v>3300</v>
      </c>
      <c r="K463">
        <v>-1</v>
      </c>
      <c r="L463">
        <v>-1</v>
      </c>
      <c r="N463" s="3" t="str">
        <f t="shared" si="14"/>
        <v/>
      </c>
      <c r="O463" s="3">
        <f>COUNTIF(N$8:N463,"X")</f>
        <v>56</v>
      </c>
      <c r="P463" s="3"/>
      <c r="R463" s="18" t="str">
        <f t="shared" si="15"/>
        <v/>
      </c>
    </row>
    <row r="464" spans="1:18">
      <c r="A464" s="2">
        <v>457</v>
      </c>
      <c r="B464">
        <v>1</v>
      </c>
      <c r="C464">
        <v>10</v>
      </c>
      <c r="D464">
        <v>92</v>
      </c>
      <c r="E464">
        <v>4</v>
      </c>
      <c r="F464">
        <v>88</v>
      </c>
      <c r="G464">
        <v>6</v>
      </c>
      <c r="H464">
        <v>95</v>
      </c>
      <c r="I464">
        <v>-1</v>
      </c>
      <c r="J464" s="10">
        <v>3500</v>
      </c>
      <c r="K464">
        <v>-1</v>
      </c>
      <c r="L464">
        <v>-1</v>
      </c>
      <c r="N464" s="3" t="str">
        <f t="shared" si="14"/>
        <v/>
      </c>
      <c r="O464" s="3">
        <f>COUNTIF(N$8:N464,"X")</f>
        <v>56</v>
      </c>
      <c r="P464" s="3"/>
      <c r="R464" s="18" t="str">
        <f t="shared" si="15"/>
        <v/>
      </c>
    </row>
    <row r="465" spans="1:18">
      <c r="A465" s="2">
        <v>458</v>
      </c>
      <c r="B465">
        <v>1</v>
      </c>
      <c r="C465">
        <v>-2</v>
      </c>
      <c r="D465">
        <v>98</v>
      </c>
      <c r="E465">
        <v>-2</v>
      </c>
      <c r="F465">
        <v>92</v>
      </c>
      <c r="G465">
        <v>-2</v>
      </c>
      <c r="H465">
        <v>104</v>
      </c>
      <c r="I465">
        <v>-1</v>
      </c>
      <c r="J465" s="10">
        <v>3900</v>
      </c>
      <c r="K465">
        <v>-1</v>
      </c>
      <c r="L465">
        <v>-1</v>
      </c>
      <c r="N465" s="3" t="str">
        <f t="shared" si="14"/>
        <v>X</v>
      </c>
      <c r="O465" s="3">
        <f>COUNTIF(N$8:N465,"X")</f>
        <v>57</v>
      </c>
      <c r="P465" s="3"/>
      <c r="R465" s="18" t="str">
        <f t="shared" si="15"/>
        <v/>
      </c>
    </row>
    <row r="466" spans="1:18">
      <c r="A466" s="2">
        <v>459</v>
      </c>
      <c r="B466">
        <v>1</v>
      </c>
      <c r="C466">
        <v>6</v>
      </c>
      <c r="D466">
        <v>97</v>
      </c>
      <c r="E466">
        <v>2</v>
      </c>
      <c r="F466">
        <v>87</v>
      </c>
      <c r="G466">
        <v>4</v>
      </c>
      <c r="H466">
        <v>102</v>
      </c>
      <c r="I466">
        <v>-1</v>
      </c>
      <c r="J466" s="10">
        <v>4100</v>
      </c>
      <c r="K466">
        <v>-1</v>
      </c>
      <c r="L466">
        <v>-1</v>
      </c>
      <c r="N466" s="3" t="str">
        <f t="shared" si="14"/>
        <v/>
      </c>
      <c r="O466" s="3">
        <f>COUNTIF(N$8:N466,"X")</f>
        <v>57</v>
      </c>
      <c r="P466" s="3"/>
      <c r="R466" s="18" t="str">
        <f t="shared" si="15"/>
        <v/>
      </c>
    </row>
    <row r="467" spans="1:18">
      <c r="A467" s="2">
        <v>460</v>
      </c>
      <c r="B467">
        <v>1</v>
      </c>
      <c r="C467">
        <v>12</v>
      </c>
      <c r="D467">
        <v>91</v>
      </c>
      <c r="E467">
        <v>7</v>
      </c>
      <c r="F467">
        <v>83</v>
      </c>
      <c r="G467">
        <v>5</v>
      </c>
      <c r="H467">
        <v>104</v>
      </c>
      <c r="I467">
        <v>-1</v>
      </c>
      <c r="J467" s="10">
        <v>4200</v>
      </c>
      <c r="K467">
        <v>-1</v>
      </c>
      <c r="L467">
        <v>-1</v>
      </c>
      <c r="N467" s="3" t="str">
        <f t="shared" si="14"/>
        <v/>
      </c>
      <c r="O467" s="3">
        <f>COUNTIF(N$8:N467,"X")</f>
        <v>57</v>
      </c>
      <c r="P467" s="3"/>
      <c r="R467" s="18" t="str">
        <f t="shared" si="15"/>
        <v/>
      </c>
    </row>
    <row r="468" spans="1:18">
      <c r="A468" s="2">
        <v>461</v>
      </c>
      <c r="B468">
        <v>1</v>
      </c>
      <c r="C468">
        <v>6</v>
      </c>
      <c r="D468">
        <v>89</v>
      </c>
      <c r="E468">
        <v>6</v>
      </c>
      <c r="F468">
        <v>89</v>
      </c>
      <c r="G468">
        <v>0</v>
      </c>
      <c r="H468">
        <v>-1</v>
      </c>
      <c r="I468">
        <v>-1</v>
      </c>
      <c r="J468" s="10">
        <v>4000</v>
      </c>
      <c r="K468">
        <v>-1</v>
      </c>
      <c r="L468">
        <v>-1</v>
      </c>
      <c r="N468" s="3" t="str">
        <f t="shared" si="14"/>
        <v/>
      </c>
      <c r="O468" s="3">
        <f>COUNTIF(N$8:N468,"X")</f>
        <v>57</v>
      </c>
      <c r="P468" s="3" t="str">
        <f>IF(O468&gt;$F$3,"X","-")</f>
        <v>-</v>
      </c>
      <c r="R468" s="18" t="str">
        <f t="shared" si="15"/>
        <v/>
      </c>
    </row>
    <row r="469" spans="1:18">
      <c r="A469" s="2">
        <v>462</v>
      </c>
      <c r="B469">
        <v>1</v>
      </c>
      <c r="C469">
        <v>6</v>
      </c>
      <c r="D469">
        <v>97</v>
      </c>
      <c r="E469">
        <v>4</v>
      </c>
      <c r="F469">
        <v>93</v>
      </c>
      <c r="G469">
        <v>2</v>
      </c>
      <c r="H469">
        <v>106</v>
      </c>
      <c r="I469">
        <v>-1</v>
      </c>
      <c r="J469">
        <v>3800</v>
      </c>
      <c r="K469">
        <v>-1</v>
      </c>
      <c r="L469">
        <v>-1</v>
      </c>
      <c r="N469" s="3" t="str">
        <f t="shared" si="14"/>
        <v/>
      </c>
      <c r="O469" s="3">
        <f>COUNTIF(N$8:N469,"X")</f>
        <v>57</v>
      </c>
      <c r="P469" s="3"/>
      <c r="R469" s="18" t="str">
        <f t="shared" si="15"/>
        <v/>
      </c>
    </row>
    <row r="470" spans="1:18">
      <c r="A470" s="2">
        <v>463</v>
      </c>
      <c r="B470">
        <v>1</v>
      </c>
      <c r="C470">
        <v>9</v>
      </c>
      <c r="D470">
        <v>98</v>
      </c>
      <c r="E470">
        <v>3</v>
      </c>
      <c r="F470">
        <v>89</v>
      </c>
      <c r="G470">
        <v>6</v>
      </c>
      <c r="H470">
        <v>103</v>
      </c>
      <c r="I470">
        <v>-1</v>
      </c>
      <c r="J470">
        <v>3100</v>
      </c>
      <c r="K470">
        <v>-1</v>
      </c>
      <c r="L470">
        <v>-1</v>
      </c>
      <c r="N470" s="3" t="str">
        <f t="shared" si="14"/>
        <v/>
      </c>
      <c r="O470" s="3">
        <f>COUNTIF(N$8:N470,"X")</f>
        <v>57</v>
      </c>
      <c r="P470" s="3"/>
      <c r="R470" s="18" t="str">
        <f t="shared" si="15"/>
        <v/>
      </c>
    </row>
    <row r="471" spans="1:18">
      <c r="A471" s="2">
        <v>464</v>
      </c>
      <c r="B471">
        <v>1</v>
      </c>
      <c r="C471">
        <v>8</v>
      </c>
      <c r="D471">
        <v>90</v>
      </c>
      <c r="E471">
        <v>4</v>
      </c>
      <c r="F471">
        <v>84</v>
      </c>
      <c r="G471">
        <v>4</v>
      </c>
      <c r="H471">
        <v>97</v>
      </c>
      <c r="I471">
        <v>-1</v>
      </c>
      <c r="J471">
        <v>4200</v>
      </c>
      <c r="K471">
        <v>-1</v>
      </c>
      <c r="L471">
        <v>-1</v>
      </c>
      <c r="N471" s="3" t="str">
        <f t="shared" si="14"/>
        <v/>
      </c>
      <c r="O471" s="3">
        <f>COUNTIF(N$8:N471,"X")</f>
        <v>57</v>
      </c>
      <c r="P471" s="3"/>
      <c r="R471" s="18" t="str">
        <f t="shared" si="15"/>
        <v/>
      </c>
    </row>
    <row r="472" spans="1:18">
      <c r="A472" s="2">
        <v>465</v>
      </c>
      <c r="B472">
        <v>1</v>
      </c>
      <c r="C472">
        <v>8</v>
      </c>
      <c r="D472">
        <v>95</v>
      </c>
      <c r="E472">
        <v>2</v>
      </c>
      <c r="F472">
        <v>86</v>
      </c>
      <c r="G472">
        <v>6</v>
      </c>
      <c r="H472">
        <v>98</v>
      </c>
      <c r="I472">
        <v>-1</v>
      </c>
      <c r="J472">
        <v>4400</v>
      </c>
      <c r="K472">
        <v>-1</v>
      </c>
      <c r="L472">
        <v>-1</v>
      </c>
      <c r="N472" s="3" t="str">
        <f t="shared" si="14"/>
        <v/>
      </c>
      <c r="O472" s="3">
        <f>COUNTIF(N$8:N472,"X")</f>
        <v>57</v>
      </c>
      <c r="P472" s="3"/>
      <c r="R472" s="18" t="str">
        <f t="shared" si="15"/>
        <v/>
      </c>
    </row>
    <row r="473" spans="1:18">
      <c r="A473" s="2">
        <v>466</v>
      </c>
      <c r="B473">
        <v>1</v>
      </c>
      <c r="C473">
        <v>7</v>
      </c>
      <c r="D473">
        <v>106</v>
      </c>
      <c r="E473">
        <v>3</v>
      </c>
      <c r="F473">
        <v>92</v>
      </c>
      <c r="G473">
        <v>4</v>
      </c>
      <c r="H473">
        <v>118</v>
      </c>
      <c r="I473">
        <v>-1</v>
      </c>
      <c r="J473">
        <v>3900</v>
      </c>
      <c r="K473">
        <v>-1</v>
      </c>
      <c r="L473">
        <v>-1</v>
      </c>
      <c r="N473" s="3" t="str">
        <f t="shared" si="14"/>
        <v/>
      </c>
      <c r="O473" s="3">
        <f>COUNTIF(N$8:N473,"X")</f>
        <v>57</v>
      </c>
      <c r="P473" s="3"/>
      <c r="R473" s="18" t="str">
        <f t="shared" si="15"/>
        <v/>
      </c>
    </row>
    <row r="474" spans="1:18">
      <c r="A474" s="2">
        <v>467</v>
      </c>
      <c r="B474">
        <v>1</v>
      </c>
      <c r="C474">
        <v>9</v>
      </c>
      <c r="D474">
        <v>87</v>
      </c>
      <c r="E474">
        <v>6</v>
      </c>
      <c r="F474">
        <v>88</v>
      </c>
      <c r="G474">
        <v>3</v>
      </c>
      <c r="H474">
        <v>85</v>
      </c>
      <c r="I474">
        <v>-1</v>
      </c>
      <c r="J474">
        <v>3000</v>
      </c>
      <c r="K474">
        <v>-1</v>
      </c>
      <c r="L474">
        <v>-1</v>
      </c>
      <c r="N474" s="3" t="str">
        <f t="shared" si="14"/>
        <v/>
      </c>
      <c r="O474" s="3">
        <f>COUNTIF(N$8:N474,"X")</f>
        <v>57</v>
      </c>
      <c r="P474" s="3"/>
      <c r="R474" s="18" t="str">
        <f t="shared" si="15"/>
        <v/>
      </c>
    </row>
    <row r="475" spans="1:18">
      <c r="A475" s="2">
        <v>468</v>
      </c>
      <c r="B475">
        <v>1</v>
      </c>
      <c r="C475">
        <v>8</v>
      </c>
      <c r="D475">
        <v>90</v>
      </c>
      <c r="E475">
        <v>4</v>
      </c>
      <c r="F475">
        <v>85</v>
      </c>
      <c r="G475">
        <v>4</v>
      </c>
      <c r="H475">
        <v>96</v>
      </c>
      <c r="I475">
        <v>-1</v>
      </c>
      <c r="J475">
        <v>3500</v>
      </c>
      <c r="K475">
        <v>-1</v>
      </c>
      <c r="L475">
        <v>-1</v>
      </c>
      <c r="N475" s="3" t="str">
        <f t="shared" si="14"/>
        <v/>
      </c>
      <c r="O475" s="3">
        <f>COUNTIF(N$8:N475,"X")</f>
        <v>57</v>
      </c>
      <c r="P475" s="3"/>
      <c r="R475" s="18" t="str">
        <f t="shared" si="15"/>
        <v/>
      </c>
    </row>
    <row r="476" spans="1:18">
      <c r="A476" s="2">
        <v>469</v>
      </c>
      <c r="B476">
        <v>1</v>
      </c>
      <c r="C476">
        <v>7</v>
      </c>
      <c r="D476">
        <v>94</v>
      </c>
      <c r="E476">
        <v>3</v>
      </c>
      <c r="F476">
        <v>86</v>
      </c>
      <c r="G476">
        <v>4</v>
      </c>
      <c r="H476">
        <v>100</v>
      </c>
      <c r="I476">
        <v>-1</v>
      </c>
      <c r="J476">
        <v>4000</v>
      </c>
      <c r="K476">
        <v>-1</v>
      </c>
      <c r="L476">
        <v>-1</v>
      </c>
      <c r="N476" s="3" t="str">
        <f t="shared" si="14"/>
        <v/>
      </c>
      <c r="O476" s="3">
        <f>COUNTIF(N$8:N476,"X")</f>
        <v>57</v>
      </c>
      <c r="P476" s="3"/>
      <c r="R476" s="18" t="str">
        <f t="shared" si="15"/>
        <v/>
      </c>
    </row>
    <row r="477" spans="1:18">
      <c r="A477" s="2">
        <v>470</v>
      </c>
      <c r="B477">
        <v>1</v>
      </c>
      <c r="C477">
        <v>10</v>
      </c>
      <c r="D477">
        <v>96</v>
      </c>
      <c r="E477">
        <v>4</v>
      </c>
      <c r="F477">
        <v>88</v>
      </c>
      <c r="G477">
        <v>6</v>
      </c>
      <c r="H477">
        <v>102</v>
      </c>
      <c r="I477">
        <v>-1</v>
      </c>
      <c r="J477">
        <v>4000</v>
      </c>
      <c r="K477">
        <v>-1</v>
      </c>
      <c r="L477">
        <v>-1</v>
      </c>
      <c r="N477" s="3" t="str">
        <f t="shared" si="14"/>
        <v/>
      </c>
      <c r="O477" s="3">
        <f>COUNTIF(N$8:N477,"X")</f>
        <v>57</v>
      </c>
      <c r="P477" s="3"/>
      <c r="R477" s="18" t="str">
        <f t="shared" si="15"/>
        <v/>
      </c>
    </row>
    <row r="478" spans="1:18">
      <c r="A478" s="2">
        <v>471</v>
      </c>
      <c r="B478">
        <v>1</v>
      </c>
      <c r="C478">
        <v>10</v>
      </c>
      <c r="D478">
        <v>88</v>
      </c>
      <c r="E478">
        <v>5</v>
      </c>
      <c r="F478">
        <v>87</v>
      </c>
      <c r="G478">
        <v>5</v>
      </c>
      <c r="H478">
        <v>90</v>
      </c>
      <c r="I478">
        <v>-1</v>
      </c>
      <c r="J478">
        <v>3500</v>
      </c>
      <c r="K478">
        <v>-1</v>
      </c>
      <c r="L478">
        <v>-1</v>
      </c>
      <c r="N478" s="3" t="str">
        <f t="shared" si="14"/>
        <v/>
      </c>
      <c r="O478" s="3">
        <f>COUNTIF(N$8:N478,"X")</f>
        <v>57</v>
      </c>
      <c r="P478" s="3" t="str">
        <f>IF(O478&gt;$F$3,"X","-")</f>
        <v>-</v>
      </c>
      <c r="R478" s="18" t="str">
        <f t="shared" si="15"/>
        <v/>
      </c>
    </row>
    <row r="479" spans="1:18">
      <c r="A479" s="2">
        <v>472</v>
      </c>
      <c r="B479">
        <v>1</v>
      </c>
      <c r="C479">
        <v>10</v>
      </c>
      <c r="D479">
        <v>91</v>
      </c>
      <c r="E479">
        <v>7</v>
      </c>
      <c r="F479">
        <v>88</v>
      </c>
      <c r="G479">
        <v>3</v>
      </c>
      <c r="H479">
        <v>101</v>
      </c>
      <c r="I479">
        <v>-1</v>
      </c>
      <c r="J479">
        <v>3000</v>
      </c>
      <c r="K479">
        <v>-1</v>
      </c>
      <c r="L479">
        <v>-1</v>
      </c>
      <c r="N479" s="3" t="str">
        <f t="shared" si="14"/>
        <v/>
      </c>
      <c r="O479" s="3">
        <f>COUNTIF(N$8:N479,"X")</f>
        <v>57</v>
      </c>
      <c r="P479" s="3"/>
      <c r="R479" s="18" t="str">
        <f t="shared" si="15"/>
        <v/>
      </c>
    </row>
    <row r="480" spans="1:18">
      <c r="A480" s="2">
        <v>473</v>
      </c>
      <c r="B480">
        <v>1</v>
      </c>
      <c r="C480">
        <v>7</v>
      </c>
      <c r="D480">
        <v>97</v>
      </c>
      <c r="E480">
        <v>3</v>
      </c>
      <c r="F480">
        <v>88</v>
      </c>
      <c r="G480">
        <v>4</v>
      </c>
      <c r="H480">
        <v>105</v>
      </c>
      <c r="I480">
        <v>-1</v>
      </c>
      <c r="J480">
        <v>3900</v>
      </c>
      <c r="K480">
        <v>-1</v>
      </c>
      <c r="L480">
        <v>-1</v>
      </c>
      <c r="N480" s="3" t="str">
        <f t="shared" si="14"/>
        <v/>
      </c>
      <c r="O480" s="3">
        <f>COUNTIF(N$8:N480,"X")</f>
        <v>57</v>
      </c>
      <c r="P480" s="3"/>
      <c r="R480" s="18" t="str">
        <f t="shared" si="15"/>
        <v/>
      </c>
    </row>
    <row r="481" spans="1:18">
      <c r="A481" s="2">
        <v>474</v>
      </c>
      <c r="B481">
        <v>1</v>
      </c>
      <c r="C481">
        <v>8</v>
      </c>
      <c r="D481">
        <v>90</v>
      </c>
      <c r="E481">
        <v>5</v>
      </c>
      <c r="F481">
        <v>88</v>
      </c>
      <c r="G481">
        <v>3</v>
      </c>
      <c r="H481">
        <v>94</v>
      </c>
      <c r="I481">
        <v>-1</v>
      </c>
      <c r="J481">
        <v>4400</v>
      </c>
      <c r="K481">
        <v>-1</v>
      </c>
      <c r="L481">
        <v>-1</v>
      </c>
      <c r="N481" s="3" t="str">
        <f t="shared" si="14"/>
        <v/>
      </c>
      <c r="O481" s="3">
        <f>COUNTIF(N$8:N481,"X")</f>
        <v>57</v>
      </c>
      <c r="P481" s="3"/>
      <c r="R481" s="18" t="str">
        <f t="shared" si="15"/>
        <v/>
      </c>
    </row>
    <row r="482" spans="1:18">
      <c r="A482" s="2">
        <v>475</v>
      </c>
      <c r="B482">
        <v>1</v>
      </c>
      <c r="C482">
        <v>9</v>
      </c>
      <c r="D482">
        <v>94</v>
      </c>
      <c r="E482">
        <v>2</v>
      </c>
      <c r="F482">
        <v>86</v>
      </c>
      <c r="G482">
        <v>7</v>
      </c>
      <c r="H482">
        <v>97</v>
      </c>
      <c r="I482">
        <v>-1</v>
      </c>
      <c r="J482">
        <v>4200</v>
      </c>
      <c r="K482">
        <v>-1</v>
      </c>
      <c r="L482">
        <v>-1</v>
      </c>
      <c r="N482" s="3" t="str">
        <f t="shared" si="14"/>
        <v/>
      </c>
      <c r="O482" s="3">
        <f>COUNTIF(N$8:N482,"X")</f>
        <v>57</v>
      </c>
      <c r="P482" s="3"/>
      <c r="R482" s="18" t="str">
        <f t="shared" si="15"/>
        <v/>
      </c>
    </row>
    <row r="483" spans="1:18">
      <c r="A483" s="2">
        <v>476</v>
      </c>
      <c r="B483">
        <v>1</v>
      </c>
      <c r="C483">
        <v>9</v>
      </c>
      <c r="D483">
        <v>90</v>
      </c>
      <c r="E483">
        <v>5</v>
      </c>
      <c r="F483">
        <v>88</v>
      </c>
      <c r="G483">
        <v>4</v>
      </c>
      <c r="H483">
        <v>94</v>
      </c>
      <c r="I483">
        <v>-1</v>
      </c>
      <c r="J483">
        <v>3100</v>
      </c>
      <c r="K483">
        <v>-1</v>
      </c>
      <c r="L483">
        <v>-1</v>
      </c>
      <c r="N483" s="3" t="str">
        <f t="shared" si="14"/>
        <v/>
      </c>
      <c r="O483" s="3">
        <f>COUNTIF(N$8:N483,"X")</f>
        <v>57</v>
      </c>
      <c r="P483" s="3"/>
      <c r="R483" s="18" t="str">
        <f t="shared" si="15"/>
        <v/>
      </c>
    </row>
    <row r="484" spans="1:18">
      <c r="A484" s="2">
        <v>477</v>
      </c>
      <c r="B484">
        <v>1</v>
      </c>
      <c r="C484">
        <v>10</v>
      </c>
      <c r="D484">
        <v>91</v>
      </c>
      <c r="E484">
        <v>7</v>
      </c>
      <c r="F484">
        <v>88</v>
      </c>
      <c r="G484">
        <v>3</v>
      </c>
      <c r="H484">
        <v>98</v>
      </c>
      <c r="I484">
        <v>-1</v>
      </c>
      <c r="J484">
        <v>3800</v>
      </c>
      <c r="K484">
        <v>-1</v>
      </c>
      <c r="L484">
        <v>-1</v>
      </c>
      <c r="N484" s="3" t="str">
        <f t="shared" si="14"/>
        <v/>
      </c>
      <c r="O484" s="3">
        <f>COUNTIF(N$8:N484,"X")</f>
        <v>57</v>
      </c>
      <c r="P484" s="3"/>
      <c r="R484" s="18" t="str">
        <f t="shared" si="15"/>
        <v/>
      </c>
    </row>
    <row r="485" spans="1:18">
      <c r="A485" s="2">
        <v>478</v>
      </c>
      <c r="B485">
        <v>1</v>
      </c>
      <c r="C485">
        <v>8</v>
      </c>
      <c r="D485">
        <v>83</v>
      </c>
      <c r="E485">
        <v>6</v>
      </c>
      <c r="F485">
        <v>82</v>
      </c>
      <c r="G485">
        <v>2</v>
      </c>
      <c r="H485">
        <v>87</v>
      </c>
      <c r="I485">
        <v>-1</v>
      </c>
      <c r="J485">
        <v>4000</v>
      </c>
      <c r="K485">
        <v>-1</v>
      </c>
      <c r="L485">
        <v>-1</v>
      </c>
      <c r="N485" s="3" t="str">
        <f t="shared" si="14"/>
        <v/>
      </c>
      <c r="O485" s="3">
        <f>COUNTIF(N$8:N485,"X")</f>
        <v>57</v>
      </c>
      <c r="P485" s="3"/>
      <c r="R485" s="18" t="str">
        <f t="shared" si="15"/>
        <v/>
      </c>
    </row>
    <row r="486" spans="1:18">
      <c r="A486" s="2">
        <v>479</v>
      </c>
      <c r="B486">
        <v>1</v>
      </c>
      <c r="C486">
        <v>7</v>
      </c>
      <c r="D486">
        <v>99</v>
      </c>
      <c r="E486">
        <v>3</v>
      </c>
      <c r="F486">
        <v>97</v>
      </c>
      <c r="G486">
        <v>4</v>
      </c>
      <c r="H486">
        <v>102</v>
      </c>
      <c r="I486">
        <v>-1</v>
      </c>
      <c r="J486">
        <v>3600</v>
      </c>
      <c r="K486">
        <v>-1</v>
      </c>
      <c r="L486">
        <v>-1</v>
      </c>
      <c r="N486" s="3" t="str">
        <f t="shared" si="14"/>
        <v/>
      </c>
      <c r="O486" s="3">
        <f>COUNTIF(N$8:N486,"X")</f>
        <v>57</v>
      </c>
      <c r="P486" s="3"/>
      <c r="R486" s="18" t="str">
        <f t="shared" si="15"/>
        <v/>
      </c>
    </row>
    <row r="487" spans="1:18">
      <c r="A487" s="2">
        <v>480</v>
      </c>
      <c r="B487">
        <v>1</v>
      </c>
      <c r="C487">
        <v>14</v>
      </c>
      <c r="D487">
        <v>85</v>
      </c>
      <c r="E487">
        <v>7</v>
      </c>
      <c r="F487">
        <v>78</v>
      </c>
      <c r="G487">
        <v>7</v>
      </c>
      <c r="H487">
        <v>93</v>
      </c>
      <c r="I487">
        <v>-1</v>
      </c>
      <c r="J487">
        <v>3800</v>
      </c>
      <c r="K487">
        <v>-1</v>
      </c>
      <c r="L487">
        <v>-1</v>
      </c>
      <c r="N487" s="3" t="str">
        <f t="shared" si="14"/>
        <v/>
      </c>
      <c r="O487" s="3">
        <f>COUNTIF(N$8:N487,"X")</f>
        <v>57</v>
      </c>
      <c r="P487" s="3"/>
      <c r="R487" s="18" t="str">
        <f t="shared" si="15"/>
        <v/>
      </c>
    </row>
    <row r="488" spans="1:18">
      <c r="A488" s="2">
        <v>481</v>
      </c>
      <c r="B488">
        <v>1</v>
      </c>
      <c r="C488">
        <v>10</v>
      </c>
      <c r="D488">
        <v>88</v>
      </c>
      <c r="E488">
        <v>8</v>
      </c>
      <c r="F488">
        <v>86</v>
      </c>
      <c r="G488">
        <v>2</v>
      </c>
      <c r="H488">
        <v>96</v>
      </c>
      <c r="I488">
        <v>-1</v>
      </c>
      <c r="J488">
        <v>4600</v>
      </c>
      <c r="K488">
        <v>-1</v>
      </c>
      <c r="L488">
        <v>-1</v>
      </c>
      <c r="N488" s="3" t="str">
        <f t="shared" si="14"/>
        <v/>
      </c>
      <c r="O488" s="3">
        <f>COUNTIF(N$8:N488,"X")</f>
        <v>57</v>
      </c>
      <c r="P488" s="3" t="str">
        <f>IF(O488&gt;$F$3,"X","-")</f>
        <v>-</v>
      </c>
      <c r="R488" s="18" t="str">
        <f t="shared" si="15"/>
        <v/>
      </c>
    </row>
    <row r="489" spans="1:18">
      <c r="A489" s="2">
        <v>482</v>
      </c>
      <c r="B489">
        <v>1</v>
      </c>
      <c r="C489">
        <v>8</v>
      </c>
      <c r="D489">
        <v>92</v>
      </c>
      <c r="E489">
        <v>4</v>
      </c>
      <c r="F489">
        <v>88</v>
      </c>
      <c r="G489">
        <v>4</v>
      </c>
      <c r="H489">
        <v>97</v>
      </c>
      <c r="I489">
        <v>-1</v>
      </c>
      <c r="J489">
        <v>4500</v>
      </c>
      <c r="K489">
        <v>-1</v>
      </c>
      <c r="L489">
        <v>-1</v>
      </c>
      <c r="N489" s="3" t="str">
        <f t="shared" si="14"/>
        <v/>
      </c>
      <c r="O489" s="3">
        <f>COUNTIF(N$8:N489,"X")</f>
        <v>57</v>
      </c>
      <c r="P489" s="3"/>
      <c r="R489" s="18" t="str">
        <f t="shared" si="15"/>
        <v/>
      </c>
    </row>
    <row r="490" spans="1:18">
      <c r="A490" s="2">
        <v>483</v>
      </c>
      <c r="B490">
        <v>1</v>
      </c>
      <c r="C490">
        <v>8</v>
      </c>
      <c r="D490">
        <v>87</v>
      </c>
      <c r="E490">
        <v>5</v>
      </c>
      <c r="F490">
        <v>81</v>
      </c>
      <c r="G490">
        <v>3</v>
      </c>
      <c r="H490">
        <v>98</v>
      </c>
      <c r="I490">
        <v>-1</v>
      </c>
      <c r="J490">
        <v>4200</v>
      </c>
      <c r="K490">
        <v>-1</v>
      </c>
      <c r="L490">
        <v>-1</v>
      </c>
      <c r="N490" s="3" t="str">
        <f t="shared" si="14"/>
        <v/>
      </c>
      <c r="O490" s="3">
        <f>COUNTIF(N$8:N490,"X")</f>
        <v>57</v>
      </c>
      <c r="P490" s="3"/>
      <c r="R490" s="18" t="str">
        <f t="shared" si="15"/>
        <v/>
      </c>
    </row>
    <row r="491" spans="1:18">
      <c r="A491" s="2">
        <v>484</v>
      </c>
      <c r="B491">
        <v>1</v>
      </c>
      <c r="C491">
        <v>6</v>
      </c>
      <c r="D491">
        <v>91</v>
      </c>
      <c r="E491">
        <v>4</v>
      </c>
      <c r="F491">
        <v>87</v>
      </c>
      <c r="G491">
        <v>2</v>
      </c>
      <c r="H491">
        <v>99</v>
      </c>
      <c r="I491">
        <v>-1</v>
      </c>
      <c r="J491">
        <v>3900</v>
      </c>
      <c r="K491">
        <v>-1</v>
      </c>
      <c r="L491">
        <v>-1</v>
      </c>
      <c r="N491" s="3" t="str">
        <f t="shared" si="14"/>
        <v/>
      </c>
      <c r="O491" s="3">
        <f>COUNTIF(N$8:N491,"X")</f>
        <v>57</v>
      </c>
      <c r="P491" s="3"/>
      <c r="R491" s="18" t="str">
        <f t="shared" si="15"/>
        <v/>
      </c>
    </row>
    <row r="492" spans="1:18">
      <c r="A492" s="2">
        <v>485</v>
      </c>
      <c r="B492">
        <v>1</v>
      </c>
      <c r="C492">
        <v>12</v>
      </c>
      <c r="D492">
        <v>78</v>
      </c>
      <c r="E492">
        <v>10</v>
      </c>
      <c r="F492">
        <v>78</v>
      </c>
      <c r="G492">
        <v>2</v>
      </c>
      <c r="H492">
        <v>83</v>
      </c>
      <c r="I492">
        <v>-1</v>
      </c>
      <c r="J492">
        <v>4000</v>
      </c>
      <c r="K492">
        <v>-1</v>
      </c>
      <c r="L492">
        <v>-1</v>
      </c>
      <c r="N492" s="3" t="str">
        <f t="shared" si="14"/>
        <v/>
      </c>
      <c r="O492" s="3">
        <f>COUNTIF(N$8:N492,"X")</f>
        <v>57</v>
      </c>
      <c r="P492" s="3"/>
      <c r="R492" s="18" t="str">
        <f t="shared" si="15"/>
        <v/>
      </c>
    </row>
    <row r="493" spans="1:18">
      <c r="A493" s="2">
        <v>486</v>
      </c>
      <c r="B493">
        <v>1</v>
      </c>
      <c r="C493">
        <v>5</v>
      </c>
      <c r="D493">
        <v>90</v>
      </c>
      <c r="E493">
        <v>3</v>
      </c>
      <c r="F493">
        <v>86</v>
      </c>
      <c r="G493">
        <v>2</v>
      </c>
      <c r="H493">
        <v>96</v>
      </c>
      <c r="I493">
        <v>-1</v>
      </c>
      <c r="J493" s="10">
        <v>4200</v>
      </c>
      <c r="K493">
        <v>-1</v>
      </c>
      <c r="L493">
        <v>-1</v>
      </c>
      <c r="N493" s="3" t="str">
        <f t="shared" si="14"/>
        <v/>
      </c>
      <c r="O493" s="3">
        <f>COUNTIF(N$8:N493,"X")</f>
        <v>57</v>
      </c>
      <c r="P493" s="3"/>
      <c r="R493" s="18" t="str">
        <f t="shared" si="15"/>
        <v/>
      </c>
    </row>
    <row r="494" spans="1:18">
      <c r="A494" s="2">
        <v>487</v>
      </c>
      <c r="B494">
        <v>1</v>
      </c>
      <c r="C494">
        <v>10</v>
      </c>
      <c r="D494">
        <v>106</v>
      </c>
      <c r="E494">
        <v>4</v>
      </c>
      <c r="F494">
        <v>100</v>
      </c>
      <c r="G494">
        <v>6</v>
      </c>
      <c r="H494">
        <v>111</v>
      </c>
      <c r="I494">
        <v>-1</v>
      </c>
      <c r="J494" s="10">
        <v>4300</v>
      </c>
      <c r="K494">
        <v>-1</v>
      </c>
      <c r="L494">
        <v>-1</v>
      </c>
      <c r="N494" s="3" t="str">
        <f t="shared" si="14"/>
        <v/>
      </c>
      <c r="O494" s="3">
        <f>COUNTIF(N$8:N494,"X")</f>
        <v>57</v>
      </c>
      <c r="P494" s="3"/>
      <c r="R494" s="18" t="str">
        <f t="shared" si="15"/>
        <v/>
      </c>
    </row>
    <row r="495" spans="1:18">
      <c r="A495" s="2">
        <v>488</v>
      </c>
      <c r="B495">
        <v>1</v>
      </c>
      <c r="C495">
        <v>15</v>
      </c>
      <c r="D495">
        <v>92</v>
      </c>
      <c r="E495">
        <v>9</v>
      </c>
      <c r="F495">
        <v>82</v>
      </c>
      <c r="G495">
        <v>6</v>
      </c>
      <c r="H495">
        <v>107</v>
      </c>
      <c r="I495">
        <v>-1</v>
      </c>
      <c r="J495" s="10">
        <v>3900</v>
      </c>
      <c r="K495">
        <v>-1</v>
      </c>
      <c r="L495">
        <v>-1</v>
      </c>
      <c r="N495" s="3" t="str">
        <f t="shared" si="14"/>
        <v/>
      </c>
      <c r="O495" s="3">
        <f>COUNTIF(N$8:N495,"X")</f>
        <v>57</v>
      </c>
      <c r="P495" s="3"/>
      <c r="R495" s="18" t="str">
        <f t="shared" si="15"/>
        <v/>
      </c>
    </row>
    <row r="496" spans="1:18">
      <c r="A496" s="2">
        <v>489</v>
      </c>
      <c r="B496">
        <v>1</v>
      </c>
      <c r="C496">
        <v>7</v>
      </c>
      <c r="D496">
        <v>93</v>
      </c>
      <c r="E496">
        <v>5</v>
      </c>
      <c r="F496">
        <v>85</v>
      </c>
      <c r="G496">
        <v>2</v>
      </c>
      <c r="H496">
        <v>113</v>
      </c>
      <c r="I496">
        <v>-1</v>
      </c>
      <c r="J496" s="10">
        <v>2500</v>
      </c>
      <c r="K496">
        <v>-1</v>
      </c>
      <c r="L496">
        <v>-1</v>
      </c>
      <c r="N496" s="3" t="str">
        <f t="shared" si="14"/>
        <v/>
      </c>
      <c r="O496" s="3">
        <f>COUNTIF(N$8:N496,"X")</f>
        <v>57</v>
      </c>
      <c r="P496" s="3"/>
      <c r="R496" s="18" t="str">
        <f t="shared" si="15"/>
        <v/>
      </c>
    </row>
    <row r="497" spans="1:18">
      <c r="A497" s="2">
        <v>490</v>
      </c>
      <c r="B497">
        <v>1</v>
      </c>
      <c r="C497">
        <v>10</v>
      </c>
      <c r="D497">
        <v>86</v>
      </c>
      <c r="E497">
        <v>6</v>
      </c>
      <c r="F497">
        <v>83</v>
      </c>
      <c r="G497">
        <v>4</v>
      </c>
      <c r="H497">
        <v>92</v>
      </c>
      <c r="I497">
        <v>-1</v>
      </c>
      <c r="J497" s="10">
        <v>3800</v>
      </c>
      <c r="K497">
        <v>-1</v>
      </c>
      <c r="L497">
        <v>-1</v>
      </c>
      <c r="N497" s="3" t="str">
        <f t="shared" si="14"/>
        <v/>
      </c>
      <c r="O497" s="3">
        <f>COUNTIF(N$8:N497,"X")</f>
        <v>57</v>
      </c>
      <c r="P497" s="3"/>
      <c r="R497" s="18" t="str">
        <f t="shared" si="15"/>
        <v/>
      </c>
    </row>
    <row r="498" spans="1:18">
      <c r="A498" s="2">
        <v>491</v>
      </c>
      <c r="B498">
        <v>1</v>
      </c>
      <c r="C498">
        <v>7</v>
      </c>
      <c r="D498">
        <v>95</v>
      </c>
      <c r="E498">
        <v>2</v>
      </c>
      <c r="F498">
        <v>88</v>
      </c>
      <c r="G498">
        <v>5</v>
      </c>
      <c r="H498">
        <v>99</v>
      </c>
      <c r="I498">
        <v>-1</v>
      </c>
      <c r="J498" s="10">
        <v>4700</v>
      </c>
      <c r="K498">
        <v>-1</v>
      </c>
      <c r="L498">
        <v>-1</v>
      </c>
      <c r="N498" s="3" t="str">
        <f t="shared" si="14"/>
        <v/>
      </c>
      <c r="O498" s="3">
        <f>COUNTIF(N$8:N498,"X")</f>
        <v>57</v>
      </c>
      <c r="P498" s="3" t="str">
        <f>IF(O498&gt;$F$3,"X","-")</f>
        <v>-</v>
      </c>
      <c r="R498" s="18" t="str">
        <f t="shared" si="15"/>
        <v/>
      </c>
    </row>
    <row r="499" spans="1:18">
      <c r="A499" s="2">
        <v>492</v>
      </c>
      <c r="B499">
        <v>1</v>
      </c>
      <c r="C499">
        <v>13</v>
      </c>
      <c r="D499">
        <v>95</v>
      </c>
      <c r="E499">
        <v>3</v>
      </c>
      <c r="F499">
        <v>85</v>
      </c>
      <c r="G499">
        <v>10</v>
      </c>
      <c r="H499">
        <v>98</v>
      </c>
      <c r="I499">
        <v>-1</v>
      </c>
      <c r="J499" s="10">
        <v>3600</v>
      </c>
      <c r="K499">
        <v>-1</v>
      </c>
      <c r="L499">
        <v>-1</v>
      </c>
      <c r="N499" s="3" t="str">
        <f t="shared" si="14"/>
        <v/>
      </c>
      <c r="O499" s="3">
        <f>COUNTIF(N$8:N499,"X")</f>
        <v>57</v>
      </c>
      <c r="P499" s="3"/>
      <c r="R499" s="18" t="str">
        <f t="shared" si="15"/>
        <v/>
      </c>
    </row>
    <row r="500" spans="1:18">
      <c r="A500" s="2">
        <v>493</v>
      </c>
      <c r="B500">
        <v>1</v>
      </c>
      <c r="C500">
        <v>7</v>
      </c>
      <c r="D500">
        <v>92</v>
      </c>
      <c r="E500">
        <v>3</v>
      </c>
      <c r="F500">
        <v>82</v>
      </c>
      <c r="G500">
        <v>4</v>
      </c>
      <c r="H500">
        <v>100</v>
      </c>
      <c r="I500">
        <v>-1</v>
      </c>
      <c r="J500" s="10">
        <v>3300</v>
      </c>
      <c r="K500">
        <v>-1</v>
      </c>
      <c r="L500">
        <v>-1</v>
      </c>
      <c r="N500" s="3" t="str">
        <f t="shared" si="14"/>
        <v/>
      </c>
      <c r="O500" s="3">
        <f>COUNTIF(N$8:N500,"X")</f>
        <v>57</v>
      </c>
      <c r="P500" s="3"/>
      <c r="R500" s="18" t="str">
        <f t="shared" si="15"/>
        <v/>
      </c>
    </row>
    <row r="501" spans="1:18">
      <c r="A501" s="2">
        <v>494</v>
      </c>
      <c r="B501">
        <v>1</v>
      </c>
      <c r="C501">
        <v>12</v>
      </c>
      <c r="D501">
        <v>82</v>
      </c>
      <c r="E501">
        <v>6</v>
      </c>
      <c r="F501">
        <v>79</v>
      </c>
      <c r="G501">
        <v>6</v>
      </c>
      <c r="H501">
        <v>86</v>
      </c>
      <c r="I501">
        <v>-1</v>
      </c>
      <c r="J501" s="10">
        <v>3500</v>
      </c>
      <c r="K501">
        <v>-1</v>
      </c>
      <c r="L501">
        <v>-1</v>
      </c>
      <c r="N501" s="3" t="str">
        <f t="shared" si="14"/>
        <v/>
      </c>
      <c r="O501" s="3">
        <f>COUNTIF(N$8:N501,"X")</f>
        <v>57</v>
      </c>
      <c r="P501" s="3"/>
      <c r="R501" s="18" t="str">
        <f t="shared" si="15"/>
        <v/>
      </c>
    </row>
    <row r="502" spans="1:18">
      <c r="A502" s="2">
        <v>495</v>
      </c>
      <c r="B502">
        <v>1</v>
      </c>
      <c r="C502">
        <v>6</v>
      </c>
      <c r="D502">
        <v>86</v>
      </c>
      <c r="E502">
        <v>4</v>
      </c>
      <c r="F502">
        <v>85</v>
      </c>
      <c r="G502">
        <v>2</v>
      </c>
      <c r="H502">
        <v>88</v>
      </c>
      <c r="I502">
        <v>-1</v>
      </c>
      <c r="J502" s="10">
        <v>3900</v>
      </c>
      <c r="K502">
        <v>-1</v>
      </c>
      <c r="L502">
        <v>-1</v>
      </c>
      <c r="N502" s="3" t="str">
        <f t="shared" si="14"/>
        <v/>
      </c>
      <c r="O502" s="3">
        <f>COUNTIF(N$8:N502,"X")</f>
        <v>57</v>
      </c>
      <c r="P502" s="3"/>
      <c r="R502" s="18" t="str">
        <f t="shared" si="15"/>
        <v/>
      </c>
    </row>
    <row r="503" spans="1:18">
      <c r="A503" s="2">
        <v>496</v>
      </c>
      <c r="B503">
        <v>1</v>
      </c>
      <c r="C503">
        <v>5</v>
      </c>
      <c r="D503">
        <v>85</v>
      </c>
      <c r="E503">
        <v>5</v>
      </c>
      <c r="F503">
        <v>85</v>
      </c>
      <c r="G503">
        <v>0</v>
      </c>
      <c r="H503">
        <v>-1</v>
      </c>
      <c r="I503">
        <v>-1</v>
      </c>
      <c r="J503" s="10">
        <v>4100</v>
      </c>
      <c r="K503">
        <v>-1</v>
      </c>
      <c r="L503">
        <v>-1</v>
      </c>
      <c r="N503" s="3" t="str">
        <f t="shared" si="14"/>
        <v/>
      </c>
      <c r="O503" s="3">
        <f>COUNTIF(N$8:N503,"X")</f>
        <v>57</v>
      </c>
      <c r="P503" s="3"/>
      <c r="R503" s="18" t="str">
        <f t="shared" si="15"/>
        <v/>
      </c>
    </row>
    <row r="504" spans="1:18">
      <c r="A504" s="2">
        <v>497</v>
      </c>
      <c r="B504">
        <v>1</v>
      </c>
      <c r="C504">
        <v>8</v>
      </c>
      <c r="D504">
        <v>90</v>
      </c>
      <c r="E504">
        <v>3</v>
      </c>
      <c r="F504">
        <v>89</v>
      </c>
      <c r="G504">
        <v>5</v>
      </c>
      <c r="H504">
        <v>91</v>
      </c>
      <c r="I504">
        <v>-1</v>
      </c>
      <c r="J504" s="10">
        <v>4200</v>
      </c>
      <c r="K504">
        <v>-1</v>
      </c>
      <c r="L504">
        <v>-1</v>
      </c>
      <c r="N504" s="3" t="str">
        <f t="shared" si="14"/>
        <v/>
      </c>
      <c r="O504" s="3">
        <f>COUNTIF(N$8:N504,"X")</f>
        <v>57</v>
      </c>
      <c r="P504" s="3"/>
      <c r="R504" s="18" t="str">
        <f t="shared" si="15"/>
        <v/>
      </c>
    </row>
    <row r="505" spans="1:18">
      <c r="A505" s="2">
        <v>498</v>
      </c>
      <c r="B505">
        <v>1</v>
      </c>
      <c r="C505">
        <v>6</v>
      </c>
      <c r="D505">
        <v>89</v>
      </c>
      <c r="E505">
        <v>4</v>
      </c>
      <c r="F505">
        <v>85</v>
      </c>
      <c r="G505">
        <v>2</v>
      </c>
      <c r="H505">
        <v>97</v>
      </c>
      <c r="I505">
        <v>-1</v>
      </c>
      <c r="J505" s="10">
        <v>4000</v>
      </c>
      <c r="K505">
        <v>-1</v>
      </c>
      <c r="L505">
        <v>-1</v>
      </c>
      <c r="N505" s="3" t="str">
        <f t="shared" si="14"/>
        <v/>
      </c>
      <c r="O505" s="3">
        <f>COUNTIF(N$8:N505,"X")</f>
        <v>57</v>
      </c>
      <c r="P505" s="3"/>
      <c r="R505" s="18" t="str">
        <f t="shared" si="15"/>
        <v/>
      </c>
    </row>
    <row r="506" spans="1:18">
      <c r="A506" s="2">
        <v>499</v>
      </c>
      <c r="B506">
        <v>1</v>
      </c>
      <c r="C506">
        <v>8</v>
      </c>
      <c r="D506">
        <v>96</v>
      </c>
      <c r="E506">
        <v>4</v>
      </c>
      <c r="F506">
        <v>87</v>
      </c>
      <c r="G506">
        <v>4</v>
      </c>
      <c r="H506">
        <v>106</v>
      </c>
      <c r="I506">
        <v>-1</v>
      </c>
      <c r="J506">
        <v>3800</v>
      </c>
      <c r="K506">
        <v>-1</v>
      </c>
      <c r="L506">
        <v>-1</v>
      </c>
      <c r="N506" s="3" t="str">
        <f t="shared" si="14"/>
        <v/>
      </c>
      <c r="O506" s="3">
        <f>COUNTIF(N$8:N506,"X")</f>
        <v>57</v>
      </c>
      <c r="P506" s="3"/>
      <c r="R506" s="18" t="str">
        <f t="shared" si="15"/>
        <v/>
      </c>
    </row>
    <row r="507" spans="1:18">
      <c r="A507" s="2">
        <v>500</v>
      </c>
      <c r="B507">
        <v>1</v>
      </c>
      <c r="C507">
        <v>11</v>
      </c>
      <c r="D507">
        <v>95</v>
      </c>
      <c r="E507">
        <v>5</v>
      </c>
      <c r="F507">
        <v>88</v>
      </c>
      <c r="G507">
        <v>6</v>
      </c>
      <c r="H507">
        <v>101</v>
      </c>
      <c r="I507">
        <v>-1</v>
      </c>
      <c r="J507">
        <v>3100</v>
      </c>
      <c r="K507">
        <v>-1</v>
      </c>
      <c r="L507">
        <v>-1</v>
      </c>
      <c r="N507" s="3" t="str">
        <f t="shared" si="14"/>
        <v/>
      </c>
      <c r="O507" s="3">
        <f>COUNTIF(N$8:N507,"X")</f>
        <v>57</v>
      </c>
      <c r="P507" s="3"/>
      <c r="R507" s="18" t="str">
        <f t="shared" si="15"/>
        <v/>
      </c>
    </row>
    <row r="508" spans="1:18">
      <c r="A508" s="2">
        <v>501</v>
      </c>
      <c r="B508">
        <v>1</v>
      </c>
      <c r="C508">
        <v>8</v>
      </c>
      <c r="D508">
        <v>90</v>
      </c>
      <c r="E508">
        <v>5</v>
      </c>
      <c r="F508">
        <v>86</v>
      </c>
      <c r="G508">
        <v>3</v>
      </c>
      <c r="H508">
        <v>99</v>
      </c>
      <c r="I508">
        <v>-1</v>
      </c>
      <c r="J508">
        <v>4200</v>
      </c>
      <c r="K508">
        <v>-1</v>
      </c>
      <c r="L508">
        <v>-1</v>
      </c>
      <c r="N508" s="3" t="str">
        <f t="shared" si="14"/>
        <v/>
      </c>
      <c r="O508" s="3">
        <f>COUNTIF(N$8:N508,"X")</f>
        <v>57</v>
      </c>
      <c r="P508" s="3" t="str">
        <f>IF(O508&gt;$F$3,"X","-")</f>
        <v>-</v>
      </c>
      <c r="R508" s="18" t="str">
        <f t="shared" si="15"/>
        <v/>
      </c>
    </row>
    <row r="509" spans="1:18">
      <c r="A509" s="2">
        <v>502</v>
      </c>
      <c r="B509">
        <v>1</v>
      </c>
      <c r="C509">
        <v>14</v>
      </c>
      <c r="D509">
        <v>91</v>
      </c>
      <c r="E509">
        <v>5</v>
      </c>
      <c r="F509">
        <v>84</v>
      </c>
      <c r="G509">
        <v>9</v>
      </c>
      <c r="H509">
        <v>96</v>
      </c>
      <c r="I509">
        <v>-1</v>
      </c>
      <c r="J509">
        <v>4400</v>
      </c>
      <c r="K509">
        <v>-1</v>
      </c>
      <c r="L509">
        <v>-1</v>
      </c>
      <c r="N509" s="3" t="str">
        <f t="shared" si="14"/>
        <v/>
      </c>
      <c r="O509" s="3">
        <f>COUNTIF(N$8:N509,"X")</f>
        <v>57</v>
      </c>
      <c r="P509" s="3"/>
      <c r="R509" s="18" t="str">
        <f t="shared" si="15"/>
        <v/>
      </c>
    </row>
    <row r="510" spans="1:18">
      <c r="A510" s="2">
        <v>503</v>
      </c>
      <c r="B510">
        <v>1</v>
      </c>
      <c r="C510">
        <v>6</v>
      </c>
      <c r="D510">
        <v>94</v>
      </c>
      <c r="E510">
        <v>3</v>
      </c>
      <c r="F510">
        <v>83</v>
      </c>
      <c r="G510">
        <v>3</v>
      </c>
      <c r="H510">
        <v>106</v>
      </c>
      <c r="I510">
        <v>-1</v>
      </c>
      <c r="J510">
        <v>3900</v>
      </c>
      <c r="K510">
        <v>-1</v>
      </c>
      <c r="L510">
        <v>-1</v>
      </c>
      <c r="N510" s="3" t="str">
        <f t="shared" si="14"/>
        <v/>
      </c>
      <c r="O510" s="3">
        <f>COUNTIF(N$8:N510,"X")</f>
        <v>57</v>
      </c>
      <c r="P510" s="3"/>
      <c r="R510" s="18" t="str">
        <f t="shared" si="15"/>
        <v/>
      </c>
    </row>
    <row r="511" spans="1:18">
      <c r="A511" s="2">
        <v>504</v>
      </c>
      <c r="B511">
        <v>1</v>
      </c>
      <c r="C511">
        <v>7</v>
      </c>
      <c r="D511">
        <v>92</v>
      </c>
      <c r="E511">
        <v>3</v>
      </c>
      <c r="F511">
        <v>85</v>
      </c>
      <c r="G511">
        <v>4</v>
      </c>
      <c r="H511">
        <v>98</v>
      </c>
      <c r="I511">
        <v>-1</v>
      </c>
      <c r="J511">
        <v>4000</v>
      </c>
      <c r="K511">
        <v>-1</v>
      </c>
      <c r="L511">
        <v>-1</v>
      </c>
      <c r="N511" s="3" t="str">
        <f t="shared" si="14"/>
        <v/>
      </c>
      <c r="O511" s="3">
        <f>COUNTIF(N$8:N511,"X")</f>
        <v>57</v>
      </c>
      <c r="P511" s="3"/>
      <c r="R511" s="18" t="str">
        <f t="shared" si="15"/>
        <v/>
      </c>
    </row>
    <row r="512" spans="1:18">
      <c r="A512" s="2">
        <v>505</v>
      </c>
      <c r="B512">
        <v>1</v>
      </c>
      <c r="C512">
        <v>9</v>
      </c>
      <c r="D512">
        <v>-2</v>
      </c>
      <c r="E512">
        <v>3</v>
      </c>
      <c r="F512">
        <v>-2</v>
      </c>
      <c r="G512">
        <v>6</v>
      </c>
      <c r="H512">
        <v>-2</v>
      </c>
      <c r="I512">
        <v>-1</v>
      </c>
      <c r="J512">
        <v>3500</v>
      </c>
      <c r="K512">
        <v>-1</v>
      </c>
      <c r="L512">
        <v>-2</v>
      </c>
      <c r="N512" s="3" t="str">
        <f t="shared" si="14"/>
        <v>X</v>
      </c>
      <c r="O512" s="3">
        <f>COUNTIF(N$8:N512,"X")</f>
        <v>58</v>
      </c>
      <c r="P512" s="3"/>
      <c r="R512" s="18" t="str">
        <f t="shared" si="15"/>
        <v/>
      </c>
    </row>
    <row r="513" spans="1:18">
      <c r="A513" s="2">
        <v>506</v>
      </c>
      <c r="B513">
        <v>1</v>
      </c>
      <c r="C513">
        <v>9</v>
      </c>
      <c r="D513">
        <v>96</v>
      </c>
      <c r="E513">
        <v>3</v>
      </c>
      <c r="F513">
        <v>89</v>
      </c>
      <c r="G513">
        <v>6</v>
      </c>
      <c r="H513">
        <v>100</v>
      </c>
      <c r="I513">
        <v>-1</v>
      </c>
      <c r="J513">
        <v>3000</v>
      </c>
      <c r="K513">
        <v>-1</v>
      </c>
      <c r="L513">
        <v>-1</v>
      </c>
      <c r="N513" s="3" t="str">
        <f t="shared" si="14"/>
        <v/>
      </c>
      <c r="O513" s="3">
        <f>COUNTIF(N$8:N513,"X")</f>
        <v>58</v>
      </c>
      <c r="P513" s="3"/>
      <c r="R513" s="18" t="str">
        <f t="shared" si="15"/>
        <v/>
      </c>
    </row>
    <row r="514" spans="1:18">
      <c r="A514" s="2">
        <v>507</v>
      </c>
      <c r="B514">
        <v>1</v>
      </c>
      <c r="C514">
        <v>11</v>
      </c>
      <c r="D514">
        <v>88</v>
      </c>
      <c r="E514">
        <v>4</v>
      </c>
      <c r="F514">
        <v>79</v>
      </c>
      <c r="G514">
        <v>7</v>
      </c>
      <c r="H514">
        <v>94</v>
      </c>
      <c r="I514">
        <v>-1</v>
      </c>
      <c r="J514">
        <v>3900</v>
      </c>
      <c r="K514">
        <v>-1</v>
      </c>
      <c r="L514">
        <v>-1</v>
      </c>
      <c r="N514" s="3" t="str">
        <f t="shared" si="14"/>
        <v/>
      </c>
      <c r="O514" s="3">
        <f>COUNTIF(N$8:N514,"X")</f>
        <v>58</v>
      </c>
      <c r="P514" s="3"/>
      <c r="R514" s="18" t="str">
        <f t="shared" si="15"/>
        <v/>
      </c>
    </row>
    <row r="515" spans="1:18">
      <c r="A515" s="2">
        <v>508</v>
      </c>
      <c r="B515">
        <v>1</v>
      </c>
      <c r="C515">
        <v>11</v>
      </c>
      <c r="D515">
        <v>84</v>
      </c>
      <c r="E515">
        <v>6</v>
      </c>
      <c r="F515">
        <v>84</v>
      </c>
      <c r="G515">
        <v>5</v>
      </c>
      <c r="H515">
        <v>84</v>
      </c>
      <c r="I515">
        <v>-1</v>
      </c>
      <c r="J515">
        <v>4400</v>
      </c>
      <c r="K515">
        <v>-1</v>
      </c>
      <c r="L515">
        <v>-1</v>
      </c>
      <c r="N515" s="3" t="str">
        <f t="shared" si="14"/>
        <v/>
      </c>
      <c r="O515" s="3">
        <f>COUNTIF(N$8:N515,"X")</f>
        <v>58</v>
      </c>
      <c r="P515" s="3"/>
      <c r="R515" s="18" t="str">
        <f t="shared" si="15"/>
        <v/>
      </c>
    </row>
    <row r="516" spans="1:18">
      <c r="A516" s="2">
        <v>509</v>
      </c>
      <c r="B516">
        <v>1</v>
      </c>
      <c r="C516">
        <v>12</v>
      </c>
      <c r="D516">
        <v>94</v>
      </c>
      <c r="E516">
        <v>4</v>
      </c>
      <c r="F516">
        <v>92</v>
      </c>
      <c r="G516">
        <v>8</v>
      </c>
      <c r="H516">
        <v>95</v>
      </c>
      <c r="I516">
        <v>-1</v>
      </c>
      <c r="J516">
        <v>4200</v>
      </c>
      <c r="K516">
        <v>-1</v>
      </c>
      <c r="L516">
        <v>-1</v>
      </c>
      <c r="N516" s="3" t="str">
        <f t="shared" si="14"/>
        <v/>
      </c>
      <c r="O516" s="3">
        <f>COUNTIF(N$8:N516,"X")</f>
        <v>58</v>
      </c>
      <c r="P516" s="3"/>
      <c r="R516" s="18" t="str">
        <f t="shared" si="15"/>
        <v/>
      </c>
    </row>
    <row r="517" spans="1:18">
      <c r="A517" s="2">
        <v>510</v>
      </c>
      <c r="B517">
        <v>1</v>
      </c>
      <c r="C517">
        <v>6</v>
      </c>
      <c r="D517">
        <v>93</v>
      </c>
      <c r="E517">
        <v>4</v>
      </c>
      <c r="F517">
        <v>89</v>
      </c>
      <c r="G517">
        <v>2</v>
      </c>
      <c r="H517">
        <v>102</v>
      </c>
      <c r="I517">
        <v>-1</v>
      </c>
      <c r="J517">
        <v>3100</v>
      </c>
      <c r="K517">
        <v>-1</v>
      </c>
      <c r="L517">
        <v>-1</v>
      </c>
      <c r="N517" s="3" t="str">
        <f t="shared" si="14"/>
        <v/>
      </c>
      <c r="O517" s="3">
        <f>COUNTIF(N$8:N517,"X")</f>
        <v>58</v>
      </c>
      <c r="P517" s="3"/>
      <c r="R517" s="18" t="str">
        <f t="shared" si="15"/>
        <v/>
      </c>
    </row>
    <row r="518" spans="1:18">
      <c r="A518" s="2">
        <v>511</v>
      </c>
      <c r="B518">
        <v>1</v>
      </c>
      <c r="C518">
        <v>9</v>
      </c>
      <c r="D518">
        <v>88</v>
      </c>
      <c r="E518">
        <v>6</v>
      </c>
      <c r="F518">
        <v>88</v>
      </c>
      <c r="G518">
        <v>3</v>
      </c>
      <c r="H518">
        <v>88</v>
      </c>
      <c r="I518">
        <v>-1</v>
      </c>
      <c r="J518">
        <v>3800</v>
      </c>
      <c r="K518">
        <v>-1</v>
      </c>
      <c r="L518">
        <v>-1</v>
      </c>
      <c r="N518" s="3" t="str">
        <f t="shared" si="14"/>
        <v/>
      </c>
      <c r="O518" s="3">
        <f>COUNTIF(N$8:N518,"X")</f>
        <v>58</v>
      </c>
      <c r="P518" s="3" t="str">
        <f>IF(O518&gt;$F$3,"X","-")</f>
        <v>-</v>
      </c>
      <c r="R518" s="18" t="str">
        <f t="shared" si="15"/>
        <v/>
      </c>
    </row>
    <row r="519" spans="1:18">
      <c r="A519" s="2">
        <v>512</v>
      </c>
      <c r="B519">
        <v>1</v>
      </c>
      <c r="C519">
        <v>9</v>
      </c>
      <c r="D519">
        <v>92</v>
      </c>
      <c r="E519">
        <v>4</v>
      </c>
      <c r="F519">
        <v>87</v>
      </c>
      <c r="G519">
        <v>5</v>
      </c>
      <c r="H519">
        <v>97</v>
      </c>
      <c r="I519">
        <v>-1</v>
      </c>
      <c r="J519">
        <v>4000</v>
      </c>
      <c r="K519">
        <v>-1</v>
      </c>
      <c r="L519">
        <v>-1</v>
      </c>
      <c r="N519" s="3" t="str">
        <f t="shared" si="14"/>
        <v/>
      </c>
      <c r="O519" s="3">
        <f>COUNTIF(N$8:N519,"X")</f>
        <v>58</v>
      </c>
      <c r="P519" s="3"/>
      <c r="R519" s="18" t="str">
        <f t="shared" si="15"/>
        <v/>
      </c>
    </row>
    <row r="520" spans="1:18">
      <c r="A520" s="2">
        <v>513</v>
      </c>
      <c r="B520">
        <v>1</v>
      </c>
      <c r="C520">
        <v>7</v>
      </c>
      <c r="D520">
        <v>99</v>
      </c>
      <c r="E520">
        <v>4</v>
      </c>
      <c r="F520">
        <v>92</v>
      </c>
      <c r="G520">
        <v>3</v>
      </c>
      <c r="H520">
        <v>110</v>
      </c>
      <c r="I520">
        <v>-1</v>
      </c>
      <c r="J520">
        <v>3600</v>
      </c>
      <c r="K520">
        <v>-1</v>
      </c>
      <c r="L520">
        <v>-1</v>
      </c>
      <c r="N520" s="3" t="str">
        <f t="shared" ref="N520:N583" si="16">IF(OR(C520=-2,D520=-2,E520=-2,F520=-2,G520=-2,H520=-2),"X","")</f>
        <v/>
      </c>
      <c r="O520" s="3">
        <f>COUNTIF(N$8:N520,"X")</f>
        <v>58</v>
      </c>
      <c r="P520" s="3"/>
      <c r="R520" s="18" t="str">
        <f t="shared" ref="R520:R583" si="17">IF(P520&gt;="X","Betriebsmeldung","")</f>
        <v/>
      </c>
    </row>
    <row r="521" spans="1:18">
      <c r="A521" s="2">
        <v>514</v>
      </c>
      <c r="B521">
        <v>1</v>
      </c>
      <c r="C521">
        <v>8</v>
      </c>
      <c r="D521">
        <v>89</v>
      </c>
      <c r="E521">
        <v>4</v>
      </c>
      <c r="F521">
        <v>89</v>
      </c>
      <c r="G521">
        <v>4</v>
      </c>
      <c r="H521">
        <v>90</v>
      </c>
      <c r="I521">
        <v>-1</v>
      </c>
      <c r="J521">
        <v>3800</v>
      </c>
      <c r="K521">
        <v>-1</v>
      </c>
      <c r="L521">
        <v>-1</v>
      </c>
      <c r="N521" s="3" t="str">
        <f t="shared" si="16"/>
        <v/>
      </c>
      <c r="O521" s="3">
        <f>COUNTIF(N$8:N521,"X")</f>
        <v>58</v>
      </c>
      <c r="P521" s="3"/>
      <c r="R521" s="18" t="str">
        <f t="shared" si="17"/>
        <v/>
      </c>
    </row>
    <row r="522" spans="1:18">
      <c r="A522" s="2">
        <v>515</v>
      </c>
      <c r="B522">
        <v>1</v>
      </c>
      <c r="C522">
        <v>10</v>
      </c>
      <c r="D522">
        <v>88</v>
      </c>
      <c r="E522">
        <v>7</v>
      </c>
      <c r="F522">
        <v>84</v>
      </c>
      <c r="G522">
        <v>3</v>
      </c>
      <c r="H522">
        <v>100</v>
      </c>
      <c r="I522">
        <v>-1</v>
      </c>
      <c r="J522">
        <v>4600</v>
      </c>
      <c r="K522">
        <v>-1</v>
      </c>
      <c r="L522">
        <v>-1</v>
      </c>
      <c r="N522" s="3" t="str">
        <f t="shared" si="16"/>
        <v/>
      </c>
      <c r="O522" s="3">
        <f>COUNTIF(N$8:N522,"X")</f>
        <v>58</v>
      </c>
      <c r="P522" s="3"/>
      <c r="R522" s="18" t="str">
        <f t="shared" si="17"/>
        <v/>
      </c>
    </row>
    <row r="523" spans="1:18">
      <c r="A523" s="2">
        <v>516</v>
      </c>
      <c r="B523">
        <v>1</v>
      </c>
      <c r="C523">
        <v>10</v>
      </c>
      <c r="D523">
        <v>84</v>
      </c>
      <c r="E523">
        <v>7</v>
      </c>
      <c r="F523">
        <v>87</v>
      </c>
      <c r="G523">
        <v>3</v>
      </c>
      <c r="H523">
        <v>80</v>
      </c>
      <c r="I523">
        <v>-1</v>
      </c>
      <c r="J523">
        <v>4500</v>
      </c>
      <c r="K523">
        <v>-1</v>
      </c>
      <c r="L523">
        <v>-1</v>
      </c>
      <c r="N523" s="3" t="str">
        <f t="shared" si="16"/>
        <v/>
      </c>
      <c r="O523" s="3">
        <f>COUNTIF(N$8:N523,"X")</f>
        <v>58</v>
      </c>
      <c r="P523" s="3"/>
      <c r="R523" s="18" t="str">
        <f t="shared" si="17"/>
        <v/>
      </c>
    </row>
    <row r="524" spans="1:18">
      <c r="A524" s="2">
        <v>517</v>
      </c>
      <c r="B524">
        <v>1</v>
      </c>
      <c r="C524">
        <v>8</v>
      </c>
      <c r="D524">
        <v>95</v>
      </c>
      <c r="E524">
        <v>4</v>
      </c>
      <c r="F524">
        <v>85</v>
      </c>
      <c r="G524">
        <v>4</v>
      </c>
      <c r="H524">
        <v>106</v>
      </c>
      <c r="I524">
        <v>-1</v>
      </c>
      <c r="J524">
        <v>4200</v>
      </c>
      <c r="K524">
        <v>-1</v>
      </c>
      <c r="L524">
        <v>-1</v>
      </c>
      <c r="N524" s="3" t="str">
        <f t="shared" si="16"/>
        <v/>
      </c>
      <c r="O524" s="3">
        <f>COUNTIF(N$8:N524,"X")</f>
        <v>58</v>
      </c>
      <c r="P524" s="3"/>
      <c r="R524" s="18" t="str">
        <f t="shared" si="17"/>
        <v/>
      </c>
    </row>
    <row r="525" spans="1:18">
      <c r="A525" s="2">
        <v>518</v>
      </c>
      <c r="B525">
        <v>1</v>
      </c>
      <c r="C525">
        <v>11</v>
      </c>
      <c r="D525">
        <v>96</v>
      </c>
      <c r="E525">
        <v>3</v>
      </c>
      <c r="F525">
        <v>78</v>
      </c>
      <c r="G525">
        <v>8</v>
      </c>
      <c r="H525">
        <v>103</v>
      </c>
      <c r="I525">
        <v>-1</v>
      </c>
      <c r="J525">
        <v>3900</v>
      </c>
      <c r="K525">
        <v>-1</v>
      </c>
      <c r="L525">
        <v>-1</v>
      </c>
      <c r="N525" s="3" t="str">
        <f t="shared" si="16"/>
        <v/>
      </c>
      <c r="O525" s="3">
        <f>COUNTIF(N$8:N525,"X")</f>
        <v>58</v>
      </c>
      <c r="P525" s="3"/>
      <c r="R525" s="18" t="str">
        <f t="shared" si="17"/>
        <v/>
      </c>
    </row>
    <row r="526" spans="1:18">
      <c r="A526" s="2">
        <v>519</v>
      </c>
      <c r="B526">
        <v>1</v>
      </c>
      <c r="C526">
        <v>4</v>
      </c>
      <c r="D526">
        <v>90</v>
      </c>
      <c r="E526">
        <v>3</v>
      </c>
      <c r="F526">
        <v>91</v>
      </c>
      <c r="G526">
        <v>1</v>
      </c>
      <c r="H526">
        <v>87</v>
      </c>
      <c r="I526">
        <v>-1</v>
      </c>
      <c r="J526">
        <v>4000</v>
      </c>
      <c r="K526">
        <v>-1</v>
      </c>
      <c r="L526">
        <v>-1</v>
      </c>
      <c r="N526" s="3" t="str">
        <f t="shared" si="16"/>
        <v/>
      </c>
      <c r="O526" s="3">
        <f>COUNTIF(N$8:N526,"X")</f>
        <v>58</v>
      </c>
      <c r="P526" s="3"/>
      <c r="R526" s="18" t="str">
        <f t="shared" si="17"/>
        <v/>
      </c>
    </row>
    <row r="527" spans="1:18">
      <c r="A527" s="2">
        <v>520</v>
      </c>
      <c r="B527">
        <v>1</v>
      </c>
      <c r="C527">
        <v>7</v>
      </c>
      <c r="D527">
        <v>99</v>
      </c>
      <c r="E527">
        <v>3</v>
      </c>
      <c r="F527">
        <v>93</v>
      </c>
      <c r="G527">
        <v>4</v>
      </c>
      <c r="H527">
        <v>104</v>
      </c>
      <c r="I527">
        <v>-1</v>
      </c>
      <c r="J527" s="10">
        <v>4200</v>
      </c>
      <c r="K527">
        <v>-1</v>
      </c>
      <c r="L527">
        <v>-1</v>
      </c>
      <c r="N527" s="3" t="str">
        <f t="shared" si="16"/>
        <v/>
      </c>
      <c r="O527" s="3">
        <f>COUNTIF(N$8:N527,"X")</f>
        <v>58</v>
      </c>
      <c r="P527" s="3"/>
      <c r="R527" s="18" t="str">
        <f t="shared" si="17"/>
        <v/>
      </c>
    </row>
    <row r="528" spans="1:18">
      <c r="A528" s="2">
        <v>521</v>
      </c>
      <c r="B528">
        <v>1</v>
      </c>
      <c r="C528">
        <v>8</v>
      </c>
      <c r="D528">
        <v>86</v>
      </c>
      <c r="E528">
        <v>6</v>
      </c>
      <c r="F528">
        <v>84</v>
      </c>
      <c r="G528">
        <v>2</v>
      </c>
      <c r="H528">
        <v>94</v>
      </c>
      <c r="I528">
        <v>-1</v>
      </c>
      <c r="J528" s="10">
        <v>4300</v>
      </c>
      <c r="K528">
        <v>-1</v>
      </c>
      <c r="L528">
        <v>-1</v>
      </c>
      <c r="N528" s="3" t="str">
        <f t="shared" si="16"/>
        <v/>
      </c>
      <c r="O528" s="3">
        <f>COUNTIF(N$8:N528,"X")</f>
        <v>58</v>
      </c>
      <c r="P528" s="3" t="str">
        <f>IF(O528&gt;$F$3,"X","-")</f>
        <v>-</v>
      </c>
      <c r="R528" s="18" t="str">
        <f t="shared" si="17"/>
        <v/>
      </c>
    </row>
    <row r="529" spans="1:18">
      <c r="A529" s="2">
        <v>522</v>
      </c>
      <c r="B529">
        <v>1</v>
      </c>
      <c r="C529">
        <v>10</v>
      </c>
      <c r="D529">
        <v>80</v>
      </c>
      <c r="E529">
        <v>8</v>
      </c>
      <c r="F529">
        <v>81</v>
      </c>
      <c r="G529">
        <v>2</v>
      </c>
      <c r="H529">
        <v>79</v>
      </c>
      <c r="I529">
        <v>-1</v>
      </c>
      <c r="J529" s="10">
        <v>3900</v>
      </c>
      <c r="K529">
        <v>-1</v>
      </c>
      <c r="L529">
        <v>-1</v>
      </c>
      <c r="N529" s="3" t="str">
        <f t="shared" si="16"/>
        <v/>
      </c>
      <c r="O529" s="3">
        <f>COUNTIF(N$8:N529,"X")</f>
        <v>58</v>
      </c>
      <c r="P529" s="3"/>
      <c r="R529" s="18" t="str">
        <f t="shared" si="17"/>
        <v/>
      </c>
    </row>
    <row r="530" spans="1:18">
      <c r="A530" s="2">
        <v>523</v>
      </c>
      <c r="B530">
        <v>1</v>
      </c>
      <c r="C530">
        <v>12</v>
      </c>
      <c r="D530">
        <v>99</v>
      </c>
      <c r="E530">
        <v>4</v>
      </c>
      <c r="F530">
        <v>91</v>
      </c>
      <c r="G530">
        <v>8</v>
      </c>
      <c r="H530">
        <v>103</v>
      </c>
      <c r="I530">
        <v>-1</v>
      </c>
      <c r="J530" s="10">
        <v>2500</v>
      </c>
      <c r="K530">
        <v>-1</v>
      </c>
      <c r="L530">
        <v>-1</v>
      </c>
      <c r="N530" s="3" t="str">
        <f t="shared" si="16"/>
        <v/>
      </c>
      <c r="O530" s="3">
        <f>COUNTIF(N$8:N530,"X")</f>
        <v>58</v>
      </c>
      <c r="P530" s="3"/>
      <c r="R530" s="18" t="str">
        <f t="shared" si="17"/>
        <v/>
      </c>
    </row>
    <row r="531" spans="1:18">
      <c r="A531" s="2">
        <v>524</v>
      </c>
      <c r="B531">
        <v>1</v>
      </c>
      <c r="C531">
        <v>10</v>
      </c>
      <c r="D531">
        <v>91</v>
      </c>
      <c r="E531">
        <v>7</v>
      </c>
      <c r="F531">
        <v>85</v>
      </c>
      <c r="G531">
        <v>3</v>
      </c>
      <c r="H531">
        <v>106</v>
      </c>
      <c r="I531">
        <v>-1</v>
      </c>
      <c r="J531" s="10">
        <v>3800</v>
      </c>
      <c r="K531">
        <v>-1</v>
      </c>
      <c r="L531">
        <v>-1</v>
      </c>
      <c r="N531" s="3" t="str">
        <f t="shared" si="16"/>
        <v/>
      </c>
      <c r="O531" s="3">
        <f>COUNTIF(N$8:N531,"X")</f>
        <v>58</v>
      </c>
      <c r="P531" s="3"/>
      <c r="R531" s="18" t="str">
        <f t="shared" si="17"/>
        <v/>
      </c>
    </row>
    <row r="532" spans="1:18">
      <c r="A532" s="2">
        <v>525</v>
      </c>
      <c r="B532">
        <v>1</v>
      </c>
      <c r="C532">
        <v>7</v>
      </c>
      <c r="D532">
        <v>93</v>
      </c>
      <c r="E532">
        <v>3</v>
      </c>
      <c r="F532">
        <v>87</v>
      </c>
      <c r="G532">
        <v>4</v>
      </c>
      <c r="H532">
        <v>98</v>
      </c>
      <c r="I532">
        <v>-1</v>
      </c>
      <c r="J532" s="10">
        <v>4700</v>
      </c>
      <c r="K532">
        <v>-1</v>
      </c>
      <c r="L532">
        <v>-1</v>
      </c>
      <c r="N532" s="3" t="str">
        <f t="shared" si="16"/>
        <v/>
      </c>
      <c r="O532" s="3">
        <f>COUNTIF(N$8:N532,"X")</f>
        <v>58</v>
      </c>
      <c r="P532" s="3"/>
      <c r="R532" s="18" t="str">
        <f t="shared" si="17"/>
        <v/>
      </c>
    </row>
    <row r="533" spans="1:18">
      <c r="A533" s="2">
        <v>526</v>
      </c>
      <c r="B533">
        <v>1</v>
      </c>
      <c r="C533">
        <v>12</v>
      </c>
      <c r="D533">
        <v>84</v>
      </c>
      <c r="E533">
        <v>8</v>
      </c>
      <c r="F533">
        <v>83</v>
      </c>
      <c r="G533">
        <v>4</v>
      </c>
      <c r="H533">
        <v>88</v>
      </c>
      <c r="I533">
        <v>-1</v>
      </c>
      <c r="J533" s="10">
        <v>3600</v>
      </c>
      <c r="K533">
        <v>-1</v>
      </c>
      <c r="L533">
        <v>-1</v>
      </c>
      <c r="N533" s="3" t="str">
        <f t="shared" si="16"/>
        <v/>
      </c>
      <c r="O533" s="3">
        <f>COUNTIF(N$8:N533,"X")</f>
        <v>58</v>
      </c>
      <c r="P533" s="3"/>
      <c r="R533" s="18" t="str">
        <f t="shared" si="17"/>
        <v/>
      </c>
    </row>
    <row r="534" spans="1:18">
      <c r="A534" s="2">
        <v>527</v>
      </c>
      <c r="B534">
        <v>1</v>
      </c>
      <c r="C534">
        <v>10</v>
      </c>
      <c r="D534">
        <v>88</v>
      </c>
      <c r="E534">
        <v>6</v>
      </c>
      <c r="F534">
        <v>81</v>
      </c>
      <c r="G534">
        <v>4</v>
      </c>
      <c r="H534">
        <v>100</v>
      </c>
      <c r="I534">
        <v>-1</v>
      </c>
      <c r="J534" s="10">
        <v>2540</v>
      </c>
      <c r="K534">
        <v>-1</v>
      </c>
      <c r="L534">
        <v>-1</v>
      </c>
      <c r="N534" s="3" t="str">
        <f t="shared" si="16"/>
        <v/>
      </c>
      <c r="O534" s="3">
        <f>COUNTIF(N$8:N534,"X")</f>
        <v>58</v>
      </c>
      <c r="P534" s="3"/>
      <c r="R534" s="18" t="str">
        <f t="shared" si="17"/>
        <v/>
      </c>
    </row>
    <row r="535" spans="1:18">
      <c r="A535" s="2">
        <v>528</v>
      </c>
      <c r="B535">
        <v>1</v>
      </c>
      <c r="C535">
        <v>-2</v>
      </c>
      <c r="D535">
        <v>-2</v>
      </c>
      <c r="E535">
        <v>-2</v>
      </c>
      <c r="F535">
        <v>-2</v>
      </c>
      <c r="G535">
        <v>-2</v>
      </c>
      <c r="H535">
        <v>-2</v>
      </c>
      <c r="I535">
        <v>-1</v>
      </c>
      <c r="J535">
        <v>2540</v>
      </c>
      <c r="K535">
        <v>-1</v>
      </c>
      <c r="L535">
        <v>-2</v>
      </c>
      <c r="N535" s="3" t="str">
        <f t="shared" si="16"/>
        <v>X</v>
      </c>
      <c r="O535" s="3">
        <f>COUNTIF(N$8:N535,"X")</f>
        <v>59</v>
      </c>
      <c r="P535" s="3"/>
      <c r="R535" s="18" t="str">
        <f t="shared" si="17"/>
        <v/>
      </c>
    </row>
    <row r="536" spans="1:18">
      <c r="A536" s="2">
        <v>529</v>
      </c>
      <c r="B536">
        <v>1</v>
      </c>
      <c r="C536">
        <v>5</v>
      </c>
      <c r="D536">
        <v>90</v>
      </c>
      <c r="E536">
        <v>3</v>
      </c>
      <c r="F536">
        <v>86</v>
      </c>
      <c r="G536">
        <v>2</v>
      </c>
      <c r="H536">
        <v>97</v>
      </c>
      <c r="I536">
        <v>-1</v>
      </c>
      <c r="J536">
        <v>25400</v>
      </c>
      <c r="K536">
        <v>-1</v>
      </c>
      <c r="L536">
        <v>-1</v>
      </c>
      <c r="N536" s="3" t="str">
        <f t="shared" si="16"/>
        <v/>
      </c>
      <c r="O536" s="3">
        <f>COUNTIF(N$8:N536,"X")</f>
        <v>59</v>
      </c>
      <c r="P536" s="3"/>
      <c r="R536" s="18" t="str">
        <f t="shared" si="17"/>
        <v/>
      </c>
    </row>
    <row r="537" spans="1:18">
      <c r="A537" s="2">
        <v>530</v>
      </c>
      <c r="B537">
        <v>1</v>
      </c>
      <c r="C537">
        <v>9</v>
      </c>
      <c r="D537">
        <v>88</v>
      </c>
      <c r="E537">
        <v>5</v>
      </c>
      <c r="F537">
        <v>81</v>
      </c>
      <c r="G537">
        <v>4</v>
      </c>
      <c r="H537">
        <v>98</v>
      </c>
      <c r="I537">
        <v>-1</v>
      </c>
      <c r="J537">
        <v>25400</v>
      </c>
      <c r="K537">
        <v>-1</v>
      </c>
      <c r="L537">
        <v>-1</v>
      </c>
      <c r="N537" s="3" t="str">
        <f t="shared" si="16"/>
        <v/>
      </c>
      <c r="O537" s="3">
        <f>COUNTIF(N$8:N537,"X")</f>
        <v>59</v>
      </c>
      <c r="P537" s="3"/>
      <c r="R537" s="18" t="str">
        <f t="shared" si="17"/>
        <v/>
      </c>
    </row>
    <row r="538" spans="1:18">
      <c r="A538" s="2">
        <v>531</v>
      </c>
      <c r="B538">
        <v>1</v>
      </c>
      <c r="C538">
        <v>8</v>
      </c>
      <c r="D538">
        <v>86</v>
      </c>
      <c r="E538">
        <v>4</v>
      </c>
      <c r="F538">
        <v>84</v>
      </c>
      <c r="G538">
        <v>4</v>
      </c>
      <c r="H538">
        <v>88</v>
      </c>
      <c r="I538">
        <v>-1</v>
      </c>
      <c r="J538">
        <v>25400</v>
      </c>
      <c r="K538">
        <v>-1</v>
      </c>
      <c r="L538">
        <v>-1</v>
      </c>
      <c r="N538" s="3" t="str">
        <f t="shared" si="16"/>
        <v/>
      </c>
      <c r="O538" s="3">
        <f>COUNTIF(N$8:N538,"X")</f>
        <v>59</v>
      </c>
      <c r="P538" s="3" t="str">
        <f>IF(O538&gt;$F$3,"X","-")</f>
        <v>-</v>
      </c>
      <c r="R538" s="18" t="str">
        <f t="shared" si="17"/>
        <v/>
      </c>
    </row>
    <row r="539" spans="1:18">
      <c r="A539" s="2">
        <v>532</v>
      </c>
      <c r="B539">
        <v>1</v>
      </c>
      <c r="C539">
        <v>9</v>
      </c>
      <c r="D539">
        <v>106</v>
      </c>
      <c r="E539">
        <v>2</v>
      </c>
      <c r="F539">
        <v>99</v>
      </c>
      <c r="G539">
        <v>7</v>
      </c>
      <c r="H539">
        <v>108</v>
      </c>
      <c r="I539">
        <v>-1</v>
      </c>
      <c r="J539">
        <v>25400</v>
      </c>
      <c r="K539">
        <v>-1</v>
      </c>
      <c r="L539">
        <v>-1</v>
      </c>
      <c r="N539" s="3" t="str">
        <f t="shared" si="16"/>
        <v/>
      </c>
      <c r="O539" s="3">
        <f>COUNTIF(N$8:N539,"X")</f>
        <v>59</v>
      </c>
      <c r="P539" s="3"/>
      <c r="R539" s="18" t="str">
        <f t="shared" si="17"/>
        <v/>
      </c>
    </row>
    <row r="540" spans="1:18">
      <c r="A540" s="2">
        <v>533</v>
      </c>
      <c r="B540">
        <v>1</v>
      </c>
      <c r="C540">
        <v>10</v>
      </c>
      <c r="D540">
        <v>90</v>
      </c>
      <c r="E540">
        <v>5</v>
      </c>
      <c r="F540">
        <v>85</v>
      </c>
      <c r="G540">
        <v>5</v>
      </c>
      <c r="H540">
        <v>96</v>
      </c>
      <c r="I540">
        <v>-1</v>
      </c>
      <c r="J540">
        <v>25400</v>
      </c>
      <c r="K540">
        <v>-1</v>
      </c>
      <c r="L540">
        <v>-1</v>
      </c>
      <c r="N540" s="3" t="str">
        <f t="shared" si="16"/>
        <v/>
      </c>
      <c r="O540" s="3">
        <f>COUNTIF(N$8:N540,"X")</f>
        <v>59</v>
      </c>
      <c r="P540" s="3"/>
      <c r="R540" s="18" t="str">
        <f t="shared" si="17"/>
        <v/>
      </c>
    </row>
    <row r="541" spans="1:18">
      <c r="A541" s="2">
        <v>534</v>
      </c>
      <c r="B541">
        <v>1</v>
      </c>
      <c r="C541">
        <v>7</v>
      </c>
      <c r="D541">
        <v>101</v>
      </c>
      <c r="E541">
        <v>0</v>
      </c>
      <c r="F541">
        <v>-1</v>
      </c>
      <c r="G541">
        <v>7</v>
      </c>
      <c r="H541">
        <v>101</v>
      </c>
      <c r="I541">
        <v>-1</v>
      </c>
      <c r="J541">
        <v>25400</v>
      </c>
      <c r="K541">
        <v>-1</v>
      </c>
      <c r="L541">
        <v>-1</v>
      </c>
      <c r="N541" s="3" t="str">
        <f t="shared" si="16"/>
        <v/>
      </c>
      <c r="O541" s="3">
        <f>COUNTIF(N$8:N541,"X")</f>
        <v>59</v>
      </c>
      <c r="P541" s="3"/>
      <c r="R541" s="18" t="str">
        <f t="shared" si="17"/>
        <v/>
      </c>
    </row>
    <row r="542" spans="1:18">
      <c r="A542" s="2">
        <v>535</v>
      </c>
      <c r="B542">
        <v>1</v>
      </c>
      <c r="C542">
        <v>11</v>
      </c>
      <c r="D542">
        <v>87</v>
      </c>
      <c r="E542">
        <v>9</v>
      </c>
      <c r="F542">
        <v>85</v>
      </c>
      <c r="G542">
        <v>2</v>
      </c>
      <c r="H542">
        <v>96</v>
      </c>
      <c r="I542">
        <v>-1</v>
      </c>
      <c r="J542" s="10">
        <v>25400</v>
      </c>
      <c r="K542">
        <v>-1</v>
      </c>
      <c r="L542">
        <v>-1</v>
      </c>
      <c r="N542" s="3" t="str">
        <f t="shared" si="16"/>
        <v/>
      </c>
      <c r="O542" s="3">
        <f>COUNTIF(N$8:N542,"X")</f>
        <v>59</v>
      </c>
      <c r="P542" s="3"/>
      <c r="R542" s="18" t="str">
        <f t="shared" si="17"/>
        <v/>
      </c>
    </row>
    <row r="543" spans="1:18">
      <c r="A543" s="2">
        <v>536</v>
      </c>
      <c r="B543">
        <v>1</v>
      </c>
      <c r="C543">
        <v>10</v>
      </c>
      <c r="D543">
        <v>92</v>
      </c>
      <c r="E543">
        <v>4</v>
      </c>
      <c r="F543">
        <v>88</v>
      </c>
      <c r="G543">
        <v>6</v>
      </c>
      <c r="H543">
        <v>96</v>
      </c>
      <c r="I543">
        <v>-1</v>
      </c>
      <c r="J543" s="10">
        <v>25400</v>
      </c>
      <c r="K543">
        <v>-1</v>
      </c>
      <c r="L543">
        <v>-1</v>
      </c>
      <c r="N543" s="3" t="str">
        <f t="shared" si="16"/>
        <v/>
      </c>
      <c r="O543" s="3">
        <f>COUNTIF(N$8:N543,"X")</f>
        <v>59</v>
      </c>
      <c r="P543" s="3"/>
      <c r="R543" s="18" t="str">
        <f t="shared" si="17"/>
        <v/>
      </c>
    </row>
    <row r="544" spans="1:18">
      <c r="A544" s="2">
        <v>537</v>
      </c>
      <c r="B544">
        <v>1</v>
      </c>
      <c r="C544">
        <v>13</v>
      </c>
      <c r="D544">
        <v>88</v>
      </c>
      <c r="E544">
        <v>10</v>
      </c>
      <c r="F544">
        <v>87</v>
      </c>
      <c r="G544">
        <v>3</v>
      </c>
      <c r="H544">
        <v>94</v>
      </c>
      <c r="I544">
        <v>-1</v>
      </c>
      <c r="J544" s="10">
        <v>25400</v>
      </c>
      <c r="K544">
        <v>-1</v>
      </c>
      <c r="L544">
        <v>-1</v>
      </c>
      <c r="N544" s="3" t="str">
        <f t="shared" si="16"/>
        <v/>
      </c>
      <c r="O544" s="3">
        <f>COUNTIF(N$8:N544,"X")</f>
        <v>59</v>
      </c>
      <c r="P544" s="3"/>
      <c r="R544" s="18" t="str">
        <f t="shared" si="17"/>
        <v/>
      </c>
    </row>
    <row r="545" spans="1:18">
      <c r="A545" s="2">
        <v>538</v>
      </c>
      <c r="B545">
        <v>1</v>
      </c>
      <c r="C545">
        <v>8</v>
      </c>
      <c r="D545">
        <v>88</v>
      </c>
      <c r="E545">
        <v>6</v>
      </c>
      <c r="F545">
        <v>87</v>
      </c>
      <c r="G545">
        <v>2</v>
      </c>
      <c r="H545">
        <v>91</v>
      </c>
      <c r="I545">
        <v>-1</v>
      </c>
      <c r="J545" s="10">
        <v>2500</v>
      </c>
      <c r="K545">
        <v>-1</v>
      </c>
      <c r="L545">
        <v>-1</v>
      </c>
      <c r="N545" s="3" t="str">
        <f t="shared" si="16"/>
        <v/>
      </c>
      <c r="O545" s="3">
        <f>COUNTIF(N$8:N545,"X")</f>
        <v>59</v>
      </c>
      <c r="P545" s="3"/>
      <c r="R545" s="18" t="str">
        <f t="shared" si="17"/>
        <v/>
      </c>
    </row>
    <row r="546" spans="1:18">
      <c r="A546" s="2">
        <v>539</v>
      </c>
      <c r="B546">
        <v>1</v>
      </c>
      <c r="C546">
        <v>9</v>
      </c>
      <c r="D546">
        <v>86</v>
      </c>
      <c r="E546">
        <v>5</v>
      </c>
      <c r="F546">
        <v>86</v>
      </c>
      <c r="G546">
        <v>4</v>
      </c>
      <c r="H546">
        <v>86</v>
      </c>
      <c r="I546">
        <v>-1</v>
      </c>
      <c r="J546" s="10">
        <v>3800</v>
      </c>
      <c r="K546">
        <v>-1</v>
      </c>
      <c r="L546">
        <v>-1</v>
      </c>
      <c r="N546" s="3" t="str">
        <f t="shared" si="16"/>
        <v/>
      </c>
      <c r="O546" s="3">
        <f>COUNTIF(N$8:N546,"X")</f>
        <v>59</v>
      </c>
      <c r="P546" s="3"/>
      <c r="R546" s="18" t="str">
        <f t="shared" si="17"/>
        <v/>
      </c>
    </row>
    <row r="547" spans="1:18">
      <c r="A547" s="2">
        <v>540</v>
      </c>
      <c r="B547">
        <v>1</v>
      </c>
      <c r="C547">
        <v>12</v>
      </c>
      <c r="D547">
        <v>92</v>
      </c>
      <c r="E547">
        <v>7</v>
      </c>
      <c r="F547">
        <v>90</v>
      </c>
      <c r="G547">
        <v>5</v>
      </c>
      <c r="H547">
        <v>95</v>
      </c>
      <c r="I547">
        <v>-1</v>
      </c>
      <c r="J547" s="10">
        <v>3300</v>
      </c>
      <c r="K547">
        <v>-1</v>
      </c>
      <c r="L547">
        <v>-1</v>
      </c>
      <c r="N547" s="3" t="str">
        <f t="shared" si="16"/>
        <v/>
      </c>
      <c r="O547" s="3">
        <f>COUNTIF(N$8:N547,"X")</f>
        <v>59</v>
      </c>
      <c r="P547" s="3"/>
      <c r="R547" s="18" t="str">
        <f t="shared" si="17"/>
        <v/>
      </c>
    </row>
    <row r="548" spans="1:18">
      <c r="A548" s="2">
        <v>541</v>
      </c>
      <c r="B548">
        <v>1</v>
      </c>
      <c r="C548">
        <v>7</v>
      </c>
      <c r="D548">
        <v>88</v>
      </c>
      <c r="E548">
        <v>6</v>
      </c>
      <c r="F548">
        <v>86</v>
      </c>
      <c r="G548">
        <v>1</v>
      </c>
      <c r="H548">
        <v>104</v>
      </c>
      <c r="I548">
        <v>-1</v>
      </c>
      <c r="J548" s="10">
        <v>3500</v>
      </c>
      <c r="K548">
        <v>-1</v>
      </c>
      <c r="L548">
        <v>-1</v>
      </c>
      <c r="N548" s="3" t="str">
        <f t="shared" si="16"/>
        <v/>
      </c>
      <c r="O548" s="3">
        <f>COUNTIF(N$8:N548,"X")</f>
        <v>59</v>
      </c>
      <c r="P548" s="3" t="str">
        <f>IF(O548&gt;$F$3,"X","-")</f>
        <v>-</v>
      </c>
      <c r="R548" s="18" t="str">
        <f t="shared" si="17"/>
        <v/>
      </c>
    </row>
    <row r="549" spans="1:18">
      <c r="A549" s="2">
        <v>542</v>
      </c>
      <c r="B549">
        <v>1</v>
      </c>
      <c r="C549">
        <v>7</v>
      </c>
      <c r="D549">
        <v>85</v>
      </c>
      <c r="E549">
        <v>6</v>
      </c>
      <c r="F549">
        <v>86</v>
      </c>
      <c r="G549">
        <v>1</v>
      </c>
      <c r="H549">
        <v>80</v>
      </c>
      <c r="I549">
        <v>-1</v>
      </c>
      <c r="J549" s="10">
        <v>3900</v>
      </c>
      <c r="K549">
        <v>-1</v>
      </c>
      <c r="L549">
        <v>-1</v>
      </c>
      <c r="N549" s="3" t="str">
        <f t="shared" si="16"/>
        <v/>
      </c>
      <c r="O549" s="3">
        <f>COUNTIF(N$8:N549,"X")</f>
        <v>59</v>
      </c>
      <c r="P549" s="3"/>
      <c r="R549" s="18" t="str">
        <f t="shared" si="17"/>
        <v/>
      </c>
    </row>
    <row r="550" spans="1:18">
      <c r="A550" s="2">
        <v>543</v>
      </c>
      <c r="B550">
        <v>1</v>
      </c>
      <c r="C550">
        <v>8</v>
      </c>
      <c r="D550">
        <v>86</v>
      </c>
      <c r="E550">
        <v>6</v>
      </c>
      <c r="F550">
        <v>87</v>
      </c>
      <c r="G550">
        <v>2</v>
      </c>
      <c r="H550">
        <v>83</v>
      </c>
      <c r="I550">
        <v>-1</v>
      </c>
      <c r="J550" s="10">
        <v>4100</v>
      </c>
      <c r="K550">
        <v>-1</v>
      </c>
      <c r="L550">
        <v>-1</v>
      </c>
      <c r="N550" s="3" t="str">
        <f t="shared" si="16"/>
        <v/>
      </c>
      <c r="O550" s="3">
        <f>COUNTIF(N$8:N550,"X")</f>
        <v>59</v>
      </c>
      <c r="P550" s="3"/>
      <c r="R550" s="18" t="str">
        <f t="shared" si="17"/>
        <v/>
      </c>
    </row>
    <row r="551" spans="1:18">
      <c r="A551" s="2">
        <v>544</v>
      </c>
      <c r="B551">
        <v>1</v>
      </c>
      <c r="C551">
        <v>10</v>
      </c>
      <c r="D551">
        <v>86</v>
      </c>
      <c r="E551">
        <v>8</v>
      </c>
      <c r="F551">
        <v>78</v>
      </c>
      <c r="G551">
        <v>2</v>
      </c>
      <c r="H551">
        <v>118</v>
      </c>
      <c r="I551">
        <v>-1</v>
      </c>
      <c r="J551" s="10">
        <v>4200</v>
      </c>
      <c r="K551">
        <v>-1</v>
      </c>
      <c r="L551">
        <v>-1</v>
      </c>
      <c r="N551" s="3" t="str">
        <f t="shared" si="16"/>
        <v/>
      </c>
      <c r="O551" s="3">
        <f>COUNTIF(N$8:N551,"X")</f>
        <v>59</v>
      </c>
      <c r="P551" s="3"/>
      <c r="R551" s="18" t="str">
        <f t="shared" si="17"/>
        <v/>
      </c>
    </row>
    <row r="552" spans="1:18">
      <c r="A552" s="2">
        <v>545</v>
      </c>
      <c r="B552">
        <v>1</v>
      </c>
      <c r="C552">
        <v>8</v>
      </c>
      <c r="D552">
        <v>-2</v>
      </c>
      <c r="E552">
        <v>6</v>
      </c>
      <c r="F552">
        <v>-2</v>
      </c>
      <c r="G552">
        <v>2</v>
      </c>
      <c r="H552">
        <v>-2</v>
      </c>
      <c r="I552">
        <v>-1</v>
      </c>
      <c r="J552" s="10">
        <v>4000</v>
      </c>
      <c r="K552">
        <v>-1</v>
      </c>
      <c r="L552">
        <v>-2</v>
      </c>
      <c r="N552" s="3" t="str">
        <f t="shared" si="16"/>
        <v>X</v>
      </c>
      <c r="O552" s="3">
        <f>COUNTIF(N$8:N552,"X")</f>
        <v>60</v>
      </c>
      <c r="P552" s="3"/>
      <c r="R552" s="18" t="str">
        <f t="shared" si="17"/>
        <v/>
      </c>
    </row>
    <row r="553" spans="1:18">
      <c r="A553" s="2">
        <v>546</v>
      </c>
      <c r="B553">
        <v>1</v>
      </c>
      <c r="C553">
        <v>9</v>
      </c>
      <c r="D553">
        <v>78</v>
      </c>
      <c r="E553">
        <v>5</v>
      </c>
      <c r="F553">
        <v>79</v>
      </c>
      <c r="G553">
        <v>4</v>
      </c>
      <c r="H553">
        <v>78</v>
      </c>
      <c r="I553">
        <v>-1</v>
      </c>
      <c r="J553">
        <v>3800</v>
      </c>
      <c r="K553">
        <v>-1</v>
      </c>
      <c r="L553">
        <v>-1</v>
      </c>
      <c r="N553" s="3" t="str">
        <f t="shared" si="16"/>
        <v/>
      </c>
      <c r="O553" s="3">
        <f>COUNTIF(N$8:N553,"X")</f>
        <v>60</v>
      </c>
      <c r="P553" s="3"/>
      <c r="R553" s="18" t="str">
        <f t="shared" si="17"/>
        <v/>
      </c>
    </row>
    <row r="554" spans="1:18">
      <c r="A554" s="2">
        <v>547</v>
      </c>
      <c r="B554">
        <v>1</v>
      </c>
      <c r="C554">
        <v>14</v>
      </c>
      <c r="D554">
        <v>87</v>
      </c>
      <c r="E554">
        <v>9</v>
      </c>
      <c r="F554">
        <v>86</v>
      </c>
      <c r="G554">
        <v>5</v>
      </c>
      <c r="H554">
        <v>91</v>
      </c>
      <c r="I554">
        <v>-1</v>
      </c>
      <c r="J554">
        <v>3100</v>
      </c>
      <c r="K554">
        <v>-1</v>
      </c>
      <c r="L554">
        <v>-1</v>
      </c>
      <c r="N554" s="3" t="str">
        <f t="shared" si="16"/>
        <v/>
      </c>
      <c r="O554" s="3">
        <f>COUNTIF(N$8:N554,"X")</f>
        <v>60</v>
      </c>
      <c r="P554" s="3"/>
      <c r="R554" s="18" t="str">
        <f t="shared" si="17"/>
        <v/>
      </c>
    </row>
    <row r="555" spans="1:18">
      <c r="A555" s="2">
        <v>548</v>
      </c>
      <c r="B555">
        <v>1</v>
      </c>
      <c r="C555">
        <v>7</v>
      </c>
      <c r="D555">
        <v>95</v>
      </c>
      <c r="E555">
        <v>4</v>
      </c>
      <c r="F555">
        <v>89</v>
      </c>
      <c r="G555">
        <v>3</v>
      </c>
      <c r="H555">
        <v>103</v>
      </c>
      <c r="I555">
        <v>-1</v>
      </c>
      <c r="J555">
        <v>4200</v>
      </c>
      <c r="K555">
        <v>-1</v>
      </c>
      <c r="L555">
        <v>-1</v>
      </c>
      <c r="N555" s="3" t="str">
        <f t="shared" si="16"/>
        <v/>
      </c>
      <c r="O555" s="3">
        <f>COUNTIF(N$8:N555,"X")</f>
        <v>60</v>
      </c>
      <c r="P555" s="3"/>
      <c r="R555" s="18" t="str">
        <f t="shared" si="17"/>
        <v/>
      </c>
    </row>
    <row r="556" spans="1:18">
      <c r="A556" s="2">
        <v>549</v>
      </c>
      <c r="B556">
        <v>1</v>
      </c>
      <c r="C556">
        <v>11</v>
      </c>
      <c r="D556">
        <v>84</v>
      </c>
      <c r="E556">
        <v>10</v>
      </c>
      <c r="F556">
        <v>85</v>
      </c>
      <c r="G556">
        <v>1</v>
      </c>
      <c r="H556">
        <v>79</v>
      </c>
      <c r="I556">
        <v>-1</v>
      </c>
      <c r="J556">
        <v>4400</v>
      </c>
      <c r="K556">
        <v>-1</v>
      </c>
      <c r="L556">
        <v>-1</v>
      </c>
      <c r="N556" s="3" t="str">
        <f t="shared" si="16"/>
        <v/>
      </c>
      <c r="O556" s="3">
        <f>COUNTIF(N$8:N556,"X")</f>
        <v>60</v>
      </c>
      <c r="P556" s="3"/>
      <c r="R556" s="18" t="str">
        <f t="shared" si="17"/>
        <v/>
      </c>
    </row>
    <row r="557" spans="1:18">
      <c r="A557" s="2">
        <v>550</v>
      </c>
      <c r="B557">
        <v>1</v>
      </c>
      <c r="C557">
        <v>8</v>
      </c>
      <c r="D557">
        <v>87</v>
      </c>
      <c r="E557">
        <v>8</v>
      </c>
      <c r="F557">
        <v>87</v>
      </c>
      <c r="G557">
        <v>0</v>
      </c>
      <c r="H557">
        <v>-1</v>
      </c>
      <c r="I557">
        <v>-1</v>
      </c>
      <c r="J557">
        <v>3900</v>
      </c>
      <c r="K557">
        <v>-1</v>
      </c>
      <c r="L557">
        <v>-1</v>
      </c>
      <c r="N557" s="3" t="str">
        <f t="shared" si="16"/>
        <v/>
      </c>
      <c r="O557" s="3">
        <f>COUNTIF(N$8:N557,"X")</f>
        <v>60</v>
      </c>
      <c r="P557" s="3"/>
      <c r="R557" s="18" t="str">
        <f t="shared" si="17"/>
        <v/>
      </c>
    </row>
    <row r="558" spans="1:18">
      <c r="A558" s="2">
        <v>551</v>
      </c>
      <c r="B558">
        <v>1</v>
      </c>
      <c r="C558">
        <v>7</v>
      </c>
      <c r="D558">
        <v>91</v>
      </c>
      <c r="E558">
        <v>5</v>
      </c>
      <c r="F558">
        <v>86</v>
      </c>
      <c r="G558">
        <v>2</v>
      </c>
      <c r="H558">
        <v>106</v>
      </c>
      <c r="I558">
        <v>-1</v>
      </c>
      <c r="J558">
        <v>4000</v>
      </c>
      <c r="K558">
        <v>-1</v>
      </c>
      <c r="L558">
        <v>-1</v>
      </c>
      <c r="N558" s="3" t="str">
        <f t="shared" si="16"/>
        <v/>
      </c>
      <c r="O558" s="3">
        <f>COUNTIF(N$8:N558,"X")</f>
        <v>60</v>
      </c>
      <c r="P558" s="3" t="str">
        <f>IF(O558&gt;$F$3,"X","-")</f>
        <v>-</v>
      </c>
      <c r="R558" s="18" t="str">
        <f t="shared" si="17"/>
        <v/>
      </c>
    </row>
    <row r="559" spans="1:18">
      <c r="A559" s="2">
        <v>552</v>
      </c>
      <c r="B559">
        <v>1</v>
      </c>
      <c r="C559">
        <v>8</v>
      </c>
      <c r="D559">
        <v>83</v>
      </c>
      <c r="E559">
        <v>7</v>
      </c>
      <c r="F559">
        <v>83</v>
      </c>
      <c r="G559">
        <v>1</v>
      </c>
      <c r="H559">
        <v>85</v>
      </c>
      <c r="I559">
        <v>-1</v>
      </c>
      <c r="J559">
        <v>3500</v>
      </c>
      <c r="K559">
        <v>-1</v>
      </c>
      <c r="L559">
        <v>-1</v>
      </c>
      <c r="N559" s="3" t="str">
        <f t="shared" si="16"/>
        <v/>
      </c>
      <c r="O559" s="3">
        <f>COUNTIF(N$8:N559,"X")</f>
        <v>60</v>
      </c>
      <c r="P559" s="3"/>
      <c r="R559" s="18" t="str">
        <f t="shared" si="17"/>
        <v/>
      </c>
    </row>
    <row r="560" spans="1:18">
      <c r="A560" s="2">
        <v>553</v>
      </c>
      <c r="B560">
        <v>1</v>
      </c>
      <c r="C560">
        <v>9</v>
      </c>
      <c r="D560">
        <v>90</v>
      </c>
      <c r="E560">
        <v>7</v>
      </c>
      <c r="F560">
        <v>85</v>
      </c>
      <c r="G560">
        <v>2</v>
      </c>
      <c r="H560">
        <v>108</v>
      </c>
      <c r="I560">
        <v>-1</v>
      </c>
      <c r="J560">
        <v>3000</v>
      </c>
      <c r="K560">
        <v>-1</v>
      </c>
      <c r="L560">
        <v>-1</v>
      </c>
      <c r="N560" s="3" t="str">
        <f t="shared" si="16"/>
        <v/>
      </c>
      <c r="O560" s="3">
        <f>COUNTIF(N$8:N560,"X")</f>
        <v>60</v>
      </c>
      <c r="P560" s="3"/>
      <c r="R560" s="18" t="str">
        <f t="shared" si="17"/>
        <v/>
      </c>
    </row>
    <row r="561" spans="1:18">
      <c r="A561" s="2">
        <v>554</v>
      </c>
      <c r="B561">
        <v>1</v>
      </c>
      <c r="C561">
        <v>9</v>
      </c>
      <c r="D561">
        <v>87</v>
      </c>
      <c r="E561">
        <v>7</v>
      </c>
      <c r="F561">
        <v>85</v>
      </c>
      <c r="G561">
        <v>2</v>
      </c>
      <c r="H561">
        <v>97</v>
      </c>
      <c r="I561">
        <v>-1</v>
      </c>
      <c r="J561">
        <v>3900</v>
      </c>
      <c r="K561">
        <v>-1</v>
      </c>
      <c r="L561">
        <v>-1</v>
      </c>
      <c r="N561" s="3" t="str">
        <f t="shared" si="16"/>
        <v/>
      </c>
      <c r="O561" s="3">
        <f>COUNTIF(N$8:N561,"X")</f>
        <v>60</v>
      </c>
      <c r="P561" s="3"/>
      <c r="R561" s="18" t="str">
        <f t="shared" si="17"/>
        <v/>
      </c>
    </row>
    <row r="562" spans="1:18">
      <c r="A562" s="2">
        <v>555</v>
      </c>
      <c r="B562">
        <v>1</v>
      </c>
      <c r="C562">
        <v>6</v>
      </c>
      <c r="D562">
        <v>94</v>
      </c>
      <c r="E562">
        <v>2</v>
      </c>
      <c r="F562">
        <v>89</v>
      </c>
      <c r="G562">
        <v>4</v>
      </c>
      <c r="H562">
        <v>97</v>
      </c>
      <c r="I562">
        <v>-1</v>
      </c>
      <c r="J562">
        <v>4400</v>
      </c>
      <c r="K562">
        <v>-1</v>
      </c>
      <c r="L562">
        <v>-1</v>
      </c>
      <c r="N562" s="3" t="str">
        <f t="shared" si="16"/>
        <v/>
      </c>
      <c r="O562" s="3">
        <f>COUNTIF(N$8:N562,"X")</f>
        <v>60</v>
      </c>
      <c r="P562" s="3"/>
      <c r="R562" s="18" t="str">
        <f t="shared" si="17"/>
        <v/>
      </c>
    </row>
    <row r="563" spans="1:18">
      <c r="A563" s="2">
        <v>556</v>
      </c>
      <c r="B563">
        <v>1</v>
      </c>
      <c r="C563">
        <v>11</v>
      </c>
      <c r="D563">
        <v>85</v>
      </c>
      <c r="E563">
        <v>9</v>
      </c>
      <c r="F563">
        <v>84</v>
      </c>
      <c r="G563">
        <v>2</v>
      </c>
      <c r="H563">
        <v>93</v>
      </c>
      <c r="I563">
        <v>-1</v>
      </c>
      <c r="J563">
        <v>4200</v>
      </c>
      <c r="K563">
        <v>-1</v>
      </c>
      <c r="L563">
        <v>-1</v>
      </c>
      <c r="N563" s="3" t="str">
        <f t="shared" si="16"/>
        <v/>
      </c>
      <c r="O563" s="3">
        <f>COUNTIF(N$8:N563,"X")</f>
        <v>60</v>
      </c>
      <c r="P563" s="3"/>
      <c r="R563" s="18" t="str">
        <f t="shared" si="17"/>
        <v/>
      </c>
    </row>
    <row r="564" spans="1:18">
      <c r="A564" s="2">
        <v>557</v>
      </c>
      <c r="B564">
        <v>1</v>
      </c>
      <c r="C564">
        <v>8</v>
      </c>
      <c r="D564">
        <v>81</v>
      </c>
      <c r="E564">
        <v>8</v>
      </c>
      <c r="F564">
        <v>81</v>
      </c>
      <c r="G564">
        <v>0</v>
      </c>
      <c r="H564">
        <v>-1</v>
      </c>
      <c r="I564">
        <v>-1</v>
      </c>
      <c r="J564">
        <v>3100</v>
      </c>
      <c r="K564">
        <v>-1</v>
      </c>
      <c r="L564">
        <v>-1</v>
      </c>
      <c r="N564" s="3" t="str">
        <f t="shared" si="16"/>
        <v/>
      </c>
      <c r="O564" s="3">
        <f>COUNTIF(N$8:N564,"X")</f>
        <v>60</v>
      </c>
      <c r="P564" s="3"/>
      <c r="R564" s="18" t="str">
        <f t="shared" si="17"/>
        <v/>
      </c>
    </row>
    <row r="565" spans="1:18">
      <c r="A565" s="2">
        <v>558</v>
      </c>
      <c r="B565">
        <v>1</v>
      </c>
      <c r="C565">
        <v>8</v>
      </c>
      <c r="D565">
        <v>86</v>
      </c>
      <c r="E565">
        <v>6</v>
      </c>
      <c r="F565">
        <v>84</v>
      </c>
      <c r="G565">
        <v>2</v>
      </c>
      <c r="H565">
        <v>95</v>
      </c>
      <c r="I565">
        <v>-1</v>
      </c>
      <c r="J565">
        <v>3800</v>
      </c>
      <c r="K565">
        <v>-1</v>
      </c>
      <c r="L565">
        <v>-1</v>
      </c>
      <c r="N565" s="3" t="str">
        <f t="shared" si="16"/>
        <v/>
      </c>
      <c r="O565" s="3">
        <f>COUNTIF(N$8:N565,"X")</f>
        <v>60</v>
      </c>
      <c r="P565" s="3"/>
      <c r="R565" s="18" t="str">
        <f t="shared" si="17"/>
        <v/>
      </c>
    </row>
    <row r="566" spans="1:18">
      <c r="A566" s="2">
        <v>559</v>
      </c>
      <c r="B566">
        <v>1</v>
      </c>
      <c r="C566">
        <v>8</v>
      </c>
      <c r="D566">
        <v>85</v>
      </c>
      <c r="E566">
        <v>6</v>
      </c>
      <c r="F566">
        <v>83</v>
      </c>
      <c r="G566">
        <v>2</v>
      </c>
      <c r="H566">
        <v>92</v>
      </c>
      <c r="I566">
        <v>-1</v>
      </c>
      <c r="J566">
        <v>4000</v>
      </c>
      <c r="K566">
        <v>-1</v>
      </c>
      <c r="L566">
        <v>-1</v>
      </c>
      <c r="N566" s="3" t="str">
        <f t="shared" si="16"/>
        <v/>
      </c>
      <c r="O566" s="3">
        <f>COUNTIF(N$8:N566,"X")</f>
        <v>60</v>
      </c>
      <c r="P566" s="3"/>
      <c r="R566" s="18" t="str">
        <f t="shared" si="17"/>
        <v/>
      </c>
    </row>
    <row r="567" spans="1:18">
      <c r="A567" s="2">
        <v>560</v>
      </c>
      <c r="B567">
        <v>1</v>
      </c>
      <c r="C567">
        <v>8</v>
      </c>
      <c r="D567">
        <v>109</v>
      </c>
      <c r="E567">
        <v>2</v>
      </c>
      <c r="F567">
        <v>99</v>
      </c>
      <c r="G567">
        <v>6</v>
      </c>
      <c r="H567">
        <v>113</v>
      </c>
      <c r="I567">
        <v>-1</v>
      </c>
      <c r="J567">
        <v>3600</v>
      </c>
      <c r="K567">
        <v>-1</v>
      </c>
      <c r="L567">
        <v>-1</v>
      </c>
      <c r="N567" s="3" t="str">
        <f t="shared" si="16"/>
        <v/>
      </c>
      <c r="O567" s="3">
        <f>COUNTIF(N$8:N567,"X")</f>
        <v>60</v>
      </c>
      <c r="P567" s="3"/>
      <c r="R567" s="18" t="str">
        <f t="shared" si="17"/>
        <v/>
      </c>
    </row>
    <row r="568" spans="1:18">
      <c r="A568" s="2">
        <v>561</v>
      </c>
      <c r="B568">
        <v>1</v>
      </c>
      <c r="C568">
        <v>11</v>
      </c>
      <c r="D568">
        <v>88</v>
      </c>
      <c r="E568">
        <v>9</v>
      </c>
      <c r="F568">
        <v>85</v>
      </c>
      <c r="G568">
        <v>2</v>
      </c>
      <c r="H568">
        <v>105</v>
      </c>
      <c r="I568">
        <v>-1</v>
      </c>
      <c r="J568">
        <v>3800</v>
      </c>
      <c r="K568">
        <v>-1</v>
      </c>
      <c r="L568">
        <v>-1</v>
      </c>
      <c r="N568" s="3" t="str">
        <f t="shared" si="16"/>
        <v/>
      </c>
      <c r="O568" s="3">
        <f>COUNTIF(N$8:N568,"X")</f>
        <v>60</v>
      </c>
      <c r="P568" s="3" t="str">
        <f>IF(O568&gt;$F$3,"X","-")</f>
        <v>-</v>
      </c>
      <c r="R568" s="18" t="str">
        <f t="shared" si="17"/>
        <v/>
      </c>
    </row>
    <row r="569" spans="1:18">
      <c r="A569" s="2">
        <v>562</v>
      </c>
      <c r="B569">
        <v>1</v>
      </c>
      <c r="C569">
        <v>8</v>
      </c>
      <c r="D569">
        <v>90</v>
      </c>
      <c r="E569">
        <v>5</v>
      </c>
      <c r="F569">
        <v>85</v>
      </c>
      <c r="G569">
        <v>3</v>
      </c>
      <c r="H569">
        <v>100</v>
      </c>
      <c r="I569">
        <v>-1</v>
      </c>
      <c r="J569">
        <v>4600</v>
      </c>
      <c r="K569">
        <v>-1</v>
      </c>
      <c r="L569">
        <v>-1</v>
      </c>
      <c r="N569" s="3" t="str">
        <f t="shared" si="16"/>
        <v/>
      </c>
      <c r="O569" s="3">
        <f>COUNTIF(N$8:N569,"X")</f>
        <v>60</v>
      </c>
      <c r="P569" s="3"/>
      <c r="R569" s="18" t="str">
        <f t="shared" si="17"/>
        <v/>
      </c>
    </row>
    <row r="570" spans="1:18">
      <c r="A570" s="2">
        <v>563</v>
      </c>
      <c r="B570">
        <v>1</v>
      </c>
      <c r="C570">
        <v>7</v>
      </c>
      <c r="D570">
        <v>100</v>
      </c>
      <c r="E570">
        <v>3</v>
      </c>
      <c r="F570">
        <v>94</v>
      </c>
      <c r="G570">
        <v>4</v>
      </c>
      <c r="H570">
        <v>106</v>
      </c>
      <c r="I570">
        <v>-1</v>
      </c>
      <c r="J570">
        <v>4500</v>
      </c>
      <c r="K570">
        <v>-1</v>
      </c>
      <c r="L570">
        <v>-1</v>
      </c>
      <c r="N570" s="3" t="str">
        <f t="shared" si="16"/>
        <v/>
      </c>
      <c r="O570" s="3">
        <f>COUNTIF(N$8:N570,"X")</f>
        <v>60</v>
      </c>
      <c r="P570" s="3"/>
      <c r="R570" s="18" t="str">
        <f t="shared" si="17"/>
        <v/>
      </c>
    </row>
    <row r="571" spans="1:18">
      <c r="A571" s="2">
        <v>564</v>
      </c>
      <c r="B571">
        <v>1</v>
      </c>
      <c r="C571">
        <v>9</v>
      </c>
      <c r="D571">
        <v>85</v>
      </c>
      <c r="E571">
        <v>7</v>
      </c>
      <c r="F571">
        <v>84</v>
      </c>
      <c r="G571">
        <v>2</v>
      </c>
      <c r="H571">
        <v>92</v>
      </c>
      <c r="I571">
        <v>-1</v>
      </c>
      <c r="J571">
        <v>4200</v>
      </c>
      <c r="K571">
        <v>-1</v>
      </c>
      <c r="L571">
        <v>-1</v>
      </c>
      <c r="N571" s="3" t="str">
        <f t="shared" si="16"/>
        <v/>
      </c>
      <c r="O571" s="3">
        <f>COUNTIF(N$8:N571,"X")</f>
        <v>60</v>
      </c>
      <c r="P571" s="3"/>
      <c r="R571" s="18" t="str">
        <f t="shared" si="17"/>
        <v/>
      </c>
    </row>
    <row r="572" spans="1:18">
      <c r="A572" s="2">
        <v>565</v>
      </c>
      <c r="B572">
        <v>1</v>
      </c>
      <c r="C572">
        <v>9</v>
      </c>
      <c r="D572">
        <v>87</v>
      </c>
      <c r="E572">
        <v>6</v>
      </c>
      <c r="F572">
        <v>86</v>
      </c>
      <c r="G572">
        <v>3</v>
      </c>
      <c r="H572">
        <v>90</v>
      </c>
      <c r="I572">
        <v>-1</v>
      </c>
      <c r="J572">
        <v>3900</v>
      </c>
      <c r="K572">
        <v>-1</v>
      </c>
      <c r="L572">
        <v>-1</v>
      </c>
      <c r="N572" s="3" t="str">
        <f t="shared" si="16"/>
        <v/>
      </c>
      <c r="O572" s="3">
        <f>COUNTIF(N$8:N572,"X")</f>
        <v>60</v>
      </c>
      <c r="P572" s="3"/>
      <c r="R572" s="18" t="str">
        <f t="shared" si="17"/>
        <v/>
      </c>
    </row>
    <row r="573" spans="1:18">
      <c r="A573" s="2">
        <v>566</v>
      </c>
      <c r="B573">
        <v>1</v>
      </c>
      <c r="C573">
        <v>8</v>
      </c>
      <c r="D573">
        <v>93</v>
      </c>
      <c r="E573">
        <v>5</v>
      </c>
      <c r="F573">
        <v>86</v>
      </c>
      <c r="G573">
        <v>3</v>
      </c>
      <c r="H573">
        <v>105</v>
      </c>
      <c r="I573">
        <v>-1</v>
      </c>
      <c r="J573">
        <v>4000</v>
      </c>
      <c r="K573">
        <v>-1</v>
      </c>
      <c r="L573">
        <v>-1</v>
      </c>
      <c r="N573" s="3" t="str">
        <f t="shared" si="16"/>
        <v/>
      </c>
      <c r="O573" s="3">
        <f>COUNTIF(N$8:N573,"X")</f>
        <v>60</v>
      </c>
      <c r="P573" s="3"/>
      <c r="R573" s="18" t="str">
        <f t="shared" si="17"/>
        <v/>
      </c>
    </row>
    <row r="574" spans="1:18">
      <c r="A574" s="2">
        <v>567</v>
      </c>
      <c r="B574">
        <v>1</v>
      </c>
      <c r="C574">
        <v>9</v>
      </c>
      <c r="D574">
        <v>90</v>
      </c>
      <c r="E574">
        <v>6</v>
      </c>
      <c r="F574">
        <v>88</v>
      </c>
      <c r="G574">
        <v>3</v>
      </c>
      <c r="H574">
        <v>95</v>
      </c>
      <c r="I574">
        <v>-1</v>
      </c>
      <c r="J574" s="10">
        <v>4200</v>
      </c>
      <c r="K574">
        <v>-1</v>
      </c>
      <c r="L574">
        <v>-1</v>
      </c>
      <c r="N574" s="3" t="str">
        <f t="shared" si="16"/>
        <v/>
      </c>
      <c r="O574" s="3">
        <f>COUNTIF(N$8:N574,"X")</f>
        <v>60</v>
      </c>
      <c r="P574" s="3"/>
      <c r="R574" s="18" t="str">
        <f t="shared" si="17"/>
        <v/>
      </c>
    </row>
    <row r="575" spans="1:18">
      <c r="A575" s="2">
        <v>568</v>
      </c>
      <c r="B575">
        <v>1</v>
      </c>
      <c r="C575">
        <v>11</v>
      </c>
      <c r="D575">
        <v>87</v>
      </c>
      <c r="E575">
        <v>8</v>
      </c>
      <c r="F575">
        <v>86</v>
      </c>
      <c r="G575">
        <v>3</v>
      </c>
      <c r="H575">
        <v>91</v>
      </c>
      <c r="I575">
        <v>-1</v>
      </c>
      <c r="J575" s="10">
        <v>4300</v>
      </c>
      <c r="K575">
        <v>-1</v>
      </c>
      <c r="L575">
        <v>-1</v>
      </c>
      <c r="N575" s="3" t="str">
        <f t="shared" si="16"/>
        <v/>
      </c>
      <c r="O575" s="3">
        <f>COUNTIF(N$8:N575,"X")</f>
        <v>60</v>
      </c>
      <c r="P575" s="3"/>
      <c r="R575" s="18" t="str">
        <f t="shared" si="17"/>
        <v/>
      </c>
    </row>
    <row r="576" spans="1:18">
      <c r="A576" s="2">
        <v>569</v>
      </c>
      <c r="B576">
        <v>1</v>
      </c>
      <c r="C576">
        <v>8</v>
      </c>
      <c r="D576">
        <v>86</v>
      </c>
      <c r="E576">
        <v>6</v>
      </c>
      <c r="F576">
        <v>83</v>
      </c>
      <c r="G576">
        <v>2</v>
      </c>
      <c r="H576">
        <v>96</v>
      </c>
      <c r="I576">
        <v>-1</v>
      </c>
      <c r="J576" s="10">
        <v>3900</v>
      </c>
      <c r="K576">
        <v>-1</v>
      </c>
      <c r="L576">
        <v>-1</v>
      </c>
      <c r="N576" s="3" t="str">
        <f t="shared" si="16"/>
        <v/>
      </c>
      <c r="O576" s="3">
        <f>COUNTIF(N$8:N576,"X")</f>
        <v>60</v>
      </c>
      <c r="P576" s="3"/>
      <c r="R576" s="18" t="str">
        <f t="shared" si="17"/>
        <v/>
      </c>
    </row>
    <row r="577" spans="1:18">
      <c r="A577" s="2">
        <v>570</v>
      </c>
      <c r="B577">
        <v>1</v>
      </c>
      <c r="C577">
        <v>5</v>
      </c>
      <c r="D577">
        <v>84</v>
      </c>
      <c r="E577">
        <v>4</v>
      </c>
      <c r="F577">
        <v>87</v>
      </c>
      <c r="G577">
        <v>1</v>
      </c>
      <c r="H577">
        <v>75</v>
      </c>
      <c r="I577">
        <v>-1</v>
      </c>
      <c r="J577" s="10">
        <v>2500</v>
      </c>
      <c r="K577">
        <v>-1</v>
      </c>
      <c r="L577">
        <v>-1</v>
      </c>
      <c r="N577" s="3" t="str">
        <f t="shared" si="16"/>
        <v/>
      </c>
      <c r="O577" s="3">
        <f>COUNTIF(N$8:N577,"X")</f>
        <v>60</v>
      </c>
      <c r="P577" s="3"/>
      <c r="R577" s="18" t="str">
        <f t="shared" si="17"/>
        <v/>
      </c>
    </row>
    <row r="578" spans="1:18">
      <c r="A578" s="2">
        <v>571</v>
      </c>
      <c r="B578">
        <v>1</v>
      </c>
      <c r="C578">
        <v>4</v>
      </c>
      <c r="D578">
        <v>84</v>
      </c>
      <c r="E578">
        <v>4</v>
      </c>
      <c r="F578">
        <v>84</v>
      </c>
      <c r="G578">
        <v>0</v>
      </c>
      <c r="H578">
        <v>-1</v>
      </c>
      <c r="I578">
        <v>-1</v>
      </c>
      <c r="J578" s="10">
        <v>3800</v>
      </c>
      <c r="K578">
        <v>-1</v>
      </c>
      <c r="L578">
        <v>-1</v>
      </c>
      <c r="N578" s="3" t="str">
        <f t="shared" si="16"/>
        <v/>
      </c>
      <c r="O578" s="3">
        <f>COUNTIF(N$8:N578,"X")</f>
        <v>60</v>
      </c>
      <c r="P578" s="3" t="str">
        <f>IF(O578&gt;$F$3,"X","-")</f>
        <v>-</v>
      </c>
      <c r="R578" s="18" t="str">
        <f t="shared" si="17"/>
        <v/>
      </c>
    </row>
    <row r="579" spans="1:18">
      <c r="A579" s="2">
        <v>572</v>
      </c>
      <c r="B579">
        <v>1</v>
      </c>
      <c r="C579">
        <v>10</v>
      </c>
      <c r="D579">
        <v>92</v>
      </c>
      <c r="E579">
        <v>7</v>
      </c>
      <c r="F579">
        <v>89</v>
      </c>
      <c r="G579">
        <v>3</v>
      </c>
      <c r="H579">
        <v>101</v>
      </c>
      <c r="I579">
        <v>-1</v>
      </c>
      <c r="J579" s="10">
        <v>4700</v>
      </c>
      <c r="K579">
        <v>-1</v>
      </c>
      <c r="L579">
        <v>-1</v>
      </c>
      <c r="N579" s="3" t="str">
        <f t="shared" si="16"/>
        <v/>
      </c>
      <c r="O579" s="3">
        <f>COUNTIF(N$8:N579,"X")</f>
        <v>60</v>
      </c>
      <c r="P579" s="3"/>
      <c r="R579" s="18" t="str">
        <f t="shared" si="17"/>
        <v/>
      </c>
    </row>
    <row r="580" spans="1:18">
      <c r="A580" s="2">
        <v>573</v>
      </c>
      <c r="B580">
        <v>1</v>
      </c>
      <c r="C580">
        <v>7</v>
      </c>
      <c r="D580">
        <v>91</v>
      </c>
      <c r="E580">
        <v>4</v>
      </c>
      <c r="F580">
        <v>87</v>
      </c>
      <c r="G580">
        <v>3</v>
      </c>
      <c r="H580">
        <v>98</v>
      </c>
      <c r="I580">
        <v>-1</v>
      </c>
      <c r="J580" s="10">
        <v>3600</v>
      </c>
      <c r="K580">
        <v>-1</v>
      </c>
      <c r="L580">
        <v>-1</v>
      </c>
      <c r="N580" s="3" t="str">
        <f t="shared" si="16"/>
        <v/>
      </c>
      <c r="O580" s="3">
        <f>COUNTIF(N$8:N580,"X")</f>
        <v>60</v>
      </c>
      <c r="P580" s="3"/>
      <c r="R580" s="18" t="str">
        <f t="shared" si="17"/>
        <v/>
      </c>
    </row>
    <row r="581" spans="1:18">
      <c r="A581" s="2">
        <v>574</v>
      </c>
      <c r="B581">
        <v>1</v>
      </c>
      <c r="C581">
        <v>10</v>
      </c>
      <c r="D581">
        <v>96</v>
      </c>
      <c r="E581">
        <v>6</v>
      </c>
      <c r="F581">
        <v>87</v>
      </c>
      <c r="G581">
        <v>4</v>
      </c>
      <c r="H581">
        <v>110</v>
      </c>
      <c r="I581">
        <v>-1</v>
      </c>
      <c r="J581" s="10">
        <v>3300</v>
      </c>
      <c r="K581">
        <v>-1</v>
      </c>
      <c r="L581">
        <v>-1</v>
      </c>
      <c r="N581" s="3" t="str">
        <f t="shared" si="16"/>
        <v/>
      </c>
      <c r="O581" s="3">
        <f>COUNTIF(N$8:N581,"X")</f>
        <v>60</v>
      </c>
      <c r="P581" s="3"/>
      <c r="R581" s="18" t="str">
        <f t="shared" si="17"/>
        <v/>
      </c>
    </row>
    <row r="582" spans="1:18">
      <c r="A582" s="2">
        <v>575</v>
      </c>
      <c r="B582">
        <v>1</v>
      </c>
      <c r="C582">
        <v>10</v>
      </c>
      <c r="D582">
        <v>94</v>
      </c>
      <c r="E582">
        <v>5</v>
      </c>
      <c r="F582">
        <v>88</v>
      </c>
      <c r="G582">
        <v>5</v>
      </c>
      <c r="H582">
        <v>100</v>
      </c>
      <c r="I582">
        <v>-1</v>
      </c>
      <c r="J582">
        <v>3600</v>
      </c>
      <c r="K582">
        <v>-1</v>
      </c>
      <c r="L582">
        <v>-1</v>
      </c>
      <c r="N582" s="3" t="str">
        <f t="shared" si="16"/>
        <v/>
      </c>
      <c r="O582" s="3">
        <f>COUNTIF(N$8:N582,"X")</f>
        <v>60</v>
      </c>
      <c r="P582" s="3"/>
      <c r="R582" s="18" t="str">
        <f t="shared" si="17"/>
        <v/>
      </c>
    </row>
    <row r="583" spans="1:18">
      <c r="A583" s="2">
        <v>576</v>
      </c>
      <c r="B583">
        <v>1</v>
      </c>
      <c r="C583">
        <v>-2</v>
      </c>
      <c r="D583">
        <v>94</v>
      </c>
      <c r="E583">
        <v>-2</v>
      </c>
      <c r="F583">
        <v>84</v>
      </c>
      <c r="G583">
        <v>-2</v>
      </c>
      <c r="H583">
        <v>111</v>
      </c>
      <c r="I583">
        <v>-1</v>
      </c>
      <c r="J583">
        <v>3800</v>
      </c>
      <c r="K583">
        <v>-1</v>
      </c>
      <c r="L583">
        <v>-1</v>
      </c>
      <c r="N583" s="3" t="str">
        <f t="shared" si="16"/>
        <v>X</v>
      </c>
      <c r="O583" s="3">
        <f>COUNTIF(N$8:N583,"X")</f>
        <v>61</v>
      </c>
      <c r="P583" s="3"/>
      <c r="R583" s="18" t="str">
        <f t="shared" si="17"/>
        <v/>
      </c>
    </row>
    <row r="584" spans="1:18">
      <c r="A584" s="2">
        <v>577</v>
      </c>
      <c r="B584">
        <v>1</v>
      </c>
      <c r="C584">
        <v>8</v>
      </c>
      <c r="D584">
        <v>89</v>
      </c>
      <c r="E584">
        <v>2</v>
      </c>
      <c r="F584">
        <v>89</v>
      </c>
      <c r="G584">
        <v>6</v>
      </c>
      <c r="H584">
        <v>89</v>
      </c>
      <c r="I584">
        <v>-1</v>
      </c>
      <c r="J584">
        <v>4600</v>
      </c>
      <c r="K584">
        <v>-1</v>
      </c>
      <c r="L584">
        <v>-1</v>
      </c>
      <c r="N584" s="3" t="str">
        <f t="shared" ref="N584:N647" si="18">IF(OR(C584=-2,D584=-2,E584=-2,F584=-2,G584=-2,H584=-2),"X","")</f>
        <v/>
      </c>
      <c r="O584" s="3">
        <f>COUNTIF(N$8:N584,"X")</f>
        <v>61</v>
      </c>
      <c r="P584" s="3"/>
      <c r="R584" s="18" t="str">
        <f t="shared" ref="R584:R647" si="19">IF(P584&gt;="X","Betriebsmeldung","")</f>
        <v/>
      </c>
    </row>
    <row r="585" spans="1:18">
      <c r="A585" s="2">
        <v>578</v>
      </c>
      <c r="B585">
        <v>1</v>
      </c>
      <c r="C585">
        <v>8</v>
      </c>
      <c r="D585">
        <v>85</v>
      </c>
      <c r="E585">
        <v>4</v>
      </c>
      <c r="F585">
        <v>81</v>
      </c>
      <c r="G585">
        <v>4</v>
      </c>
      <c r="H585">
        <v>90</v>
      </c>
      <c r="I585">
        <v>-1</v>
      </c>
      <c r="J585">
        <v>4500</v>
      </c>
      <c r="K585">
        <v>-1</v>
      </c>
      <c r="L585">
        <v>-1</v>
      </c>
      <c r="N585" s="3" t="str">
        <f t="shared" si="18"/>
        <v/>
      </c>
      <c r="O585" s="3">
        <f>COUNTIF(N$8:N585,"X")</f>
        <v>61</v>
      </c>
      <c r="P585" s="3"/>
      <c r="R585" s="18" t="str">
        <f t="shared" si="19"/>
        <v/>
      </c>
    </row>
    <row r="586" spans="1:18">
      <c r="A586" s="2">
        <v>579</v>
      </c>
      <c r="B586">
        <v>1</v>
      </c>
      <c r="C586">
        <v>10</v>
      </c>
      <c r="D586">
        <v>84</v>
      </c>
      <c r="E586">
        <v>8</v>
      </c>
      <c r="F586">
        <v>85</v>
      </c>
      <c r="G586">
        <v>2</v>
      </c>
      <c r="H586">
        <v>84</v>
      </c>
      <c r="I586">
        <v>-1</v>
      </c>
      <c r="J586">
        <v>4200</v>
      </c>
      <c r="K586">
        <v>-1</v>
      </c>
      <c r="L586">
        <v>-1</v>
      </c>
      <c r="N586" s="3" t="str">
        <f t="shared" si="18"/>
        <v/>
      </c>
      <c r="O586" s="3">
        <f>COUNTIF(N$8:N586,"X")</f>
        <v>61</v>
      </c>
      <c r="P586" s="3"/>
      <c r="R586" s="18" t="str">
        <f t="shared" si="19"/>
        <v/>
      </c>
    </row>
    <row r="587" spans="1:18">
      <c r="A587" s="2">
        <v>580</v>
      </c>
      <c r="B587">
        <v>1</v>
      </c>
      <c r="C587">
        <v>8</v>
      </c>
      <c r="D587">
        <v>88</v>
      </c>
      <c r="E587">
        <v>5</v>
      </c>
      <c r="F587">
        <v>84</v>
      </c>
      <c r="G587">
        <v>3</v>
      </c>
      <c r="H587">
        <v>97</v>
      </c>
      <c r="I587">
        <v>-1</v>
      </c>
      <c r="J587">
        <v>3600</v>
      </c>
      <c r="K587">
        <v>-1</v>
      </c>
      <c r="L587">
        <v>-1</v>
      </c>
      <c r="N587" s="3" t="str">
        <f t="shared" si="18"/>
        <v/>
      </c>
      <c r="O587" s="3">
        <f>COUNTIF(N$8:N587,"X")</f>
        <v>61</v>
      </c>
      <c r="P587" s="3"/>
      <c r="R587" s="18" t="str">
        <f t="shared" si="19"/>
        <v/>
      </c>
    </row>
    <row r="588" spans="1:18">
      <c r="A588" s="2">
        <v>581</v>
      </c>
      <c r="B588">
        <v>1</v>
      </c>
      <c r="C588">
        <v>12</v>
      </c>
      <c r="D588">
        <v>88</v>
      </c>
      <c r="E588">
        <v>12</v>
      </c>
      <c r="F588">
        <v>88</v>
      </c>
      <c r="G588">
        <v>0</v>
      </c>
      <c r="H588">
        <v>-1</v>
      </c>
      <c r="I588">
        <v>-1</v>
      </c>
      <c r="J588">
        <v>3800</v>
      </c>
      <c r="K588">
        <v>-1</v>
      </c>
      <c r="L588">
        <v>-1</v>
      </c>
      <c r="N588" s="3" t="str">
        <f t="shared" si="18"/>
        <v/>
      </c>
      <c r="O588" s="3">
        <f>COUNTIF(N$8:N588,"X")</f>
        <v>61</v>
      </c>
      <c r="P588" s="3" t="str">
        <f>IF(O588&gt;$F$3,"X","-")</f>
        <v>-</v>
      </c>
      <c r="R588" s="18" t="str">
        <f t="shared" si="19"/>
        <v/>
      </c>
    </row>
    <row r="589" spans="1:18">
      <c r="A589" s="2">
        <v>582</v>
      </c>
      <c r="B589">
        <v>1</v>
      </c>
      <c r="C589">
        <v>12</v>
      </c>
      <c r="D589">
        <v>94</v>
      </c>
      <c r="E589">
        <v>1</v>
      </c>
      <c r="F589">
        <v>96</v>
      </c>
      <c r="G589">
        <v>11</v>
      </c>
      <c r="H589">
        <v>94</v>
      </c>
      <c r="I589">
        <v>-1</v>
      </c>
      <c r="J589">
        <v>4600</v>
      </c>
      <c r="K589">
        <v>-1</v>
      </c>
      <c r="L589">
        <v>-1</v>
      </c>
      <c r="N589" s="3" t="str">
        <f t="shared" si="18"/>
        <v/>
      </c>
      <c r="O589" s="3">
        <f>COUNTIF(N$8:N589,"X")</f>
        <v>61</v>
      </c>
      <c r="P589" s="3"/>
      <c r="R589" s="18" t="str">
        <f t="shared" si="19"/>
        <v/>
      </c>
    </row>
    <row r="590" spans="1:18">
      <c r="A590" s="2">
        <v>583</v>
      </c>
      <c r="B590">
        <v>1</v>
      </c>
      <c r="C590">
        <v>13</v>
      </c>
      <c r="D590">
        <v>85</v>
      </c>
      <c r="E590">
        <v>7</v>
      </c>
      <c r="F590">
        <v>83</v>
      </c>
      <c r="G590">
        <v>6</v>
      </c>
      <c r="H590">
        <v>88</v>
      </c>
      <c r="I590">
        <v>-1</v>
      </c>
      <c r="J590">
        <v>4500</v>
      </c>
      <c r="K590">
        <v>-1</v>
      </c>
      <c r="L590">
        <v>-1</v>
      </c>
      <c r="N590" s="3" t="str">
        <f t="shared" si="18"/>
        <v/>
      </c>
      <c r="O590" s="3">
        <f>COUNTIF(N$8:N590,"X")</f>
        <v>61</v>
      </c>
      <c r="P590" s="3"/>
      <c r="R590" s="18" t="str">
        <f t="shared" si="19"/>
        <v/>
      </c>
    </row>
    <row r="591" spans="1:18">
      <c r="A591" s="2">
        <v>584</v>
      </c>
      <c r="B591">
        <v>1</v>
      </c>
      <c r="C591">
        <v>7</v>
      </c>
      <c r="D591">
        <v>90</v>
      </c>
      <c r="E591">
        <v>6</v>
      </c>
      <c r="F591">
        <v>91</v>
      </c>
      <c r="G591">
        <v>1</v>
      </c>
      <c r="H591">
        <v>84</v>
      </c>
      <c r="I591">
        <v>-1</v>
      </c>
      <c r="J591">
        <v>4200</v>
      </c>
      <c r="K591">
        <v>-1</v>
      </c>
      <c r="L591">
        <v>-1</v>
      </c>
      <c r="N591" s="3" t="str">
        <f t="shared" si="18"/>
        <v/>
      </c>
      <c r="O591" s="3">
        <f>COUNTIF(N$8:N591,"X")</f>
        <v>61</v>
      </c>
      <c r="P591" s="3"/>
      <c r="R591" s="18" t="str">
        <f t="shared" si="19"/>
        <v/>
      </c>
    </row>
    <row r="592" spans="1:18">
      <c r="A592" s="2">
        <v>585</v>
      </c>
      <c r="B592">
        <v>1</v>
      </c>
      <c r="C592">
        <v>9</v>
      </c>
      <c r="D592">
        <v>92</v>
      </c>
      <c r="E592">
        <v>4</v>
      </c>
      <c r="F592">
        <v>87</v>
      </c>
      <c r="G592">
        <v>5</v>
      </c>
      <c r="H592">
        <v>97</v>
      </c>
      <c r="I592">
        <v>-1</v>
      </c>
      <c r="J592">
        <v>3900</v>
      </c>
      <c r="K592">
        <v>-1</v>
      </c>
      <c r="L592">
        <v>-1</v>
      </c>
      <c r="N592" s="3" t="str">
        <f t="shared" si="18"/>
        <v/>
      </c>
      <c r="O592" s="3">
        <f>COUNTIF(N$8:N592,"X")</f>
        <v>61</v>
      </c>
      <c r="P592" s="3"/>
      <c r="R592" s="18" t="str">
        <f t="shared" si="19"/>
        <v/>
      </c>
    </row>
    <row r="593" spans="1:18">
      <c r="A593" s="2">
        <v>586</v>
      </c>
      <c r="B593">
        <v>1</v>
      </c>
      <c r="C593">
        <v>6</v>
      </c>
      <c r="D593">
        <v>87</v>
      </c>
      <c r="E593">
        <v>6</v>
      </c>
      <c r="F593">
        <v>87</v>
      </c>
      <c r="G593">
        <v>0</v>
      </c>
      <c r="H593">
        <v>-1</v>
      </c>
      <c r="I593">
        <v>-1</v>
      </c>
      <c r="J593">
        <v>4000</v>
      </c>
      <c r="K593">
        <v>-1</v>
      </c>
      <c r="L593">
        <v>-1</v>
      </c>
      <c r="N593" s="3" t="str">
        <f t="shared" si="18"/>
        <v/>
      </c>
      <c r="O593" s="3">
        <f>COUNTIF(N$8:N593,"X")</f>
        <v>61</v>
      </c>
      <c r="P593" s="3"/>
      <c r="R593" s="18" t="str">
        <f t="shared" si="19"/>
        <v/>
      </c>
    </row>
    <row r="594" spans="1:18">
      <c r="A594" s="2">
        <v>587</v>
      </c>
      <c r="B594">
        <v>1</v>
      </c>
      <c r="C594">
        <v>12</v>
      </c>
      <c r="D594">
        <v>93</v>
      </c>
      <c r="E594">
        <v>7</v>
      </c>
      <c r="F594">
        <v>86</v>
      </c>
      <c r="G594">
        <v>5</v>
      </c>
      <c r="H594">
        <v>104</v>
      </c>
      <c r="I594">
        <v>-1</v>
      </c>
      <c r="J594" s="10">
        <v>4200</v>
      </c>
      <c r="K594">
        <v>-1</v>
      </c>
      <c r="L594">
        <v>-1</v>
      </c>
      <c r="N594" s="3" t="str">
        <f t="shared" si="18"/>
        <v/>
      </c>
      <c r="O594" s="3">
        <f>COUNTIF(N$8:N594,"X")</f>
        <v>61</v>
      </c>
      <c r="P594" s="3"/>
      <c r="R594" s="18" t="str">
        <f t="shared" si="19"/>
        <v/>
      </c>
    </row>
    <row r="595" spans="1:18">
      <c r="A595" s="2">
        <v>588</v>
      </c>
      <c r="B595">
        <v>1</v>
      </c>
      <c r="C595">
        <v>8</v>
      </c>
      <c r="D595">
        <v>85</v>
      </c>
      <c r="E595">
        <v>7</v>
      </c>
      <c r="F595">
        <v>86</v>
      </c>
      <c r="G595">
        <v>1</v>
      </c>
      <c r="H595">
        <v>84</v>
      </c>
      <c r="I595">
        <v>-1</v>
      </c>
      <c r="J595" s="10">
        <v>4300</v>
      </c>
      <c r="K595">
        <v>-1</v>
      </c>
      <c r="L595">
        <v>-1</v>
      </c>
      <c r="N595" s="3" t="str">
        <f t="shared" si="18"/>
        <v/>
      </c>
      <c r="O595" s="3">
        <f>COUNTIF(N$8:N595,"X")</f>
        <v>61</v>
      </c>
      <c r="P595" s="3"/>
      <c r="R595" s="18" t="str">
        <f t="shared" si="19"/>
        <v/>
      </c>
    </row>
    <row r="596" spans="1:18">
      <c r="A596" s="2">
        <v>589</v>
      </c>
      <c r="B596">
        <v>1</v>
      </c>
      <c r="C596">
        <v>11</v>
      </c>
      <c r="D596">
        <v>85</v>
      </c>
      <c r="E596">
        <v>8</v>
      </c>
      <c r="F596">
        <v>85</v>
      </c>
      <c r="G596">
        <v>3</v>
      </c>
      <c r="H596">
        <v>86</v>
      </c>
      <c r="I596">
        <v>-1</v>
      </c>
      <c r="J596" s="10">
        <v>3900</v>
      </c>
      <c r="K596">
        <v>-1</v>
      </c>
      <c r="L596">
        <v>-1</v>
      </c>
      <c r="N596" s="3" t="str">
        <f t="shared" si="18"/>
        <v/>
      </c>
      <c r="O596" s="3">
        <f>COUNTIF(N$8:N596,"X")</f>
        <v>61</v>
      </c>
      <c r="P596" s="3"/>
      <c r="R596" s="18" t="str">
        <f t="shared" si="19"/>
        <v/>
      </c>
    </row>
    <row r="597" spans="1:18">
      <c r="A597" s="2">
        <v>590</v>
      </c>
      <c r="B597">
        <v>1</v>
      </c>
      <c r="C597">
        <v>12</v>
      </c>
      <c r="D597">
        <v>87</v>
      </c>
      <c r="E597">
        <v>10</v>
      </c>
      <c r="F597">
        <v>86</v>
      </c>
      <c r="G597">
        <v>2</v>
      </c>
      <c r="H597">
        <v>96</v>
      </c>
      <c r="I597">
        <v>-1</v>
      </c>
      <c r="J597">
        <v>4600</v>
      </c>
      <c r="K597">
        <v>-1</v>
      </c>
      <c r="L597">
        <v>-1</v>
      </c>
      <c r="N597" s="3" t="str">
        <f t="shared" si="18"/>
        <v/>
      </c>
      <c r="O597" s="3">
        <f>COUNTIF(N$8:N597,"X")</f>
        <v>61</v>
      </c>
      <c r="P597" s="3"/>
      <c r="R597" s="18" t="str">
        <f t="shared" si="19"/>
        <v/>
      </c>
    </row>
    <row r="598" spans="1:18">
      <c r="A598" s="2">
        <v>591</v>
      </c>
      <c r="B598">
        <v>1</v>
      </c>
      <c r="C598">
        <v>11</v>
      </c>
      <c r="D598">
        <v>90</v>
      </c>
      <c r="E598">
        <v>6</v>
      </c>
      <c r="F598">
        <v>87</v>
      </c>
      <c r="G598">
        <v>5</v>
      </c>
      <c r="H598">
        <v>94</v>
      </c>
      <c r="I598">
        <v>-1</v>
      </c>
      <c r="J598">
        <v>4500</v>
      </c>
      <c r="K598">
        <v>-1</v>
      </c>
      <c r="L598">
        <v>-1</v>
      </c>
      <c r="N598" s="3" t="str">
        <f t="shared" si="18"/>
        <v/>
      </c>
      <c r="O598" s="3">
        <f>COUNTIF(N$8:N598,"X")</f>
        <v>61</v>
      </c>
      <c r="P598" s="3" t="str">
        <f>IF(O598&gt;$F$3,"X","-")</f>
        <v>-</v>
      </c>
      <c r="R598" s="18" t="str">
        <f t="shared" si="19"/>
        <v/>
      </c>
    </row>
    <row r="599" spans="1:18">
      <c r="A599" s="2">
        <v>592</v>
      </c>
      <c r="B599">
        <v>1</v>
      </c>
      <c r="C599">
        <v>9</v>
      </c>
      <c r="D599">
        <v>87</v>
      </c>
      <c r="E599">
        <v>8</v>
      </c>
      <c r="F599">
        <v>83</v>
      </c>
      <c r="G599">
        <v>1</v>
      </c>
      <c r="H599">
        <v>126</v>
      </c>
      <c r="I599">
        <v>-1</v>
      </c>
      <c r="J599">
        <v>4200</v>
      </c>
      <c r="K599">
        <v>-1</v>
      </c>
      <c r="L599">
        <v>-1</v>
      </c>
      <c r="N599" s="3" t="str">
        <f t="shared" si="18"/>
        <v/>
      </c>
      <c r="O599" s="3">
        <f>COUNTIF(N$8:N599,"X")</f>
        <v>61</v>
      </c>
      <c r="P599" s="3"/>
      <c r="R599" s="18" t="str">
        <f t="shared" si="19"/>
        <v/>
      </c>
    </row>
    <row r="600" spans="1:18">
      <c r="A600" s="2">
        <v>593</v>
      </c>
      <c r="B600">
        <v>1</v>
      </c>
      <c r="C600">
        <v>10</v>
      </c>
      <c r="D600">
        <v>84</v>
      </c>
      <c r="E600">
        <v>8</v>
      </c>
      <c r="F600">
        <v>84</v>
      </c>
      <c r="G600">
        <v>2</v>
      </c>
      <c r="H600">
        <v>85</v>
      </c>
      <c r="I600">
        <v>-1</v>
      </c>
      <c r="J600">
        <v>3900</v>
      </c>
      <c r="K600">
        <v>-1</v>
      </c>
      <c r="L600">
        <v>-1</v>
      </c>
      <c r="N600" s="3" t="str">
        <f t="shared" si="18"/>
        <v/>
      </c>
      <c r="O600" s="3">
        <f>COUNTIF(N$8:N600,"X")</f>
        <v>61</v>
      </c>
      <c r="P600" s="3"/>
      <c r="R600" s="18" t="str">
        <f t="shared" si="19"/>
        <v/>
      </c>
    </row>
    <row r="601" spans="1:18">
      <c r="A601" s="2">
        <v>594</v>
      </c>
      <c r="B601">
        <v>1</v>
      </c>
      <c r="C601">
        <v>9</v>
      </c>
      <c r="D601">
        <v>85</v>
      </c>
      <c r="E601">
        <v>6</v>
      </c>
      <c r="F601">
        <v>85</v>
      </c>
      <c r="G601">
        <v>3</v>
      </c>
      <c r="H601">
        <v>85</v>
      </c>
      <c r="I601">
        <v>-1</v>
      </c>
      <c r="J601">
        <v>4000</v>
      </c>
      <c r="K601">
        <v>-1</v>
      </c>
      <c r="L601">
        <v>-1</v>
      </c>
      <c r="N601" s="3" t="str">
        <f t="shared" si="18"/>
        <v/>
      </c>
      <c r="O601" s="3">
        <f>COUNTIF(N$8:N601,"X")</f>
        <v>61</v>
      </c>
      <c r="P601" s="3"/>
      <c r="R601" s="18" t="str">
        <f t="shared" si="19"/>
        <v/>
      </c>
    </row>
    <row r="602" spans="1:18">
      <c r="A602" s="2">
        <v>595</v>
      </c>
      <c r="B602">
        <v>1</v>
      </c>
      <c r="C602">
        <v>6</v>
      </c>
      <c r="D602">
        <v>-2</v>
      </c>
      <c r="E602">
        <v>5</v>
      </c>
      <c r="F602">
        <v>-2</v>
      </c>
      <c r="G602">
        <v>1</v>
      </c>
      <c r="H602">
        <v>-2</v>
      </c>
      <c r="I602">
        <v>-1</v>
      </c>
      <c r="J602">
        <v>3300</v>
      </c>
      <c r="K602">
        <v>-1</v>
      </c>
      <c r="L602">
        <v>-2</v>
      </c>
      <c r="N602" s="3" t="str">
        <f t="shared" si="18"/>
        <v>X</v>
      </c>
      <c r="O602" s="3">
        <f>COUNTIF(N$8:N602,"X")</f>
        <v>62</v>
      </c>
      <c r="P602" s="3"/>
      <c r="R602" s="18" t="str">
        <f t="shared" si="19"/>
        <v/>
      </c>
    </row>
    <row r="603" spans="1:18">
      <c r="A603" s="2">
        <v>596</v>
      </c>
      <c r="B603">
        <v>1</v>
      </c>
      <c r="C603">
        <v>8</v>
      </c>
      <c r="D603">
        <v>91</v>
      </c>
      <c r="E603">
        <v>5</v>
      </c>
      <c r="F603">
        <v>84</v>
      </c>
      <c r="G603">
        <v>3</v>
      </c>
      <c r="H603">
        <v>105</v>
      </c>
      <c r="I603">
        <v>-1</v>
      </c>
      <c r="J603">
        <v>3500</v>
      </c>
      <c r="K603">
        <v>-1</v>
      </c>
      <c r="L603">
        <v>-1</v>
      </c>
      <c r="N603" s="3" t="str">
        <f t="shared" si="18"/>
        <v/>
      </c>
      <c r="O603" s="3">
        <f>COUNTIF(N$8:N603,"X")</f>
        <v>62</v>
      </c>
      <c r="P603" s="3"/>
      <c r="R603" s="18" t="str">
        <f t="shared" si="19"/>
        <v/>
      </c>
    </row>
    <row r="604" spans="1:18">
      <c r="A604" s="2">
        <v>597</v>
      </c>
      <c r="B604">
        <v>1</v>
      </c>
      <c r="C604">
        <v>7</v>
      </c>
      <c r="D604">
        <v>90</v>
      </c>
      <c r="E604">
        <v>6</v>
      </c>
      <c r="F604">
        <v>87</v>
      </c>
      <c r="G604">
        <v>1</v>
      </c>
      <c r="H604">
        <v>112</v>
      </c>
      <c r="I604">
        <v>-1</v>
      </c>
      <c r="J604">
        <v>2800</v>
      </c>
      <c r="K604">
        <v>-1</v>
      </c>
      <c r="L604">
        <v>-1</v>
      </c>
      <c r="N604" s="3" t="str">
        <f t="shared" si="18"/>
        <v/>
      </c>
      <c r="O604" s="3">
        <f>COUNTIF(N$8:N604,"X")</f>
        <v>62</v>
      </c>
      <c r="P604" s="3"/>
      <c r="R604" s="18" t="str">
        <f t="shared" si="19"/>
        <v/>
      </c>
    </row>
    <row r="605" spans="1:18">
      <c r="A605" s="2">
        <v>598</v>
      </c>
      <c r="B605">
        <v>1</v>
      </c>
      <c r="C605">
        <v>11</v>
      </c>
      <c r="D605">
        <v>87</v>
      </c>
      <c r="E605">
        <v>8</v>
      </c>
      <c r="F605">
        <v>85</v>
      </c>
      <c r="G605">
        <v>3</v>
      </c>
      <c r="H605">
        <v>95</v>
      </c>
      <c r="I605">
        <v>-1</v>
      </c>
      <c r="J605">
        <v>4400</v>
      </c>
      <c r="K605">
        <v>-1</v>
      </c>
      <c r="L605">
        <v>-1</v>
      </c>
      <c r="N605" s="3" t="str">
        <f t="shared" si="18"/>
        <v/>
      </c>
      <c r="O605" s="3">
        <f>COUNTIF(N$8:N605,"X")</f>
        <v>62</v>
      </c>
      <c r="P605" s="3"/>
      <c r="R605" s="18" t="str">
        <f t="shared" si="19"/>
        <v/>
      </c>
    </row>
    <row r="606" spans="1:18">
      <c r="A606" s="2">
        <v>599</v>
      </c>
      <c r="B606">
        <v>1</v>
      </c>
      <c r="C606">
        <v>10</v>
      </c>
      <c r="D606">
        <v>83</v>
      </c>
      <c r="E606">
        <v>10</v>
      </c>
      <c r="F606">
        <v>83</v>
      </c>
      <c r="G606">
        <v>0</v>
      </c>
      <c r="H606">
        <v>-1</v>
      </c>
      <c r="I606">
        <v>-1</v>
      </c>
      <c r="J606">
        <v>3600</v>
      </c>
      <c r="K606">
        <v>-1</v>
      </c>
      <c r="L606">
        <v>-1</v>
      </c>
      <c r="N606" s="3" t="str">
        <f t="shared" si="18"/>
        <v/>
      </c>
      <c r="O606" s="3">
        <f>COUNTIF(N$8:N606,"X")</f>
        <v>62</v>
      </c>
      <c r="P606" s="3"/>
      <c r="R606" s="18" t="str">
        <f t="shared" si="19"/>
        <v/>
      </c>
    </row>
    <row r="607" spans="1:18">
      <c r="A607" s="2">
        <v>600</v>
      </c>
      <c r="B607">
        <v>1</v>
      </c>
      <c r="C607">
        <v>11</v>
      </c>
      <c r="D607">
        <v>89</v>
      </c>
      <c r="E607">
        <v>7</v>
      </c>
      <c r="F607">
        <v>88</v>
      </c>
      <c r="G607">
        <v>4</v>
      </c>
      <c r="H607">
        <v>93</v>
      </c>
      <c r="I607">
        <v>-1</v>
      </c>
      <c r="J607">
        <v>3800</v>
      </c>
      <c r="K607">
        <v>-1</v>
      </c>
      <c r="L607">
        <v>-1</v>
      </c>
      <c r="N607" s="3" t="str">
        <f t="shared" si="18"/>
        <v/>
      </c>
      <c r="O607" s="3">
        <f>COUNTIF(N$8:N607,"X")</f>
        <v>62</v>
      </c>
      <c r="P607" s="3"/>
      <c r="R607" s="18" t="str">
        <f t="shared" si="19"/>
        <v/>
      </c>
    </row>
    <row r="608" spans="1:18">
      <c r="A608" s="2">
        <v>601</v>
      </c>
      <c r="B608">
        <v>1</v>
      </c>
      <c r="C608">
        <v>8</v>
      </c>
      <c r="D608">
        <v>89</v>
      </c>
      <c r="E608">
        <v>5</v>
      </c>
      <c r="F608">
        <v>85</v>
      </c>
      <c r="G608">
        <v>3</v>
      </c>
      <c r="H608">
        <v>97</v>
      </c>
      <c r="I608">
        <v>-1</v>
      </c>
      <c r="J608">
        <v>4600</v>
      </c>
      <c r="K608">
        <v>-1</v>
      </c>
      <c r="L608">
        <v>-1</v>
      </c>
      <c r="N608" s="3" t="str">
        <f t="shared" si="18"/>
        <v/>
      </c>
      <c r="O608" s="3">
        <f>COUNTIF(N$8:N608,"X")</f>
        <v>62</v>
      </c>
      <c r="P608" s="3" t="str">
        <f>IF(O608&gt;$F$3,"X","-")</f>
        <v>-</v>
      </c>
      <c r="R608" s="18" t="str">
        <f t="shared" si="19"/>
        <v/>
      </c>
    </row>
    <row r="609" spans="1:18">
      <c r="A609" s="2">
        <v>602</v>
      </c>
      <c r="B609">
        <v>1</v>
      </c>
      <c r="C609">
        <v>8</v>
      </c>
      <c r="D609">
        <v>88</v>
      </c>
      <c r="E609">
        <v>7</v>
      </c>
      <c r="F609">
        <v>84</v>
      </c>
      <c r="G609">
        <v>1</v>
      </c>
      <c r="H609">
        <v>117</v>
      </c>
      <c r="I609">
        <v>-1</v>
      </c>
      <c r="J609">
        <v>4500</v>
      </c>
      <c r="K609">
        <v>-1</v>
      </c>
      <c r="L609">
        <v>-1</v>
      </c>
      <c r="N609" s="3" t="str">
        <f t="shared" si="18"/>
        <v/>
      </c>
      <c r="O609" s="3">
        <f>COUNTIF(N$8:N609,"X")</f>
        <v>62</v>
      </c>
      <c r="P609" s="3"/>
      <c r="R609" s="18" t="str">
        <f t="shared" si="19"/>
        <v/>
      </c>
    </row>
    <row r="610" spans="1:18">
      <c r="A610" s="2">
        <v>603</v>
      </c>
      <c r="B610">
        <v>1</v>
      </c>
      <c r="C610">
        <v>13</v>
      </c>
      <c r="D610">
        <v>79</v>
      </c>
      <c r="E610">
        <v>8</v>
      </c>
      <c r="F610">
        <v>78</v>
      </c>
      <c r="G610">
        <v>5</v>
      </c>
      <c r="H610">
        <v>82</v>
      </c>
      <c r="I610">
        <v>-1</v>
      </c>
      <c r="J610">
        <v>4200</v>
      </c>
      <c r="K610">
        <v>-1</v>
      </c>
      <c r="L610">
        <v>-1</v>
      </c>
      <c r="N610" s="3" t="str">
        <f t="shared" si="18"/>
        <v/>
      </c>
      <c r="O610" s="3">
        <f>COUNTIF(N$8:N610,"X")</f>
        <v>62</v>
      </c>
      <c r="P610" s="3"/>
      <c r="R610" s="18" t="str">
        <f t="shared" si="19"/>
        <v/>
      </c>
    </row>
    <row r="611" spans="1:18">
      <c r="A611" s="2">
        <v>604</v>
      </c>
      <c r="B611">
        <v>1</v>
      </c>
      <c r="C611">
        <v>12</v>
      </c>
      <c r="D611">
        <v>86</v>
      </c>
      <c r="E611">
        <v>10</v>
      </c>
      <c r="F611">
        <v>83</v>
      </c>
      <c r="G611">
        <v>2</v>
      </c>
      <c r="H611">
        <v>101</v>
      </c>
      <c r="I611">
        <v>-1</v>
      </c>
      <c r="J611">
        <v>3900</v>
      </c>
      <c r="K611">
        <v>-1</v>
      </c>
      <c r="L611">
        <v>-1</v>
      </c>
      <c r="N611" s="3" t="str">
        <f t="shared" si="18"/>
        <v/>
      </c>
      <c r="O611" s="3">
        <f>COUNTIF(N$8:N611,"X")</f>
        <v>62</v>
      </c>
      <c r="P611" s="3"/>
      <c r="R611" s="18" t="str">
        <f t="shared" si="19"/>
        <v/>
      </c>
    </row>
    <row r="612" spans="1:18">
      <c r="A612" s="2">
        <v>605</v>
      </c>
      <c r="B612">
        <v>1</v>
      </c>
      <c r="C612">
        <v>8</v>
      </c>
      <c r="D612">
        <v>86</v>
      </c>
      <c r="E612">
        <v>7</v>
      </c>
      <c r="F612">
        <v>84</v>
      </c>
      <c r="G612">
        <v>1</v>
      </c>
      <c r="H612">
        <v>103</v>
      </c>
      <c r="I612">
        <v>-1</v>
      </c>
      <c r="J612">
        <v>4000</v>
      </c>
      <c r="K612">
        <v>-1</v>
      </c>
      <c r="L612">
        <v>-1</v>
      </c>
      <c r="N612" s="3" t="str">
        <f t="shared" si="18"/>
        <v/>
      </c>
      <c r="O612" s="3">
        <f>COUNTIF(N$8:N612,"X")</f>
        <v>62</v>
      </c>
      <c r="P612" s="3"/>
      <c r="R612" s="18" t="str">
        <f t="shared" si="19"/>
        <v/>
      </c>
    </row>
    <row r="613" spans="1:18">
      <c r="A613" s="2">
        <v>606</v>
      </c>
      <c r="B613">
        <v>1</v>
      </c>
      <c r="C613">
        <v>13</v>
      </c>
      <c r="D613">
        <v>89</v>
      </c>
      <c r="E613">
        <v>11</v>
      </c>
      <c r="F613">
        <v>86</v>
      </c>
      <c r="G613">
        <v>2</v>
      </c>
      <c r="H613">
        <v>108</v>
      </c>
      <c r="I613">
        <v>-1</v>
      </c>
      <c r="J613" s="10">
        <v>4200</v>
      </c>
      <c r="K613">
        <v>-1</v>
      </c>
      <c r="L613">
        <v>-1</v>
      </c>
      <c r="N613" s="3" t="str">
        <f t="shared" si="18"/>
        <v/>
      </c>
      <c r="O613" s="3">
        <f>COUNTIF(N$8:N613,"X")</f>
        <v>62</v>
      </c>
      <c r="P613" s="3"/>
      <c r="R613" s="18" t="str">
        <f t="shared" si="19"/>
        <v/>
      </c>
    </row>
    <row r="614" spans="1:18">
      <c r="A614" s="2">
        <v>607</v>
      </c>
      <c r="B614">
        <v>1</v>
      </c>
      <c r="C614">
        <v>9</v>
      </c>
      <c r="D614">
        <v>86</v>
      </c>
      <c r="E614">
        <v>6</v>
      </c>
      <c r="F614">
        <v>86</v>
      </c>
      <c r="G614">
        <v>3</v>
      </c>
      <c r="H614">
        <v>88</v>
      </c>
      <c r="I614">
        <v>-1</v>
      </c>
      <c r="J614" s="10">
        <v>4300</v>
      </c>
      <c r="K614">
        <v>-1</v>
      </c>
      <c r="L614">
        <v>-1</v>
      </c>
      <c r="N614" s="3" t="str">
        <f t="shared" si="18"/>
        <v/>
      </c>
      <c r="O614" s="3">
        <f>COUNTIF(N$8:N614,"X")</f>
        <v>62</v>
      </c>
      <c r="P614" s="3"/>
      <c r="R614" s="18" t="str">
        <f t="shared" si="19"/>
        <v/>
      </c>
    </row>
    <row r="615" spans="1:18">
      <c r="A615" s="2">
        <v>608</v>
      </c>
      <c r="B615">
        <v>1</v>
      </c>
      <c r="C615">
        <v>8</v>
      </c>
      <c r="D615">
        <v>93</v>
      </c>
      <c r="E615">
        <v>6</v>
      </c>
      <c r="F615">
        <v>87</v>
      </c>
      <c r="G615">
        <v>2</v>
      </c>
      <c r="H615">
        <v>113</v>
      </c>
      <c r="I615">
        <v>-1</v>
      </c>
      <c r="J615" s="10">
        <v>3900</v>
      </c>
      <c r="K615">
        <v>-1</v>
      </c>
      <c r="L615">
        <v>-1</v>
      </c>
      <c r="N615" s="3" t="str">
        <f t="shared" si="18"/>
        <v/>
      </c>
      <c r="O615" s="3">
        <f>COUNTIF(N$8:N615,"X")</f>
        <v>62</v>
      </c>
      <c r="P615" s="3"/>
      <c r="R615" s="18" t="str">
        <f t="shared" si="19"/>
        <v/>
      </c>
    </row>
    <row r="616" spans="1:18">
      <c r="A616" s="2">
        <v>609</v>
      </c>
      <c r="B616">
        <v>1</v>
      </c>
      <c r="C616">
        <v>11</v>
      </c>
      <c r="D616">
        <v>84</v>
      </c>
      <c r="E616">
        <v>7</v>
      </c>
      <c r="F616">
        <v>79</v>
      </c>
      <c r="G616">
        <v>4</v>
      </c>
      <c r="H616">
        <v>93</v>
      </c>
      <c r="I616">
        <v>-1</v>
      </c>
      <c r="J616" s="10">
        <v>2500</v>
      </c>
      <c r="K616">
        <v>-1</v>
      </c>
      <c r="L616">
        <v>-1</v>
      </c>
      <c r="N616" s="3" t="str">
        <f t="shared" si="18"/>
        <v/>
      </c>
      <c r="O616" s="3">
        <f>COUNTIF(N$8:N616,"X")</f>
        <v>62</v>
      </c>
      <c r="P616" s="3"/>
      <c r="R616" s="18" t="str">
        <f t="shared" si="19"/>
        <v/>
      </c>
    </row>
    <row r="617" spans="1:18">
      <c r="A617" s="2">
        <v>610</v>
      </c>
      <c r="B617">
        <v>1</v>
      </c>
      <c r="C617">
        <v>16</v>
      </c>
      <c r="D617">
        <v>85</v>
      </c>
      <c r="E617">
        <v>15</v>
      </c>
      <c r="F617">
        <v>86</v>
      </c>
      <c r="G617">
        <v>1</v>
      </c>
      <c r="H617">
        <v>84</v>
      </c>
      <c r="I617">
        <v>-1</v>
      </c>
      <c r="J617" s="10">
        <v>3800</v>
      </c>
      <c r="K617">
        <v>-1</v>
      </c>
      <c r="L617">
        <v>-1</v>
      </c>
      <c r="N617" s="3" t="str">
        <f t="shared" si="18"/>
        <v/>
      </c>
      <c r="O617" s="3">
        <f>COUNTIF(N$8:N617,"X")</f>
        <v>62</v>
      </c>
      <c r="P617" s="3"/>
      <c r="R617" s="18" t="str">
        <f t="shared" si="19"/>
        <v/>
      </c>
    </row>
    <row r="618" spans="1:18">
      <c r="A618" s="2">
        <v>611</v>
      </c>
      <c r="B618">
        <v>1</v>
      </c>
      <c r="C618">
        <v>11</v>
      </c>
      <c r="D618">
        <v>89</v>
      </c>
      <c r="E618">
        <v>11</v>
      </c>
      <c r="F618">
        <v>89</v>
      </c>
      <c r="G618">
        <v>0</v>
      </c>
      <c r="H618">
        <v>-1</v>
      </c>
      <c r="I618">
        <v>-1</v>
      </c>
      <c r="J618" s="10">
        <v>4700</v>
      </c>
      <c r="K618">
        <v>-1</v>
      </c>
      <c r="L618">
        <v>-1</v>
      </c>
      <c r="N618" s="3" t="str">
        <f t="shared" si="18"/>
        <v/>
      </c>
      <c r="O618" s="3">
        <f>COUNTIF(N$8:N618,"X")</f>
        <v>62</v>
      </c>
      <c r="P618" s="3" t="str">
        <f>IF(O618&gt;$F$3,"X","-")</f>
        <v>-</v>
      </c>
      <c r="R618" s="18" t="str">
        <f t="shared" si="19"/>
        <v/>
      </c>
    </row>
    <row r="619" spans="1:18">
      <c r="A619" s="2">
        <v>612</v>
      </c>
      <c r="B619">
        <v>1</v>
      </c>
      <c r="C619">
        <v>8</v>
      </c>
      <c r="D619">
        <v>79</v>
      </c>
      <c r="E619">
        <v>7</v>
      </c>
      <c r="F619">
        <v>86</v>
      </c>
      <c r="G619">
        <v>1</v>
      </c>
      <c r="H619">
        <v>35</v>
      </c>
      <c r="I619">
        <v>-1</v>
      </c>
      <c r="J619" s="10">
        <v>3600</v>
      </c>
      <c r="K619">
        <v>-1</v>
      </c>
      <c r="L619">
        <v>-1</v>
      </c>
      <c r="N619" s="3" t="str">
        <f t="shared" si="18"/>
        <v/>
      </c>
      <c r="O619" s="3">
        <f>COUNTIF(N$8:N619,"X")</f>
        <v>62</v>
      </c>
      <c r="P619" s="3"/>
      <c r="R619" s="18" t="str">
        <f t="shared" si="19"/>
        <v/>
      </c>
    </row>
    <row r="620" spans="1:18">
      <c r="A620" s="2">
        <v>613</v>
      </c>
      <c r="B620">
        <v>1</v>
      </c>
      <c r="C620">
        <v>5</v>
      </c>
      <c r="D620">
        <v>91</v>
      </c>
      <c r="E620">
        <v>2</v>
      </c>
      <c r="F620">
        <v>85</v>
      </c>
      <c r="G620">
        <v>3</v>
      </c>
      <c r="H620">
        <v>95</v>
      </c>
      <c r="I620">
        <v>-1</v>
      </c>
      <c r="J620" s="10">
        <v>3300</v>
      </c>
      <c r="K620">
        <v>-1</v>
      </c>
      <c r="L620">
        <v>-1</v>
      </c>
      <c r="N620" s="3" t="str">
        <f t="shared" si="18"/>
        <v/>
      </c>
      <c r="O620" s="3">
        <f>COUNTIF(N$8:N620,"X")</f>
        <v>62</v>
      </c>
      <c r="P620" s="3"/>
      <c r="R620" s="18" t="str">
        <f t="shared" si="19"/>
        <v/>
      </c>
    </row>
    <row r="621" spans="1:18">
      <c r="A621" s="2">
        <v>614</v>
      </c>
      <c r="B621">
        <v>1</v>
      </c>
      <c r="C621">
        <v>7</v>
      </c>
      <c r="D621">
        <v>97</v>
      </c>
      <c r="E621">
        <v>5</v>
      </c>
      <c r="F621">
        <v>88</v>
      </c>
      <c r="G621">
        <v>2</v>
      </c>
      <c r="H621">
        <v>120</v>
      </c>
      <c r="I621">
        <v>-1</v>
      </c>
      <c r="J621" s="10">
        <v>3500</v>
      </c>
      <c r="K621">
        <v>-1</v>
      </c>
      <c r="L621">
        <v>-1</v>
      </c>
      <c r="N621" s="3" t="str">
        <f t="shared" si="18"/>
        <v/>
      </c>
      <c r="O621" s="3">
        <f>COUNTIF(N$8:N621,"X")</f>
        <v>62</v>
      </c>
      <c r="P621" s="3"/>
      <c r="R621" s="18" t="str">
        <f t="shared" si="19"/>
        <v/>
      </c>
    </row>
    <row r="622" spans="1:18">
      <c r="A622" s="2">
        <v>615</v>
      </c>
      <c r="B622">
        <v>1</v>
      </c>
      <c r="C622">
        <v>6</v>
      </c>
      <c r="D622">
        <v>88</v>
      </c>
      <c r="E622">
        <v>6</v>
      </c>
      <c r="F622">
        <v>88</v>
      </c>
      <c r="G622">
        <v>0</v>
      </c>
      <c r="H622">
        <v>-1</v>
      </c>
      <c r="I622">
        <v>-1</v>
      </c>
      <c r="J622" s="10">
        <v>3900</v>
      </c>
      <c r="K622">
        <v>-1</v>
      </c>
      <c r="L622">
        <v>-1</v>
      </c>
      <c r="N622" s="3" t="str">
        <f t="shared" si="18"/>
        <v/>
      </c>
      <c r="O622" s="3">
        <f>COUNTIF(N$8:N622,"X")</f>
        <v>62</v>
      </c>
      <c r="P622" s="3"/>
      <c r="R622" s="18" t="str">
        <f t="shared" si="19"/>
        <v/>
      </c>
    </row>
    <row r="623" spans="1:18">
      <c r="A623" s="2">
        <v>616</v>
      </c>
      <c r="B623">
        <v>1</v>
      </c>
      <c r="C623">
        <v>12</v>
      </c>
      <c r="D623">
        <v>87</v>
      </c>
      <c r="E623">
        <v>11</v>
      </c>
      <c r="F623">
        <v>87</v>
      </c>
      <c r="G623">
        <v>1</v>
      </c>
      <c r="H623">
        <v>88</v>
      </c>
      <c r="I623">
        <v>-1</v>
      </c>
      <c r="J623" s="10">
        <v>4100</v>
      </c>
      <c r="K623">
        <v>-1</v>
      </c>
      <c r="L623">
        <v>-1</v>
      </c>
      <c r="N623" s="3" t="str">
        <f t="shared" si="18"/>
        <v/>
      </c>
      <c r="O623" s="3">
        <f>COUNTIF(N$8:N623,"X")</f>
        <v>62</v>
      </c>
      <c r="P623" s="3"/>
      <c r="R623" s="18" t="str">
        <f t="shared" si="19"/>
        <v/>
      </c>
    </row>
    <row r="624" spans="1:18">
      <c r="A624" s="2">
        <v>617</v>
      </c>
      <c r="B624">
        <v>1</v>
      </c>
      <c r="C624">
        <v>11</v>
      </c>
      <c r="D624">
        <v>86</v>
      </c>
      <c r="E624">
        <v>10</v>
      </c>
      <c r="F624">
        <v>85</v>
      </c>
      <c r="G624">
        <v>1</v>
      </c>
      <c r="H624">
        <v>98</v>
      </c>
      <c r="I624">
        <v>-1</v>
      </c>
      <c r="J624" s="10">
        <v>4200</v>
      </c>
      <c r="K624">
        <v>-1</v>
      </c>
      <c r="L624">
        <v>-1</v>
      </c>
      <c r="N624" s="3" t="str">
        <f t="shared" si="18"/>
        <v/>
      </c>
      <c r="O624" s="3">
        <f>COUNTIF(N$8:N624,"X")</f>
        <v>62</v>
      </c>
      <c r="P624" s="3"/>
      <c r="R624" s="18" t="str">
        <f t="shared" si="19"/>
        <v/>
      </c>
    </row>
    <row r="625" spans="1:18">
      <c r="A625" s="2">
        <v>618</v>
      </c>
      <c r="B625">
        <v>1</v>
      </c>
      <c r="C625">
        <v>10</v>
      </c>
      <c r="D625">
        <v>82</v>
      </c>
      <c r="E625">
        <v>9</v>
      </c>
      <c r="F625">
        <v>83</v>
      </c>
      <c r="G625">
        <v>1</v>
      </c>
      <c r="H625">
        <v>82</v>
      </c>
      <c r="I625">
        <v>-1</v>
      </c>
      <c r="J625" s="10">
        <v>4000</v>
      </c>
      <c r="K625">
        <v>-1</v>
      </c>
      <c r="L625">
        <v>-1</v>
      </c>
      <c r="N625" s="3" t="str">
        <f t="shared" si="18"/>
        <v/>
      </c>
      <c r="O625" s="3">
        <f>COUNTIF(N$8:N625,"X")</f>
        <v>62</v>
      </c>
      <c r="P625" s="3"/>
      <c r="R625" s="18" t="str">
        <f t="shared" si="19"/>
        <v/>
      </c>
    </row>
    <row r="626" spans="1:18">
      <c r="A626" s="2">
        <v>619</v>
      </c>
      <c r="B626">
        <v>1</v>
      </c>
      <c r="C626">
        <v>11</v>
      </c>
      <c r="D626">
        <v>89</v>
      </c>
      <c r="E626">
        <v>9</v>
      </c>
      <c r="F626">
        <v>85</v>
      </c>
      <c r="G626">
        <v>2</v>
      </c>
      <c r="H626">
        <v>111</v>
      </c>
      <c r="I626">
        <v>-1</v>
      </c>
      <c r="J626">
        <v>3800</v>
      </c>
      <c r="K626">
        <v>-1</v>
      </c>
      <c r="L626">
        <v>-1</v>
      </c>
      <c r="N626" s="3" t="str">
        <f t="shared" si="18"/>
        <v/>
      </c>
      <c r="O626" s="3">
        <f>COUNTIF(N$8:N626,"X")</f>
        <v>62</v>
      </c>
      <c r="P626" s="3"/>
      <c r="R626" s="18" t="str">
        <f t="shared" si="19"/>
        <v/>
      </c>
    </row>
    <row r="627" spans="1:18">
      <c r="A627" s="2">
        <v>620</v>
      </c>
      <c r="B627">
        <v>1</v>
      </c>
      <c r="C627">
        <v>9</v>
      </c>
      <c r="D627">
        <v>84</v>
      </c>
      <c r="E627">
        <v>8</v>
      </c>
      <c r="F627">
        <v>84</v>
      </c>
      <c r="G627">
        <v>1</v>
      </c>
      <c r="H627">
        <v>85</v>
      </c>
      <c r="I627">
        <v>-1</v>
      </c>
      <c r="J627">
        <v>3100</v>
      </c>
      <c r="K627">
        <v>-1</v>
      </c>
      <c r="L627">
        <v>-1</v>
      </c>
      <c r="N627" s="3" t="str">
        <f t="shared" si="18"/>
        <v/>
      </c>
      <c r="O627" s="3">
        <f>COUNTIF(N$8:N627,"X")</f>
        <v>62</v>
      </c>
      <c r="P627" s="3"/>
      <c r="R627" s="18" t="str">
        <f t="shared" si="19"/>
        <v/>
      </c>
    </row>
    <row r="628" spans="1:18">
      <c r="A628" s="2">
        <v>621</v>
      </c>
      <c r="B628">
        <v>1</v>
      </c>
      <c r="C628">
        <v>-2</v>
      </c>
      <c r="D628">
        <v>88</v>
      </c>
      <c r="E628">
        <v>-2</v>
      </c>
      <c r="F628">
        <v>85</v>
      </c>
      <c r="G628">
        <v>-2</v>
      </c>
      <c r="H628">
        <v>99</v>
      </c>
      <c r="I628">
        <v>-1</v>
      </c>
      <c r="J628">
        <v>4200</v>
      </c>
      <c r="K628">
        <v>-1</v>
      </c>
      <c r="L628">
        <v>-1</v>
      </c>
      <c r="N628" s="3" t="str">
        <f t="shared" si="18"/>
        <v>X</v>
      </c>
      <c r="O628" s="3">
        <f>COUNTIF(N$8:N628,"X")</f>
        <v>63</v>
      </c>
      <c r="P628" s="3" t="str">
        <f>IF(O628&gt;$F$3,"X","-")</f>
        <v>-</v>
      </c>
      <c r="R628" s="18" t="str">
        <f t="shared" si="19"/>
        <v/>
      </c>
    </row>
    <row r="629" spans="1:18">
      <c r="A629" s="2">
        <v>622</v>
      </c>
      <c r="B629">
        <v>1</v>
      </c>
      <c r="C629">
        <v>8</v>
      </c>
      <c r="D629">
        <v>100</v>
      </c>
      <c r="E629">
        <v>5</v>
      </c>
      <c r="F629">
        <v>86</v>
      </c>
      <c r="G629">
        <v>3</v>
      </c>
      <c r="H629">
        <v>125</v>
      </c>
      <c r="I629">
        <v>-1</v>
      </c>
      <c r="J629">
        <v>4400</v>
      </c>
      <c r="K629">
        <v>-1</v>
      </c>
      <c r="L629">
        <v>-1</v>
      </c>
      <c r="N629" s="3" t="str">
        <f t="shared" si="18"/>
        <v/>
      </c>
      <c r="O629" s="3">
        <f>COUNTIF(N$8:N629,"X")</f>
        <v>63</v>
      </c>
      <c r="P629" s="3"/>
      <c r="R629" s="18" t="str">
        <f t="shared" si="19"/>
        <v/>
      </c>
    </row>
    <row r="630" spans="1:18">
      <c r="A630" s="2">
        <v>623</v>
      </c>
      <c r="B630">
        <v>1</v>
      </c>
      <c r="C630">
        <v>8</v>
      </c>
      <c r="D630">
        <v>93</v>
      </c>
      <c r="E630">
        <v>4</v>
      </c>
      <c r="F630">
        <v>87</v>
      </c>
      <c r="G630">
        <v>4</v>
      </c>
      <c r="H630">
        <v>100</v>
      </c>
      <c r="I630">
        <v>-1</v>
      </c>
      <c r="J630">
        <v>3900</v>
      </c>
      <c r="K630">
        <v>-1</v>
      </c>
      <c r="L630">
        <v>-1</v>
      </c>
      <c r="N630" s="3" t="str">
        <f t="shared" si="18"/>
        <v/>
      </c>
      <c r="O630" s="3">
        <f>COUNTIF(N$8:N630,"X")</f>
        <v>63</v>
      </c>
      <c r="P630" s="3"/>
      <c r="R630" s="18" t="str">
        <f t="shared" si="19"/>
        <v/>
      </c>
    </row>
    <row r="631" spans="1:18">
      <c r="A631" s="2">
        <v>624</v>
      </c>
      <c r="B631">
        <v>1</v>
      </c>
      <c r="C631">
        <v>11</v>
      </c>
      <c r="D631">
        <v>82</v>
      </c>
      <c r="E631">
        <v>9</v>
      </c>
      <c r="F631">
        <v>83</v>
      </c>
      <c r="G631">
        <v>2</v>
      </c>
      <c r="H631">
        <v>82</v>
      </c>
      <c r="I631">
        <v>-1</v>
      </c>
      <c r="J631">
        <v>3000</v>
      </c>
      <c r="K631">
        <v>-1</v>
      </c>
      <c r="L631">
        <v>-1</v>
      </c>
      <c r="N631" s="3" t="str">
        <f t="shared" si="18"/>
        <v/>
      </c>
      <c r="O631" s="3">
        <f>COUNTIF(N$8:N631,"X")</f>
        <v>63</v>
      </c>
      <c r="P631" s="3"/>
      <c r="R631" s="18" t="str">
        <f t="shared" si="19"/>
        <v/>
      </c>
    </row>
    <row r="632" spans="1:18">
      <c r="A632" s="2">
        <v>625</v>
      </c>
      <c r="B632">
        <v>1</v>
      </c>
      <c r="C632">
        <v>-2</v>
      </c>
      <c r="D632">
        <v>-2</v>
      </c>
      <c r="E632">
        <v>-2</v>
      </c>
      <c r="F632">
        <v>-2</v>
      </c>
      <c r="G632">
        <v>-2</v>
      </c>
      <c r="H632">
        <v>-2</v>
      </c>
      <c r="I632">
        <v>-1</v>
      </c>
      <c r="J632">
        <v>3500</v>
      </c>
      <c r="K632">
        <v>-1</v>
      </c>
      <c r="L632">
        <v>-2</v>
      </c>
      <c r="N632" s="3" t="str">
        <f t="shared" si="18"/>
        <v>X</v>
      </c>
      <c r="O632" s="3">
        <f>COUNTIF(N$8:N632,"X")</f>
        <v>64</v>
      </c>
      <c r="P632" s="3"/>
      <c r="R632" s="18" t="str">
        <f t="shared" si="19"/>
        <v/>
      </c>
    </row>
    <row r="633" spans="1:18">
      <c r="A633" s="2">
        <v>626</v>
      </c>
      <c r="B633">
        <v>1</v>
      </c>
      <c r="C633">
        <v>10</v>
      </c>
      <c r="D633">
        <v>94</v>
      </c>
      <c r="E633">
        <v>3</v>
      </c>
      <c r="F633">
        <v>90</v>
      </c>
      <c r="G633">
        <v>7</v>
      </c>
      <c r="H633">
        <v>97</v>
      </c>
      <c r="I633">
        <v>-1</v>
      </c>
      <c r="J633">
        <v>4000</v>
      </c>
      <c r="K633">
        <v>-1</v>
      </c>
      <c r="L633">
        <v>-1</v>
      </c>
      <c r="N633" s="3" t="str">
        <f t="shared" si="18"/>
        <v/>
      </c>
      <c r="O633" s="3">
        <f>COUNTIF(N$8:N633,"X")</f>
        <v>64</v>
      </c>
      <c r="P633" s="3"/>
      <c r="R633" s="18" t="str">
        <f t="shared" si="19"/>
        <v/>
      </c>
    </row>
    <row r="634" spans="1:18">
      <c r="A634" s="2">
        <v>627</v>
      </c>
      <c r="B634">
        <v>1</v>
      </c>
      <c r="C634">
        <v>12</v>
      </c>
      <c r="D634">
        <v>87</v>
      </c>
      <c r="E634">
        <v>8</v>
      </c>
      <c r="F634">
        <v>88</v>
      </c>
      <c r="G634">
        <v>4</v>
      </c>
      <c r="H634">
        <v>85</v>
      </c>
      <c r="I634">
        <v>-1</v>
      </c>
      <c r="J634">
        <v>4000</v>
      </c>
      <c r="K634">
        <v>-1</v>
      </c>
      <c r="L634">
        <v>-1</v>
      </c>
      <c r="N634" s="3" t="str">
        <f t="shared" si="18"/>
        <v/>
      </c>
      <c r="O634" s="3">
        <f>COUNTIF(N$8:N634,"X")</f>
        <v>64</v>
      </c>
      <c r="P634" s="3"/>
      <c r="R634" s="18" t="str">
        <f t="shared" si="19"/>
        <v/>
      </c>
    </row>
    <row r="635" spans="1:18">
      <c r="A635" s="2">
        <v>628</v>
      </c>
      <c r="B635">
        <v>1</v>
      </c>
      <c r="C635">
        <v>10</v>
      </c>
      <c r="D635">
        <v>95</v>
      </c>
      <c r="E635">
        <v>6</v>
      </c>
      <c r="F635">
        <v>93</v>
      </c>
      <c r="G635">
        <v>4</v>
      </c>
      <c r="H635">
        <v>99</v>
      </c>
      <c r="I635">
        <v>-1</v>
      </c>
      <c r="J635">
        <v>3500</v>
      </c>
      <c r="K635">
        <v>-1</v>
      </c>
      <c r="L635">
        <v>-1</v>
      </c>
      <c r="N635" s="3" t="str">
        <f t="shared" si="18"/>
        <v/>
      </c>
      <c r="O635" s="3">
        <f>COUNTIF(N$8:N635,"X")</f>
        <v>64</v>
      </c>
      <c r="P635" s="3"/>
      <c r="R635" s="18" t="str">
        <f t="shared" si="19"/>
        <v/>
      </c>
    </row>
    <row r="636" spans="1:18">
      <c r="A636" s="2">
        <v>629</v>
      </c>
      <c r="B636">
        <v>1</v>
      </c>
      <c r="C636">
        <v>10</v>
      </c>
      <c r="D636">
        <v>89</v>
      </c>
      <c r="E636">
        <v>7</v>
      </c>
      <c r="F636">
        <v>88</v>
      </c>
      <c r="G636">
        <v>3</v>
      </c>
      <c r="H636">
        <v>94</v>
      </c>
      <c r="I636">
        <v>-1</v>
      </c>
      <c r="J636">
        <v>3000</v>
      </c>
      <c r="K636">
        <v>-1</v>
      </c>
      <c r="L636">
        <v>-1</v>
      </c>
      <c r="N636" s="3" t="str">
        <f t="shared" si="18"/>
        <v/>
      </c>
      <c r="O636" s="3">
        <f>COUNTIF(N$8:N636,"X")</f>
        <v>64</v>
      </c>
      <c r="P636" s="3"/>
      <c r="R636" s="18" t="str">
        <f t="shared" si="19"/>
        <v/>
      </c>
    </row>
    <row r="637" spans="1:18">
      <c r="A637" s="2">
        <v>630</v>
      </c>
      <c r="B637">
        <v>1</v>
      </c>
      <c r="C637">
        <v>12</v>
      </c>
      <c r="D637">
        <v>87</v>
      </c>
      <c r="E637">
        <v>10</v>
      </c>
      <c r="F637">
        <v>87</v>
      </c>
      <c r="G637">
        <v>2</v>
      </c>
      <c r="H637">
        <v>87</v>
      </c>
      <c r="I637">
        <v>-1</v>
      </c>
      <c r="J637">
        <v>3900</v>
      </c>
      <c r="K637">
        <v>-1</v>
      </c>
      <c r="L637">
        <v>-1</v>
      </c>
      <c r="N637" s="3" t="str">
        <f t="shared" si="18"/>
        <v/>
      </c>
      <c r="O637" s="3">
        <f>COUNTIF(N$8:N637,"X")</f>
        <v>64</v>
      </c>
      <c r="P637" s="3"/>
      <c r="R637" s="18" t="str">
        <f t="shared" si="19"/>
        <v/>
      </c>
    </row>
    <row r="638" spans="1:18">
      <c r="A638" s="2">
        <v>631</v>
      </c>
      <c r="B638">
        <v>1</v>
      </c>
      <c r="C638">
        <v>-2</v>
      </c>
      <c r="D638">
        <v>-2</v>
      </c>
      <c r="E638">
        <v>-2</v>
      </c>
      <c r="F638">
        <v>-2</v>
      </c>
      <c r="G638">
        <v>-2</v>
      </c>
      <c r="H638">
        <v>-2</v>
      </c>
      <c r="I638">
        <v>-1</v>
      </c>
      <c r="J638">
        <v>4400</v>
      </c>
      <c r="K638">
        <v>-1</v>
      </c>
      <c r="L638">
        <v>-2</v>
      </c>
      <c r="N638" s="3" t="str">
        <f t="shared" si="18"/>
        <v>X</v>
      </c>
      <c r="O638" s="3">
        <f>COUNTIF(N$8:N638,"X")</f>
        <v>65</v>
      </c>
      <c r="P638" s="3" t="str">
        <f>IF(O638&gt;$F$3,"X","-")</f>
        <v>-</v>
      </c>
      <c r="R638" s="18" t="str">
        <f t="shared" si="19"/>
        <v/>
      </c>
    </row>
    <row r="639" spans="1:18">
      <c r="A639" s="2">
        <v>632</v>
      </c>
      <c r="B639">
        <v>1</v>
      </c>
      <c r="C639">
        <v>-2</v>
      </c>
      <c r="D639">
        <v>-2</v>
      </c>
      <c r="E639">
        <v>-2</v>
      </c>
      <c r="F639">
        <v>-2</v>
      </c>
      <c r="G639">
        <v>-2</v>
      </c>
      <c r="H639">
        <v>-2</v>
      </c>
      <c r="I639">
        <v>-1</v>
      </c>
      <c r="J639">
        <v>4200</v>
      </c>
      <c r="K639">
        <v>-1</v>
      </c>
      <c r="L639">
        <v>-2</v>
      </c>
      <c r="N639" s="3" t="str">
        <f t="shared" si="18"/>
        <v>X</v>
      </c>
      <c r="O639" s="3">
        <f>COUNTIF(N$8:N639,"X")</f>
        <v>66</v>
      </c>
      <c r="P639" s="3"/>
      <c r="R639" s="18" t="str">
        <f t="shared" si="19"/>
        <v/>
      </c>
    </row>
    <row r="640" spans="1:18">
      <c r="A640" s="2">
        <v>633</v>
      </c>
      <c r="B640">
        <v>1</v>
      </c>
      <c r="C640">
        <v>11</v>
      </c>
      <c r="D640">
        <v>89</v>
      </c>
      <c r="E640">
        <v>10</v>
      </c>
      <c r="F640">
        <v>89</v>
      </c>
      <c r="G640">
        <v>1</v>
      </c>
      <c r="H640">
        <v>94</v>
      </c>
      <c r="I640">
        <v>-1</v>
      </c>
      <c r="J640">
        <v>3100</v>
      </c>
      <c r="K640">
        <v>-1</v>
      </c>
      <c r="L640">
        <v>-1</v>
      </c>
      <c r="N640" s="3" t="str">
        <f t="shared" si="18"/>
        <v/>
      </c>
      <c r="O640" s="3">
        <f>COUNTIF(N$8:N640,"X")</f>
        <v>66</v>
      </c>
      <c r="P640" s="3"/>
      <c r="R640" s="18" t="str">
        <f t="shared" si="19"/>
        <v/>
      </c>
    </row>
    <row r="641" spans="1:18">
      <c r="A641" s="2">
        <v>634</v>
      </c>
      <c r="B641">
        <v>1</v>
      </c>
      <c r="C641">
        <v>12</v>
      </c>
      <c r="D641">
        <v>84</v>
      </c>
      <c r="E641">
        <v>11</v>
      </c>
      <c r="F641">
        <v>85</v>
      </c>
      <c r="G641">
        <v>1</v>
      </c>
      <c r="H641">
        <v>82</v>
      </c>
      <c r="I641">
        <v>-1</v>
      </c>
      <c r="J641">
        <v>3800</v>
      </c>
      <c r="K641">
        <v>-1</v>
      </c>
      <c r="L641">
        <v>-1</v>
      </c>
      <c r="N641" s="3" t="str">
        <f t="shared" si="18"/>
        <v/>
      </c>
      <c r="O641" s="3">
        <f>COUNTIF(N$8:N641,"X")</f>
        <v>66</v>
      </c>
      <c r="P641" s="3"/>
      <c r="R641" s="18" t="str">
        <f t="shared" si="19"/>
        <v/>
      </c>
    </row>
    <row r="642" spans="1:18">
      <c r="A642" s="2">
        <v>635</v>
      </c>
      <c r="B642">
        <v>1</v>
      </c>
      <c r="C642">
        <v>9</v>
      </c>
      <c r="D642">
        <v>101</v>
      </c>
      <c r="E642">
        <v>4</v>
      </c>
      <c r="F642">
        <v>85</v>
      </c>
      <c r="G642">
        <v>5</v>
      </c>
      <c r="H642">
        <v>114</v>
      </c>
      <c r="I642">
        <v>-1</v>
      </c>
      <c r="J642">
        <v>4000</v>
      </c>
      <c r="K642">
        <v>-1</v>
      </c>
      <c r="L642">
        <v>-1</v>
      </c>
      <c r="N642" s="3" t="str">
        <f t="shared" si="18"/>
        <v/>
      </c>
      <c r="O642" s="3">
        <f>COUNTIF(N$8:N642,"X")</f>
        <v>66</v>
      </c>
      <c r="P642" s="3"/>
      <c r="R642" s="18" t="str">
        <f t="shared" si="19"/>
        <v/>
      </c>
    </row>
    <row r="643" spans="1:18">
      <c r="A643" s="2">
        <v>636</v>
      </c>
      <c r="B643">
        <v>1</v>
      </c>
      <c r="C643">
        <v>11</v>
      </c>
      <c r="D643">
        <v>94</v>
      </c>
      <c r="E643">
        <v>7</v>
      </c>
      <c r="F643">
        <v>86</v>
      </c>
      <c r="G643">
        <v>4</v>
      </c>
      <c r="H643">
        <v>108</v>
      </c>
      <c r="I643">
        <v>-1</v>
      </c>
      <c r="J643">
        <v>3300</v>
      </c>
      <c r="K643">
        <v>-1</v>
      </c>
      <c r="L643">
        <v>-1</v>
      </c>
      <c r="N643" s="3" t="str">
        <f t="shared" si="18"/>
        <v/>
      </c>
      <c r="O643" s="3">
        <f>COUNTIF(N$8:N643,"X")</f>
        <v>66</v>
      </c>
      <c r="P643" s="3"/>
      <c r="R643" s="18" t="str">
        <f t="shared" si="19"/>
        <v/>
      </c>
    </row>
    <row r="644" spans="1:18">
      <c r="A644" s="2">
        <v>637</v>
      </c>
      <c r="B644">
        <v>1</v>
      </c>
      <c r="C644">
        <v>7</v>
      </c>
      <c r="D644">
        <v>94</v>
      </c>
      <c r="E644">
        <v>5</v>
      </c>
      <c r="F644">
        <v>87</v>
      </c>
      <c r="G644">
        <v>2</v>
      </c>
      <c r="H644">
        <v>112</v>
      </c>
      <c r="I644">
        <v>-1</v>
      </c>
      <c r="J644">
        <v>3500</v>
      </c>
      <c r="K644">
        <v>-1</v>
      </c>
      <c r="L644">
        <v>-1</v>
      </c>
      <c r="N644" s="3" t="str">
        <f t="shared" si="18"/>
        <v/>
      </c>
      <c r="O644" s="3">
        <f>COUNTIF(N$8:N644,"X")</f>
        <v>66</v>
      </c>
      <c r="P644" s="3"/>
      <c r="R644" s="18" t="str">
        <f t="shared" si="19"/>
        <v/>
      </c>
    </row>
    <row r="645" spans="1:18">
      <c r="A645" s="2">
        <v>638</v>
      </c>
      <c r="B645">
        <v>1</v>
      </c>
      <c r="C645">
        <v>9</v>
      </c>
      <c r="D645">
        <v>90</v>
      </c>
      <c r="E645">
        <v>3</v>
      </c>
      <c r="F645">
        <v>82</v>
      </c>
      <c r="G645">
        <v>6</v>
      </c>
      <c r="H645">
        <v>95</v>
      </c>
      <c r="I645">
        <v>-1</v>
      </c>
      <c r="J645">
        <v>2800</v>
      </c>
      <c r="K645">
        <v>-1</v>
      </c>
      <c r="L645">
        <v>-1</v>
      </c>
      <c r="N645" s="3" t="str">
        <f t="shared" si="18"/>
        <v/>
      </c>
      <c r="O645" s="3">
        <f>COUNTIF(N$8:N645,"X")</f>
        <v>66</v>
      </c>
      <c r="P645" s="3"/>
      <c r="R645" s="18" t="str">
        <f t="shared" si="19"/>
        <v/>
      </c>
    </row>
    <row r="646" spans="1:18">
      <c r="A646" s="2">
        <v>639</v>
      </c>
      <c r="B646">
        <v>1</v>
      </c>
      <c r="C646">
        <v>13</v>
      </c>
      <c r="D646">
        <v>84</v>
      </c>
      <c r="E646">
        <v>9</v>
      </c>
      <c r="F646">
        <v>84</v>
      </c>
      <c r="G646">
        <v>4</v>
      </c>
      <c r="H646">
        <v>84</v>
      </c>
      <c r="I646">
        <v>-1</v>
      </c>
      <c r="J646">
        <v>4400</v>
      </c>
      <c r="K646">
        <v>-1</v>
      </c>
      <c r="L646">
        <v>-1</v>
      </c>
      <c r="N646" s="3" t="str">
        <f t="shared" si="18"/>
        <v/>
      </c>
      <c r="O646" s="3">
        <f>COUNTIF(N$8:N646,"X")</f>
        <v>66</v>
      </c>
      <c r="P646" s="3"/>
      <c r="R646" s="18" t="str">
        <f t="shared" si="19"/>
        <v/>
      </c>
    </row>
    <row r="647" spans="1:18">
      <c r="A647" s="2">
        <v>640</v>
      </c>
      <c r="B647">
        <v>1</v>
      </c>
      <c r="C647">
        <v>9</v>
      </c>
      <c r="D647">
        <v>95</v>
      </c>
      <c r="E647">
        <v>3</v>
      </c>
      <c r="F647">
        <v>91</v>
      </c>
      <c r="G647">
        <v>6</v>
      </c>
      <c r="H647">
        <v>98</v>
      </c>
      <c r="I647">
        <v>-1</v>
      </c>
      <c r="J647">
        <v>3600</v>
      </c>
      <c r="K647">
        <v>-1</v>
      </c>
      <c r="L647">
        <v>-1</v>
      </c>
      <c r="N647" s="3" t="str">
        <f t="shared" si="18"/>
        <v/>
      </c>
      <c r="O647" s="3">
        <f>COUNTIF(N$8:N647,"X")</f>
        <v>66</v>
      </c>
      <c r="P647" s="3"/>
      <c r="R647" s="18" t="str">
        <f t="shared" si="19"/>
        <v/>
      </c>
    </row>
    <row r="648" spans="1:18">
      <c r="A648" s="2">
        <v>641</v>
      </c>
      <c r="B648">
        <v>1</v>
      </c>
      <c r="C648">
        <v>8</v>
      </c>
      <c r="D648">
        <v>91</v>
      </c>
      <c r="E648">
        <v>7</v>
      </c>
      <c r="F648">
        <v>92</v>
      </c>
      <c r="G648">
        <v>1</v>
      </c>
      <c r="H648">
        <v>91</v>
      </c>
      <c r="I648">
        <v>-1</v>
      </c>
      <c r="J648">
        <v>3800</v>
      </c>
      <c r="K648">
        <v>-1</v>
      </c>
      <c r="L648">
        <v>-1</v>
      </c>
      <c r="N648" s="3" t="str">
        <f t="shared" ref="N648:N711" si="20">IF(OR(C648=-2,D648=-2,E648=-2,F648=-2,G648=-2,H648=-2),"X","")</f>
        <v/>
      </c>
      <c r="O648" s="3">
        <f>COUNTIF(N$8:N648,"X")</f>
        <v>66</v>
      </c>
      <c r="P648" s="3" t="str">
        <f>IF(O648&gt;$F$3,"X","-")</f>
        <v>-</v>
      </c>
      <c r="R648" s="18" t="str">
        <f t="shared" ref="R648:R711" si="21">IF(P648&gt;="X","Betriebsmeldung","")</f>
        <v/>
      </c>
    </row>
    <row r="649" spans="1:18">
      <c r="A649" s="2">
        <v>642</v>
      </c>
      <c r="B649">
        <v>1</v>
      </c>
      <c r="C649">
        <v>8</v>
      </c>
      <c r="D649">
        <v>86</v>
      </c>
      <c r="E649">
        <v>6</v>
      </c>
      <c r="F649">
        <v>87</v>
      </c>
      <c r="G649">
        <v>2</v>
      </c>
      <c r="H649">
        <v>84</v>
      </c>
      <c r="I649">
        <v>-1</v>
      </c>
      <c r="J649">
        <v>4600</v>
      </c>
      <c r="K649">
        <v>-1</v>
      </c>
      <c r="L649">
        <v>-1</v>
      </c>
      <c r="N649" s="3" t="str">
        <f t="shared" si="20"/>
        <v/>
      </c>
      <c r="O649" s="3">
        <f>COUNTIF(N$8:N649,"X")</f>
        <v>66</v>
      </c>
      <c r="P649" s="3"/>
      <c r="R649" s="18" t="str">
        <f t="shared" si="21"/>
        <v/>
      </c>
    </row>
    <row r="650" spans="1:18">
      <c r="A650" s="2">
        <v>643</v>
      </c>
      <c r="B650">
        <v>1</v>
      </c>
      <c r="C650">
        <v>9</v>
      </c>
      <c r="D650">
        <v>-2</v>
      </c>
      <c r="E650">
        <v>7</v>
      </c>
      <c r="F650">
        <v>-2</v>
      </c>
      <c r="G650">
        <v>2</v>
      </c>
      <c r="H650">
        <v>-2</v>
      </c>
      <c r="I650">
        <v>-1</v>
      </c>
      <c r="J650">
        <v>4500</v>
      </c>
      <c r="K650">
        <v>-1</v>
      </c>
      <c r="L650">
        <v>-2</v>
      </c>
      <c r="N650" s="3" t="str">
        <f t="shared" si="20"/>
        <v>X</v>
      </c>
      <c r="O650" s="3">
        <f>COUNTIF(N$8:N650,"X")</f>
        <v>67</v>
      </c>
      <c r="P650" s="3"/>
      <c r="R650" s="18" t="str">
        <f t="shared" si="21"/>
        <v/>
      </c>
    </row>
    <row r="651" spans="1:18">
      <c r="A651" s="2">
        <v>644</v>
      </c>
      <c r="B651">
        <v>1</v>
      </c>
      <c r="C651">
        <v>13</v>
      </c>
      <c r="D651">
        <v>88</v>
      </c>
      <c r="E651">
        <v>8</v>
      </c>
      <c r="F651">
        <v>86</v>
      </c>
      <c r="G651">
        <v>5</v>
      </c>
      <c r="H651">
        <v>93</v>
      </c>
      <c r="I651">
        <v>-1</v>
      </c>
      <c r="J651">
        <v>4200</v>
      </c>
      <c r="K651">
        <v>-1</v>
      </c>
      <c r="L651">
        <v>-1</v>
      </c>
      <c r="N651" s="3" t="str">
        <f t="shared" si="20"/>
        <v/>
      </c>
      <c r="O651" s="3">
        <f>COUNTIF(N$8:N651,"X")</f>
        <v>67</v>
      </c>
      <c r="P651" s="3"/>
      <c r="R651" s="18" t="str">
        <f t="shared" si="21"/>
        <v/>
      </c>
    </row>
    <row r="652" spans="1:18">
      <c r="A652" s="2">
        <v>645</v>
      </c>
      <c r="B652">
        <v>1</v>
      </c>
      <c r="C652">
        <v>12</v>
      </c>
      <c r="D652">
        <v>82</v>
      </c>
      <c r="E652">
        <v>10</v>
      </c>
      <c r="F652">
        <v>82</v>
      </c>
      <c r="G652">
        <v>2</v>
      </c>
      <c r="H652">
        <v>85</v>
      </c>
      <c r="I652">
        <v>-1</v>
      </c>
      <c r="J652">
        <v>3900</v>
      </c>
      <c r="K652">
        <v>-1</v>
      </c>
      <c r="L652">
        <v>-1</v>
      </c>
      <c r="N652" s="3" t="str">
        <f t="shared" si="20"/>
        <v/>
      </c>
      <c r="O652" s="3">
        <f>COUNTIF(N$8:N652,"X")</f>
        <v>67</v>
      </c>
      <c r="P652" s="3"/>
      <c r="R652" s="18" t="str">
        <f t="shared" si="21"/>
        <v/>
      </c>
    </row>
    <row r="653" spans="1:18">
      <c r="A653" s="2">
        <v>646</v>
      </c>
      <c r="B653">
        <v>1</v>
      </c>
      <c r="C653">
        <v>14</v>
      </c>
      <c r="D653">
        <v>88</v>
      </c>
      <c r="E653">
        <v>8</v>
      </c>
      <c r="F653">
        <v>86</v>
      </c>
      <c r="G653">
        <v>6</v>
      </c>
      <c r="H653">
        <v>92</v>
      </c>
      <c r="I653">
        <v>-1</v>
      </c>
      <c r="J653">
        <v>4000</v>
      </c>
      <c r="K653">
        <v>-1</v>
      </c>
      <c r="L653">
        <v>-1</v>
      </c>
      <c r="N653" s="3" t="str">
        <f t="shared" si="20"/>
        <v/>
      </c>
      <c r="O653" s="3">
        <f>COUNTIF(N$8:N653,"X")</f>
        <v>67</v>
      </c>
      <c r="P653" s="3"/>
      <c r="R653" s="18" t="str">
        <f t="shared" si="21"/>
        <v/>
      </c>
    </row>
    <row r="654" spans="1:18">
      <c r="A654" s="2">
        <v>647</v>
      </c>
      <c r="B654">
        <v>1</v>
      </c>
      <c r="C654">
        <v>10</v>
      </c>
      <c r="D654">
        <v>95</v>
      </c>
      <c r="E654">
        <v>6</v>
      </c>
      <c r="F654">
        <v>92</v>
      </c>
      <c r="G654">
        <v>4</v>
      </c>
      <c r="H654">
        <v>101</v>
      </c>
      <c r="I654">
        <v>-1</v>
      </c>
      <c r="J654" s="10">
        <v>4200</v>
      </c>
      <c r="K654">
        <v>-1</v>
      </c>
      <c r="L654">
        <v>-1</v>
      </c>
      <c r="N654" s="3" t="str">
        <f t="shared" si="20"/>
        <v/>
      </c>
      <c r="O654" s="3">
        <f>COUNTIF(N$8:N654,"X")</f>
        <v>67</v>
      </c>
      <c r="P654" s="3"/>
      <c r="R654" s="18" t="str">
        <f t="shared" si="21"/>
        <v/>
      </c>
    </row>
    <row r="655" spans="1:18">
      <c r="A655" s="2">
        <v>648</v>
      </c>
      <c r="B655">
        <v>1</v>
      </c>
      <c r="C655">
        <v>14</v>
      </c>
      <c r="D655">
        <v>91</v>
      </c>
      <c r="E655">
        <v>9</v>
      </c>
      <c r="F655">
        <v>87</v>
      </c>
      <c r="G655">
        <v>5</v>
      </c>
      <c r="H655">
        <v>99</v>
      </c>
      <c r="I655">
        <v>-1</v>
      </c>
      <c r="J655" s="10">
        <v>4300</v>
      </c>
      <c r="K655">
        <v>-1</v>
      </c>
      <c r="L655">
        <v>-1</v>
      </c>
      <c r="N655" s="3" t="str">
        <f t="shared" si="20"/>
        <v/>
      </c>
      <c r="O655" s="3">
        <f>COUNTIF(N$8:N655,"X")</f>
        <v>67</v>
      </c>
      <c r="P655" s="3"/>
      <c r="R655" s="18" t="str">
        <f t="shared" si="21"/>
        <v/>
      </c>
    </row>
    <row r="656" spans="1:18">
      <c r="A656" s="2">
        <v>649</v>
      </c>
      <c r="B656">
        <v>1</v>
      </c>
      <c r="C656">
        <v>7</v>
      </c>
      <c r="D656">
        <v>100</v>
      </c>
      <c r="E656">
        <v>3</v>
      </c>
      <c r="F656">
        <v>86</v>
      </c>
      <c r="G656">
        <v>4</v>
      </c>
      <c r="H656">
        <v>112</v>
      </c>
      <c r="I656">
        <v>-1</v>
      </c>
      <c r="J656" s="10">
        <v>3900</v>
      </c>
      <c r="K656">
        <v>-1</v>
      </c>
      <c r="L656">
        <v>-1</v>
      </c>
      <c r="N656" s="3" t="str">
        <f t="shared" si="20"/>
        <v/>
      </c>
      <c r="O656" s="3">
        <f>COUNTIF(N$8:N656,"X")</f>
        <v>67</v>
      </c>
      <c r="P656" s="3"/>
      <c r="R656" s="18" t="str">
        <f t="shared" si="21"/>
        <v/>
      </c>
    </row>
    <row r="657" spans="1:18">
      <c r="A657" s="2">
        <v>650</v>
      </c>
      <c r="B657">
        <v>1</v>
      </c>
      <c r="C657">
        <v>11</v>
      </c>
      <c r="D657">
        <v>82</v>
      </c>
      <c r="E657">
        <v>9</v>
      </c>
      <c r="F657">
        <v>82</v>
      </c>
      <c r="G657">
        <v>2</v>
      </c>
      <c r="H657">
        <v>82</v>
      </c>
      <c r="I657">
        <v>-1</v>
      </c>
      <c r="J657" s="10">
        <v>2500</v>
      </c>
      <c r="K657">
        <v>-1</v>
      </c>
      <c r="L657">
        <v>-1</v>
      </c>
      <c r="N657" s="3" t="str">
        <f t="shared" si="20"/>
        <v/>
      </c>
      <c r="O657" s="3">
        <f>COUNTIF(N$8:N657,"X")</f>
        <v>67</v>
      </c>
      <c r="P657" s="3"/>
      <c r="R657" s="18" t="str">
        <f t="shared" si="21"/>
        <v/>
      </c>
    </row>
    <row r="658" spans="1:18">
      <c r="A658" s="2">
        <v>651</v>
      </c>
      <c r="B658">
        <v>1</v>
      </c>
      <c r="C658">
        <v>13</v>
      </c>
      <c r="D658">
        <v>84</v>
      </c>
      <c r="E658">
        <v>10</v>
      </c>
      <c r="F658">
        <v>85</v>
      </c>
      <c r="G658">
        <v>3</v>
      </c>
      <c r="H658">
        <v>83</v>
      </c>
      <c r="I658">
        <v>-1</v>
      </c>
      <c r="J658" s="10">
        <v>3800</v>
      </c>
      <c r="K658">
        <v>-1</v>
      </c>
      <c r="L658">
        <v>-1</v>
      </c>
      <c r="N658" s="3" t="str">
        <f t="shared" si="20"/>
        <v/>
      </c>
      <c r="O658" s="3">
        <f>COUNTIF(N$8:N658,"X")</f>
        <v>67</v>
      </c>
      <c r="P658" s="3" t="str">
        <f>IF(O658&gt;$F$3,"X","-")</f>
        <v>-</v>
      </c>
      <c r="R658" s="18" t="str">
        <f t="shared" si="21"/>
        <v/>
      </c>
    </row>
    <row r="659" spans="1:18">
      <c r="A659" s="2">
        <v>652</v>
      </c>
      <c r="B659">
        <v>1</v>
      </c>
      <c r="C659">
        <v>11</v>
      </c>
      <c r="D659">
        <v>90</v>
      </c>
      <c r="E659">
        <v>8</v>
      </c>
      <c r="F659">
        <v>88</v>
      </c>
      <c r="G659">
        <v>3</v>
      </c>
      <c r="H659">
        <v>96</v>
      </c>
      <c r="I659">
        <v>-1</v>
      </c>
      <c r="J659" s="10">
        <v>4700</v>
      </c>
      <c r="K659">
        <v>-1</v>
      </c>
      <c r="L659">
        <v>-1</v>
      </c>
      <c r="N659" s="3" t="str">
        <f t="shared" si="20"/>
        <v/>
      </c>
      <c r="O659" s="3">
        <f>COUNTIF(N$8:N659,"X")</f>
        <v>67</v>
      </c>
      <c r="P659" s="3"/>
      <c r="R659" s="18" t="str">
        <f t="shared" si="21"/>
        <v/>
      </c>
    </row>
    <row r="660" spans="1:18">
      <c r="A660" s="2">
        <v>653</v>
      </c>
      <c r="B660">
        <v>1</v>
      </c>
      <c r="C660">
        <v>7</v>
      </c>
      <c r="D660">
        <v>81</v>
      </c>
      <c r="E660">
        <v>6</v>
      </c>
      <c r="F660">
        <v>82</v>
      </c>
      <c r="G660">
        <v>1</v>
      </c>
      <c r="H660">
        <v>80</v>
      </c>
      <c r="I660">
        <v>-1</v>
      </c>
      <c r="J660" s="10">
        <v>3600</v>
      </c>
      <c r="K660">
        <v>-1</v>
      </c>
      <c r="L660">
        <v>-1</v>
      </c>
      <c r="N660" s="3" t="str">
        <f t="shared" si="20"/>
        <v/>
      </c>
      <c r="O660" s="3">
        <f>COUNTIF(N$8:N660,"X")</f>
        <v>67</v>
      </c>
      <c r="P660" s="3"/>
      <c r="R660" s="18" t="str">
        <f t="shared" si="21"/>
        <v/>
      </c>
    </row>
    <row r="661" spans="1:18">
      <c r="A661" s="2">
        <v>654</v>
      </c>
      <c r="B661">
        <v>1</v>
      </c>
      <c r="C661">
        <v>10</v>
      </c>
      <c r="D661">
        <v>84</v>
      </c>
      <c r="E661">
        <v>10</v>
      </c>
      <c r="F661">
        <v>84</v>
      </c>
      <c r="G661">
        <v>0</v>
      </c>
      <c r="H661">
        <v>-1</v>
      </c>
      <c r="I661">
        <v>-1</v>
      </c>
      <c r="J661" s="10">
        <v>3300</v>
      </c>
      <c r="K661">
        <v>-1</v>
      </c>
      <c r="L661">
        <v>-1</v>
      </c>
      <c r="N661" s="3" t="str">
        <f t="shared" si="20"/>
        <v/>
      </c>
      <c r="O661" s="3">
        <f>COUNTIF(N$8:N661,"X")</f>
        <v>67</v>
      </c>
      <c r="P661" s="3"/>
      <c r="R661" s="18" t="str">
        <f t="shared" si="21"/>
        <v/>
      </c>
    </row>
    <row r="662" spans="1:18">
      <c r="A662" s="2">
        <v>655</v>
      </c>
      <c r="B662">
        <v>1</v>
      </c>
      <c r="C662">
        <v>9</v>
      </c>
      <c r="D662">
        <v>91</v>
      </c>
      <c r="E662">
        <v>6</v>
      </c>
      <c r="F662">
        <v>87</v>
      </c>
      <c r="G662">
        <v>3</v>
      </c>
      <c r="H662">
        <v>101</v>
      </c>
      <c r="I662">
        <v>-1</v>
      </c>
      <c r="J662" s="10">
        <v>3500</v>
      </c>
      <c r="K662">
        <v>-1</v>
      </c>
      <c r="L662">
        <v>-1</v>
      </c>
      <c r="N662" s="3" t="str">
        <f t="shared" si="20"/>
        <v/>
      </c>
      <c r="O662" s="3">
        <f>COUNTIF(N$8:N662,"X")</f>
        <v>67</v>
      </c>
      <c r="P662" s="3"/>
      <c r="R662" s="18" t="str">
        <f t="shared" si="21"/>
        <v/>
      </c>
    </row>
    <row r="663" spans="1:18">
      <c r="A663" s="2">
        <v>656</v>
      </c>
      <c r="B663">
        <v>1</v>
      </c>
      <c r="C663">
        <v>6</v>
      </c>
      <c r="D663">
        <v>82</v>
      </c>
      <c r="E663">
        <v>5</v>
      </c>
      <c r="F663">
        <v>85</v>
      </c>
      <c r="G663">
        <v>1</v>
      </c>
      <c r="H663">
        <v>72</v>
      </c>
      <c r="I663">
        <v>-1</v>
      </c>
      <c r="J663" s="10">
        <v>3900</v>
      </c>
      <c r="K663">
        <v>-1</v>
      </c>
      <c r="L663">
        <v>-1</v>
      </c>
      <c r="N663" s="3" t="str">
        <f t="shared" si="20"/>
        <v/>
      </c>
      <c r="O663" s="3">
        <f>COUNTIF(N$8:N663,"X")</f>
        <v>67</v>
      </c>
      <c r="P663" s="3"/>
      <c r="R663" s="18" t="str">
        <f t="shared" si="21"/>
        <v/>
      </c>
    </row>
    <row r="664" spans="1:18">
      <c r="A664" s="2">
        <v>657</v>
      </c>
      <c r="B664">
        <v>1</v>
      </c>
      <c r="C664">
        <v>9</v>
      </c>
      <c r="D664">
        <v>86</v>
      </c>
      <c r="E664">
        <v>7</v>
      </c>
      <c r="F664">
        <v>82</v>
      </c>
      <c r="G664">
        <v>2</v>
      </c>
      <c r="H664">
        <v>102</v>
      </c>
      <c r="I664">
        <v>-1</v>
      </c>
      <c r="J664" s="10">
        <v>4100</v>
      </c>
      <c r="K664">
        <v>-1</v>
      </c>
      <c r="L664">
        <v>-1</v>
      </c>
      <c r="N664" s="3" t="str">
        <f t="shared" si="20"/>
        <v/>
      </c>
      <c r="O664" s="3">
        <f>COUNTIF(N$8:N664,"X")</f>
        <v>67</v>
      </c>
      <c r="P664" s="3"/>
      <c r="R664" s="18" t="str">
        <f t="shared" si="21"/>
        <v/>
      </c>
    </row>
    <row r="665" spans="1:18">
      <c r="A665" s="2">
        <v>658</v>
      </c>
      <c r="B665">
        <v>1</v>
      </c>
      <c r="C665">
        <v>13</v>
      </c>
      <c r="D665">
        <v>83</v>
      </c>
      <c r="E665">
        <v>13</v>
      </c>
      <c r="F665">
        <v>83</v>
      </c>
      <c r="G665">
        <v>0</v>
      </c>
      <c r="H665">
        <v>-1</v>
      </c>
      <c r="I665">
        <v>-1</v>
      </c>
      <c r="J665" s="10">
        <v>4200</v>
      </c>
      <c r="K665">
        <v>-1</v>
      </c>
      <c r="L665">
        <v>-1</v>
      </c>
      <c r="N665" s="3" t="str">
        <f t="shared" si="20"/>
        <v/>
      </c>
      <c r="O665" s="3">
        <f>COUNTIF(N$8:N665,"X")</f>
        <v>67</v>
      </c>
      <c r="P665" s="3"/>
      <c r="R665" s="18" t="str">
        <f t="shared" si="21"/>
        <v/>
      </c>
    </row>
    <row r="666" spans="1:18">
      <c r="A666" s="2">
        <v>659</v>
      </c>
      <c r="B666">
        <v>1</v>
      </c>
      <c r="C666">
        <v>-2</v>
      </c>
      <c r="D666">
        <v>84</v>
      </c>
      <c r="E666">
        <v>-2</v>
      </c>
      <c r="F666">
        <v>80</v>
      </c>
      <c r="G666">
        <v>-2</v>
      </c>
      <c r="H666">
        <v>98</v>
      </c>
      <c r="I666">
        <v>-1</v>
      </c>
      <c r="J666" s="10">
        <v>4000</v>
      </c>
      <c r="K666">
        <v>-1</v>
      </c>
      <c r="L666">
        <v>-1</v>
      </c>
      <c r="N666" s="3" t="str">
        <f t="shared" si="20"/>
        <v>X</v>
      </c>
      <c r="O666" s="3">
        <f>COUNTIF(N$8:N666,"X")</f>
        <v>68</v>
      </c>
      <c r="P666" s="3"/>
      <c r="R666" s="18" t="str">
        <f t="shared" si="21"/>
        <v/>
      </c>
    </row>
    <row r="667" spans="1:18">
      <c r="A667" s="2">
        <v>660</v>
      </c>
      <c r="B667">
        <v>1</v>
      </c>
      <c r="C667">
        <v>10</v>
      </c>
      <c r="D667">
        <v>90</v>
      </c>
      <c r="E667">
        <v>7</v>
      </c>
      <c r="F667">
        <v>88</v>
      </c>
      <c r="G667">
        <v>3</v>
      </c>
      <c r="H667">
        <v>95</v>
      </c>
      <c r="I667">
        <v>-1</v>
      </c>
      <c r="J667">
        <v>3800</v>
      </c>
      <c r="K667">
        <v>-1</v>
      </c>
      <c r="L667">
        <v>-1</v>
      </c>
      <c r="N667" s="3" t="str">
        <f t="shared" si="20"/>
        <v/>
      </c>
      <c r="O667" s="3">
        <f>COUNTIF(N$8:N667,"X")</f>
        <v>68</v>
      </c>
      <c r="P667" s="3"/>
      <c r="R667" s="18" t="str">
        <f t="shared" si="21"/>
        <v/>
      </c>
    </row>
    <row r="668" spans="1:18">
      <c r="A668" s="2">
        <v>661</v>
      </c>
      <c r="B668">
        <v>1</v>
      </c>
      <c r="C668">
        <v>11</v>
      </c>
      <c r="D668">
        <v>88</v>
      </c>
      <c r="E668">
        <v>9</v>
      </c>
      <c r="F668">
        <v>88</v>
      </c>
      <c r="G668">
        <v>2</v>
      </c>
      <c r="H668">
        <v>88</v>
      </c>
      <c r="I668">
        <v>-1</v>
      </c>
      <c r="J668">
        <v>3100</v>
      </c>
      <c r="K668">
        <v>-1</v>
      </c>
      <c r="L668">
        <v>-1</v>
      </c>
      <c r="N668" s="3" t="str">
        <f t="shared" si="20"/>
        <v/>
      </c>
      <c r="O668" s="3">
        <f>COUNTIF(N$8:N668,"X")</f>
        <v>68</v>
      </c>
      <c r="P668" s="3" t="str">
        <f>IF(O668&gt;$F$3,"X","-")</f>
        <v>-</v>
      </c>
      <c r="R668" s="18" t="str">
        <f t="shared" si="21"/>
        <v/>
      </c>
    </row>
    <row r="669" spans="1:18">
      <c r="A669" s="2">
        <v>662</v>
      </c>
      <c r="B669">
        <v>1</v>
      </c>
      <c r="C669">
        <v>13</v>
      </c>
      <c r="D669">
        <v>86</v>
      </c>
      <c r="E669">
        <v>12</v>
      </c>
      <c r="F669">
        <v>86</v>
      </c>
      <c r="G669">
        <v>1</v>
      </c>
      <c r="H669">
        <v>88</v>
      </c>
      <c r="I669">
        <v>-1</v>
      </c>
      <c r="J669">
        <v>4200</v>
      </c>
      <c r="K669">
        <v>-1</v>
      </c>
      <c r="L669">
        <v>-1</v>
      </c>
      <c r="N669" s="3" t="str">
        <f t="shared" si="20"/>
        <v/>
      </c>
      <c r="O669" s="3">
        <f>COUNTIF(N$8:N669,"X")</f>
        <v>68</v>
      </c>
      <c r="P669" s="3"/>
      <c r="R669" s="18" t="str">
        <f t="shared" si="21"/>
        <v/>
      </c>
    </row>
    <row r="670" spans="1:18">
      <c r="A670" s="2">
        <v>663</v>
      </c>
      <c r="B670">
        <v>1</v>
      </c>
      <c r="C670">
        <v>10</v>
      </c>
      <c r="D670">
        <v>83</v>
      </c>
      <c r="E670">
        <v>9</v>
      </c>
      <c r="F670">
        <v>83</v>
      </c>
      <c r="G670">
        <v>1</v>
      </c>
      <c r="H670">
        <v>85</v>
      </c>
      <c r="I670">
        <v>-1</v>
      </c>
      <c r="J670">
        <v>4400</v>
      </c>
      <c r="K670">
        <v>-1</v>
      </c>
      <c r="L670">
        <v>-1</v>
      </c>
      <c r="N670" s="3" t="str">
        <f t="shared" si="20"/>
        <v/>
      </c>
      <c r="O670" s="3">
        <f>COUNTIF(N$8:N670,"X")</f>
        <v>68</v>
      </c>
      <c r="P670" s="3"/>
      <c r="R670" s="18" t="str">
        <f t="shared" si="21"/>
        <v/>
      </c>
    </row>
    <row r="671" spans="1:18">
      <c r="A671" s="2">
        <v>664</v>
      </c>
      <c r="B671">
        <v>1</v>
      </c>
      <c r="C671">
        <v>11</v>
      </c>
      <c r="D671">
        <v>85</v>
      </c>
      <c r="E671">
        <v>8</v>
      </c>
      <c r="F671">
        <v>83</v>
      </c>
      <c r="G671">
        <v>3</v>
      </c>
      <c r="H671">
        <v>93</v>
      </c>
      <c r="I671">
        <v>-1</v>
      </c>
      <c r="J671">
        <v>3900</v>
      </c>
      <c r="K671">
        <v>-1</v>
      </c>
      <c r="L671">
        <v>-1</v>
      </c>
      <c r="N671" s="3" t="str">
        <f t="shared" si="20"/>
        <v/>
      </c>
      <c r="O671" s="3">
        <f>COUNTIF(N$8:N671,"X")</f>
        <v>68</v>
      </c>
      <c r="P671" s="3"/>
      <c r="R671" s="18" t="str">
        <f t="shared" si="21"/>
        <v/>
      </c>
    </row>
    <row r="672" spans="1:18">
      <c r="A672" s="2">
        <v>665</v>
      </c>
      <c r="B672">
        <v>1</v>
      </c>
      <c r="C672">
        <v>11</v>
      </c>
      <c r="D672">
        <v>88</v>
      </c>
      <c r="E672">
        <v>8</v>
      </c>
      <c r="F672">
        <v>86</v>
      </c>
      <c r="G672">
        <v>3</v>
      </c>
      <c r="H672">
        <v>95</v>
      </c>
      <c r="I672">
        <v>-1</v>
      </c>
      <c r="J672">
        <v>3000</v>
      </c>
      <c r="K672">
        <v>-1</v>
      </c>
      <c r="L672">
        <v>-1</v>
      </c>
      <c r="N672" s="3" t="str">
        <f t="shared" si="20"/>
        <v/>
      </c>
      <c r="O672" s="3">
        <f>COUNTIF(N$8:N672,"X")</f>
        <v>68</v>
      </c>
      <c r="P672" s="3"/>
      <c r="R672" s="18" t="str">
        <f t="shared" si="21"/>
        <v/>
      </c>
    </row>
    <row r="673" spans="1:18">
      <c r="A673" s="2">
        <v>666</v>
      </c>
      <c r="B673">
        <v>1</v>
      </c>
      <c r="C673">
        <v>11</v>
      </c>
      <c r="D673">
        <v>87</v>
      </c>
      <c r="E673">
        <v>9</v>
      </c>
      <c r="F673">
        <v>83</v>
      </c>
      <c r="G673">
        <v>2</v>
      </c>
      <c r="H673">
        <v>107</v>
      </c>
      <c r="I673">
        <v>-1</v>
      </c>
      <c r="J673">
        <v>3500</v>
      </c>
      <c r="K673">
        <v>-1</v>
      </c>
      <c r="L673">
        <v>-1</v>
      </c>
      <c r="N673" s="3" t="str">
        <f t="shared" si="20"/>
        <v/>
      </c>
      <c r="O673" s="3">
        <f>COUNTIF(N$8:N673,"X")</f>
        <v>68</v>
      </c>
      <c r="P673" s="3"/>
      <c r="R673" s="18" t="str">
        <f t="shared" si="21"/>
        <v/>
      </c>
    </row>
    <row r="674" spans="1:18">
      <c r="A674" s="2">
        <v>667</v>
      </c>
      <c r="B674">
        <v>1</v>
      </c>
      <c r="C674">
        <v>13</v>
      </c>
      <c r="D674">
        <v>85</v>
      </c>
      <c r="E674">
        <v>12</v>
      </c>
      <c r="F674">
        <v>85</v>
      </c>
      <c r="G674">
        <v>1</v>
      </c>
      <c r="H674">
        <v>85</v>
      </c>
      <c r="I674">
        <v>-1</v>
      </c>
      <c r="J674">
        <v>4000</v>
      </c>
      <c r="K674">
        <v>-1</v>
      </c>
      <c r="L674">
        <v>-1</v>
      </c>
      <c r="N674" s="3" t="str">
        <f t="shared" si="20"/>
        <v/>
      </c>
      <c r="O674" s="3">
        <f>COUNTIF(N$8:N674,"X")</f>
        <v>68</v>
      </c>
      <c r="P674" s="3"/>
      <c r="R674" s="18" t="str">
        <f t="shared" si="21"/>
        <v/>
      </c>
    </row>
    <row r="675" spans="1:18">
      <c r="A675" s="2">
        <v>668</v>
      </c>
      <c r="B675">
        <v>1</v>
      </c>
      <c r="C675">
        <v>11</v>
      </c>
      <c r="D675">
        <v>89</v>
      </c>
      <c r="E675">
        <v>8</v>
      </c>
      <c r="F675">
        <v>85</v>
      </c>
      <c r="G675">
        <v>3</v>
      </c>
      <c r="H675">
        <v>103</v>
      </c>
      <c r="I675">
        <v>-1</v>
      </c>
      <c r="J675">
        <v>4000</v>
      </c>
      <c r="K675">
        <v>-1</v>
      </c>
      <c r="L675">
        <v>-1</v>
      </c>
      <c r="N675" s="3" t="str">
        <f t="shared" si="20"/>
        <v/>
      </c>
      <c r="O675" s="3">
        <f>COUNTIF(N$8:N675,"X")</f>
        <v>68</v>
      </c>
      <c r="P675" s="3"/>
      <c r="R675" s="18" t="str">
        <f t="shared" si="21"/>
        <v/>
      </c>
    </row>
    <row r="676" spans="1:18">
      <c r="A676" s="2">
        <v>669</v>
      </c>
      <c r="B676">
        <v>1</v>
      </c>
      <c r="C676">
        <v>11</v>
      </c>
      <c r="D676">
        <v>89</v>
      </c>
      <c r="E676">
        <v>8</v>
      </c>
      <c r="F676">
        <v>86</v>
      </c>
      <c r="G676">
        <v>3</v>
      </c>
      <c r="H676">
        <v>97</v>
      </c>
      <c r="I676">
        <v>-1</v>
      </c>
      <c r="J676">
        <v>3500</v>
      </c>
      <c r="K676">
        <v>-1</v>
      </c>
      <c r="L676">
        <v>-1</v>
      </c>
      <c r="N676" s="3" t="str">
        <f t="shared" si="20"/>
        <v/>
      </c>
      <c r="O676" s="3">
        <f>COUNTIF(N$8:N676,"X")</f>
        <v>68</v>
      </c>
      <c r="P676" s="3"/>
      <c r="R676" s="18" t="str">
        <f t="shared" si="21"/>
        <v/>
      </c>
    </row>
    <row r="677" spans="1:18">
      <c r="A677" s="2">
        <v>670</v>
      </c>
      <c r="B677">
        <v>1</v>
      </c>
      <c r="C677">
        <v>11</v>
      </c>
      <c r="D677">
        <v>87</v>
      </c>
      <c r="E677">
        <v>9</v>
      </c>
      <c r="F677">
        <v>86</v>
      </c>
      <c r="G677">
        <v>2</v>
      </c>
      <c r="H677">
        <v>93</v>
      </c>
      <c r="I677">
        <v>-1</v>
      </c>
      <c r="J677">
        <v>3000</v>
      </c>
      <c r="K677">
        <v>-1</v>
      </c>
      <c r="L677">
        <v>-1</v>
      </c>
      <c r="N677" s="3" t="str">
        <f t="shared" si="20"/>
        <v/>
      </c>
      <c r="O677" s="3">
        <f>COUNTIF(N$8:N677,"X")</f>
        <v>68</v>
      </c>
      <c r="P677" s="3"/>
      <c r="R677" s="18" t="str">
        <f t="shared" si="21"/>
        <v/>
      </c>
    </row>
    <row r="678" spans="1:18">
      <c r="A678" s="2">
        <v>671</v>
      </c>
      <c r="B678">
        <v>1</v>
      </c>
      <c r="C678">
        <v>6</v>
      </c>
      <c r="D678">
        <v>100</v>
      </c>
      <c r="E678">
        <v>3</v>
      </c>
      <c r="F678">
        <v>96</v>
      </c>
      <c r="G678">
        <v>3</v>
      </c>
      <c r="H678">
        <v>105</v>
      </c>
      <c r="I678">
        <v>-1</v>
      </c>
      <c r="J678">
        <v>3900</v>
      </c>
      <c r="K678">
        <v>-1</v>
      </c>
      <c r="L678">
        <v>-1</v>
      </c>
      <c r="N678" s="3" t="str">
        <f t="shared" si="20"/>
        <v/>
      </c>
      <c r="O678" s="3">
        <f>COUNTIF(N$8:N678,"X")</f>
        <v>68</v>
      </c>
      <c r="P678" s="3" t="str">
        <f>IF(O678&gt;$F$3,"X","-")</f>
        <v>-</v>
      </c>
      <c r="R678" s="18" t="str">
        <f t="shared" si="21"/>
        <v/>
      </c>
    </row>
    <row r="679" spans="1:18">
      <c r="A679" s="2">
        <v>672</v>
      </c>
      <c r="B679">
        <v>1</v>
      </c>
      <c r="C679">
        <v>8</v>
      </c>
      <c r="D679">
        <v>83</v>
      </c>
      <c r="E679">
        <v>8</v>
      </c>
      <c r="F679">
        <v>83</v>
      </c>
      <c r="G679">
        <v>0</v>
      </c>
      <c r="H679">
        <v>-1</v>
      </c>
      <c r="I679">
        <v>-1</v>
      </c>
      <c r="J679">
        <v>4400</v>
      </c>
      <c r="K679">
        <v>-1</v>
      </c>
      <c r="L679">
        <v>-1</v>
      </c>
      <c r="N679" s="3" t="str">
        <f t="shared" si="20"/>
        <v/>
      </c>
      <c r="O679" s="3">
        <f>COUNTIF(N$8:N679,"X")</f>
        <v>68</v>
      </c>
      <c r="P679" s="3"/>
      <c r="R679" s="18" t="str">
        <f t="shared" si="21"/>
        <v/>
      </c>
    </row>
    <row r="680" spans="1:18">
      <c r="A680" s="2">
        <v>673</v>
      </c>
      <c r="B680">
        <v>1</v>
      </c>
      <c r="C680">
        <v>10</v>
      </c>
      <c r="D680">
        <v>93</v>
      </c>
      <c r="E680">
        <v>4</v>
      </c>
      <c r="F680">
        <v>89</v>
      </c>
      <c r="G680">
        <v>6</v>
      </c>
      <c r="H680">
        <v>96</v>
      </c>
      <c r="I680">
        <v>-1</v>
      </c>
      <c r="J680">
        <v>4200</v>
      </c>
      <c r="K680">
        <v>-1</v>
      </c>
      <c r="L680">
        <v>-1</v>
      </c>
      <c r="N680" s="3" t="str">
        <f t="shared" si="20"/>
        <v/>
      </c>
      <c r="O680" s="3">
        <f>COUNTIF(N$8:N680,"X")</f>
        <v>68</v>
      </c>
      <c r="P680" s="3"/>
      <c r="R680" s="18" t="str">
        <f t="shared" si="21"/>
        <v/>
      </c>
    </row>
    <row r="681" spans="1:18">
      <c r="A681" s="2">
        <v>674</v>
      </c>
      <c r="B681">
        <v>1</v>
      </c>
      <c r="C681">
        <v>8</v>
      </c>
      <c r="D681">
        <v>102</v>
      </c>
      <c r="E681">
        <v>4</v>
      </c>
      <c r="F681">
        <v>89</v>
      </c>
      <c r="G681">
        <v>4</v>
      </c>
      <c r="H681">
        <v>116</v>
      </c>
      <c r="I681">
        <v>-1</v>
      </c>
      <c r="J681">
        <v>3100</v>
      </c>
      <c r="K681">
        <v>-1</v>
      </c>
      <c r="L681">
        <v>-1</v>
      </c>
      <c r="N681" s="3" t="str">
        <f t="shared" si="20"/>
        <v/>
      </c>
      <c r="O681" s="3">
        <f>COUNTIF(N$8:N681,"X")</f>
        <v>68</v>
      </c>
      <c r="P681" s="3"/>
      <c r="R681" s="18" t="str">
        <f t="shared" si="21"/>
        <v/>
      </c>
    </row>
    <row r="682" spans="1:18">
      <c r="A682" s="2">
        <v>675</v>
      </c>
      <c r="B682">
        <v>1</v>
      </c>
      <c r="C682">
        <v>15</v>
      </c>
      <c r="D682">
        <v>84</v>
      </c>
      <c r="E682">
        <v>14</v>
      </c>
      <c r="F682">
        <v>84</v>
      </c>
      <c r="G682">
        <v>1</v>
      </c>
      <c r="H682">
        <v>86</v>
      </c>
      <c r="I682">
        <v>-1</v>
      </c>
      <c r="J682">
        <v>3800</v>
      </c>
      <c r="K682">
        <v>-1</v>
      </c>
      <c r="L682">
        <v>-1</v>
      </c>
      <c r="N682" s="3" t="str">
        <f t="shared" si="20"/>
        <v/>
      </c>
      <c r="O682" s="3">
        <f>COUNTIF(N$8:N682,"X")</f>
        <v>68</v>
      </c>
      <c r="P682" s="3"/>
      <c r="R682" s="18" t="str">
        <f t="shared" si="21"/>
        <v/>
      </c>
    </row>
    <row r="683" spans="1:18">
      <c r="A683" s="2">
        <v>676</v>
      </c>
      <c r="B683">
        <v>1</v>
      </c>
      <c r="C683">
        <v>6</v>
      </c>
      <c r="D683">
        <v>89</v>
      </c>
      <c r="E683">
        <v>6</v>
      </c>
      <c r="F683">
        <v>89</v>
      </c>
      <c r="G683">
        <v>0</v>
      </c>
      <c r="H683">
        <v>-1</v>
      </c>
      <c r="I683">
        <v>-1</v>
      </c>
      <c r="J683">
        <v>4000</v>
      </c>
      <c r="K683">
        <v>-1</v>
      </c>
      <c r="L683">
        <v>-1</v>
      </c>
      <c r="N683" s="3" t="str">
        <f t="shared" si="20"/>
        <v/>
      </c>
      <c r="O683" s="3">
        <f>COUNTIF(N$8:N683,"X")</f>
        <v>68</v>
      </c>
      <c r="P683" s="3"/>
      <c r="R683" s="18" t="str">
        <f t="shared" si="21"/>
        <v/>
      </c>
    </row>
    <row r="684" spans="1:18">
      <c r="A684" s="2">
        <v>677</v>
      </c>
      <c r="B684">
        <v>1</v>
      </c>
      <c r="C684">
        <v>7</v>
      </c>
      <c r="D684">
        <v>103</v>
      </c>
      <c r="E684">
        <v>3</v>
      </c>
      <c r="F684">
        <v>89</v>
      </c>
      <c r="G684">
        <v>4</v>
      </c>
      <c r="H684">
        <v>115</v>
      </c>
      <c r="I684">
        <v>-1</v>
      </c>
      <c r="J684">
        <v>3600</v>
      </c>
      <c r="K684">
        <v>-1</v>
      </c>
      <c r="L684">
        <v>-1</v>
      </c>
      <c r="N684" s="3" t="str">
        <f t="shared" si="20"/>
        <v/>
      </c>
      <c r="O684" s="3">
        <f>COUNTIF(N$8:N684,"X")</f>
        <v>68</v>
      </c>
      <c r="P684" s="3"/>
      <c r="R684" s="18" t="str">
        <f t="shared" si="21"/>
        <v/>
      </c>
    </row>
    <row r="685" spans="1:18">
      <c r="A685" s="2">
        <v>678</v>
      </c>
      <c r="B685">
        <v>1</v>
      </c>
      <c r="C685">
        <v>8</v>
      </c>
      <c r="D685">
        <v>102</v>
      </c>
      <c r="E685">
        <v>4</v>
      </c>
      <c r="F685">
        <v>91</v>
      </c>
      <c r="G685">
        <v>4</v>
      </c>
      <c r="H685">
        <v>114</v>
      </c>
      <c r="I685">
        <v>-1</v>
      </c>
      <c r="J685">
        <v>3800</v>
      </c>
      <c r="K685">
        <v>-1</v>
      </c>
      <c r="L685">
        <v>-1</v>
      </c>
      <c r="N685" s="3" t="str">
        <f t="shared" si="20"/>
        <v/>
      </c>
      <c r="O685" s="3">
        <f>COUNTIF(N$8:N685,"X")</f>
        <v>68</v>
      </c>
      <c r="P685" s="3"/>
      <c r="R685" s="18" t="str">
        <f t="shared" si="21"/>
        <v/>
      </c>
    </row>
    <row r="686" spans="1:18">
      <c r="A686" s="2">
        <v>679</v>
      </c>
      <c r="B686">
        <v>1</v>
      </c>
      <c r="C686">
        <v>-2</v>
      </c>
      <c r="D686">
        <v>86</v>
      </c>
      <c r="E686">
        <v>-2</v>
      </c>
      <c r="F686">
        <v>84</v>
      </c>
      <c r="G686">
        <v>-2</v>
      </c>
      <c r="H686">
        <v>92</v>
      </c>
      <c r="I686">
        <v>-1</v>
      </c>
      <c r="J686">
        <v>4600</v>
      </c>
      <c r="K686">
        <v>-1</v>
      </c>
      <c r="L686">
        <v>-1</v>
      </c>
      <c r="N686" s="3" t="str">
        <f t="shared" si="20"/>
        <v>X</v>
      </c>
      <c r="O686" s="3">
        <f>COUNTIF(N$8:N686,"X")</f>
        <v>69</v>
      </c>
      <c r="P686" s="3"/>
      <c r="R686" s="18" t="str">
        <f t="shared" si="21"/>
        <v/>
      </c>
    </row>
    <row r="687" spans="1:18">
      <c r="A687" s="2">
        <v>680</v>
      </c>
      <c r="B687">
        <v>1</v>
      </c>
      <c r="C687">
        <v>11</v>
      </c>
      <c r="D687">
        <v>94</v>
      </c>
      <c r="E687">
        <v>6</v>
      </c>
      <c r="F687">
        <v>86</v>
      </c>
      <c r="G687">
        <v>5</v>
      </c>
      <c r="H687">
        <v>104</v>
      </c>
      <c r="I687">
        <v>-1</v>
      </c>
      <c r="J687">
        <v>4500</v>
      </c>
      <c r="K687">
        <v>-1</v>
      </c>
      <c r="L687">
        <v>-1</v>
      </c>
      <c r="N687" s="3" t="str">
        <f t="shared" si="20"/>
        <v/>
      </c>
      <c r="O687" s="3">
        <f>COUNTIF(N$8:N687,"X")</f>
        <v>69</v>
      </c>
      <c r="P687" s="3"/>
      <c r="R687" s="18" t="str">
        <f t="shared" si="21"/>
        <v/>
      </c>
    </row>
    <row r="688" spans="1:18">
      <c r="A688" s="2">
        <v>681</v>
      </c>
      <c r="B688">
        <v>1</v>
      </c>
      <c r="C688">
        <v>13</v>
      </c>
      <c r="D688">
        <v>83</v>
      </c>
      <c r="E688">
        <v>13</v>
      </c>
      <c r="F688">
        <v>83</v>
      </c>
      <c r="G688">
        <v>0</v>
      </c>
      <c r="H688">
        <v>-1</v>
      </c>
      <c r="I688">
        <v>-1</v>
      </c>
      <c r="J688">
        <v>4200</v>
      </c>
      <c r="K688">
        <v>-1</v>
      </c>
      <c r="L688">
        <v>-1</v>
      </c>
      <c r="N688" s="3" t="str">
        <f t="shared" si="20"/>
        <v/>
      </c>
      <c r="O688" s="3">
        <f>COUNTIF(N$8:N688,"X")</f>
        <v>69</v>
      </c>
      <c r="P688" s="3" t="str">
        <f>IF(O688&gt;$F$3,"X","-")</f>
        <v>-</v>
      </c>
      <c r="R688" s="18" t="str">
        <f t="shared" si="21"/>
        <v/>
      </c>
    </row>
    <row r="689" spans="1:18">
      <c r="A689" s="2">
        <v>682</v>
      </c>
      <c r="B689">
        <v>1</v>
      </c>
      <c r="C689">
        <v>10</v>
      </c>
      <c r="D689">
        <v>88</v>
      </c>
      <c r="E689">
        <v>4</v>
      </c>
      <c r="F689">
        <v>81</v>
      </c>
      <c r="G689">
        <v>6</v>
      </c>
      <c r="H689">
        <v>94</v>
      </c>
      <c r="I689">
        <v>-1</v>
      </c>
      <c r="J689">
        <v>3900</v>
      </c>
      <c r="K689">
        <v>-1</v>
      </c>
      <c r="L689">
        <v>-1</v>
      </c>
      <c r="N689" s="3" t="str">
        <f t="shared" si="20"/>
        <v/>
      </c>
      <c r="O689" s="3">
        <f>COUNTIF(N$8:N689,"X")</f>
        <v>69</v>
      </c>
      <c r="P689" s="3"/>
      <c r="R689" s="18" t="str">
        <f t="shared" si="21"/>
        <v/>
      </c>
    </row>
    <row r="690" spans="1:18">
      <c r="A690" s="2">
        <v>683</v>
      </c>
      <c r="B690">
        <v>1</v>
      </c>
      <c r="C690">
        <v>9</v>
      </c>
      <c r="D690">
        <v>95</v>
      </c>
      <c r="E690">
        <v>4</v>
      </c>
      <c r="F690">
        <v>88</v>
      </c>
      <c r="G690">
        <v>5</v>
      </c>
      <c r="H690">
        <v>101</v>
      </c>
      <c r="I690">
        <v>-1</v>
      </c>
      <c r="J690">
        <v>4000</v>
      </c>
      <c r="K690">
        <v>-1</v>
      </c>
      <c r="L690">
        <v>-1</v>
      </c>
      <c r="N690" s="3" t="str">
        <f t="shared" si="20"/>
        <v/>
      </c>
      <c r="O690" s="3">
        <f>COUNTIF(N$8:N690,"X")</f>
        <v>69</v>
      </c>
      <c r="P690" s="3"/>
      <c r="R690" s="18" t="str">
        <f t="shared" si="21"/>
        <v/>
      </c>
    </row>
    <row r="691" spans="1:18">
      <c r="A691" s="2">
        <v>684</v>
      </c>
      <c r="B691">
        <v>1</v>
      </c>
      <c r="C691">
        <v>11</v>
      </c>
      <c r="D691">
        <v>87</v>
      </c>
      <c r="E691">
        <v>9</v>
      </c>
      <c r="F691">
        <v>84</v>
      </c>
      <c r="G691">
        <v>2</v>
      </c>
      <c r="H691">
        <v>101</v>
      </c>
      <c r="I691">
        <v>-1</v>
      </c>
      <c r="J691" s="10">
        <v>4200</v>
      </c>
      <c r="K691">
        <v>-1</v>
      </c>
      <c r="L691">
        <v>-1</v>
      </c>
      <c r="N691" s="3" t="str">
        <f t="shared" si="20"/>
        <v/>
      </c>
      <c r="O691" s="3">
        <f>COUNTIF(N$8:N691,"X")</f>
        <v>69</v>
      </c>
      <c r="P691" s="3"/>
      <c r="R691" s="18" t="str">
        <f t="shared" si="21"/>
        <v/>
      </c>
    </row>
    <row r="692" spans="1:18">
      <c r="A692" s="2">
        <v>685</v>
      </c>
      <c r="B692">
        <v>1</v>
      </c>
      <c r="C692">
        <v>13</v>
      </c>
      <c r="D692">
        <v>92</v>
      </c>
      <c r="E692">
        <v>9</v>
      </c>
      <c r="F692">
        <v>88</v>
      </c>
      <c r="G692">
        <v>4</v>
      </c>
      <c r="H692">
        <v>101</v>
      </c>
      <c r="I692">
        <v>-1</v>
      </c>
      <c r="J692" s="10">
        <v>4300</v>
      </c>
      <c r="K692">
        <v>-1</v>
      </c>
      <c r="L692">
        <v>-1</v>
      </c>
      <c r="N692" s="3" t="str">
        <f t="shared" si="20"/>
        <v/>
      </c>
      <c r="O692" s="3">
        <f>COUNTIF(N$8:N692,"X")</f>
        <v>69</v>
      </c>
      <c r="P692" s="3"/>
      <c r="R692" s="18" t="str">
        <f t="shared" si="21"/>
        <v/>
      </c>
    </row>
    <row r="693" spans="1:18">
      <c r="A693" s="2">
        <v>686</v>
      </c>
      <c r="B693">
        <v>1</v>
      </c>
      <c r="C693">
        <v>10</v>
      </c>
      <c r="D693">
        <v>91</v>
      </c>
      <c r="E693">
        <v>8</v>
      </c>
      <c r="F693">
        <v>89</v>
      </c>
      <c r="G693">
        <v>2</v>
      </c>
      <c r="H693">
        <v>99</v>
      </c>
      <c r="I693">
        <v>-1</v>
      </c>
      <c r="J693" s="10">
        <v>3900</v>
      </c>
      <c r="K693">
        <v>-1</v>
      </c>
      <c r="L693">
        <v>-1</v>
      </c>
      <c r="N693" s="3" t="str">
        <f t="shared" si="20"/>
        <v/>
      </c>
      <c r="O693" s="3">
        <f>COUNTIF(N$8:N693,"X")</f>
        <v>69</v>
      </c>
      <c r="P693" s="3"/>
      <c r="R693" s="18" t="str">
        <f t="shared" si="21"/>
        <v/>
      </c>
    </row>
    <row r="694" spans="1:18">
      <c r="A694" s="2">
        <v>687</v>
      </c>
      <c r="B694">
        <v>1</v>
      </c>
      <c r="C694">
        <v>13</v>
      </c>
      <c r="D694">
        <v>84</v>
      </c>
      <c r="E694">
        <v>11</v>
      </c>
      <c r="F694">
        <v>85</v>
      </c>
      <c r="G694">
        <v>2</v>
      </c>
      <c r="H694">
        <v>80</v>
      </c>
      <c r="I694">
        <v>-1</v>
      </c>
      <c r="J694" s="10">
        <v>2500</v>
      </c>
      <c r="K694">
        <v>-1</v>
      </c>
      <c r="L694">
        <v>-1</v>
      </c>
      <c r="N694" s="3" t="str">
        <f t="shared" si="20"/>
        <v/>
      </c>
      <c r="O694" s="3">
        <f>COUNTIF(N$8:N694,"X")</f>
        <v>69</v>
      </c>
      <c r="P694" s="3"/>
      <c r="R694" s="18" t="str">
        <f t="shared" si="21"/>
        <v/>
      </c>
    </row>
    <row r="695" spans="1:18">
      <c r="A695" s="2">
        <v>688</v>
      </c>
      <c r="B695">
        <v>1</v>
      </c>
      <c r="C695">
        <v>7</v>
      </c>
      <c r="D695">
        <v>100</v>
      </c>
      <c r="E695">
        <v>2</v>
      </c>
      <c r="F695">
        <v>93</v>
      </c>
      <c r="G695">
        <v>5</v>
      </c>
      <c r="H695">
        <v>104</v>
      </c>
      <c r="I695">
        <v>-1</v>
      </c>
      <c r="J695" s="10">
        <v>3800</v>
      </c>
      <c r="K695">
        <v>-1</v>
      </c>
      <c r="L695">
        <v>-1</v>
      </c>
      <c r="N695" s="3" t="str">
        <f t="shared" si="20"/>
        <v/>
      </c>
      <c r="O695" s="3">
        <f>COUNTIF(N$8:N695,"X")</f>
        <v>69</v>
      </c>
      <c r="P695" s="3"/>
      <c r="R695" s="18" t="str">
        <f t="shared" si="21"/>
        <v/>
      </c>
    </row>
    <row r="696" spans="1:18">
      <c r="A696" s="2">
        <v>689</v>
      </c>
      <c r="B696">
        <v>1</v>
      </c>
      <c r="C696">
        <v>11</v>
      </c>
      <c r="D696">
        <v>91</v>
      </c>
      <c r="E696">
        <v>8</v>
      </c>
      <c r="F696">
        <v>84</v>
      </c>
      <c r="G696">
        <v>3</v>
      </c>
      <c r="H696">
        <v>113</v>
      </c>
      <c r="I696">
        <v>-1</v>
      </c>
      <c r="J696" s="10">
        <v>4700</v>
      </c>
      <c r="K696">
        <v>-1</v>
      </c>
      <c r="L696">
        <v>-1</v>
      </c>
      <c r="N696" s="3" t="str">
        <f t="shared" si="20"/>
        <v/>
      </c>
      <c r="O696" s="3">
        <f>COUNTIF(N$8:N696,"X")</f>
        <v>69</v>
      </c>
      <c r="P696" s="3"/>
      <c r="R696" s="18" t="str">
        <f t="shared" si="21"/>
        <v/>
      </c>
    </row>
    <row r="697" spans="1:18">
      <c r="A697" s="2">
        <v>690</v>
      </c>
      <c r="B697">
        <v>1</v>
      </c>
      <c r="C697">
        <v>5</v>
      </c>
      <c r="D697">
        <v>92</v>
      </c>
      <c r="E697">
        <v>3</v>
      </c>
      <c r="F697">
        <v>89</v>
      </c>
      <c r="G697">
        <v>2</v>
      </c>
      <c r="H697">
        <v>97</v>
      </c>
      <c r="I697">
        <v>-1</v>
      </c>
      <c r="J697" s="10">
        <v>3600</v>
      </c>
      <c r="K697">
        <v>-1</v>
      </c>
      <c r="L697">
        <v>-1</v>
      </c>
      <c r="N697" s="3" t="str">
        <f t="shared" si="20"/>
        <v/>
      </c>
      <c r="O697" s="3">
        <f>COUNTIF(N$8:N697,"X")</f>
        <v>69</v>
      </c>
      <c r="P697" s="3"/>
      <c r="R697" s="18" t="str">
        <f t="shared" si="21"/>
        <v/>
      </c>
    </row>
    <row r="698" spans="1:18">
      <c r="A698" s="2">
        <v>691</v>
      </c>
      <c r="B698">
        <v>1</v>
      </c>
      <c r="C698">
        <v>11</v>
      </c>
      <c r="D698">
        <v>93</v>
      </c>
      <c r="E698">
        <v>5</v>
      </c>
      <c r="F698">
        <v>90</v>
      </c>
      <c r="G698">
        <v>6</v>
      </c>
      <c r="H698">
        <v>97</v>
      </c>
      <c r="I698">
        <v>-1</v>
      </c>
      <c r="J698" s="10">
        <v>3300</v>
      </c>
      <c r="K698">
        <v>-1</v>
      </c>
      <c r="L698">
        <v>-1</v>
      </c>
      <c r="N698" s="3" t="str">
        <f t="shared" si="20"/>
        <v/>
      </c>
      <c r="O698" s="3">
        <f>COUNTIF(N$8:N698,"X")</f>
        <v>69</v>
      </c>
      <c r="P698" s="3" t="str">
        <f>IF(O698&gt;$F$3,"X","-")</f>
        <v>-</v>
      </c>
      <c r="R698" s="18" t="str">
        <f t="shared" si="21"/>
        <v/>
      </c>
    </row>
    <row r="699" spans="1:18">
      <c r="A699" s="2">
        <v>692</v>
      </c>
      <c r="B699">
        <v>1</v>
      </c>
      <c r="C699">
        <v>10</v>
      </c>
      <c r="D699">
        <v>88</v>
      </c>
      <c r="E699">
        <v>9</v>
      </c>
      <c r="F699">
        <v>89</v>
      </c>
      <c r="G699">
        <v>1</v>
      </c>
      <c r="H699">
        <v>87</v>
      </c>
      <c r="I699">
        <v>-1</v>
      </c>
      <c r="J699" s="10">
        <v>3500</v>
      </c>
      <c r="K699">
        <v>-1</v>
      </c>
      <c r="L699">
        <v>-1</v>
      </c>
      <c r="N699" s="3" t="str">
        <f t="shared" si="20"/>
        <v/>
      </c>
      <c r="O699" s="3">
        <f>COUNTIF(N$8:N699,"X")</f>
        <v>69</v>
      </c>
      <c r="P699" s="3"/>
      <c r="R699" s="18" t="str">
        <f t="shared" si="21"/>
        <v/>
      </c>
    </row>
    <row r="700" spans="1:18">
      <c r="A700" s="2">
        <v>693</v>
      </c>
      <c r="B700">
        <v>1</v>
      </c>
      <c r="C700">
        <v>13</v>
      </c>
      <c r="D700">
        <v>90</v>
      </c>
      <c r="E700">
        <v>10</v>
      </c>
      <c r="F700">
        <v>88</v>
      </c>
      <c r="G700">
        <v>3</v>
      </c>
      <c r="H700">
        <v>97</v>
      </c>
      <c r="I700">
        <v>-1</v>
      </c>
      <c r="J700" s="10">
        <v>3900</v>
      </c>
      <c r="K700">
        <v>-1</v>
      </c>
      <c r="L700">
        <v>-1</v>
      </c>
      <c r="N700" s="3" t="str">
        <f t="shared" si="20"/>
        <v/>
      </c>
      <c r="O700" s="3">
        <f>COUNTIF(N$8:N700,"X")</f>
        <v>69</v>
      </c>
      <c r="P700" s="3"/>
      <c r="R700" s="18" t="str">
        <f t="shared" si="21"/>
        <v/>
      </c>
    </row>
    <row r="701" spans="1:18">
      <c r="A701" s="2">
        <v>694</v>
      </c>
      <c r="B701">
        <v>1</v>
      </c>
      <c r="C701">
        <v>12</v>
      </c>
      <c r="D701">
        <v>-2</v>
      </c>
      <c r="E701">
        <v>8</v>
      </c>
      <c r="F701">
        <v>-2</v>
      </c>
      <c r="G701">
        <v>4</v>
      </c>
      <c r="H701">
        <v>-2</v>
      </c>
      <c r="I701">
        <v>-1</v>
      </c>
      <c r="J701" s="10">
        <v>4100</v>
      </c>
      <c r="K701">
        <v>-1</v>
      </c>
      <c r="L701">
        <v>-2</v>
      </c>
      <c r="N701" s="3" t="str">
        <f t="shared" si="20"/>
        <v>X</v>
      </c>
      <c r="O701" s="3">
        <f>COUNTIF(N$8:N701,"X")</f>
        <v>70</v>
      </c>
      <c r="P701" s="3"/>
      <c r="R701" s="18" t="str">
        <f t="shared" si="21"/>
        <v/>
      </c>
    </row>
    <row r="702" spans="1:18">
      <c r="A702" s="2">
        <v>695</v>
      </c>
      <c r="B702">
        <v>1</v>
      </c>
      <c r="C702">
        <v>11</v>
      </c>
      <c r="D702">
        <v>99</v>
      </c>
      <c r="E702">
        <v>6</v>
      </c>
      <c r="F702">
        <v>87</v>
      </c>
      <c r="G702">
        <v>5</v>
      </c>
      <c r="H702">
        <v>115</v>
      </c>
      <c r="I702">
        <v>-1</v>
      </c>
      <c r="J702" s="10">
        <v>4200</v>
      </c>
      <c r="K702">
        <v>-1</v>
      </c>
      <c r="L702">
        <v>-1</v>
      </c>
      <c r="N702" s="3" t="str">
        <f t="shared" si="20"/>
        <v/>
      </c>
      <c r="O702" s="3">
        <f>COUNTIF(N$8:N702,"X")</f>
        <v>70</v>
      </c>
      <c r="P702" s="3"/>
      <c r="R702" s="18" t="str">
        <f t="shared" si="21"/>
        <v/>
      </c>
    </row>
    <row r="703" spans="1:18">
      <c r="A703" s="2">
        <v>696</v>
      </c>
      <c r="B703">
        <v>1</v>
      </c>
      <c r="C703">
        <v>7</v>
      </c>
      <c r="D703">
        <v>96</v>
      </c>
      <c r="E703">
        <v>4</v>
      </c>
      <c r="F703">
        <v>90</v>
      </c>
      <c r="G703">
        <v>3</v>
      </c>
      <c r="H703">
        <v>105</v>
      </c>
      <c r="I703">
        <v>-1</v>
      </c>
      <c r="J703" s="10">
        <v>4000</v>
      </c>
      <c r="K703">
        <v>-1</v>
      </c>
      <c r="L703">
        <v>-1</v>
      </c>
      <c r="N703" s="3" t="str">
        <f t="shared" si="20"/>
        <v/>
      </c>
      <c r="O703" s="3">
        <f>COUNTIF(N$8:N703,"X")</f>
        <v>70</v>
      </c>
      <c r="P703" s="3"/>
      <c r="R703" s="18" t="str">
        <f t="shared" si="21"/>
        <v/>
      </c>
    </row>
    <row r="704" spans="1:18">
      <c r="A704" s="2">
        <v>697</v>
      </c>
      <c r="B704">
        <v>1</v>
      </c>
      <c r="C704">
        <v>8</v>
      </c>
      <c r="D704">
        <v>89</v>
      </c>
      <c r="E704">
        <v>6</v>
      </c>
      <c r="F704">
        <v>89</v>
      </c>
      <c r="G704">
        <v>2</v>
      </c>
      <c r="H704">
        <v>92</v>
      </c>
      <c r="I704">
        <v>-1</v>
      </c>
      <c r="J704">
        <v>3800</v>
      </c>
      <c r="K704">
        <v>-1</v>
      </c>
      <c r="L704">
        <v>-1</v>
      </c>
      <c r="N704" s="3" t="str">
        <f t="shared" si="20"/>
        <v/>
      </c>
      <c r="O704" s="3">
        <f>COUNTIF(N$8:N704,"X")</f>
        <v>70</v>
      </c>
      <c r="P704" s="3"/>
      <c r="R704" s="18" t="str">
        <f t="shared" si="21"/>
        <v/>
      </c>
    </row>
    <row r="705" spans="1:18">
      <c r="A705" s="2">
        <v>698</v>
      </c>
      <c r="B705">
        <v>1</v>
      </c>
      <c r="C705">
        <v>8</v>
      </c>
      <c r="D705">
        <v>98</v>
      </c>
      <c r="E705">
        <v>5</v>
      </c>
      <c r="F705">
        <v>88</v>
      </c>
      <c r="G705">
        <v>3</v>
      </c>
      <c r="H705">
        <v>116</v>
      </c>
      <c r="I705">
        <v>-1</v>
      </c>
      <c r="J705">
        <v>3100</v>
      </c>
      <c r="K705">
        <v>-1</v>
      </c>
      <c r="L705">
        <v>-1</v>
      </c>
      <c r="N705" s="3" t="str">
        <f t="shared" si="20"/>
        <v/>
      </c>
      <c r="O705" s="3">
        <f>COUNTIF(N$8:N705,"X")</f>
        <v>70</v>
      </c>
      <c r="P705" s="3"/>
      <c r="R705" s="18" t="str">
        <f t="shared" si="21"/>
        <v/>
      </c>
    </row>
    <row r="706" spans="1:18">
      <c r="A706" s="2">
        <v>699</v>
      </c>
      <c r="B706">
        <v>1</v>
      </c>
      <c r="C706">
        <v>9</v>
      </c>
      <c r="D706">
        <v>104</v>
      </c>
      <c r="E706">
        <v>2</v>
      </c>
      <c r="F706">
        <v>87</v>
      </c>
      <c r="G706">
        <v>7</v>
      </c>
      <c r="H706">
        <v>110</v>
      </c>
      <c r="I706">
        <v>-1</v>
      </c>
      <c r="J706">
        <v>4200</v>
      </c>
      <c r="K706">
        <v>-1</v>
      </c>
      <c r="L706">
        <v>-1</v>
      </c>
      <c r="N706" s="3" t="str">
        <f t="shared" si="20"/>
        <v/>
      </c>
      <c r="O706" s="3">
        <f>COUNTIF(N$8:N706,"X")</f>
        <v>70</v>
      </c>
      <c r="P706" s="3"/>
      <c r="R706" s="18" t="str">
        <f t="shared" si="21"/>
        <v/>
      </c>
    </row>
    <row r="707" spans="1:18">
      <c r="A707" s="2">
        <v>700</v>
      </c>
      <c r="B707">
        <v>1</v>
      </c>
      <c r="C707">
        <v>10</v>
      </c>
      <c r="D707">
        <v>94</v>
      </c>
      <c r="E707">
        <v>7</v>
      </c>
      <c r="F707">
        <v>91</v>
      </c>
      <c r="G707">
        <v>3</v>
      </c>
      <c r="H707">
        <v>102</v>
      </c>
      <c r="I707">
        <v>-1</v>
      </c>
      <c r="J707">
        <v>4400</v>
      </c>
      <c r="K707">
        <v>-1</v>
      </c>
      <c r="L707">
        <v>-1</v>
      </c>
      <c r="N707" s="3" t="str">
        <f t="shared" si="20"/>
        <v/>
      </c>
      <c r="O707" s="3">
        <f>COUNTIF(N$8:N707,"X")</f>
        <v>70</v>
      </c>
      <c r="P707" s="3"/>
      <c r="R707" s="18" t="str">
        <f t="shared" si="21"/>
        <v/>
      </c>
    </row>
    <row r="708" spans="1:18">
      <c r="A708" s="2">
        <v>701</v>
      </c>
      <c r="B708">
        <v>1</v>
      </c>
      <c r="C708">
        <v>10</v>
      </c>
      <c r="D708">
        <v>90</v>
      </c>
      <c r="E708">
        <v>7</v>
      </c>
      <c r="F708">
        <v>84</v>
      </c>
      <c r="G708">
        <v>3</v>
      </c>
      <c r="H708">
        <v>106</v>
      </c>
      <c r="I708">
        <v>-1</v>
      </c>
      <c r="J708">
        <v>3900</v>
      </c>
      <c r="K708">
        <v>-1</v>
      </c>
      <c r="L708">
        <v>-1</v>
      </c>
      <c r="N708" s="3" t="str">
        <f t="shared" si="20"/>
        <v/>
      </c>
      <c r="O708" s="3">
        <f>COUNTIF(N$8:N708,"X")</f>
        <v>70</v>
      </c>
      <c r="P708" s="3" t="str">
        <f>IF(O708&gt;$F$3,"X","-")</f>
        <v>-</v>
      </c>
      <c r="R708" s="18" t="str">
        <f t="shared" si="21"/>
        <v/>
      </c>
    </row>
    <row r="709" spans="1:18">
      <c r="A709" s="2">
        <v>702</v>
      </c>
      <c r="B709">
        <v>1</v>
      </c>
      <c r="C709">
        <v>10</v>
      </c>
      <c r="D709">
        <v>88</v>
      </c>
      <c r="E709">
        <v>9</v>
      </c>
      <c r="F709">
        <v>88</v>
      </c>
      <c r="G709">
        <v>1</v>
      </c>
      <c r="H709">
        <v>88</v>
      </c>
      <c r="I709">
        <v>-1</v>
      </c>
      <c r="J709">
        <v>4000</v>
      </c>
      <c r="K709">
        <v>-1</v>
      </c>
      <c r="L709">
        <v>-1</v>
      </c>
      <c r="N709" s="3" t="str">
        <f t="shared" si="20"/>
        <v/>
      </c>
      <c r="O709" s="3">
        <f>COUNTIF(N$8:N709,"X")</f>
        <v>70</v>
      </c>
      <c r="P709" s="3"/>
      <c r="R709" s="18" t="str">
        <f t="shared" si="21"/>
        <v/>
      </c>
    </row>
    <row r="710" spans="1:18">
      <c r="A710" s="2">
        <v>703</v>
      </c>
      <c r="B710">
        <v>1</v>
      </c>
      <c r="C710">
        <v>11</v>
      </c>
      <c r="D710">
        <v>94</v>
      </c>
      <c r="E710">
        <v>6</v>
      </c>
      <c r="F710">
        <v>82</v>
      </c>
      <c r="G710">
        <v>5</v>
      </c>
      <c r="H710">
        <v>110</v>
      </c>
      <c r="I710">
        <v>-1</v>
      </c>
      <c r="J710">
        <v>3500</v>
      </c>
      <c r="K710">
        <v>-1</v>
      </c>
      <c r="L710">
        <v>-1</v>
      </c>
      <c r="N710" s="3" t="str">
        <f t="shared" si="20"/>
        <v/>
      </c>
      <c r="O710" s="3">
        <f>COUNTIF(N$8:N710,"X")</f>
        <v>70</v>
      </c>
      <c r="P710" s="3"/>
      <c r="R710" s="18" t="str">
        <f t="shared" si="21"/>
        <v/>
      </c>
    </row>
    <row r="711" spans="1:18">
      <c r="A711" s="2">
        <v>704</v>
      </c>
      <c r="B711">
        <v>1</v>
      </c>
      <c r="C711">
        <v>10</v>
      </c>
      <c r="D711">
        <v>84</v>
      </c>
      <c r="E711">
        <v>7</v>
      </c>
      <c r="F711">
        <v>79</v>
      </c>
      <c r="G711">
        <v>3</v>
      </c>
      <c r="H711">
        <v>98</v>
      </c>
      <c r="I711">
        <v>-1</v>
      </c>
      <c r="J711">
        <v>3000</v>
      </c>
      <c r="K711">
        <v>-1</v>
      </c>
      <c r="L711">
        <v>-1</v>
      </c>
      <c r="N711" s="3" t="str">
        <f t="shared" si="20"/>
        <v/>
      </c>
      <c r="O711" s="3">
        <f>COUNTIF(N$8:N711,"X")</f>
        <v>70</v>
      </c>
      <c r="P711" s="3"/>
      <c r="R711" s="18" t="str">
        <f t="shared" si="21"/>
        <v/>
      </c>
    </row>
    <row r="712" spans="1:18">
      <c r="A712" s="2">
        <v>705</v>
      </c>
      <c r="B712">
        <v>1</v>
      </c>
      <c r="C712">
        <v>10</v>
      </c>
      <c r="D712">
        <v>84</v>
      </c>
      <c r="E712">
        <v>10</v>
      </c>
      <c r="F712">
        <v>84</v>
      </c>
      <c r="G712">
        <v>0</v>
      </c>
      <c r="H712">
        <v>-1</v>
      </c>
      <c r="I712">
        <v>-1</v>
      </c>
      <c r="J712">
        <v>3900</v>
      </c>
      <c r="K712">
        <v>-1</v>
      </c>
      <c r="L712">
        <v>-1</v>
      </c>
      <c r="N712" s="3" t="str">
        <f t="shared" ref="N712:N775" si="22">IF(OR(C712=-2,D712=-2,E712=-2,F712=-2,G712=-2,H712=-2),"X","")</f>
        <v/>
      </c>
      <c r="O712" s="3">
        <f>COUNTIF(N$8:N712,"X")</f>
        <v>70</v>
      </c>
      <c r="P712" s="3"/>
      <c r="R712" s="18" t="str">
        <f t="shared" ref="R712:R775" si="23">IF(P712&gt;="X","Betriebsmeldung","")</f>
        <v/>
      </c>
    </row>
    <row r="713" spans="1:18">
      <c r="A713" s="2">
        <v>706</v>
      </c>
      <c r="B713">
        <v>1</v>
      </c>
      <c r="C713">
        <v>8</v>
      </c>
      <c r="D713">
        <v>86</v>
      </c>
      <c r="E713">
        <v>8</v>
      </c>
      <c r="F713">
        <v>86</v>
      </c>
      <c r="G713">
        <v>0</v>
      </c>
      <c r="H713">
        <v>-1</v>
      </c>
      <c r="I713">
        <v>-1</v>
      </c>
      <c r="J713">
        <v>4400</v>
      </c>
      <c r="K713">
        <v>-1</v>
      </c>
      <c r="L713">
        <v>-1</v>
      </c>
      <c r="N713" s="3" t="str">
        <f t="shared" si="22"/>
        <v/>
      </c>
      <c r="O713" s="3">
        <f>COUNTIF(N$8:N713,"X")</f>
        <v>70</v>
      </c>
      <c r="P713" s="3"/>
      <c r="R713" s="18" t="str">
        <f t="shared" si="23"/>
        <v/>
      </c>
    </row>
    <row r="714" spans="1:18">
      <c r="A714" s="2">
        <v>707</v>
      </c>
      <c r="B714">
        <v>1</v>
      </c>
      <c r="C714">
        <v>10</v>
      </c>
      <c r="D714">
        <v>85</v>
      </c>
      <c r="E714">
        <v>9</v>
      </c>
      <c r="F714">
        <v>86</v>
      </c>
      <c r="G714">
        <v>1</v>
      </c>
      <c r="H714">
        <v>85</v>
      </c>
      <c r="I714">
        <v>-1</v>
      </c>
      <c r="J714">
        <v>4200</v>
      </c>
      <c r="K714">
        <v>-1</v>
      </c>
      <c r="L714">
        <v>-1</v>
      </c>
      <c r="N714" s="3" t="str">
        <f t="shared" si="22"/>
        <v/>
      </c>
      <c r="O714" s="3">
        <f>COUNTIF(N$8:N714,"X")</f>
        <v>70</v>
      </c>
      <c r="P714" s="3"/>
      <c r="R714" s="18" t="str">
        <f t="shared" si="23"/>
        <v/>
      </c>
    </row>
    <row r="715" spans="1:18">
      <c r="A715" s="2">
        <v>708</v>
      </c>
      <c r="B715">
        <v>1</v>
      </c>
      <c r="C715">
        <v>8</v>
      </c>
      <c r="D715">
        <v>89</v>
      </c>
      <c r="E715">
        <v>5</v>
      </c>
      <c r="F715">
        <v>87</v>
      </c>
      <c r="G715">
        <v>3</v>
      </c>
      <c r="H715">
        <v>94</v>
      </c>
      <c r="I715">
        <v>-1</v>
      </c>
      <c r="J715">
        <v>3100</v>
      </c>
      <c r="K715">
        <v>-1</v>
      </c>
      <c r="L715">
        <v>-1</v>
      </c>
      <c r="N715" s="3" t="str">
        <f t="shared" si="22"/>
        <v/>
      </c>
      <c r="O715" s="3">
        <f>COUNTIF(N$8:N715,"X")</f>
        <v>70</v>
      </c>
      <c r="P715" s="3"/>
      <c r="R715" s="18" t="str">
        <f t="shared" si="23"/>
        <v/>
      </c>
    </row>
    <row r="716" spans="1:18">
      <c r="A716" s="2">
        <v>709</v>
      </c>
      <c r="B716">
        <v>1</v>
      </c>
      <c r="C716">
        <v>9</v>
      </c>
      <c r="D716">
        <v>86</v>
      </c>
      <c r="E716">
        <v>8</v>
      </c>
      <c r="F716">
        <v>87</v>
      </c>
      <c r="G716">
        <v>1</v>
      </c>
      <c r="H716">
        <v>86</v>
      </c>
      <c r="I716">
        <v>-1</v>
      </c>
      <c r="J716">
        <v>3800</v>
      </c>
      <c r="K716">
        <v>-1</v>
      </c>
      <c r="L716">
        <v>-1</v>
      </c>
      <c r="N716" s="3" t="str">
        <f t="shared" si="22"/>
        <v/>
      </c>
      <c r="O716" s="3">
        <f>COUNTIF(N$8:N716,"X")</f>
        <v>70</v>
      </c>
      <c r="P716" s="3"/>
      <c r="R716" s="18" t="str">
        <f t="shared" si="23"/>
        <v/>
      </c>
    </row>
    <row r="717" spans="1:18">
      <c r="A717" s="2">
        <v>710</v>
      </c>
      <c r="B717">
        <v>1</v>
      </c>
      <c r="C717">
        <v>11</v>
      </c>
      <c r="D717">
        <v>89</v>
      </c>
      <c r="E717">
        <v>8</v>
      </c>
      <c r="F717">
        <v>89</v>
      </c>
      <c r="G717">
        <v>3</v>
      </c>
      <c r="H717">
        <v>89</v>
      </c>
      <c r="I717">
        <v>-1</v>
      </c>
      <c r="J717">
        <v>4000</v>
      </c>
      <c r="K717">
        <v>-1</v>
      </c>
      <c r="L717">
        <v>-1</v>
      </c>
      <c r="N717" s="3" t="str">
        <f t="shared" si="22"/>
        <v/>
      </c>
      <c r="O717" s="3">
        <f>COUNTIF(N$8:N717,"X")</f>
        <v>70</v>
      </c>
      <c r="P717" s="3"/>
      <c r="R717" s="18" t="str">
        <f t="shared" si="23"/>
        <v/>
      </c>
    </row>
    <row r="718" spans="1:18">
      <c r="A718" s="2">
        <v>711</v>
      </c>
      <c r="B718">
        <v>1</v>
      </c>
      <c r="C718">
        <v>8</v>
      </c>
      <c r="D718">
        <v>87</v>
      </c>
      <c r="E718">
        <v>7</v>
      </c>
      <c r="F718">
        <v>87</v>
      </c>
      <c r="G718">
        <v>1</v>
      </c>
      <c r="H718">
        <v>91</v>
      </c>
      <c r="I718">
        <v>-1</v>
      </c>
      <c r="J718">
        <v>3600</v>
      </c>
      <c r="K718">
        <v>-1</v>
      </c>
      <c r="L718">
        <v>-1</v>
      </c>
      <c r="N718" s="3" t="str">
        <f t="shared" si="22"/>
        <v/>
      </c>
      <c r="O718" s="3">
        <f>COUNTIF(N$8:N718,"X")</f>
        <v>70</v>
      </c>
      <c r="P718" s="3" t="str">
        <f>IF(O718&gt;$F$3,"X","-")</f>
        <v>-</v>
      </c>
      <c r="R718" s="18" t="str">
        <f t="shared" si="23"/>
        <v/>
      </c>
    </row>
    <row r="719" spans="1:18">
      <c r="A719" s="2">
        <v>712</v>
      </c>
      <c r="B719">
        <v>1</v>
      </c>
      <c r="C719">
        <v>5</v>
      </c>
      <c r="D719">
        <v>100</v>
      </c>
      <c r="E719">
        <v>1</v>
      </c>
      <c r="F719">
        <v>84</v>
      </c>
      <c r="G719">
        <v>4</v>
      </c>
      <c r="H719">
        <v>104</v>
      </c>
      <c r="I719">
        <v>-1</v>
      </c>
      <c r="J719">
        <v>3800</v>
      </c>
      <c r="K719">
        <v>-1</v>
      </c>
      <c r="L719">
        <v>-1</v>
      </c>
      <c r="N719" s="3" t="str">
        <f t="shared" si="22"/>
        <v/>
      </c>
      <c r="O719" s="3">
        <f>COUNTIF(N$8:N719,"X")</f>
        <v>70</v>
      </c>
      <c r="P719" s="3"/>
      <c r="R719" s="18" t="str">
        <f t="shared" si="23"/>
        <v/>
      </c>
    </row>
    <row r="720" spans="1:18">
      <c r="A720" s="2">
        <v>713</v>
      </c>
      <c r="B720">
        <v>1</v>
      </c>
      <c r="C720">
        <v>8</v>
      </c>
      <c r="D720">
        <v>94</v>
      </c>
      <c r="E720">
        <v>3</v>
      </c>
      <c r="F720">
        <v>89</v>
      </c>
      <c r="G720">
        <v>5</v>
      </c>
      <c r="H720">
        <v>98</v>
      </c>
      <c r="I720">
        <v>-1</v>
      </c>
      <c r="J720">
        <v>4600</v>
      </c>
      <c r="K720">
        <v>-1</v>
      </c>
      <c r="L720">
        <v>-1</v>
      </c>
      <c r="N720" s="3" t="str">
        <f t="shared" si="22"/>
        <v/>
      </c>
      <c r="O720" s="3">
        <f>COUNTIF(N$8:N720,"X")</f>
        <v>70</v>
      </c>
      <c r="P720" s="3"/>
      <c r="R720" s="18" t="str">
        <f t="shared" si="23"/>
        <v/>
      </c>
    </row>
    <row r="721" spans="1:18">
      <c r="A721" s="2">
        <v>714</v>
      </c>
      <c r="B721">
        <v>1</v>
      </c>
      <c r="C721">
        <v>10</v>
      </c>
      <c r="D721">
        <v>90</v>
      </c>
      <c r="E721">
        <v>8</v>
      </c>
      <c r="F721">
        <v>87</v>
      </c>
      <c r="G721">
        <v>2</v>
      </c>
      <c r="H721">
        <v>106</v>
      </c>
      <c r="I721">
        <v>-1</v>
      </c>
      <c r="J721">
        <v>4500</v>
      </c>
      <c r="K721">
        <v>-1</v>
      </c>
      <c r="L721">
        <v>-1</v>
      </c>
      <c r="N721" s="3" t="str">
        <f t="shared" si="22"/>
        <v/>
      </c>
      <c r="O721" s="3">
        <f>COUNTIF(N$8:N721,"X")</f>
        <v>70</v>
      </c>
      <c r="P721" s="3"/>
      <c r="R721" s="18" t="str">
        <f t="shared" si="23"/>
        <v/>
      </c>
    </row>
    <row r="722" spans="1:18">
      <c r="A722" s="2">
        <v>715</v>
      </c>
      <c r="B722">
        <v>1</v>
      </c>
      <c r="C722">
        <v>15</v>
      </c>
      <c r="D722">
        <v>87</v>
      </c>
      <c r="E722">
        <v>14</v>
      </c>
      <c r="F722">
        <v>87</v>
      </c>
      <c r="G722">
        <v>1</v>
      </c>
      <c r="H722">
        <v>91</v>
      </c>
      <c r="I722">
        <v>-1</v>
      </c>
      <c r="J722">
        <v>4200</v>
      </c>
      <c r="K722">
        <v>-1</v>
      </c>
      <c r="L722">
        <v>-1</v>
      </c>
      <c r="N722" s="3" t="str">
        <f t="shared" si="22"/>
        <v/>
      </c>
      <c r="O722" s="3">
        <f>COUNTIF(N$8:N722,"X")</f>
        <v>70</v>
      </c>
      <c r="P722" s="3"/>
      <c r="R722" s="18" t="str">
        <f t="shared" si="23"/>
        <v/>
      </c>
    </row>
    <row r="723" spans="1:18">
      <c r="A723" s="2">
        <v>716</v>
      </c>
      <c r="B723">
        <v>1</v>
      </c>
      <c r="C723">
        <v>8</v>
      </c>
      <c r="D723">
        <v>97</v>
      </c>
      <c r="E723">
        <v>3</v>
      </c>
      <c r="F723">
        <v>84</v>
      </c>
      <c r="G723">
        <v>5</v>
      </c>
      <c r="H723">
        <v>106</v>
      </c>
      <c r="I723">
        <v>-1</v>
      </c>
      <c r="J723">
        <v>3900</v>
      </c>
      <c r="K723">
        <v>-1</v>
      </c>
      <c r="L723">
        <v>-1</v>
      </c>
      <c r="N723" s="3" t="str">
        <f t="shared" si="22"/>
        <v/>
      </c>
      <c r="O723" s="3">
        <f>COUNTIF(N$8:N723,"X")</f>
        <v>70</v>
      </c>
      <c r="P723" s="3"/>
      <c r="R723" s="18" t="str">
        <f t="shared" si="23"/>
        <v/>
      </c>
    </row>
    <row r="724" spans="1:18">
      <c r="A724" s="2">
        <v>717</v>
      </c>
      <c r="B724">
        <v>1</v>
      </c>
      <c r="C724">
        <v>10</v>
      </c>
      <c r="D724">
        <v>95</v>
      </c>
      <c r="E724">
        <v>6</v>
      </c>
      <c r="F724">
        <v>85</v>
      </c>
      <c r="G724">
        <v>4</v>
      </c>
      <c r="H724">
        <v>111</v>
      </c>
      <c r="I724">
        <v>-1</v>
      </c>
      <c r="J724">
        <v>4000</v>
      </c>
      <c r="K724">
        <v>-1</v>
      </c>
      <c r="L724">
        <v>-1</v>
      </c>
      <c r="N724" s="3" t="str">
        <f t="shared" si="22"/>
        <v/>
      </c>
      <c r="O724" s="3">
        <f>COUNTIF(N$8:N724,"X")</f>
        <v>70</v>
      </c>
      <c r="P724" s="3"/>
      <c r="R724" s="18" t="str">
        <f t="shared" si="23"/>
        <v/>
      </c>
    </row>
    <row r="725" spans="1:18">
      <c r="A725" s="2">
        <v>718</v>
      </c>
      <c r="B725">
        <v>1</v>
      </c>
      <c r="C725">
        <v>7</v>
      </c>
      <c r="D725">
        <v>97</v>
      </c>
      <c r="E725">
        <v>4</v>
      </c>
      <c r="F725">
        <v>91</v>
      </c>
      <c r="G725">
        <v>3</v>
      </c>
      <c r="H725">
        <v>107</v>
      </c>
      <c r="I725">
        <v>-1</v>
      </c>
      <c r="J725" s="10">
        <v>4200</v>
      </c>
      <c r="K725">
        <v>-1</v>
      </c>
      <c r="L725">
        <v>-1</v>
      </c>
      <c r="N725" s="3" t="str">
        <f t="shared" si="22"/>
        <v/>
      </c>
      <c r="O725" s="3">
        <f>COUNTIF(N$8:N725,"X")</f>
        <v>70</v>
      </c>
      <c r="P725" s="3"/>
      <c r="R725" s="18" t="str">
        <f t="shared" si="23"/>
        <v/>
      </c>
    </row>
    <row r="726" spans="1:18">
      <c r="A726" s="2">
        <v>719</v>
      </c>
      <c r="B726">
        <v>1</v>
      </c>
      <c r="C726">
        <v>7</v>
      </c>
      <c r="D726">
        <v>100</v>
      </c>
      <c r="E726">
        <v>3</v>
      </c>
      <c r="F726">
        <v>88</v>
      </c>
      <c r="G726">
        <v>4</v>
      </c>
      <c r="H726">
        <v>109</v>
      </c>
      <c r="I726">
        <v>-1</v>
      </c>
      <c r="J726" s="10">
        <v>4300</v>
      </c>
      <c r="K726">
        <v>-1</v>
      </c>
      <c r="L726">
        <v>-1</v>
      </c>
      <c r="N726" s="3" t="str">
        <f t="shared" si="22"/>
        <v/>
      </c>
      <c r="O726" s="3">
        <f>COUNTIF(N$8:N726,"X")</f>
        <v>70</v>
      </c>
      <c r="P726" s="3"/>
      <c r="R726" s="18" t="str">
        <f t="shared" si="23"/>
        <v/>
      </c>
    </row>
    <row r="727" spans="1:18">
      <c r="A727" s="2">
        <v>720</v>
      </c>
      <c r="B727">
        <v>1</v>
      </c>
      <c r="C727">
        <v>10</v>
      </c>
      <c r="D727">
        <v>97</v>
      </c>
      <c r="E727">
        <v>3</v>
      </c>
      <c r="F727">
        <v>90</v>
      </c>
      <c r="G727">
        <v>7</v>
      </c>
      <c r="H727">
        <v>100</v>
      </c>
      <c r="I727">
        <v>-1</v>
      </c>
      <c r="J727" s="10">
        <v>3900</v>
      </c>
      <c r="K727">
        <v>-1</v>
      </c>
      <c r="L727">
        <v>-1</v>
      </c>
      <c r="N727" s="3" t="str">
        <f t="shared" si="22"/>
        <v/>
      </c>
      <c r="O727" s="3">
        <f>COUNTIF(N$8:N727,"X")</f>
        <v>70</v>
      </c>
      <c r="P727" s="3"/>
      <c r="R727" s="18" t="str">
        <f t="shared" si="23"/>
        <v/>
      </c>
    </row>
    <row r="728" spans="1:18">
      <c r="A728" s="2">
        <v>721</v>
      </c>
      <c r="B728">
        <v>1</v>
      </c>
      <c r="C728">
        <v>11</v>
      </c>
      <c r="D728">
        <v>90</v>
      </c>
      <c r="E728">
        <v>7</v>
      </c>
      <c r="F728">
        <v>84</v>
      </c>
      <c r="G728">
        <v>4</v>
      </c>
      <c r="H728">
        <v>102</v>
      </c>
      <c r="I728">
        <v>-1</v>
      </c>
      <c r="J728" s="10">
        <v>2500</v>
      </c>
      <c r="K728">
        <v>-1</v>
      </c>
      <c r="L728">
        <v>-1</v>
      </c>
      <c r="N728" s="3" t="str">
        <f t="shared" si="22"/>
        <v/>
      </c>
      <c r="O728" s="3">
        <f>COUNTIF(N$8:N728,"X")</f>
        <v>70</v>
      </c>
      <c r="P728" s="3" t="str">
        <f>IF(O728&gt;$F$3,"X","-")</f>
        <v>-</v>
      </c>
      <c r="R728" s="18" t="str">
        <f t="shared" si="23"/>
        <v/>
      </c>
    </row>
    <row r="729" spans="1:18">
      <c r="A729" s="2">
        <v>722</v>
      </c>
      <c r="B729">
        <v>1</v>
      </c>
      <c r="C729">
        <v>7</v>
      </c>
      <c r="D729">
        <v>98</v>
      </c>
      <c r="E729">
        <v>2</v>
      </c>
      <c r="F729">
        <v>92</v>
      </c>
      <c r="G729">
        <v>5</v>
      </c>
      <c r="H729">
        <v>101</v>
      </c>
      <c r="I729">
        <v>-1</v>
      </c>
      <c r="J729" s="10">
        <v>3800</v>
      </c>
      <c r="K729">
        <v>-1</v>
      </c>
      <c r="L729">
        <v>-1</v>
      </c>
      <c r="N729" s="3" t="str">
        <f t="shared" si="22"/>
        <v/>
      </c>
      <c r="O729" s="3">
        <f>COUNTIF(N$8:N729,"X")</f>
        <v>70</v>
      </c>
      <c r="P729" s="3"/>
      <c r="R729" s="18" t="str">
        <f t="shared" si="23"/>
        <v/>
      </c>
    </row>
    <row r="730" spans="1:18">
      <c r="A730" s="2">
        <v>723</v>
      </c>
      <c r="B730">
        <v>1</v>
      </c>
      <c r="C730">
        <v>13</v>
      </c>
      <c r="D730">
        <v>90</v>
      </c>
      <c r="E730">
        <v>10</v>
      </c>
      <c r="F730">
        <v>85</v>
      </c>
      <c r="G730">
        <v>3</v>
      </c>
      <c r="H730">
        <v>110</v>
      </c>
      <c r="I730">
        <v>-1</v>
      </c>
      <c r="J730" s="10">
        <v>4700</v>
      </c>
      <c r="K730">
        <v>-1</v>
      </c>
      <c r="L730">
        <v>-1</v>
      </c>
      <c r="N730" s="3" t="str">
        <f t="shared" si="22"/>
        <v/>
      </c>
      <c r="O730" s="3">
        <f>COUNTIF(N$8:N730,"X")</f>
        <v>70</v>
      </c>
      <c r="P730" s="3"/>
      <c r="R730" s="18" t="str">
        <f t="shared" si="23"/>
        <v/>
      </c>
    </row>
    <row r="731" spans="1:18">
      <c r="A731" s="2">
        <v>724</v>
      </c>
      <c r="B731">
        <v>1</v>
      </c>
      <c r="C731">
        <v>11</v>
      </c>
      <c r="D731">
        <v>94</v>
      </c>
      <c r="E731">
        <v>8</v>
      </c>
      <c r="F731">
        <v>87</v>
      </c>
      <c r="G731">
        <v>3</v>
      </c>
      <c r="H731">
        <v>114</v>
      </c>
      <c r="I731">
        <v>-1</v>
      </c>
      <c r="J731" s="10">
        <v>3600</v>
      </c>
      <c r="K731">
        <v>-1</v>
      </c>
      <c r="L731">
        <v>-1</v>
      </c>
      <c r="N731" s="3" t="str">
        <f t="shared" si="22"/>
        <v/>
      </c>
      <c r="O731" s="3">
        <f>COUNTIF(N$8:N731,"X")</f>
        <v>70</v>
      </c>
      <c r="P731" s="3"/>
      <c r="R731" s="18" t="str">
        <f t="shared" si="23"/>
        <v/>
      </c>
    </row>
    <row r="732" spans="1:18">
      <c r="A732" s="2">
        <v>725</v>
      </c>
      <c r="B732">
        <v>1</v>
      </c>
      <c r="C732">
        <v>9</v>
      </c>
      <c r="D732">
        <v>92</v>
      </c>
      <c r="E732">
        <v>8</v>
      </c>
      <c r="F732">
        <v>89</v>
      </c>
      <c r="G732">
        <v>1</v>
      </c>
      <c r="H732">
        <v>123</v>
      </c>
      <c r="I732">
        <v>-1</v>
      </c>
      <c r="J732" s="10">
        <v>2540</v>
      </c>
      <c r="K732">
        <v>-1</v>
      </c>
      <c r="L732">
        <v>-1</v>
      </c>
      <c r="N732" s="3" t="str">
        <f t="shared" si="22"/>
        <v/>
      </c>
      <c r="O732" s="3">
        <f>COUNTIF(N$8:N732,"X")</f>
        <v>70</v>
      </c>
      <c r="P732" s="3"/>
      <c r="R732" s="18" t="str">
        <f t="shared" si="23"/>
        <v/>
      </c>
    </row>
    <row r="733" spans="1:18">
      <c r="A733" s="2">
        <v>726</v>
      </c>
      <c r="B733">
        <v>1</v>
      </c>
      <c r="C733">
        <v>11</v>
      </c>
      <c r="D733">
        <v>98</v>
      </c>
      <c r="E733">
        <v>6</v>
      </c>
      <c r="F733">
        <v>87</v>
      </c>
      <c r="G733">
        <v>5</v>
      </c>
      <c r="H733">
        <v>112</v>
      </c>
      <c r="I733">
        <v>-1</v>
      </c>
      <c r="J733">
        <v>2540</v>
      </c>
      <c r="K733">
        <v>-1</v>
      </c>
      <c r="L733">
        <v>-1</v>
      </c>
      <c r="N733" s="3" t="str">
        <f t="shared" si="22"/>
        <v/>
      </c>
      <c r="O733" s="3">
        <f>COUNTIF(N$8:N733,"X")</f>
        <v>70</v>
      </c>
      <c r="P733" s="3"/>
      <c r="R733" s="18" t="str">
        <f t="shared" si="23"/>
        <v/>
      </c>
    </row>
    <row r="734" spans="1:18">
      <c r="A734" s="2">
        <v>727</v>
      </c>
      <c r="B734">
        <v>1</v>
      </c>
      <c r="C734">
        <v>8</v>
      </c>
      <c r="D734">
        <v>92</v>
      </c>
      <c r="E734">
        <v>6</v>
      </c>
      <c r="F734">
        <v>91</v>
      </c>
      <c r="G734">
        <v>2</v>
      </c>
      <c r="H734">
        <v>98</v>
      </c>
      <c r="I734">
        <v>-1</v>
      </c>
      <c r="J734">
        <v>25400</v>
      </c>
      <c r="K734">
        <v>-1</v>
      </c>
      <c r="L734">
        <v>-1</v>
      </c>
      <c r="N734" s="3" t="str">
        <f t="shared" si="22"/>
        <v/>
      </c>
      <c r="O734" s="3">
        <f>COUNTIF(N$8:N734,"X")</f>
        <v>70</v>
      </c>
      <c r="P734" s="3"/>
      <c r="R734" s="18" t="str">
        <f t="shared" si="23"/>
        <v/>
      </c>
    </row>
    <row r="735" spans="1:18">
      <c r="A735" s="2">
        <v>728</v>
      </c>
      <c r="B735">
        <v>1</v>
      </c>
      <c r="C735">
        <v>8</v>
      </c>
      <c r="D735">
        <v>92</v>
      </c>
      <c r="E735">
        <v>3</v>
      </c>
      <c r="F735">
        <v>86</v>
      </c>
      <c r="G735">
        <v>5</v>
      </c>
      <c r="H735">
        <v>96</v>
      </c>
      <c r="I735">
        <v>-1</v>
      </c>
      <c r="J735">
        <v>25400</v>
      </c>
      <c r="K735">
        <v>-1</v>
      </c>
      <c r="L735">
        <v>-1</v>
      </c>
      <c r="N735" s="3" t="str">
        <f t="shared" si="22"/>
        <v/>
      </c>
      <c r="O735" s="3">
        <f>COUNTIF(N$8:N735,"X")</f>
        <v>70</v>
      </c>
      <c r="P735" s="3"/>
      <c r="R735" s="18" t="str">
        <f t="shared" si="23"/>
        <v/>
      </c>
    </row>
    <row r="736" spans="1:18">
      <c r="A736" s="2">
        <v>729</v>
      </c>
      <c r="B736">
        <v>1</v>
      </c>
      <c r="C736">
        <v>8</v>
      </c>
      <c r="D736">
        <v>101</v>
      </c>
      <c r="E736">
        <v>4</v>
      </c>
      <c r="F736">
        <v>89</v>
      </c>
      <c r="G736">
        <v>4</v>
      </c>
      <c r="H736">
        <v>114</v>
      </c>
      <c r="I736">
        <v>-1</v>
      </c>
      <c r="J736">
        <v>25400</v>
      </c>
      <c r="K736">
        <v>-1</v>
      </c>
      <c r="L736">
        <v>-1</v>
      </c>
      <c r="N736" s="3" t="str">
        <f t="shared" si="22"/>
        <v/>
      </c>
      <c r="O736" s="3">
        <f>COUNTIF(N$8:N736,"X")</f>
        <v>70</v>
      </c>
      <c r="P736" s="3"/>
      <c r="R736" s="18" t="str">
        <f t="shared" si="23"/>
        <v/>
      </c>
    </row>
    <row r="737" spans="1:18">
      <c r="A737" s="2">
        <v>730</v>
      </c>
      <c r="B737">
        <v>1</v>
      </c>
      <c r="C737">
        <v>8</v>
      </c>
      <c r="D737">
        <v>90</v>
      </c>
      <c r="E737">
        <v>6</v>
      </c>
      <c r="F737">
        <v>87</v>
      </c>
      <c r="G737">
        <v>2</v>
      </c>
      <c r="H737">
        <v>100</v>
      </c>
      <c r="I737">
        <v>-1</v>
      </c>
      <c r="J737">
        <v>25400</v>
      </c>
      <c r="K737">
        <v>-1</v>
      </c>
      <c r="L737">
        <v>-1</v>
      </c>
      <c r="N737" s="3" t="str">
        <f t="shared" si="22"/>
        <v/>
      </c>
      <c r="O737" s="3">
        <f>COUNTIF(N$8:N737,"X")</f>
        <v>70</v>
      </c>
      <c r="P737" s="3"/>
      <c r="R737" s="18" t="str">
        <f t="shared" si="23"/>
        <v/>
      </c>
    </row>
    <row r="738" spans="1:18">
      <c r="A738" s="2">
        <v>731</v>
      </c>
      <c r="B738">
        <v>1</v>
      </c>
      <c r="C738">
        <v>6</v>
      </c>
      <c r="D738">
        <v>100</v>
      </c>
      <c r="E738">
        <v>2</v>
      </c>
      <c r="F738">
        <v>90</v>
      </c>
      <c r="G738">
        <v>4</v>
      </c>
      <c r="H738">
        <v>106</v>
      </c>
      <c r="I738">
        <v>-1</v>
      </c>
      <c r="J738">
        <v>25400</v>
      </c>
      <c r="K738">
        <v>-1</v>
      </c>
      <c r="L738">
        <v>-1</v>
      </c>
      <c r="N738" s="3" t="str">
        <f t="shared" si="22"/>
        <v/>
      </c>
      <c r="O738" s="3">
        <f>COUNTIF(N$8:N738,"X")</f>
        <v>70</v>
      </c>
      <c r="P738" s="3" t="str">
        <f>IF(O738&gt;$F$3,"X","-")</f>
        <v>-</v>
      </c>
      <c r="R738" s="18" t="str">
        <f t="shared" si="23"/>
        <v/>
      </c>
    </row>
    <row r="739" spans="1:18">
      <c r="A739" s="2">
        <v>732</v>
      </c>
      <c r="B739">
        <v>1</v>
      </c>
      <c r="C739">
        <v>9</v>
      </c>
      <c r="D739">
        <v>90</v>
      </c>
      <c r="E739">
        <v>5</v>
      </c>
      <c r="F739">
        <v>84</v>
      </c>
      <c r="G739">
        <v>4</v>
      </c>
      <c r="H739">
        <v>98</v>
      </c>
      <c r="I739">
        <v>-1</v>
      </c>
      <c r="J739">
        <v>25400</v>
      </c>
      <c r="K739">
        <v>-1</v>
      </c>
      <c r="L739">
        <v>-1</v>
      </c>
      <c r="N739" s="3" t="str">
        <f t="shared" si="22"/>
        <v/>
      </c>
      <c r="O739" s="3">
        <f>COUNTIF(N$8:N739,"X")</f>
        <v>70</v>
      </c>
      <c r="P739" s="3"/>
      <c r="R739" s="18" t="str">
        <f t="shared" si="23"/>
        <v/>
      </c>
    </row>
    <row r="740" spans="1:18">
      <c r="A740" s="2">
        <v>733</v>
      </c>
      <c r="B740">
        <v>1</v>
      </c>
      <c r="C740">
        <v>8</v>
      </c>
      <c r="D740">
        <v>89</v>
      </c>
      <c r="E740">
        <v>6</v>
      </c>
      <c r="F740">
        <v>87</v>
      </c>
      <c r="G740">
        <v>2</v>
      </c>
      <c r="H740">
        <v>96</v>
      </c>
      <c r="I740">
        <v>-1</v>
      </c>
      <c r="J740" s="10">
        <v>25400</v>
      </c>
      <c r="K740">
        <v>-1</v>
      </c>
      <c r="L740">
        <v>-1</v>
      </c>
      <c r="N740" s="3" t="str">
        <f t="shared" si="22"/>
        <v/>
      </c>
      <c r="O740" s="3">
        <f>COUNTIF(N$8:N740,"X")</f>
        <v>70</v>
      </c>
      <c r="P740" s="3"/>
      <c r="R740" s="18" t="str">
        <f t="shared" si="23"/>
        <v/>
      </c>
    </row>
    <row r="741" spans="1:18">
      <c r="A741" s="2">
        <v>734</v>
      </c>
      <c r="B741">
        <v>1</v>
      </c>
      <c r="C741">
        <v>7</v>
      </c>
      <c r="D741">
        <v>96</v>
      </c>
      <c r="E741">
        <v>5</v>
      </c>
      <c r="F741">
        <v>87</v>
      </c>
      <c r="G741">
        <v>2</v>
      </c>
      <c r="H741">
        <v>120</v>
      </c>
      <c r="I741">
        <v>-1</v>
      </c>
      <c r="J741" s="10">
        <v>25400</v>
      </c>
      <c r="K741">
        <v>-1</v>
      </c>
      <c r="L741">
        <v>-1</v>
      </c>
      <c r="N741" s="3" t="str">
        <f t="shared" si="22"/>
        <v/>
      </c>
      <c r="O741" s="3">
        <f>COUNTIF(N$8:N741,"X")</f>
        <v>70</v>
      </c>
      <c r="P741" s="3"/>
      <c r="R741" s="18" t="str">
        <f t="shared" si="23"/>
        <v/>
      </c>
    </row>
    <row r="742" spans="1:18">
      <c r="A742" s="2">
        <v>735</v>
      </c>
      <c r="B742">
        <v>1</v>
      </c>
      <c r="C742">
        <v>11</v>
      </c>
      <c r="D742">
        <v>88</v>
      </c>
      <c r="E742">
        <v>8</v>
      </c>
      <c r="F742">
        <v>86</v>
      </c>
      <c r="G742">
        <v>3</v>
      </c>
      <c r="H742">
        <v>95</v>
      </c>
      <c r="I742">
        <v>-1</v>
      </c>
      <c r="J742" s="10">
        <v>25400</v>
      </c>
      <c r="K742">
        <v>-1</v>
      </c>
      <c r="L742">
        <v>-1</v>
      </c>
      <c r="N742" s="3" t="str">
        <f t="shared" si="22"/>
        <v/>
      </c>
      <c r="O742" s="3">
        <f>COUNTIF(N$8:N742,"X")</f>
        <v>70</v>
      </c>
      <c r="P742" s="3"/>
      <c r="R742" s="18" t="str">
        <f t="shared" si="23"/>
        <v/>
      </c>
    </row>
    <row r="743" spans="1:18">
      <c r="A743" s="2">
        <v>736</v>
      </c>
      <c r="B743">
        <v>1</v>
      </c>
      <c r="C743">
        <v>14</v>
      </c>
      <c r="D743">
        <v>84</v>
      </c>
      <c r="E743">
        <v>11</v>
      </c>
      <c r="F743">
        <v>84</v>
      </c>
      <c r="G743">
        <v>3</v>
      </c>
      <c r="H743">
        <v>85</v>
      </c>
      <c r="I743">
        <v>-1</v>
      </c>
      <c r="J743" s="10">
        <v>2500</v>
      </c>
      <c r="K743">
        <v>-1</v>
      </c>
      <c r="L743">
        <v>-1</v>
      </c>
      <c r="N743" s="3" t="str">
        <f t="shared" si="22"/>
        <v/>
      </c>
      <c r="O743" s="3">
        <f>COUNTIF(N$8:N743,"X")</f>
        <v>70</v>
      </c>
      <c r="P743" s="3"/>
      <c r="R743" s="18" t="str">
        <f t="shared" si="23"/>
        <v/>
      </c>
    </row>
    <row r="744" spans="1:18">
      <c r="A744" s="2">
        <v>737</v>
      </c>
      <c r="B744">
        <v>1</v>
      </c>
      <c r="C744">
        <v>7</v>
      </c>
      <c r="D744">
        <v>94</v>
      </c>
      <c r="E744">
        <v>5</v>
      </c>
      <c r="F744">
        <v>86</v>
      </c>
      <c r="G744">
        <v>2</v>
      </c>
      <c r="H744">
        <v>116</v>
      </c>
      <c r="I744">
        <v>-1</v>
      </c>
      <c r="J744" s="10">
        <v>3800</v>
      </c>
      <c r="K744">
        <v>-1</v>
      </c>
      <c r="L744">
        <v>-1</v>
      </c>
      <c r="N744" s="3" t="str">
        <f t="shared" si="22"/>
        <v/>
      </c>
      <c r="O744" s="3">
        <f>COUNTIF(N$8:N744,"X")</f>
        <v>70</v>
      </c>
      <c r="P744" s="3"/>
      <c r="R744" s="18" t="str">
        <f t="shared" si="23"/>
        <v/>
      </c>
    </row>
    <row r="745" spans="1:18">
      <c r="A745" s="2">
        <v>738</v>
      </c>
      <c r="B745">
        <v>1</v>
      </c>
      <c r="C745">
        <v>15</v>
      </c>
      <c r="D745">
        <v>94</v>
      </c>
      <c r="E745">
        <v>11</v>
      </c>
      <c r="F745">
        <v>92</v>
      </c>
      <c r="G745">
        <v>4</v>
      </c>
      <c r="H745">
        <v>102</v>
      </c>
      <c r="I745">
        <v>-1</v>
      </c>
      <c r="J745" s="10">
        <v>3300</v>
      </c>
      <c r="K745">
        <v>-1</v>
      </c>
      <c r="L745">
        <v>-1</v>
      </c>
      <c r="N745" s="3" t="str">
        <f t="shared" si="22"/>
        <v/>
      </c>
      <c r="O745" s="3">
        <f>COUNTIF(N$8:N745,"X")</f>
        <v>70</v>
      </c>
      <c r="P745" s="3"/>
      <c r="R745" s="18" t="str">
        <f t="shared" si="23"/>
        <v/>
      </c>
    </row>
    <row r="746" spans="1:18">
      <c r="A746" s="2">
        <v>739</v>
      </c>
      <c r="B746">
        <v>1</v>
      </c>
      <c r="C746">
        <v>6</v>
      </c>
      <c r="D746">
        <v>93</v>
      </c>
      <c r="E746">
        <v>3</v>
      </c>
      <c r="F746">
        <v>91</v>
      </c>
      <c r="G746">
        <v>3</v>
      </c>
      <c r="H746">
        <v>95</v>
      </c>
      <c r="I746">
        <v>-1</v>
      </c>
      <c r="J746" s="10">
        <v>3500</v>
      </c>
      <c r="K746">
        <v>-1</v>
      </c>
      <c r="L746">
        <v>-1</v>
      </c>
      <c r="N746" s="3" t="str">
        <f t="shared" si="22"/>
        <v/>
      </c>
      <c r="O746" s="3">
        <f>COUNTIF(N$8:N746,"X")</f>
        <v>70</v>
      </c>
      <c r="P746" s="3"/>
      <c r="R746" s="18" t="str">
        <f t="shared" si="23"/>
        <v/>
      </c>
    </row>
    <row r="747" spans="1:18">
      <c r="A747" s="2">
        <v>740</v>
      </c>
      <c r="B747">
        <v>1</v>
      </c>
      <c r="C747">
        <v>7</v>
      </c>
      <c r="D747">
        <v>90</v>
      </c>
      <c r="E747">
        <v>6</v>
      </c>
      <c r="F747">
        <v>86</v>
      </c>
      <c r="G747">
        <v>1</v>
      </c>
      <c r="H747">
        <v>117</v>
      </c>
      <c r="I747">
        <v>-1</v>
      </c>
      <c r="J747" s="10">
        <v>3900</v>
      </c>
      <c r="K747">
        <v>-1</v>
      </c>
      <c r="L747">
        <v>-1</v>
      </c>
      <c r="N747" s="3" t="str">
        <f t="shared" si="22"/>
        <v/>
      </c>
      <c r="O747" s="3">
        <f>COUNTIF(N$8:N747,"X")</f>
        <v>70</v>
      </c>
      <c r="P747" s="3"/>
      <c r="R747" s="18" t="str">
        <f t="shared" si="23"/>
        <v/>
      </c>
    </row>
    <row r="748" spans="1:18">
      <c r="A748" s="2">
        <v>741</v>
      </c>
      <c r="B748">
        <v>1</v>
      </c>
      <c r="C748">
        <v>10</v>
      </c>
      <c r="D748">
        <v>99</v>
      </c>
      <c r="E748">
        <v>3</v>
      </c>
      <c r="F748">
        <v>86</v>
      </c>
      <c r="G748">
        <v>7</v>
      </c>
      <c r="H748">
        <v>105</v>
      </c>
      <c r="I748">
        <v>-1</v>
      </c>
      <c r="J748" s="10">
        <v>4100</v>
      </c>
      <c r="K748">
        <v>-1</v>
      </c>
      <c r="L748">
        <v>-1</v>
      </c>
      <c r="N748" s="3" t="str">
        <f t="shared" si="22"/>
        <v/>
      </c>
      <c r="O748" s="3">
        <f>COUNTIF(N$8:N748,"X")</f>
        <v>70</v>
      </c>
      <c r="P748" s="3" t="str">
        <f>IF(O748&gt;$F$3,"X","-")</f>
        <v>-</v>
      </c>
      <c r="R748" s="18" t="str">
        <f t="shared" si="23"/>
        <v/>
      </c>
    </row>
    <row r="749" spans="1:18">
      <c r="A749" s="2">
        <v>742</v>
      </c>
      <c r="B749">
        <v>1</v>
      </c>
      <c r="C749">
        <v>9</v>
      </c>
      <c r="D749">
        <v>92</v>
      </c>
      <c r="E749">
        <v>6</v>
      </c>
      <c r="F749">
        <v>91</v>
      </c>
      <c r="G749">
        <v>3</v>
      </c>
      <c r="H749">
        <v>94</v>
      </c>
      <c r="I749">
        <v>-1</v>
      </c>
      <c r="J749" s="10">
        <v>4200</v>
      </c>
      <c r="K749">
        <v>-1</v>
      </c>
      <c r="L749">
        <v>-1</v>
      </c>
      <c r="N749" s="3" t="str">
        <f t="shared" si="22"/>
        <v/>
      </c>
      <c r="O749" s="3">
        <f>COUNTIF(N$8:N749,"X")</f>
        <v>70</v>
      </c>
      <c r="P749" s="3"/>
      <c r="R749" s="18" t="str">
        <f t="shared" si="23"/>
        <v/>
      </c>
    </row>
    <row r="750" spans="1:18">
      <c r="A750" s="2">
        <v>743</v>
      </c>
      <c r="B750">
        <v>1</v>
      </c>
      <c r="C750">
        <v>13</v>
      </c>
      <c r="D750">
        <v>92</v>
      </c>
      <c r="E750">
        <v>7</v>
      </c>
      <c r="F750">
        <v>90</v>
      </c>
      <c r="G750">
        <v>6</v>
      </c>
      <c r="H750">
        <v>95</v>
      </c>
      <c r="I750">
        <v>-1</v>
      </c>
      <c r="J750" s="10">
        <v>4000</v>
      </c>
      <c r="K750">
        <v>-1</v>
      </c>
      <c r="L750">
        <v>-1</v>
      </c>
      <c r="N750" s="3" t="str">
        <f t="shared" si="22"/>
        <v/>
      </c>
      <c r="O750" s="3">
        <f>COUNTIF(N$8:N750,"X")</f>
        <v>70</v>
      </c>
      <c r="P750" s="3"/>
      <c r="R750" s="18" t="str">
        <f t="shared" si="23"/>
        <v/>
      </c>
    </row>
    <row r="751" spans="1:18">
      <c r="A751" s="2">
        <v>744</v>
      </c>
      <c r="B751">
        <v>1</v>
      </c>
      <c r="C751">
        <v>7</v>
      </c>
      <c r="D751">
        <v>98</v>
      </c>
      <c r="E751">
        <v>4</v>
      </c>
      <c r="F751">
        <v>86</v>
      </c>
      <c r="G751">
        <v>3</v>
      </c>
      <c r="H751">
        <v>114</v>
      </c>
      <c r="I751">
        <v>-1</v>
      </c>
      <c r="J751">
        <v>3800</v>
      </c>
      <c r="K751">
        <v>-1</v>
      </c>
      <c r="L751">
        <v>-1</v>
      </c>
      <c r="N751" s="3" t="str">
        <f t="shared" si="22"/>
        <v/>
      </c>
      <c r="O751" s="3">
        <f>COUNTIF(N$8:N751,"X")</f>
        <v>70</v>
      </c>
      <c r="P751" s="3"/>
      <c r="R751" s="18" t="str">
        <f t="shared" si="23"/>
        <v/>
      </c>
    </row>
    <row r="752" spans="1:18">
      <c r="A752" s="2">
        <v>745</v>
      </c>
      <c r="B752">
        <v>1</v>
      </c>
      <c r="C752">
        <v>7</v>
      </c>
      <c r="D752">
        <v>87</v>
      </c>
      <c r="E752">
        <v>6</v>
      </c>
      <c r="F752">
        <v>85</v>
      </c>
      <c r="G752">
        <v>1</v>
      </c>
      <c r="H752">
        <v>104</v>
      </c>
      <c r="I752">
        <v>-1</v>
      </c>
      <c r="J752">
        <v>3100</v>
      </c>
      <c r="K752">
        <v>-1</v>
      </c>
      <c r="L752">
        <v>-1</v>
      </c>
      <c r="N752" s="3" t="str">
        <f t="shared" si="22"/>
        <v/>
      </c>
      <c r="O752" s="3">
        <f>COUNTIF(N$8:N752,"X")</f>
        <v>70</v>
      </c>
      <c r="P752" s="3"/>
      <c r="R752" s="18" t="str">
        <f t="shared" si="23"/>
        <v/>
      </c>
    </row>
    <row r="753" spans="1:18">
      <c r="A753" s="2">
        <v>746</v>
      </c>
      <c r="B753">
        <v>1</v>
      </c>
      <c r="C753">
        <v>10</v>
      </c>
      <c r="D753">
        <v>99</v>
      </c>
      <c r="E753">
        <v>5</v>
      </c>
      <c r="F753">
        <v>91</v>
      </c>
      <c r="G753">
        <v>5</v>
      </c>
      <c r="H753">
        <v>108</v>
      </c>
      <c r="I753">
        <v>-1</v>
      </c>
      <c r="J753">
        <v>4200</v>
      </c>
      <c r="K753">
        <v>-1</v>
      </c>
      <c r="L753">
        <v>-1</v>
      </c>
      <c r="N753" s="3" t="str">
        <f t="shared" si="22"/>
        <v/>
      </c>
      <c r="O753" s="3">
        <f>COUNTIF(N$8:N753,"X")</f>
        <v>70</v>
      </c>
      <c r="P753" s="3"/>
      <c r="R753" s="18" t="str">
        <f t="shared" si="23"/>
        <v/>
      </c>
    </row>
    <row r="754" spans="1:18">
      <c r="A754" s="2">
        <v>747</v>
      </c>
      <c r="B754">
        <v>1</v>
      </c>
      <c r="C754">
        <v>13</v>
      </c>
      <c r="D754">
        <v>89</v>
      </c>
      <c r="E754">
        <v>9</v>
      </c>
      <c r="F754">
        <v>85</v>
      </c>
      <c r="G754">
        <v>4</v>
      </c>
      <c r="H754">
        <v>100</v>
      </c>
      <c r="I754">
        <v>-1</v>
      </c>
      <c r="J754">
        <v>4400</v>
      </c>
      <c r="K754">
        <v>-1</v>
      </c>
      <c r="L754">
        <v>-1</v>
      </c>
      <c r="N754" s="3" t="str">
        <f t="shared" si="22"/>
        <v/>
      </c>
      <c r="O754" s="3">
        <f>COUNTIF(N$8:N754,"X")</f>
        <v>70</v>
      </c>
      <c r="P754" s="3"/>
      <c r="R754" s="18" t="str">
        <f t="shared" si="23"/>
        <v/>
      </c>
    </row>
    <row r="755" spans="1:18">
      <c r="A755" s="2">
        <v>748</v>
      </c>
      <c r="B755">
        <v>1</v>
      </c>
      <c r="C755">
        <v>10</v>
      </c>
      <c r="D755">
        <v>85</v>
      </c>
      <c r="E755">
        <v>6</v>
      </c>
      <c r="F755">
        <v>85</v>
      </c>
      <c r="G755">
        <v>4</v>
      </c>
      <c r="H755">
        <v>87</v>
      </c>
      <c r="I755">
        <v>-1</v>
      </c>
      <c r="J755">
        <v>3900</v>
      </c>
      <c r="K755">
        <v>-1</v>
      </c>
      <c r="L755">
        <v>-1</v>
      </c>
      <c r="N755" s="3" t="str">
        <f t="shared" si="22"/>
        <v/>
      </c>
      <c r="O755" s="3">
        <f>COUNTIF(N$8:N755,"X")</f>
        <v>70</v>
      </c>
      <c r="P755" s="3"/>
      <c r="R755" s="18" t="str">
        <f t="shared" si="23"/>
        <v/>
      </c>
    </row>
    <row r="756" spans="1:18">
      <c r="A756" s="2">
        <v>749</v>
      </c>
      <c r="B756">
        <v>1</v>
      </c>
      <c r="C756">
        <v>9</v>
      </c>
      <c r="D756">
        <v>86</v>
      </c>
      <c r="E756">
        <v>5</v>
      </c>
      <c r="F756">
        <v>85</v>
      </c>
      <c r="G756">
        <v>4</v>
      </c>
      <c r="H756">
        <v>88</v>
      </c>
      <c r="I756">
        <v>-1</v>
      </c>
      <c r="J756">
        <v>4000</v>
      </c>
      <c r="K756">
        <v>-1</v>
      </c>
      <c r="L756">
        <v>-1</v>
      </c>
      <c r="N756" s="3" t="str">
        <f t="shared" si="22"/>
        <v/>
      </c>
      <c r="O756" s="3">
        <f>COUNTIF(N$8:N756,"X")</f>
        <v>70</v>
      </c>
      <c r="P756" s="3"/>
      <c r="R756" s="18" t="str">
        <f t="shared" si="23"/>
        <v/>
      </c>
    </row>
    <row r="757" spans="1:18">
      <c r="A757" s="2">
        <v>750</v>
      </c>
      <c r="B757">
        <v>1</v>
      </c>
      <c r="C757">
        <v>10</v>
      </c>
      <c r="D757">
        <v>96</v>
      </c>
      <c r="E757">
        <v>6</v>
      </c>
      <c r="F757">
        <v>90</v>
      </c>
      <c r="G757">
        <v>4</v>
      </c>
      <c r="H757">
        <v>106</v>
      </c>
      <c r="I757">
        <v>-1</v>
      </c>
      <c r="J757">
        <v>3500</v>
      </c>
      <c r="K757">
        <v>-1</v>
      </c>
      <c r="L757">
        <v>-1</v>
      </c>
      <c r="N757" s="3" t="str">
        <f t="shared" si="22"/>
        <v/>
      </c>
      <c r="O757" s="3">
        <f>COUNTIF(N$8:N757,"X")</f>
        <v>70</v>
      </c>
      <c r="P757" s="3"/>
      <c r="R757" s="18" t="str">
        <f t="shared" si="23"/>
        <v/>
      </c>
    </row>
    <row r="758" spans="1:18">
      <c r="A758" s="2">
        <v>751</v>
      </c>
      <c r="B758">
        <v>1</v>
      </c>
      <c r="C758">
        <v>11</v>
      </c>
      <c r="D758">
        <v>104</v>
      </c>
      <c r="E758">
        <v>1</v>
      </c>
      <c r="F758">
        <v>91</v>
      </c>
      <c r="G758">
        <v>10</v>
      </c>
      <c r="H758">
        <v>106</v>
      </c>
      <c r="I758">
        <v>-1</v>
      </c>
      <c r="J758">
        <v>3000</v>
      </c>
      <c r="K758">
        <v>-1</v>
      </c>
      <c r="L758">
        <v>-1</v>
      </c>
      <c r="N758" s="3" t="str">
        <f t="shared" si="22"/>
        <v/>
      </c>
      <c r="O758" s="3">
        <f>COUNTIF(N$8:N758,"X")</f>
        <v>70</v>
      </c>
      <c r="P758" s="3" t="str">
        <f>IF(O758&gt;$F$3,"X","-")</f>
        <v>-</v>
      </c>
      <c r="R758" s="18" t="str">
        <f t="shared" si="23"/>
        <v/>
      </c>
    </row>
    <row r="759" spans="1:18">
      <c r="A759" s="2">
        <v>752</v>
      </c>
      <c r="B759">
        <v>1</v>
      </c>
      <c r="C759">
        <v>10</v>
      </c>
      <c r="D759">
        <v>98</v>
      </c>
      <c r="E759">
        <v>6</v>
      </c>
      <c r="F759">
        <v>86</v>
      </c>
      <c r="G759">
        <v>4</v>
      </c>
      <c r="H759">
        <v>116</v>
      </c>
      <c r="I759">
        <v>-1</v>
      </c>
      <c r="J759">
        <v>3900</v>
      </c>
      <c r="K759">
        <v>-1</v>
      </c>
      <c r="L759">
        <v>-1</v>
      </c>
      <c r="N759" s="3" t="str">
        <f t="shared" si="22"/>
        <v/>
      </c>
      <c r="O759" s="3">
        <f>COUNTIF(N$8:N759,"X")</f>
        <v>70</v>
      </c>
      <c r="P759" s="3"/>
      <c r="R759" s="18" t="str">
        <f t="shared" si="23"/>
        <v/>
      </c>
    </row>
    <row r="760" spans="1:18">
      <c r="A760" s="2">
        <v>753</v>
      </c>
      <c r="B760">
        <v>1</v>
      </c>
      <c r="C760">
        <v>5</v>
      </c>
      <c r="D760">
        <v>84</v>
      </c>
      <c r="E760">
        <v>3</v>
      </c>
      <c r="F760">
        <v>87</v>
      </c>
      <c r="G760">
        <v>2</v>
      </c>
      <c r="H760">
        <v>81</v>
      </c>
      <c r="I760">
        <v>-1</v>
      </c>
      <c r="J760">
        <v>4400</v>
      </c>
      <c r="K760">
        <v>-1</v>
      </c>
      <c r="L760">
        <v>-1</v>
      </c>
      <c r="N760" s="3" t="str">
        <f t="shared" si="22"/>
        <v/>
      </c>
      <c r="O760" s="3">
        <f>COUNTIF(N$8:N760,"X")</f>
        <v>70</v>
      </c>
      <c r="P760" s="3"/>
      <c r="R760" s="18" t="str">
        <f t="shared" si="23"/>
        <v/>
      </c>
    </row>
    <row r="761" spans="1:18">
      <c r="A761" s="2">
        <v>754</v>
      </c>
      <c r="B761">
        <v>1</v>
      </c>
      <c r="C761">
        <v>8</v>
      </c>
      <c r="D761">
        <v>99</v>
      </c>
      <c r="E761">
        <v>3</v>
      </c>
      <c r="F761">
        <v>93</v>
      </c>
      <c r="G761">
        <v>5</v>
      </c>
      <c r="H761">
        <v>104</v>
      </c>
      <c r="I761">
        <v>-1</v>
      </c>
      <c r="J761">
        <v>4200</v>
      </c>
      <c r="K761">
        <v>-1</v>
      </c>
      <c r="L761">
        <v>-1</v>
      </c>
      <c r="N761" s="3" t="str">
        <f t="shared" si="22"/>
        <v/>
      </c>
      <c r="O761" s="3">
        <f>COUNTIF(N$8:N761,"X")</f>
        <v>70</v>
      </c>
      <c r="P761" s="3"/>
      <c r="R761" s="18" t="str">
        <f t="shared" si="23"/>
        <v/>
      </c>
    </row>
    <row r="762" spans="1:18">
      <c r="A762" s="2">
        <v>755</v>
      </c>
      <c r="B762">
        <v>1</v>
      </c>
      <c r="C762">
        <v>10</v>
      </c>
      <c r="D762">
        <v>85</v>
      </c>
      <c r="E762">
        <v>9</v>
      </c>
      <c r="F762">
        <v>83</v>
      </c>
      <c r="G762">
        <v>1</v>
      </c>
      <c r="H762">
        <v>107</v>
      </c>
      <c r="I762">
        <v>-1</v>
      </c>
      <c r="J762">
        <v>3100</v>
      </c>
      <c r="K762">
        <v>-1</v>
      </c>
      <c r="L762">
        <v>-1</v>
      </c>
      <c r="N762" s="3" t="str">
        <f t="shared" si="22"/>
        <v/>
      </c>
      <c r="O762" s="3">
        <f>COUNTIF(N$8:N762,"X")</f>
        <v>70</v>
      </c>
      <c r="P762" s="3"/>
      <c r="R762" s="18" t="str">
        <f t="shared" si="23"/>
        <v/>
      </c>
    </row>
    <row r="763" spans="1:18">
      <c r="A763" s="2">
        <v>756</v>
      </c>
      <c r="B763">
        <v>1</v>
      </c>
      <c r="C763">
        <v>7</v>
      </c>
      <c r="D763">
        <v>88</v>
      </c>
      <c r="E763">
        <v>6</v>
      </c>
      <c r="F763">
        <v>86</v>
      </c>
      <c r="G763">
        <v>1</v>
      </c>
      <c r="H763">
        <v>101</v>
      </c>
      <c r="I763">
        <v>-1</v>
      </c>
      <c r="J763">
        <v>3800</v>
      </c>
      <c r="K763">
        <v>-1</v>
      </c>
      <c r="L763">
        <v>-1</v>
      </c>
      <c r="N763" s="3" t="str">
        <f t="shared" si="22"/>
        <v/>
      </c>
      <c r="O763" s="3">
        <f>COUNTIF(N$8:N763,"X")</f>
        <v>70</v>
      </c>
      <c r="P763" s="3"/>
      <c r="R763" s="18" t="str">
        <f t="shared" si="23"/>
        <v/>
      </c>
    </row>
    <row r="764" spans="1:18">
      <c r="A764" s="2">
        <v>757</v>
      </c>
      <c r="B764">
        <v>1</v>
      </c>
      <c r="C764">
        <v>16</v>
      </c>
      <c r="D764">
        <v>86</v>
      </c>
      <c r="E764">
        <v>13</v>
      </c>
      <c r="F764">
        <v>86</v>
      </c>
      <c r="G764">
        <v>3</v>
      </c>
      <c r="H764">
        <v>86</v>
      </c>
      <c r="I764">
        <v>-1</v>
      </c>
      <c r="J764">
        <v>4000</v>
      </c>
      <c r="K764">
        <v>-1</v>
      </c>
      <c r="L764">
        <v>-1</v>
      </c>
      <c r="N764" s="3" t="str">
        <f t="shared" si="22"/>
        <v/>
      </c>
      <c r="O764" s="3">
        <f>COUNTIF(N$8:N764,"X")</f>
        <v>70</v>
      </c>
      <c r="P764" s="3"/>
      <c r="R764" s="18" t="str">
        <f t="shared" si="23"/>
        <v/>
      </c>
    </row>
    <row r="765" spans="1:18">
      <c r="A765" s="2">
        <v>758</v>
      </c>
      <c r="B765">
        <v>1</v>
      </c>
      <c r="C765">
        <v>11</v>
      </c>
      <c r="D765">
        <v>85</v>
      </c>
      <c r="E765">
        <v>10</v>
      </c>
      <c r="F765">
        <v>86</v>
      </c>
      <c r="G765">
        <v>1</v>
      </c>
      <c r="H765">
        <v>82</v>
      </c>
      <c r="I765">
        <v>-1</v>
      </c>
      <c r="J765">
        <v>3600</v>
      </c>
      <c r="K765">
        <v>-1</v>
      </c>
      <c r="L765">
        <v>-1</v>
      </c>
      <c r="N765" s="3" t="str">
        <f t="shared" si="22"/>
        <v/>
      </c>
      <c r="O765" s="3">
        <f>COUNTIF(N$8:N765,"X")</f>
        <v>70</v>
      </c>
      <c r="P765" s="3"/>
      <c r="R765" s="18" t="str">
        <f t="shared" si="23"/>
        <v/>
      </c>
    </row>
    <row r="766" spans="1:18">
      <c r="A766" s="2">
        <v>759</v>
      </c>
      <c r="B766">
        <v>1</v>
      </c>
      <c r="C766">
        <v>7</v>
      </c>
      <c r="D766">
        <v>96</v>
      </c>
      <c r="E766">
        <v>6</v>
      </c>
      <c r="F766">
        <v>93</v>
      </c>
      <c r="G766">
        <v>1</v>
      </c>
      <c r="H766">
        <v>118</v>
      </c>
      <c r="I766">
        <v>-1</v>
      </c>
      <c r="J766">
        <v>3800</v>
      </c>
      <c r="K766">
        <v>-1</v>
      </c>
      <c r="L766">
        <v>-1</v>
      </c>
      <c r="N766" s="3" t="str">
        <f t="shared" si="22"/>
        <v/>
      </c>
      <c r="O766" s="3">
        <f>COUNTIF(N$8:N766,"X")</f>
        <v>70</v>
      </c>
      <c r="P766" s="3"/>
      <c r="R766" s="18" t="str">
        <f t="shared" si="23"/>
        <v/>
      </c>
    </row>
    <row r="767" spans="1:18">
      <c r="A767" s="2">
        <v>760</v>
      </c>
      <c r="B767">
        <v>1</v>
      </c>
      <c r="C767">
        <v>8</v>
      </c>
      <c r="D767">
        <v>86</v>
      </c>
      <c r="E767">
        <v>7</v>
      </c>
      <c r="F767">
        <v>86</v>
      </c>
      <c r="G767">
        <v>1</v>
      </c>
      <c r="H767">
        <v>91</v>
      </c>
      <c r="I767">
        <v>-1</v>
      </c>
      <c r="J767">
        <v>4600</v>
      </c>
      <c r="K767">
        <v>-1</v>
      </c>
      <c r="L767">
        <v>-1</v>
      </c>
      <c r="N767" s="3" t="str">
        <f t="shared" si="22"/>
        <v/>
      </c>
      <c r="O767" s="3">
        <f>COUNTIF(N$8:N767,"X")</f>
        <v>70</v>
      </c>
      <c r="P767" s="3"/>
      <c r="R767" s="18" t="str">
        <f t="shared" si="23"/>
        <v/>
      </c>
    </row>
    <row r="768" spans="1:18">
      <c r="A768" s="2">
        <v>761</v>
      </c>
      <c r="B768">
        <v>1</v>
      </c>
      <c r="C768">
        <v>11</v>
      </c>
      <c r="D768">
        <v>88</v>
      </c>
      <c r="E768">
        <v>8</v>
      </c>
      <c r="F768">
        <v>82</v>
      </c>
      <c r="G768">
        <v>3</v>
      </c>
      <c r="H768">
        <v>105</v>
      </c>
      <c r="I768">
        <v>-1</v>
      </c>
      <c r="J768">
        <v>4500</v>
      </c>
      <c r="K768">
        <v>-1</v>
      </c>
      <c r="L768">
        <v>-1</v>
      </c>
      <c r="N768" s="3" t="str">
        <f t="shared" si="22"/>
        <v/>
      </c>
      <c r="O768" s="3">
        <f>COUNTIF(N$8:N768,"X")</f>
        <v>70</v>
      </c>
      <c r="P768" s="3" t="str">
        <f>IF(O768&gt;$F$3,"X","-")</f>
        <v>-</v>
      </c>
      <c r="R768" s="18" t="str">
        <f t="shared" si="23"/>
        <v/>
      </c>
    </row>
    <row r="769" spans="1:18">
      <c r="A769" s="2">
        <v>762</v>
      </c>
      <c r="B769">
        <v>1</v>
      </c>
      <c r="C769">
        <v>9</v>
      </c>
      <c r="D769">
        <v>87</v>
      </c>
      <c r="E769">
        <v>7</v>
      </c>
      <c r="F769">
        <v>86</v>
      </c>
      <c r="G769">
        <v>2</v>
      </c>
      <c r="H769">
        <v>91</v>
      </c>
      <c r="I769">
        <v>-1</v>
      </c>
      <c r="J769">
        <v>4200</v>
      </c>
      <c r="K769">
        <v>-1</v>
      </c>
      <c r="L769">
        <v>-1</v>
      </c>
      <c r="N769" s="3" t="str">
        <f t="shared" si="22"/>
        <v/>
      </c>
      <c r="O769" s="3">
        <f>COUNTIF(N$8:N769,"X")</f>
        <v>70</v>
      </c>
      <c r="P769" s="3"/>
      <c r="R769" s="18" t="str">
        <f t="shared" si="23"/>
        <v/>
      </c>
    </row>
    <row r="770" spans="1:18">
      <c r="A770" s="2">
        <v>763</v>
      </c>
      <c r="B770">
        <v>1</v>
      </c>
      <c r="C770">
        <v>12</v>
      </c>
      <c r="D770">
        <v>86</v>
      </c>
      <c r="E770">
        <v>11</v>
      </c>
      <c r="F770">
        <v>85</v>
      </c>
      <c r="G770">
        <v>1</v>
      </c>
      <c r="H770">
        <v>104</v>
      </c>
      <c r="I770">
        <v>-1</v>
      </c>
      <c r="J770">
        <v>3900</v>
      </c>
      <c r="K770">
        <v>-1</v>
      </c>
      <c r="L770">
        <v>-1</v>
      </c>
      <c r="N770" s="3" t="str">
        <f t="shared" si="22"/>
        <v/>
      </c>
      <c r="O770" s="3">
        <f>COUNTIF(N$8:N770,"X")</f>
        <v>70</v>
      </c>
      <c r="P770" s="3"/>
      <c r="R770" s="18" t="str">
        <f t="shared" si="23"/>
        <v/>
      </c>
    </row>
    <row r="771" spans="1:18">
      <c r="A771" s="2">
        <v>764</v>
      </c>
      <c r="B771">
        <v>1</v>
      </c>
      <c r="C771">
        <v>8</v>
      </c>
      <c r="D771">
        <v>95</v>
      </c>
      <c r="E771">
        <v>5</v>
      </c>
      <c r="F771">
        <v>92</v>
      </c>
      <c r="G771">
        <v>3</v>
      </c>
      <c r="H771">
        <v>100</v>
      </c>
      <c r="I771">
        <v>-1</v>
      </c>
      <c r="J771">
        <v>4000</v>
      </c>
      <c r="K771">
        <v>-1</v>
      </c>
      <c r="L771">
        <v>-1</v>
      </c>
      <c r="N771" s="3" t="str">
        <f t="shared" si="22"/>
        <v/>
      </c>
      <c r="O771" s="3">
        <f>COUNTIF(N$8:N771,"X")</f>
        <v>70</v>
      </c>
      <c r="P771" s="3"/>
      <c r="R771" s="18" t="str">
        <f t="shared" si="23"/>
        <v/>
      </c>
    </row>
    <row r="772" spans="1:18">
      <c r="A772" s="2">
        <v>765</v>
      </c>
      <c r="B772">
        <v>1</v>
      </c>
      <c r="C772">
        <v>13</v>
      </c>
      <c r="D772">
        <v>94</v>
      </c>
      <c r="E772">
        <v>7</v>
      </c>
      <c r="F772">
        <v>89</v>
      </c>
      <c r="G772">
        <v>6</v>
      </c>
      <c r="H772">
        <v>101</v>
      </c>
      <c r="I772">
        <v>-1</v>
      </c>
      <c r="J772" s="10">
        <v>4200</v>
      </c>
      <c r="K772">
        <v>-1</v>
      </c>
      <c r="L772">
        <v>-1</v>
      </c>
      <c r="N772" s="3" t="str">
        <f t="shared" si="22"/>
        <v/>
      </c>
      <c r="O772" s="3">
        <f>COUNTIF(N$8:N772,"X")</f>
        <v>70</v>
      </c>
      <c r="P772" s="3"/>
      <c r="R772" s="18" t="str">
        <f t="shared" si="23"/>
        <v/>
      </c>
    </row>
    <row r="773" spans="1:18">
      <c r="A773" s="2">
        <v>766</v>
      </c>
      <c r="B773">
        <v>1</v>
      </c>
      <c r="C773">
        <v>-2</v>
      </c>
      <c r="D773">
        <v>89</v>
      </c>
      <c r="E773">
        <v>-2</v>
      </c>
      <c r="F773">
        <v>85</v>
      </c>
      <c r="G773">
        <v>-2</v>
      </c>
      <c r="H773">
        <v>98</v>
      </c>
      <c r="I773">
        <v>-1</v>
      </c>
      <c r="J773" s="10">
        <v>4300</v>
      </c>
      <c r="K773">
        <v>-1</v>
      </c>
      <c r="L773">
        <v>-1</v>
      </c>
      <c r="N773" s="3" t="str">
        <f t="shared" si="22"/>
        <v>X</v>
      </c>
      <c r="O773" s="3">
        <f>COUNTIF(N$8:N773,"X")</f>
        <v>71</v>
      </c>
      <c r="P773" s="3"/>
      <c r="R773" s="18" t="str">
        <f t="shared" si="23"/>
        <v/>
      </c>
    </row>
    <row r="774" spans="1:18">
      <c r="A774" s="2">
        <v>767</v>
      </c>
      <c r="B774">
        <v>1</v>
      </c>
      <c r="C774">
        <v>6</v>
      </c>
      <c r="D774">
        <v>89</v>
      </c>
      <c r="E774">
        <v>5</v>
      </c>
      <c r="F774">
        <v>86</v>
      </c>
      <c r="G774">
        <v>1</v>
      </c>
      <c r="H774">
        <v>107</v>
      </c>
      <c r="I774">
        <v>-1</v>
      </c>
      <c r="J774" s="10">
        <v>3900</v>
      </c>
      <c r="K774">
        <v>-1</v>
      </c>
      <c r="L774">
        <v>-1</v>
      </c>
      <c r="N774" s="3" t="str">
        <f t="shared" si="22"/>
        <v/>
      </c>
      <c r="O774" s="3">
        <f>COUNTIF(N$8:N774,"X")</f>
        <v>71</v>
      </c>
      <c r="P774" s="3"/>
      <c r="R774" s="18" t="str">
        <f t="shared" si="23"/>
        <v/>
      </c>
    </row>
    <row r="775" spans="1:18">
      <c r="A775" s="2">
        <v>768</v>
      </c>
      <c r="B775">
        <v>1</v>
      </c>
      <c r="C775">
        <v>6</v>
      </c>
      <c r="D775">
        <v>94</v>
      </c>
      <c r="E775">
        <v>3</v>
      </c>
      <c r="F775">
        <v>90</v>
      </c>
      <c r="G775">
        <v>3</v>
      </c>
      <c r="H775">
        <v>99</v>
      </c>
      <c r="I775">
        <v>-1</v>
      </c>
      <c r="J775" s="10">
        <v>2500</v>
      </c>
      <c r="K775">
        <v>-1</v>
      </c>
      <c r="L775">
        <v>-1</v>
      </c>
      <c r="N775" s="3" t="str">
        <f t="shared" si="22"/>
        <v/>
      </c>
      <c r="O775" s="3">
        <f>COUNTIF(N$8:N775,"X")</f>
        <v>71</v>
      </c>
      <c r="P775" s="3"/>
      <c r="R775" s="18" t="str">
        <f t="shared" si="23"/>
        <v/>
      </c>
    </row>
    <row r="776" spans="1:18">
      <c r="A776" s="2">
        <v>769</v>
      </c>
      <c r="B776">
        <v>1</v>
      </c>
      <c r="C776">
        <v>6</v>
      </c>
      <c r="D776">
        <v>96</v>
      </c>
      <c r="E776">
        <v>4</v>
      </c>
      <c r="F776">
        <v>95</v>
      </c>
      <c r="G776">
        <v>2</v>
      </c>
      <c r="H776">
        <v>98</v>
      </c>
      <c r="I776">
        <v>-1</v>
      </c>
      <c r="J776" s="10">
        <v>3800</v>
      </c>
      <c r="K776">
        <v>-1</v>
      </c>
      <c r="L776">
        <v>-1</v>
      </c>
      <c r="N776" s="3" t="str">
        <f t="shared" ref="N776:N839" si="24">IF(OR(C776=-2,D776=-2,E776=-2,F776=-2,G776=-2,H776=-2),"X","")</f>
        <v/>
      </c>
      <c r="O776" s="3">
        <f>COUNTIF(N$8:N776,"X")</f>
        <v>71</v>
      </c>
      <c r="P776" s="3"/>
      <c r="R776" s="18" t="str">
        <f t="shared" ref="R776:R839" si="25">IF(P776&gt;="X","Betriebsmeldung","")</f>
        <v/>
      </c>
    </row>
    <row r="777" spans="1:18">
      <c r="A777" s="2">
        <v>770</v>
      </c>
      <c r="B777">
        <v>1</v>
      </c>
      <c r="C777">
        <v>10</v>
      </c>
      <c r="D777">
        <v>100</v>
      </c>
      <c r="E777">
        <v>3</v>
      </c>
      <c r="F777">
        <v>87</v>
      </c>
      <c r="G777">
        <v>7</v>
      </c>
      <c r="H777">
        <v>106</v>
      </c>
      <c r="I777">
        <v>-1</v>
      </c>
      <c r="J777" s="10">
        <v>4700</v>
      </c>
      <c r="K777">
        <v>-1</v>
      </c>
      <c r="L777">
        <v>-1</v>
      </c>
      <c r="N777" s="3" t="str">
        <f t="shared" si="24"/>
        <v/>
      </c>
      <c r="O777" s="3">
        <f>COUNTIF(N$8:N777,"X")</f>
        <v>71</v>
      </c>
      <c r="P777" s="3"/>
      <c r="R777" s="18" t="str">
        <f t="shared" si="25"/>
        <v/>
      </c>
    </row>
    <row r="778" spans="1:18">
      <c r="A778" s="2">
        <v>771</v>
      </c>
      <c r="B778">
        <v>1</v>
      </c>
      <c r="C778">
        <v>10</v>
      </c>
      <c r="D778">
        <v>88</v>
      </c>
      <c r="E778">
        <v>7</v>
      </c>
      <c r="F778">
        <v>82</v>
      </c>
      <c r="G778">
        <v>3</v>
      </c>
      <c r="H778">
        <v>103</v>
      </c>
      <c r="I778">
        <v>-1</v>
      </c>
      <c r="J778" s="10">
        <v>3600</v>
      </c>
      <c r="K778">
        <v>-1</v>
      </c>
      <c r="L778">
        <v>-1</v>
      </c>
      <c r="N778" s="3" t="str">
        <f t="shared" si="24"/>
        <v/>
      </c>
      <c r="O778" s="3">
        <f>COUNTIF(N$8:N778,"X")</f>
        <v>71</v>
      </c>
      <c r="P778" s="3" t="str">
        <f>IF(O778&gt;$F$3,"X","-")</f>
        <v>-</v>
      </c>
      <c r="R778" s="18" t="str">
        <f t="shared" si="25"/>
        <v/>
      </c>
    </row>
    <row r="779" spans="1:18">
      <c r="A779" s="2">
        <v>772</v>
      </c>
      <c r="B779">
        <v>1</v>
      </c>
      <c r="C779">
        <v>9</v>
      </c>
      <c r="D779">
        <v>94</v>
      </c>
      <c r="E779">
        <v>7</v>
      </c>
      <c r="F779">
        <v>89</v>
      </c>
      <c r="G779">
        <v>2</v>
      </c>
      <c r="H779">
        <v>114</v>
      </c>
      <c r="I779">
        <v>-1</v>
      </c>
      <c r="J779" s="10">
        <v>3300</v>
      </c>
      <c r="K779">
        <v>-1</v>
      </c>
      <c r="L779">
        <v>-1</v>
      </c>
      <c r="N779" s="3" t="str">
        <f t="shared" si="24"/>
        <v/>
      </c>
      <c r="O779" s="3">
        <f>COUNTIF(N$8:N779,"X")</f>
        <v>71</v>
      </c>
      <c r="P779" s="3"/>
      <c r="R779" s="18" t="str">
        <f t="shared" si="25"/>
        <v/>
      </c>
    </row>
    <row r="780" spans="1:18">
      <c r="A780" s="2">
        <v>773</v>
      </c>
      <c r="B780">
        <v>1</v>
      </c>
      <c r="C780">
        <v>11</v>
      </c>
      <c r="D780">
        <v>92</v>
      </c>
      <c r="E780">
        <v>7</v>
      </c>
      <c r="F780">
        <v>84</v>
      </c>
      <c r="G780">
        <v>4</v>
      </c>
      <c r="H780">
        <v>106</v>
      </c>
      <c r="I780">
        <v>-1</v>
      </c>
      <c r="J780">
        <v>3600</v>
      </c>
      <c r="K780">
        <v>-1</v>
      </c>
      <c r="L780">
        <v>-1</v>
      </c>
      <c r="N780" s="3" t="str">
        <f t="shared" si="24"/>
        <v/>
      </c>
      <c r="O780" s="3">
        <f>COUNTIF(N$8:N780,"X")</f>
        <v>71</v>
      </c>
      <c r="P780" s="3"/>
      <c r="R780" s="18" t="str">
        <f t="shared" si="25"/>
        <v/>
      </c>
    </row>
    <row r="781" spans="1:18">
      <c r="A781" s="2">
        <v>774</v>
      </c>
      <c r="B781">
        <v>1</v>
      </c>
      <c r="C781">
        <v>12</v>
      </c>
      <c r="D781">
        <v>84</v>
      </c>
      <c r="E781">
        <v>12</v>
      </c>
      <c r="F781">
        <v>84</v>
      </c>
      <c r="G781">
        <v>0</v>
      </c>
      <c r="H781">
        <v>-1</v>
      </c>
      <c r="I781">
        <v>-1</v>
      </c>
      <c r="J781">
        <v>3800</v>
      </c>
      <c r="K781">
        <v>-1</v>
      </c>
      <c r="L781">
        <v>-1</v>
      </c>
      <c r="N781" s="3" t="str">
        <f t="shared" si="24"/>
        <v/>
      </c>
      <c r="O781" s="3">
        <f>COUNTIF(N$8:N781,"X")</f>
        <v>71</v>
      </c>
      <c r="P781" s="3"/>
      <c r="R781" s="18" t="str">
        <f t="shared" si="25"/>
        <v/>
      </c>
    </row>
    <row r="782" spans="1:18">
      <c r="A782" s="2">
        <v>775</v>
      </c>
      <c r="B782">
        <v>1</v>
      </c>
      <c r="C782">
        <v>13</v>
      </c>
      <c r="D782">
        <v>94</v>
      </c>
      <c r="E782">
        <v>6</v>
      </c>
      <c r="F782">
        <v>88</v>
      </c>
      <c r="G782">
        <v>7</v>
      </c>
      <c r="H782">
        <v>100</v>
      </c>
      <c r="I782">
        <v>-1</v>
      </c>
      <c r="J782">
        <v>4600</v>
      </c>
      <c r="K782">
        <v>-1</v>
      </c>
      <c r="L782">
        <v>-1</v>
      </c>
      <c r="N782" s="3" t="str">
        <f t="shared" si="24"/>
        <v/>
      </c>
      <c r="O782" s="3">
        <f>COUNTIF(N$8:N782,"X")</f>
        <v>71</v>
      </c>
      <c r="P782" s="3"/>
      <c r="R782" s="18" t="str">
        <f t="shared" si="25"/>
        <v/>
      </c>
    </row>
    <row r="783" spans="1:18">
      <c r="A783" s="2">
        <v>776</v>
      </c>
      <c r="B783">
        <v>1</v>
      </c>
      <c r="C783">
        <v>11</v>
      </c>
      <c r="D783">
        <v>85</v>
      </c>
      <c r="E783">
        <v>10</v>
      </c>
      <c r="F783">
        <v>86</v>
      </c>
      <c r="G783">
        <v>1</v>
      </c>
      <c r="H783">
        <v>82</v>
      </c>
      <c r="I783">
        <v>-1</v>
      </c>
      <c r="J783">
        <v>4500</v>
      </c>
      <c r="K783">
        <v>-1</v>
      </c>
      <c r="L783">
        <v>-1</v>
      </c>
      <c r="N783" s="3" t="str">
        <f t="shared" si="24"/>
        <v/>
      </c>
      <c r="O783" s="3">
        <f>COUNTIF(N$8:N783,"X")</f>
        <v>71</v>
      </c>
      <c r="P783" s="3"/>
      <c r="R783" s="18" t="str">
        <f t="shared" si="25"/>
        <v/>
      </c>
    </row>
    <row r="784" spans="1:18">
      <c r="A784" s="2">
        <v>777</v>
      </c>
      <c r="B784">
        <v>1</v>
      </c>
      <c r="C784">
        <v>10</v>
      </c>
      <c r="D784">
        <v>93</v>
      </c>
      <c r="E784">
        <v>5</v>
      </c>
      <c r="F784">
        <v>85</v>
      </c>
      <c r="G784">
        <v>5</v>
      </c>
      <c r="H784">
        <v>102</v>
      </c>
      <c r="I784">
        <v>-1</v>
      </c>
      <c r="J784">
        <v>4200</v>
      </c>
      <c r="K784">
        <v>-1</v>
      </c>
      <c r="L784">
        <v>-1</v>
      </c>
      <c r="N784" s="3" t="str">
        <f t="shared" si="24"/>
        <v/>
      </c>
      <c r="O784" s="3">
        <f>COUNTIF(N$8:N784,"X")</f>
        <v>71</v>
      </c>
      <c r="P784" s="3"/>
      <c r="R784" s="18" t="str">
        <f t="shared" si="25"/>
        <v/>
      </c>
    </row>
    <row r="785" spans="1:18">
      <c r="A785" s="2">
        <v>778</v>
      </c>
      <c r="B785">
        <v>1</v>
      </c>
      <c r="C785">
        <v>8</v>
      </c>
      <c r="D785">
        <v>88</v>
      </c>
      <c r="E785">
        <v>6</v>
      </c>
      <c r="F785">
        <v>87</v>
      </c>
      <c r="G785">
        <v>2</v>
      </c>
      <c r="H785">
        <v>92</v>
      </c>
      <c r="I785">
        <v>-1</v>
      </c>
      <c r="J785">
        <v>3600</v>
      </c>
      <c r="K785">
        <v>-1</v>
      </c>
      <c r="L785">
        <v>-1</v>
      </c>
      <c r="N785" s="3" t="str">
        <f t="shared" si="24"/>
        <v/>
      </c>
      <c r="O785" s="3">
        <f>COUNTIF(N$8:N785,"X")</f>
        <v>71</v>
      </c>
      <c r="P785" s="3"/>
      <c r="R785" s="18" t="str">
        <f t="shared" si="25"/>
        <v/>
      </c>
    </row>
    <row r="786" spans="1:18">
      <c r="A786" s="2">
        <v>779</v>
      </c>
      <c r="B786">
        <v>1</v>
      </c>
      <c r="C786">
        <v>11</v>
      </c>
      <c r="D786">
        <v>98</v>
      </c>
      <c r="E786">
        <v>4</v>
      </c>
      <c r="F786">
        <v>86</v>
      </c>
      <c r="G786">
        <v>7</v>
      </c>
      <c r="H786">
        <v>105</v>
      </c>
      <c r="I786">
        <v>-1</v>
      </c>
      <c r="J786">
        <v>3300</v>
      </c>
      <c r="K786">
        <v>-1</v>
      </c>
      <c r="L786">
        <v>-1</v>
      </c>
      <c r="N786" s="3" t="str">
        <f t="shared" si="24"/>
        <v/>
      </c>
      <c r="O786" s="3">
        <f>COUNTIF(N$8:N786,"X")</f>
        <v>71</v>
      </c>
      <c r="P786" s="3"/>
      <c r="R786" s="18" t="str">
        <f t="shared" si="25"/>
        <v/>
      </c>
    </row>
    <row r="787" spans="1:18">
      <c r="A787" s="2">
        <v>780</v>
      </c>
      <c r="B787">
        <v>1</v>
      </c>
      <c r="C787">
        <v>10</v>
      </c>
      <c r="D787">
        <v>84</v>
      </c>
      <c r="E787">
        <v>7</v>
      </c>
      <c r="F787">
        <v>84</v>
      </c>
      <c r="G787">
        <v>3</v>
      </c>
      <c r="H787">
        <v>84</v>
      </c>
      <c r="I787">
        <v>-1</v>
      </c>
      <c r="J787">
        <v>3500</v>
      </c>
      <c r="K787">
        <v>-1</v>
      </c>
      <c r="L787">
        <v>-1</v>
      </c>
      <c r="N787" s="3" t="str">
        <f t="shared" si="24"/>
        <v/>
      </c>
      <c r="O787" s="3">
        <f>COUNTIF(N$8:N787,"X")</f>
        <v>71</v>
      </c>
      <c r="P787" s="3"/>
      <c r="R787" s="18" t="str">
        <f t="shared" si="25"/>
        <v/>
      </c>
    </row>
    <row r="788" spans="1:18">
      <c r="A788" s="2">
        <v>781</v>
      </c>
      <c r="B788">
        <v>1</v>
      </c>
      <c r="C788">
        <v>10</v>
      </c>
      <c r="D788">
        <v>-2</v>
      </c>
      <c r="E788">
        <v>8</v>
      </c>
      <c r="F788">
        <v>-2</v>
      </c>
      <c r="G788">
        <v>2</v>
      </c>
      <c r="H788">
        <v>-2</v>
      </c>
      <c r="I788">
        <v>-1</v>
      </c>
      <c r="J788">
        <v>2800</v>
      </c>
      <c r="K788">
        <v>-1</v>
      </c>
      <c r="L788">
        <v>-2</v>
      </c>
      <c r="N788" s="3" t="str">
        <f t="shared" si="24"/>
        <v>X</v>
      </c>
      <c r="O788" s="3">
        <f>COUNTIF(N$8:N788,"X")</f>
        <v>72</v>
      </c>
      <c r="P788" s="3" t="str">
        <f>IF(O788&gt;$F$3,"X","-")</f>
        <v>-</v>
      </c>
      <c r="R788" s="18" t="str">
        <f t="shared" si="25"/>
        <v/>
      </c>
    </row>
    <row r="789" spans="1:18">
      <c r="A789" s="2">
        <v>782</v>
      </c>
      <c r="B789">
        <v>1</v>
      </c>
      <c r="C789">
        <v>10</v>
      </c>
      <c r="D789">
        <v>88</v>
      </c>
      <c r="E789">
        <v>8</v>
      </c>
      <c r="F789">
        <v>90</v>
      </c>
      <c r="G789">
        <v>2</v>
      </c>
      <c r="H789">
        <v>83</v>
      </c>
      <c r="I789">
        <v>-1</v>
      </c>
      <c r="J789">
        <v>4400</v>
      </c>
      <c r="K789">
        <v>-1</v>
      </c>
      <c r="L789">
        <v>-1</v>
      </c>
      <c r="N789" s="3" t="str">
        <f t="shared" si="24"/>
        <v/>
      </c>
      <c r="O789" s="3">
        <f>COUNTIF(N$8:N789,"X")</f>
        <v>72</v>
      </c>
      <c r="P789" s="3"/>
      <c r="R789" s="18" t="str">
        <f t="shared" si="25"/>
        <v/>
      </c>
    </row>
    <row r="790" spans="1:18">
      <c r="A790" s="2">
        <v>783</v>
      </c>
      <c r="B790">
        <v>1</v>
      </c>
      <c r="C790">
        <v>7</v>
      </c>
      <c r="D790">
        <v>90</v>
      </c>
      <c r="E790">
        <v>4</v>
      </c>
      <c r="F790">
        <v>87</v>
      </c>
      <c r="G790">
        <v>3</v>
      </c>
      <c r="H790">
        <v>96</v>
      </c>
      <c r="I790">
        <v>-1</v>
      </c>
      <c r="J790">
        <v>3600</v>
      </c>
      <c r="K790">
        <v>-1</v>
      </c>
      <c r="L790">
        <v>-1</v>
      </c>
      <c r="N790" s="3" t="str">
        <f t="shared" si="24"/>
        <v/>
      </c>
      <c r="O790" s="3">
        <f>COUNTIF(N$8:N790,"X")</f>
        <v>72</v>
      </c>
      <c r="P790" s="3"/>
      <c r="R790" s="18" t="str">
        <f t="shared" si="25"/>
        <v/>
      </c>
    </row>
    <row r="791" spans="1:18">
      <c r="A791" s="2">
        <v>784</v>
      </c>
      <c r="B791">
        <v>1</v>
      </c>
      <c r="C791">
        <v>12</v>
      </c>
      <c r="D791">
        <v>86</v>
      </c>
      <c r="E791">
        <v>10</v>
      </c>
      <c r="F791">
        <v>87</v>
      </c>
      <c r="G791">
        <v>2</v>
      </c>
      <c r="H791">
        <v>85</v>
      </c>
      <c r="I791">
        <v>-1</v>
      </c>
      <c r="J791">
        <v>3800</v>
      </c>
      <c r="K791">
        <v>-1</v>
      </c>
      <c r="L791">
        <v>-1</v>
      </c>
      <c r="N791" s="3" t="str">
        <f t="shared" si="24"/>
        <v/>
      </c>
      <c r="O791" s="3">
        <f>COUNTIF(N$8:N791,"X")</f>
        <v>72</v>
      </c>
      <c r="P791" s="3"/>
      <c r="R791" s="18" t="str">
        <f t="shared" si="25"/>
        <v/>
      </c>
    </row>
    <row r="792" spans="1:18">
      <c r="A792" s="2">
        <v>785</v>
      </c>
      <c r="B792">
        <v>1</v>
      </c>
      <c r="C792">
        <v>11</v>
      </c>
      <c r="D792">
        <v>86</v>
      </c>
      <c r="E792">
        <v>10</v>
      </c>
      <c r="F792">
        <v>85</v>
      </c>
      <c r="G792">
        <v>1</v>
      </c>
      <c r="H792">
        <v>97</v>
      </c>
      <c r="I792">
        <v>-1</v>
      </c>
      <c r="J792">
        <v>4600</v>
      </c>
      <c r="K792">
        <v>-1</v>
      </c>
      <c r="L792">
        <v>-1</v>
      </c>
      <c r="N792" s="3" t="str">
        <f t="shared" si="24"/>
        <v/>
      </c>
      <c r="O792" s="3">
        <f>COUNTIF(N$8:N792,"X")</f>
        <v>72</v>
      </c>
      <c r="P792" s="3"/>
      <c r="R792" s="18" t="str">
        <f t="shared" si="25"/>
        <v/>
      </c>
    </row>
    <row r="793" spans="1:18">
      <c r="A793" s="2">
        <v>786</v>
      </c>
      <c r="B793">
        <v>1</v>
      </c>
      <c r="C793">
        <v>12</v>
      </c>
      <c r="D793">
        <v>91</v>
      </c>
      <c r="E793">
        <v>8</v>
      </c>
      <c r="F793">
        <v>87</v>
      </c>
      <c r="G793">
        <v>4</v>
      </c>
      <c r="H793">
        <v>101</v>
      </c>
      <c r="I793">
        <v>-1</v>
      </c>
      <c r="J793">
        <v>4500</v>
      </c>
      <c r="K793">
        <v>-1</v>
      </c>
      <c r="L793">
        <v>-1</v>
      </c>
      <c r="N793" s="3" t="str">
        <f t="shared" si="24"/>
        <v/>
      </c>
      <c r="O793" s="3">
        <f>COUNTIF(N$8:N793,"X")</f>
        <v>72</v>
      </c>
      <c r="P793" s="3"/>
      <c r="R793" s="18" t="str">
        <f t="shared" si="25"/>
        <v/>
      </c>
    </row>
    <row r="794" spans="1:18">
      <c r="A794" s="2">
        <v>787</v>
      </c>
      <c r="B794">
        <v>1</v>
      </c>
      <c r="C794">
        <v>7</v>
      </c>
      <c r="D794">
        <v>99</v>
      </c>
      <c r="E794">
        <v>3</v>
      </c>
      <c r="F794">
        <v>87</v>
      </c>
      <c r="G794">
        <v>4</v>
      </c>
      <c r="H794">
        <v>108</v>
      </c>
      <c r="I794">
        <v>-1</v>
      </c>
      <c r="J794">
        <v>4200</v>
      </c>
      <c r="K794">
        <v>-1</v>
      </c>
      <c r="L794">
        <v>-1</v>
      </c>
      <c r="N794" s="3" t="str">
        <f t="shared" si="24"/>
        <v/>
      </c>
      <c r="O794" s="3">
        <f>COUNTIF(N$8:N794,"X")</f>
        <v>72</v>
      </c>
      <c r="P794" s="3"/>
      <c r="R794" s="18" t="str">
        <f t="shared" si="25"/>
        <v/>
      </c>
    </row>
    <row r="795" spans="1:18">
      <c r="A795" s="2">
        <v>788</v>
      </c>
      <c r="B795">
        <v>1</v>
      </c>
      <c r="C795">
        <v>8</v>
      </c>
      <c r="D795">
        <v>96</v>
      </c>
      <c r="E795">
        <v>5</v>
      </c>
      <c r="F795">
        <v>88</v>
      </c>
      <c r="G795">
        <v>3</v>
      </c>
      <c r="H795">
        <v>110</v>
      </c>
      <c r="I795">
        <v>-1</v>
      </c>
      <c r="J795">
        <v>3900</v>
      </c>
      <c r="K795">
        <v>-1</v>
      </c>
      <c r="L795">
        <v>-1</v>
      </c>
      <c r="N795" s="3" t="str">
        <f t="shared" si="24"/>
        <v/>
      </c>
      <c r="O795" s="3">
        <f>COUNTIF(N$8:N795,"X")</f>
        <v>72</v>
      </c>
      <c r="P795" s="3"/>
      <c r="R795" s="18" t="str">
        <f t="shared" si="25"/>
        <v/>
      </c>
    </row>
    <row r="796" spans="1:18">
      <c r="A796" s="2">
        <v>789</v>
      </c>
      <c r="B796">
        <v>1</v>
      </c>
      <c r="C796">
        <v>9</v>
      </c>
      <c r="D796">
        <v>100</v>
      </c>
      <c r="E796">
        <v>5</v>
      </c>
      <c r="F796">
        <v>96</v>
      </c>
      <c r="G796">
        <v>4</v>
      </c>
      <c r="H796">
        <v>107</v>
      </c>
      <c r="I796">
        <v>-1</v>
      </c>
      <c r="J796">
        <v>4000</v>
      </c>
      <c r="K796">
        <v>-1</v>
      </c>
      <c r="L796">
        <v>-1</v>
      </c>
      <c r="N796" s="3" t="str">
        <f t="shared" si="24"/>
        <v/>
      </c>
      <c r="O796" s="3">
        <f>COUNTIF(N$8:N796,"X")</f>
        <v>72</v>
      </c>
      <c r="P796" s="3"/>
      <c r="R796" s="18" t="str">
        <f t="shared" si="25"/>
        <v/>
      </c>
    </row>
    <row r="797" spans="1:18">
      <c r="A797" s="2">
        <v>790</v>
      </c>
      <c r="B797">
        <v>1</v>
      </c>
      <c r="C797">
        <v>5</v>
      </c>
      <c r="D797">
        <v>102</v>
      </c>
      <c r="E797">
        <v>2</v>
      </c>
      <c r="F797">
        <v>100</v>
      </c>
      <c r="G797">
        <v>3</v>
      </c>
      <c r="H797">
        <v>104</v>
      </c>
      <c r="I797">
        <v>-1</v>
      </c>
      <c r="J797" s="10">
        <v>4200</v>
      </c>
      <c r="K797">
        <v>-1</v>
      </c>
      <c r="L797">
        <v>-1</v>
      </c>
      <c r="N797" s="3" t="str">
        <f t="shared" si="24"/>
        <v/>
      </c>
      <c r="O797" s="3">
        <f>COUNTIF(N$8:N797,"X")</f>
        <v>72</v>
      </c>
      <c r="P797" s="3"/>
      <c r="R797" s="18" t="str">
        <f t="shared" si="25"/>
        <v/>
      </c>
    </row>
    <row r="798" spans="1:18">
      <c r="A798" s="2">
        <v>791</v>
      </c>
      <c r="B798">
        <v>1</v>
      </c>
      <c r="C798">
        <v>15</v>
      </c>
      <c r="D798">
        <v>79</v>
      </c>
      <c r="E798">
        <v>13</v>
      </c>
      <c r="F798">
        <v>80</v>
      </c>
      <c r="G798">
        <v>2</v>
      </c>
      <c r="H798">
        <v>79</v>
      </c>
      <c r="I798">
        <v>-1</v>
      </c>
      <c r="J798" s="10">
        <v>4300</v>
      </c>
      <c r="K798">
        <v>-1</v>
      </c>
      <c r="L798">
        <v>-1</v>
      </c>
      <c r="N798" s="3" t="str">
        <f t="shared" si="24"/>
        <v/>
      </c>
      <c r="O798" s="3">
        <f>COUNTIF(N$8:N798,"X")</f>
        <v>72</v>
      </c>
      <c r="P798" s="3" t="str">
        <f>IF(O798&gt;$F$3,"X","-")</f>
        <v>-</v>
      </c>
      <c r="R798" s="18" t="str">
        <f t="shared" si="25"/>
        <v/>
      </c>
    </row>
    <row r="799" spans="1:18">
      <c r="A799" s="2">
        <v>792</v>
      </c>
      <c r="B799">
        <v>1</v>
      </c>
      <c r="C799">
        <v>8</v>
      </c>
      <c r="D799">
        <v>91</v>
      </c>
      <c r="E799">
        <v>5</v>
      </c>
      <c r="F799">
        <v>84</v>
      </c>
      <c r="G799">
        <v>3</v>
      </c>
      <c r="H799">
        <v>105</v>
      </c>
      <c r="I799">
        <v>-1</v>
      </c>
      <c r="J799" s="10">
        <v>3900</v>
      </c>
      <c r="K799">
        <v>-1</v>
      </c>
      <c r="L799">
        <v>-1</v>
      </c>
      <c r="N799" s="3" t="str">
        <f t="shared" si="24"/>
        <v/>
      </c>
      <c r="O799" s="3">
        <f>COUNTIF(N$8:N799,"X")</f>
        <v>72</v>
      </c>
      <c r="P799" s="3"/>
      <c r="R799" s="18" t="str">
        <f t="shared" si="25"/>
        <v/>
      </c>
    </row>
    <row r="800" spans="1:18">
      <c r="A800" s="2">
        <v>793</v>
      </c>
      <c r="B800">
        <v>1</v>
      </c>
      <c r="C800">
        <v>8</v>
      </c>
      <c r="D800">
        <v>87</v>
      </c>
      <c r="E800">
        <v>6</v>
      </c>
      <c r="F800">
        <v>83</v>
      </c>
      <c r="G800">
        <v>2</v>
      </c>
      <c r="H800">
        <v>100</v>
      </c>
      <c r="I800">
        <v>-1</v>
      </c>
      <c r="J800" s="10">
        <v>2500</v>
      </c>
      <c r="K800">
        <v>-1</v>
      </c>
      <c r="L800">
        <v>-1</v>
      </c>
      <c r="N800" s="3" t="str">
        <f t="shared" si="24"/>
        <v/>
      </c>
      <c r="O800" s="3">
        <f>COUNTIF(N$8:N800,"X")</f>
        <v>72</v>
      </c>
      <c r="P800" s="3"/>
      <c r="R800" s="18" t="str">
        <f t="shared" si="25"/>
        <v/>
      </c>
    </row>
    <row r="801" spans="1:18">
      <c r="A801" s="2">
        <v>794</v>
      </c>
      <c r="B801">
        <v>1</v>
      </c>
      <c r="C801">
        <v>12</v>
      </c>
      <c r="D801">
        <v>91</v>
      </c>
      <c r="E801">
        <v>9</v>
      </c>
      <c r="F801">
        <v>91</v>
      </c>
      <c r="G801">
        <v>3</v>
      </c>
      <c r="H801">
        <v>92</v>
      </c>
      <c r="I801">
        <v>-1</v>
      </c>
      <c r="J801" s="10">
        <v>3800</v>
      </c>
      <c r="K801">
        <v>-1</v>
      </c>
      <c r="L801">
        <v>-1</v>
      </c>
      <c r="N801" s="3" t="str">
        <f t="shared" si="24"/>
        <v/>
      </c>
      <c r="O801" s="3">
        <f>COUNTIF(N$8:N801,"X")</f>
        <v>72</v>
      </c>
      <c r="P801" s="3"/>
      <c r="R801" s="18" t="str">
        <f t="shared" si="25"/>
        <v/>
      </c>
    </row>
    <row r="802" spans="1:18">
      <c r="A802" s="2">
        <v>795</v>
      </c>
      <c r="B802">
        <v>1</v>
      </c>
      <c r="C802">
        <v>6</v>
      </c>
      <c r="D802">
        <v>87</v>
      </c>
      <c r="E802">
        <v>5</v>
      </c>
      <c r="F802">
        <v>86</v>
      </c>
      <c r="G802">
        <v>1</v>
      </c>
      <c r="H802">
        <v>97</v>
      </c>
      <c r="I802">
        <v>-1</v>
      </c>
      <c r="J802" s="10">
        <v>4700</v>
      </c>
      <c r="K802">
        <v>-1</v>
      </c>
      <c r="L802">
        <v>-1</v>
      </c>
      <c r="N802" s="3" t="str">
        <f t="shared" si="24"/>
        <v/>
      </c>
      <c r="O802" s="3">
        <f>COUNTIF(N$8:N802,"X")</f>
        <v>72</v>
      </c>
      <c r="P802" s="3"/>
      <c r="R802" s="18" t="str">
        <f t="shared" si="25"/>
        <v/>
      </c>
    </row>
    <row r="803" spans="1:18">
      <c r="A803" s="2">
        <v>796</v>
      </c>
      <c r="B803">
        <v>1</v>
      </c>
      <c r="C803">
        <v>10</v>
      </c>
      <c r="D803">
        <v>93</v>
      </c>
      <c r="E803">
        <v>6</v>
      </c>
      <c r="F803">
        <v>84</v>
      </c>
      <c r="G803">
        <v>4</v>
      </c>
      <c r="H803">
        <v>108</v>
      </c>
      <c r="I803">
        <v>-1</v>
      </c>
      <c r="J803" s="10">
        <v>3600</v>
      </c>
      <c r="K803">
        <v>-1</v>
      </c>
      <c r="L803">
        <v>-1</v>
      </c>
      <c r="N803" s="3" t="str">
        <f t="shared" si="24"/>
        <v/>
      </c>
      <c r="O803" s="3">
        <f>COUNTIF(N$8:N803,"X")</f>
        <v>72</v>
      </c>
      <c r="P803" s="3"/>
      <c r="R803" s="18" t="str">
        <f t="shared" si="25"/>
        <v/>
      </c>
    </row>
    <row r="804" spans="1:18">
      <c r="A804" s="2">
        <v>797</v>
      </c>
      <c r="B804">
        <v>1</v>
      </c>
      <c r="C804">
        <v>9</v>
      </c>
      <c r="D804">
        <v>90</v>
      </c>
      <c r="E804">
        <v>6</v>
      </c>
      <c r="F804">
        <v>86</v>
      </c>
      <c r="G804">
        <v>3</v>
      </c>
      <c r="H804">
        <v>100</v>
      </c>
      <c r="I804">
        <v>-1</v>
      </c>
      <c r="J804" s="10">
        <v>3300</v>
      </c>
      <c r="K804">
        <v>-1</v>
      </c>
      <c r="L804">
        <v>-1</v>
      </c>
      <c r="N804" s="3" t="str">
        <f t="shared" si="24"/>
        <v/>
      </c>
      <c r="O804" s="3">
        <f>COUNTIF(N$8:N804,"X")</f>
        <v>72</v>
      </c>
      <c r="P804" s="3"/>
      <c r="R804" s="18" t="str">
        <f t="shared" si="25"/>
        <v/>
      </c>
    </row>
    <row r="805" spans="1:18">
      <c r="A805" s="2">
        <v>798</v>
      </c>
      <c r="B805">
        <v>1</v>
      </c>
      <c r="C805">
        <v>10</v>
      </c>
      <c r="D805">
        <v>88</v>
      </c>
      <c r="E805">
        <v>8</v>
      </c>
      <c r="F805">
        <v>83</v>
      </c>
      <c r="G805">
        <v>2</v>
      </c>
      <c r="H805">
        <v>109</v>
      </c>
      <c r="I805">
        <v>-1</v>
      </c>
      <c r="J805" s="10">
        <v>3500</v>
      </c>
      <c r="K805">
        <v>-1</v>
      </c>
      <c r="L805">
        <v>-1</v>
      </c>
      <c r="N805" s="3" t="str">
        <f t="shared" si="24"/>
        <v/>
      </c>
      <c r="O805" s="3">
        <f>COUNTIF(N$8:N805,"X")</f>
        <v>72</v>
      </c>
      <c r="P805" s="3"/>
      <c r="R805" s="18" t="str">
        <f t="shared" si="25"/>
        <v/>
      </c>
    </row>
    <row r="806" spans="1:18">
      <c r="A806" s="2">
        <v>799</v>
      </c>
      <c r="B806">
        <v>1</v>
      </c>
      <c r="C806">
        <v>7</v>
      </c>
      <c r="D806">
        <v>82</v>
      </c>
      <c r="E806">
        <v>6</v>
      </c>
      <c r="F806">
        <v>83</v>
      </c>
      <c r="G806">
        <v>1</v>
      </c>
      <c r="H806">
        <v>79</v>
      </c>
      <c r="I806">
        <v>-1</v>
      </c>
      <c r="J806" s="10">
        <v>3900</v>
      </c>
      <c r="K806">
        <v>-1</v>
      </c>
      <c r="L806">
        <v>-1</v>
      </c>
      <c r="N806" s="3" t="str">
        <f t="shared" si="24"/>
        <v/>
      </c>
      <c r="O806" s="3">
        <f>COUNTIF(N$8:N806,"X")</f>
        <v>72</v>
      </c>
      <c r="P806" s="3"/>
      <c r="R806" s="18" t="str">
        <f t="shared" si="25"/>
        <v/>
      </c>
    </row>
    <row r="807" spans="1:18">
      <c r="A807" s="2">
        <v>800</v>
      </c>
      <c r="B807">
        <v>1</v>
      </c>
      <c r="C807">
        <v>14</v>
      </c>
      <c r="D807">
        <v>83</v>
      </c>
      <c r="E807">
        <v>11</v>
      </c>
      <c r="F807">
        <v>84</v>
      </c>
      <c r="G807">
        <v>3</v>
      </c>
      <c r="H807">
        <v>80</v>
      </c>
      <c r="I807">
        <v>-1</v>
      </c>
      <c r="J807" s="10">
        <v>4100</v>
      </c>
      <c r="K807">
        <v>-1</v>
      </c>
      <c r="L807">
        <v>-1</v>
      </c>
      <c r="N807" s="3" t="str">
        <f t="shared" si="24"/>
        <v/>
      </c>
      <c r="O807" s="3">
        <f>COUNTIF(N$8:N807,"X")</f>
        <v>72</v>
      </c>
      <c r="P807" s="3"/>
      <c r="R807" s="18" t="str">
        <f t="shared" si="25"/>
        <v/>
      </c>
    </row>
    <row r="808" spans="1:18">
      <c r="A808" s="2">
        <v>801</v>
      </c>
      <c r="B808">
        <v>1</v>
      </c>
      <c r="C808">
        <v>10</v>
      </c>
      <c r="D808">
        <v>90</v>
      </c>
      <c r="E808">
        <v>4</v>
      </c>
      <c r="F808">
        <v>87</v>
      </c>
      <c r="G808">
        <v>6</v>
      </c>
      <c r="H808">
        <v>92</v>
      </c>
      <c r="I808">
        <v>-1</v>
      </c>
      <c r="J808" s="10">
        <v>4200</v>
      </c>
      <c r="K808">
        <v>-1</v>
      </c>
      <c r="L808">
        <v>-1</v>
      </c>
      <c r="N808" s="3" t="str">
        <f t="shared" si="24"/>
        <v/>
      </c>
      <c r="O808" s="3">
        <f>COUNTIF(N$8:N808,"X")</f>
        <v>72</v>
      </c>
      <c r="P808" s="3" t="str">
        <f>IF(O808&gt;$F$3,"X","-")</f>
        <v>-</v>
      </c>
      <c r="R808" s="18" t="str">
        <f t="shared" si="25"/>
        <v/>
      </c>
    </row>
    <row r="809" spans="1:18">
      <c r="A809" s="2">
        <v>802</v>
      </c>
      <c r="B809">
        <v>1</v>
      </c>
      <c r="C809">
        <v>11</v>
      </c>
      <c r="D809">
        <v>93</v>
      </c>
      <c r="E809">
        <v>8</v>
      </c>
      <c r="F809">
        <v>87</v>
      </c>
      <c r="G809">
        <v>3</v>
      </c>
      <c r="H809">
        <v>111</v>
      </c>
      <c r="I809">
        <v>-1</v>
      </c>
      <c r="J809" s="10">
        <v>4000</v>
      </c>
      <c r="K809">
        <v>-1</v>
      </c>
      <c r="L809">
        <v>-1</v>
      </c>
      <c r="N809" s="3" t="str">
        <f t="shared" si="24"/>
        <v/>
      </c>
      <c r="O809" s="3">
        <f>COUNTIF(N$8:N809,"X")</f>
        <v>72</v>
      </c>
      <c r="P809" s="3"/>
      <c r="R809" s="18" t="str">
        <f t="shared" si="25"/>
        <v/>
      </c>
    </row>
    <row r="810" spans="1:18">
      <c r="A810" s="2">
        <v>803</v>
      </c>
      <c r="B810">
        <v>1</v>
      </c>
      <c r="C810">
        <v>11</v>
      </c>
      <c r="D810">
        <v>86</v>
      </c>
      <c r="E810">
        <v>9</v>
      </c>
      <c r="F810">
        <v>87</v>
      </c>
      <c r="G810">
        <v>2</v>
      </c>
      <c r="H810">
        <v>85</v>
      </c>
      <c r="I810">
        <v>-1</v>
      </c>
      <c r="J810">
        <v>3800</v>
      </c>
      <c r="K810">
        <v>-1</v>
      </c>
      <c r="L810">
        <v>-1</v>
      </c>
      <c r="N810" s="3" t="str">
        <f t="shared" si="24"/>
        <v/>
      </c>
      <c r="O810" s="3">
        <f>COUNTIF(N$8:N810,"X")</f>
        <v>72</v>
      </c>
      <c r="P810" s="3"/>
      <c r="R810" s="18" t="str">
        <f t="shared" si="25"/>
        <v/>
      </c>
    </row>
    <row r="811" spans="1:18">
      <c r="A811" s="2">
        <v>804</v>
      </c>
      <c r="B811">
        <v>1</v>
      </c>
      <c r="C811">
        <v>6</v>
      </c>
      <c r="D811">
        <v>99</v>
      </c>
      <c r="E811">
        <v>2</v>
      </c>
      <c r="F811">
        <v>89</v>
      </c>
      <c r="G811">
        <v>4</v>
      </c>
      <c r="H811">
        <v>105</v>
      </c>
      <c r="I811">
        <v>-1</v>
      </c>
      <c r="J811">
        <v>3100</v>
      </c>
      <c r="K811">
        <v>-1</v>
      </c>
      <c r="L811">
        <v>-1</v>
      </c>
      <c r="N811" s="3" t="str">
        <f t="shared" si="24"/>
        <v/>
      </c>
      <c r="O811" s="3">
        <f>COUNTIF(N$8:N811,"X")</f>
        <v>72</v>
      </c>
      <c r="P811" s="3"/>
      <c r="R811" s="18" t="str">
        <f t="shared" si="25"/>
        <v/>
      </c>
    </row>
    <row r="812" spans="1:18">
      <c r="A812" s="2">
        <v>805</v>
      </c>
      <c r="B812">
        <v>1</v>
      </c>
      <c r="C812">
        <v>11</v>
      </c>
      <c r="D812">
        <v>92</v>
      </c>
      <c r="E812">
        <v>7</v>
      </c>
      <c r="F812">
        <v>85</v>
      </c>
      <c r="G812">
        <v>4</v>
      </c>
      <c r="H812">
        <v>105</v>
      </c>
      <c r="I812">
        <v>-1</v>
      </c>
      <c r="J812">
        <v>4200</v>
      </c>
      <c r="K812">
        <v>-1</v>
      </c>
      <c r="L812">
        <v>-1</v>
      </c>
      <c r="N812" s="3" t="str">
        <f t="shared" si="24"/>
        <v/>
      </c>
      <c r="O812" s="3">
        <f>COUNTIF(N$8:N812,"X")</f>
        <v>72</v>
      </c>
      <c r="P812" s="3"/>
      <c r="R812" s="18" t="str">
        <f t="shared" si="25"/>
        <v/>
      </c>
    </row>
    <row r="813" spans="1:18">
      <c r="A813" s="2">
        <v>806</v>
      </c>
      <c r="B813">
        <v>1</v>
      </c>
      <c r="C813">
        <v>12</v>
      </c>
      <c r="D813">
        <v>89</v>
      </c>
      <c r="E813">
        <v>6</v>
      </c>
      <c r="F813">
        <v>84</v>
      </c>
      <c r="G813">
        <v>6</v>
      </c>
      <c r="H813">
        <v>95</v>
      </c>
      <c r="I813">
        <v>-1</v>
      </c>
      <c r="J813">
        <v>4400</v>
      </c>
      <c r="K813">
        <v>-1</v>
      </c>
      <c r="L813">
        <v>-1</v>
      </c>
      <c r="N813" s="3" t="str">
        <f t="shared" si="24"/>
        <v/>
      </c>
      <c r="O813" s="3">
        <f>COUNTIF(N$8:N813,"X")</f>
        <v>72</v>
      </c>
      <c r="P813" s="3"/>
      <c r="R813" s="18" t="str">
        <f t="shared" si="25"/>
        <v/>
      </c>
    </row>
    <row r="814" spans="1:18">
      <c r="A814" s="2">
        <v>807</v>
      </c>
      <c r="B814">
        <v>1</v>
      </c>
      <c r="C814">
        <v>11</v>
      </c>
      <c r="D814">
        <v>92</v>
      </c>
      <c r="E814">
        <v>5</v>
      </c>
      <c r="F814">
        <v>84</v>
      </c>
      <c r="G814">
        <v>6</v>
      </c>
      <c r="H814">
        <v>99</v>
      </c>
      <c r="I814">
        <v>-1</v>
      </c>
      <c r="J814">
        <v>3900</v>
      </c>
      <c r="K814">
        <v>-1</v>
      </c>
      <c r="L814">
        <v>-1</v>
      </c>
      <c r="N814" s="3" t="str">
        <f t="shared" si="24"/>
        <v/>
      </c>
      <c r="O814" s="3">
        <f>COUNTIF(N$8:N814,"X")</f>
        <v>72</v>
      </c>
      <c r="P814" s="3"/>
      <c r="R814" s="18" t="str">
        <f t="shared" si="25"/>
        <v/>
      </c>
    </row>
    <row r="815" spans="1:18">
      <c r="A815" s="2">
        <v>808</v>
      </c>
      <c r="B815">
        <v>1</v>
      </c>
      <c r="C815">
        <v>10</v>
      </c>
      <c r="D815">
        <v>100</v>
      </c>
      <c r="E815">
        <v>3</v>
      </c>
      <c r="F815">
        <v>78</v>
      </c>
      <c r="G815">
        <v>7</v>
      </c>
      <c r="H815">
        <v>110</v>
      </c>
      <c r="I815">
        <v>-1</v>
      </c>
      <c r="J815">
        <v>3000</v>
      </c>
      <c r="K815">
        <v>-1</v>
      </c>
      <c r="L815">
        <v>-1</v>
      </c>
      <c r="N815" s="3" t="str">
        <f t="shared" si="24"/>
        <v/>
      </c>
      <c r="O815" s="3">
        <f>COUNTIF(N$8:N815,"X")</f>
        <v>72</v>
      </c>
      <c r="P815" s="3"/>
      <c r="R815" s="18" t="str">
        <f t="shared" si="25"/>
        <v/>
      </c>
    </row>
    <row r="816" spans="1:18">
      <c r="A816" s="2">
        <v>809</v>
      </c>
      <c r="B816">
        <v>1</v>
      </c>
      <c r="C816">
        <v>9</v>
      </c>
      <c r="D816">
        <v>89</v>
      </c>
      <c r="E816">
        <v>6</v>
      </c>
      <c r="F816">
        <v>86</v>
      </c>
      <c r="G816">
        <v>3</v>
      </c>
      <c r="H816">
        <v>95</v>
      </c>
      <c r="I816">
        <v>-1</v>
      </c>
      <c r="J816">
        <v>3500</v>
      </c>
      <c r="K816">
        <v>-1</v>
      </c>
      <c r="L816">
        <v>-1</v>
      </c>
      <c r="N816" s="3" t="str">
        <f t="shared" si="24"/>
        <v/>
      </c>
      <c r="O816" s="3">
        <f>COUNTIF(N$8:N816,"X")</f>
        <v>72</v>
      </c>
      <c r="P816" s="3"/>
      <c r="R816" s="18" t="str">
        <f t="shared" si="25"/>
        <v/>
      </c>
    </row>
    <row r="817" spans="1:18">
      <c r="A817" s="2">
        <v>810</v>
      </c>
      <c r="B817">
        <v>1</v>
      </c>
      <c r="C817">
        <v>8</v>
      </c>
      <c r="D817">
        <v>94</v>
      </c>
      <c r="E817">
        <v>5</v>
      </c>
      <c r="F817">
        <v>87</v>
      </c>
      <c r="G817">
        <v>3</v>
      </c>
      <c r="H817">
        <v>108</v>
      </c>
      <c r="I817">
        <v>-1</v>
      </c>
      <c r="J817">
        <v>4000</v>
      </c>
      <c r="K817">
        <v>-1</v>
      </c>
      <c r="L817">
        <v>-1</v>
      </c>
      <c r="N817" s="3" t="str">
        <f t="shared" si="24"/>
        <v/>
      </c>
      <c r="O817" s="3">
        <f>COUNTIF(N$8:N817,"X")</f>
        <v>72</v>
      </c>
      <c r="P817" s="3"/>
      <c r="R817" s="18" t="str">
        <f t="shared" si="25"/>
        <v/>
      </c>
    </row>
    <row r="818" spans="1:18">
      <c r="A818" s="2">
        <v>811</v>
      </c>
      <c r="B818">
        <v>1</v>
      </c>
      <c r="C818">
        <v>13</v>
      </c>
      <c r="D818">
        <v>87</v>
      </c>
      <c r="E818">
        <v>9</v>
      </c>
      <c r="F818">
        <v>87</v>
      </c>
      <c r="G818">
        <v>4</v>
      </c>
      <c r="H818">
        <v>90</v>
      </c>
      <c r="I818">
        <v>-1</v>
      </c>
      <c r="J818">
        <v>4000</v>
      </c>
      <c r="K818">
        <v>-1</v>
      </c>
      <c r="L818">
        <v>-1</v>
      </c>
      <c r="N818" s="3" t="str">
        <f t="shared" si="24"/>
        <v/>
      </c>
      <c r="O818" s="3">
        <f>COUNTIF(N$8:N818,"X")</f>
        <v>72</v>
      </c>
      <c r="P818" s="3" t="str">
        <f>IF(O818&gt;$F$3,"X","-")</f>
        <v>-</v>
      </c>
      <c r="R818" s="18" t="str">
        <f t="shared" si="25"/>
        <v/>
      </c>
    </row>
    <row r="819" spans="1:18">
      <c r="A819" s="2">
        <v>812</v>
      </c>
      <c r="B819">
        <v>1</v>
      </c>
      <c r="C819">
        <v>12</v>
      </c>
      <c r="D819">
        <v>87</v>
      </c>
      <c r="E819">
        <v>12</v>
      </c>
      <c r="F819">
        <v>87</v>
      </c>
      <c r="G819">
        <v>0</v>
      </c>
      <c r="H819">
        <v>-1</v>
      </c>
      <c r="I819">
        <v>-1</v>
      </c>
      <c r="J819">
        <v>3500</v>
      </c>
      <c r="K819">
        <v>-1</v>
      </c>
      <c r="L819">
        <v>-1</v>
      </c>
      <c r="N819" s="3" t="str">
        <f t="shared" si="24"/>
        <v/>
      </c>
      <c r="O819" s="3">
        <f>COUNTIF(N$8:N819,"X")</f>
        <v>72</v>
      </c>
      <c r="P819" s="3"/>
      <c r="R819" s="18" t="str">
        <f t="shared" si="25"/>
        <v/>
      </c>
    </row>
    <row r="820" spans="1:18">
      <c r="A820" s="2">
        <v>813</v>
      </c>
      <c r="B820">
        <v>1</v>
      </c>
      <c r="C820">
        <v>10</v>
      </c>
      <c r="D820">
        <v>91</v>
      </c>
      <c r="E820">
        <v>6</v>
      </c>
      <c r="F820">
        <v>89</v>
      </c>
      <c r="G820">
        <v>4</v>
      </c>
      <c r="H820">
        <v>94</v>
      </c>
      <c r="I820">
        <v>-1</v>
      </c>
      <c r="J820">
        <v>3000</v>
      </c>
      <c r="K820">
        <v>-1</v>
      </c>
      <c r="L820">
        <v>-1</v>
      </c>
      <c r="N820" s="3" t="str">
        <f t="shared" si="24"/>
        <v/>
      </c>
      <c r="O820" s="3">
        <f>COUNTIF(N$8:N820,"X")</f>
        <v>72</v>
      </c>
      <c r="P820" s="3"/>
      <c r="R820" s="18" t="str">
        <f t="shared" si="25"/>
        <v/>
      </c>
    </row>
    <row r="821" spans="1:18">
      <c r="A821" s="2">
        <v>814</v>
      </c>
      <c r="B821">
        <v>1</v>
      </c>
      <c r="C821">
        <v>10</v>
      </c>
      <c r="D821">
        <v>87</v>
      </c>
      <c r="E821">
        <v>10</v>
      </c>
      <c r="F821">
        <v>87</v>
      </c>
      <c r="G821">
        <v>0</v>
      </c>
      <c r="H821">
        <v>-1</v>
      </c>
      <c r="I821">
        <v>-1</v>
      </c>
      <c r="J821">
        <v>3900</v>
      </c>
      <c r="K821">
        <v>-1</v>
      </c>
      <c r="L821">
        <v>-1</v>
      </c>
      <c r="N821" s="3" t="str">
        <f t="shared" si="24"/>
        <v/>
      </c>
      <c r="O821" s="3">
        <f>COUNTIF(N$8:N821,"X")</f>
        <v>72</v>
      </c>
      <c r="P821" s="3"/>
      <c r="R821" s="18" t="str">
        <f t="shared" si="25"/>
        <v/>
      </c>
    </row>
    <row r="822" spans="1:18">
      <c r="A822" s="2">
        <v>815</v>
      </c>
      <c r="B822">
        <v>1</v>
      </c>
      <c r="C822">
        <v>8</v>
      </c>
      <c r="D822">
        <v>87</v>
      </c>
      <c r="E822">
        <v>6</v>
      </c>
      <c r="F822">
        <v>85</v>
      </c>
      <c r="G822">
        <v>2</v>
      </c>
      <c r="H822">
        <v>96</v>
      </c>
      <c r="I822">
        <v>-1</v>
      </c>
      <c r="J822">
        <v>4400</v>
      </c>
      <c r="K822">
        <v>-1</v>
      </c>
      <c r="L822">
        <v>-1</v>
      </c>
      <c r="N822" s="3" t="str">
        <f t="shared" si="24"/>
        <v/>
      </c>
      <c r="O822" s="3">
        <f>COUNTIF(N$8:N822,"X")</f>
        <v>72</v>
      </c>
      <c r="P822" s="3"/>
      <c r="R822" s="18" t="str">
        <f t="shared" si="25"/>
        <v/>
      </c>
    </row>
    <row r="823" spans="1:18">
      <c r="A823" s="2">
        <v>816</v>
      </c>
      <c r="B823">
        <v>1</v>
      </c>
      <c r="C823">
        <v>9</v>
      </c>
      <c r="D823">
        <v>94</v>
      </c>
      <c r="E823">
        <v>7</v>
      </c>
      <c r="F823">
        <v>92</v>
      </c>
      <c r="G823">
        <v>2</v>
      </c>
      <c r="H823">
        <v>102</v>
      </c>
      <c r="I823">
        <v>-1</v>
      </c>
      <c r="J823">
        <v>4200</v>
      </c>
      <c r="K823">
        <v>-1</v>
      </c>
      <c r="L823">
        <v>-1</v>
      </c>
      <c r="N823" s="3" t="str">
        <f t="shared" si="24"/>
        <v/>
      </c>
      <c r="O823" s="3">
        <f>COUNTIF(N$8:N823,"X")</f>
        <v>72</v>
      </c>
      <c r="P823" s="3"/>
      <c r="R823" s="18" t="str">
        <f t="shared" si="25"/>
        <v/>
      </c>
    </row>
    <row r="824" spans="1:18">
      <c r="A824" s="2">
        <v>817</v>
      </c>
      <c r="B824">
        <v>1</v>
      </c>
      <c r="C824">
        <v>11</v>
      </c>
      <c r="D824">
        <v>99</v>
      </c>
      <c r="E824">
        <v>4</v>
      </c>
      <c r="F824">
        <v>85</v>
      </c>
      <c r="G824">
        <v>7</v>
      </c>
      <c r="H824">
        <v>108</v>
      </c>
      <c r="I824">
        <v>-1</v>
      </c>
      <c r="J824">
        <v>3100</v>
      </c>
      <c r="K824">
        <v>-1</v>
      </c>
      <c r="L824">
        <v>-1</v>
      </c>
      <c r="N824" s="3" t="str">
        <f t="shared" si="24"/>
        <v/>
      </c>
      <c r="O824" s="3">
        <f>COUNTIF(N$8:N824,"X")</f>
        <v>72</v>
      </c>
      <c r="P824" s="3"/>
      <c r="R824" s="18" t="str">
        <f t="shared" si="25"/>
        <v/>
      </c>
    </row>
    <row r="825" spans="1:18">
      <c r="A825" s="2">
        <v>818</v>
      </c>
      <c r="B825">
        <v>1</v>
      </c>
      <c r="C825">
        <v>9</v>
      </c>
      <c r="D825">
        <v>98</v>
      </c>
      <c r="E825">
        <v>6</v>
      </c>
      <c r="F825">
        <v>89</v>
      </c>
      <c r="G825">
        <v>3</v>
      </c>
      <c r="H825">
        <v>117</v>
      </c>
      <c r="I825">
        <v>-1</v>
      </c>
      <c r="J825">
        <v>3800</v>
      </c>
      <c r="K825">
        <v>-1</v>
      </c>
      <c r="L825">
        <v>-1</v>
      </c>
      <c r="N825" s="3" t="str">
        <f t="shared" si="24"/>
        <v/>
      </c>
      <c r="O825" s="3">
        <f>COUNTIF(N$8:N825,"X")</f>
        <v>72</v>
      </c>
      <c r="P825" s="3"/>
      <c r="R825" s="18" t="str">
        <f t="shared" si="25"/>
        <v/>
      </c>
    </row>
    <row r="826" spans="1:18">
      <c r="A826" s="2">
        <v>819</v>
      </c>
      <c r="B826">
        <v>1</v>
      </c>
      <c r="C826">
        <v>10</v>
      </c>
      <c r="D826">
        <v>92</v>
      </c>
      <c r="E826">
        <v>7</v>
      </c>
      <c r="F826">
        <v>86</v>
      </c>
      <c r="G826">
        <v>3</v>
      </c>
      <c r="H826">
        <v>106</v>
      </c>
      <c r="I826">
        <v>-1</v>
      </c>
      <c r="J826">
        <v>4000</v>
      </c>
      <c r="K826">
        <v>-1</v>
      </c>
      <c r="L826">
        <v>-1</v>
      </c>
      <c r="N826" s="3" t="str">
        <f t="shared" si="24"/>
        <v/>
      </c>
      <c r="O826" s="3">
        <f>COUNTIF(N$8:N826,"X")</f>
        <v>72</v>
      </c>
      <c r="P826" s="3"/>
      <c r="R826" s="18" t="str">
        <f t="shared" si="25"/>
        <v/>
      </c>
    </row>
    <row r="827" spans="1:18">
      <c r="A827" s="2">
        <v>820</v>
      </c>
      <c r="B827">
        <v>1</v>
      </c>
      <c r="C827">
        <v>11</v>
      </c>
      <c r="D827">
        <v>98</v>
      </c>
      <c r="E827">
        <v>5</v>
      </c>
      <c r="F827">
        <v>84</v>
      </c>
      <c r="G827">
        <v>6</v>
      </c>
      <c r="H827">
        <v>111</v>
      </c>
      <c r="I827">
        <v>-1</v>
      </c>
      <c r="J827">
        <v>3300</v>
      </c>
      <c r="K827">
        <v>-1</v>
      </c>
      <c r="L827">
        <v>-1</v>
      </c>
      <c r="N827" s="3" t="str">
        <f t="shared" si="24"/>
        <v/>
      </c>
      <c r="O827" s="3">
        <f>COUNTIF(N$8:N827,"X")</f>
        <v>72</v>
      </c>
      <c r="P827" s="3"/>
      <c r="R827" s="18" t="str">
        <f t="shared" si="25"/>
        <v/>
      </c>
    </row>
    <row r="828" spans="1:18">
      <c r="A828" s="2">
        <v>821</v>
      </c>
      <c r="B828">
        <v>1</v>
      </c>
      <c r="C828">
        <v>12</v>
      </c>
      <c r="D828">
        <v>85</v>
      </c>
      <c r="E828">
        <v>8</v>
      </c>
      <c r="F828">
        <v>87</v>
      </c>
      <c r="G828">
        <v>4</v>
      </c>
      <c r="H828">
        <v>83</v>
      </c>
      <c r="I828">
        <v>-1</v>
      </c>
      <c r="J828">
        <v>3500</v>
      </c>
      <c r="K828">
        <v>-1</v>
      </c>
      <c r="L828">
        <v>-1</v>
      </c>
      <c r="N828" s="3" t="str">
        <f t="shared" si="24"/>
        <v/>
      </c>
      <c r="O828" s="3">
        <f>COUNTIF(N$8:N828,"X")</f>
        <v>72</v>
      </c>
      <c r="P828" s="3" t="str">
        <f>IF(O828&gt;$F$3,"X","-")</f>
        <v>-</v>
      </c>
      <c r="R828" s="18" t="str">
        <f t="shared" si="25"/>
        <v/>
      </c>
    </row>
    <row r="829" spans="1:18">
      <c r="A829" s="2">
        <v>822</v>
      </c>
      <c r="B829">
        <v>1</v>
      </c>
      <c r="C829">
        <v>8</v>
      </c>
      <c r="D829">
        <v>98</v>
      </c>
      <c r="E829">
        <v>3</v>
      </c>
      <c r="F829">
        <v>87</v>
      </c>
      <c r="G829">
        <v>5</v>
      </c>
      <c r="H829">
        <v>106</v>
      </c>
      <c r="I829">
        <v>-1</v>
      </c>
      <c r="J829">
        <v>2800</v>
      </c>
      <c r="K829">
        <v>-1</v>
      </c>
      <c r="L829">
        <v>-1</v>
      </c>
      <c r="N829" s="3" t="str">
        <f t="shared" si="24"/>
        <v/>
      </c>
      <c r="O829" s="3">
        <f>COUNTIF(N$8:N829,"X")</f>
        <v>72</v>
      </c>
      <c r="P829" s="3"/>
      <c r="R829" s="18" t="str">
        <f t="shared" si="25"/>
        <v/>
      </c>
    </row>
    <row r="830" spans="1:18">
      <c r="A830" s="2">
        <v>823</v>
      </c>
      <c r="B830">
        <v>1</v>
      </c>
      <c r="C830">
        <v>9</v>
      </c>
      <c r="D830">
        <v>87</v>
      </c>
      <c r="E830">
        <v>8</v>
      </c>
      <c r="F830">
        <v>86</v>
      </c>
      <c r="G830">
        <v>1</v>
      </c>
      <c r="H830">
        <v>101</v>
      </c>
      <c r="I830">
        <v>-1</v>
      </c>
      <c r="J830">
        <v>4400</v>
      </c>
      <c r="K830">
        <v>-1</v>
      </c>
      <c r="L830">
        <v>-1</v>
      </c>
      <c r="N830" s="3" t="str">
        <f t="shared" si="24"/>
        <v/>
      </c>
      <c r="O830" s="3">
        <f>COUNTIF(N$8:N830,"X")</f>
        <v>72</v>
      </c>
      <c r="P830" s="3"/>
      <c r="R830" s="18" t="str">
        <f t="shared" si="25"/>
        <v/>
      </c>
    </row>
    <row r="831" spans="1:18">
      <c r="A831" s="2">
        <v>824</v>
      </c>
      <c r="B831">
        <v>1</v>
      </c>
      <c r="C831">
        <v>11</v>
      </c>
      <c r="D831">
        <v>90</v>
      </c>
      <c r="E831">
        <v>7</v>
      </c>
      <c r="F831">
        <v>87</v>
      </c>
      <c r="G831">
        <v>4</v>
      </c>
      <c r="H831">
        <v>97</v>
      </c>
      <c r="I831">
        <v>-1</v>
      </c>
      <c r="J831">
        <v>3600</v>
      </c>
      <c r="K831">
        <v>-1</v>
      </c>
      <c r="L831">
        <v>-1</v>
      </c>
      <c r="N831" s="3" t="str">
        <f t="shared" si="24"/>
        <v/>
      </c>
      <c r="O831" s="3">
        <f>COUNTIF(N$8:N831,"X")</f>
        <v>72</v>
      </c>
      <c r="P831" s="3"/>
      <c r="R831" s="18" t="str">
        <f t="shared" si="25"/>
        <v/>
      </c>
    </row>
    <row r="832" spans="1:18">
      <c r="A832" s="2">
        <v>825</v>
      </c>
      <c r="B832">
        <v>1</v>
      </c>
      <c r="C832">
        <v>11</v>
      </c>
      <c r="D832">
        <v>93</v>
      </c>
      <c r="E832">
        <v>6</v>
      </c>
      <c r="F832">
        <v>93</v>
      </c>
      <c r="G832">
        <v>5</v>
      </c>
      <c r="H832">
        <v>95</v>
      </c>
      <c r="I832">
        <v>-1</v>
      </c>
      <c r="J832">
        <v>3800</v>
      </c>
      <c r="K832">
        <v>-1</v>
      </c>
      <c r="L832">
        <v>-1</v>
      </c>
      <c r="N832" s="3" t="str">
        <f t="shared" si="24"/>
        <v/>
      </c>
      <c r="O832" s="3">
        <f>COUNTIF(N$8:N832,"X")</f>
        <v>72</v>
      </c>
      <c r="P832" s="3"/>
      <c r="R832" s="18" t="str">
        <f t="shared" si="25"/>
        <v/>
      </c>
    </row>
    <row r="833" spans="1:18">
      <c r="A833" s="2">
        <v>826</v>
      </c>
      <c r="B833">
        <v>1</v>
      </c>
      <c r="C833">
        <v>-2</v>
      </c>
      <c r="D833">
        <v>87</v>
      </c>
      <c r="E833">
        <v>-2</v>
      </c>
      <c r="F833">
        <v>85</v>
      </c>
      <c r="G833">
        <v>-2</v>
      </c>
      <c r="H833">
        <v>95</v>
      </c>
      <c r="I833">
        <v>-1</v>
      </c>
      <c r="J833">
        <v>4600</v>
      </c>
      <c r="K833">
        <v>-1</v>
      </c>
      <c r="L833">
        <v>-1</v>
      </c>
      <c r="N833" s="3" t="str">
        <f t="shared" si="24"/>
        <v>X</v>
      </c>
      <c r="O833" s="3">
        <f>COUNTIF(N$8:N833,"X")</f>
        <v>73</v>
      </c>
      <c r="P833" s="3"/>
      <c r="R833" s="18" t="str">
        <f t="shared" si="25"/>
        <v/>
      </c>
    </row>
    <row r="834" spans="1:18">
      <c r="A834" s="2">
        <v>827</v>
      </c>
      <c r="B834">
        <v>1</v>
      </c>
      <c r="C834">
        <v>-2</v>
      </c>
      <c r="D834">
        <v>103</v>
      </c>
      <c r="E834">
        <v>-2</v>
      </c>
      <c r="F834">
        <v>92</v>
      </c>
      <c r="G834">
        <v>-2</v>
      </c>
      <c r="H834">
        <v>114</v>
      </c>
      <c r="I834">
        <v>-1</v>
      </c>
      <c r="J834">
        <v>4500</v>
      </c>
      <c r="K834">
        <v>-1</v>
      </c>
      <c r="L834">
        <v>-1</v>
      </c>
      <c r="N834" s="3" t="str">
        <f t="shared" si="24"/>
        <v>X</v>
      </c>
      <c r="O834" s="3">
        <f>COUNTIF(N$8:N834,"X")</f>
        <v>74</v>
      </c>
      <c r="P834" s="3"/>
      <c r="R834" s="18" t="str">
        <f t="shared" si="25"/>
        <v/>
      </c>
    </row>
    <row r="835" spans="1:18">
      <c r="A835" s="2">
        <v>828</v>
      </c>
      <c r="B835">
        <v>1</v>
      </c>
      <c r="C835">
        <v>13</v>
      </c>
      <c r="D835">
        <v>86</v>
      </c>
      <c r="E835">
        <v>12</v>
      </c>
      <c r="F835">
        <v>86</v>
      </c>
      <c r="G835">
        <v>1</v>
      </c>
      <c r="H835">
        <v>86</v>
      </c>
      <c r="I835">
        <v>-1</v>
      </c>
      <c r="J835">
        <v>4200</v>
      </c>
      <c r="K835">
        <v>-1</v>
      </c>
      <c r="L835">
        <v>-1</v>
      </c>
      <c r="N835" s="3" t="str">
        <f t="shared" si="24"/>
        <v/>
      </c>
      <c r="O835" s="3">
        <f>COUNTIF(N$8:N835,"X")</f>
        <v>74</v>
      </c>
      <c r="P835" s="3"/>
      <c r="R835" s="18" t="str">
        <f t="shared" si="25"/>
        <v/>
      </c>
    </row>
    <row r="836" spans="1:18">
      <c r="A836" s="2">
        <v>829</v>
      </c>
      <c r="B836">
        <v>1</v>
      </c>
      <c r="C836">
        <v>8</v>
      </c>
      <c r="D836">
        <v>89</v>
      </c>
      <c r="E836">
        <v>6</v>
      </c>
      <c r="F836">
        <v>87</v>
      </c>
      <c r="G836">
        <v>2</v>
      </c>
      <c r="H836">
        <v>96</v>
      </c>
      <c r="I836">
        <v>-1</v>
      </c>
      <c r="J836">
        <v>3900</v>
      </c>
      <c r="K836">
        <v>-1</v>
      </c>
      <c r="L836">
        <v>-1</v>
      </c>
      <c r="N836" s="3" t="str">
        <f t="shared" si="24"/>
        <v/>
      </c>
      <c r="O836" s="3">
        <f>COUNTIF(N$8:N836,"X")</f>
        <v>74</v>
      </c>
      <c r="P836" s="3"/>
      <c r="R836" s="18" t="str">
        <f t="shared" si="25"/>
        <v/>
      </c>
    </row>
    <row r="837" spans="1:18">
      <c r="A837" s="2">
        <v>830</v>
      </c>
      <c r="B837">
        <v>1</v>
      </c>
      <c r="C837">
        <v>5</v>
      </c>
      <c r="D837">
        <v>99</v>
      </c>
      <c r="E837">
        <v>3</v>
      </c>
      <c r="F837">
        <v>85</v>
      </c>
      <c r="G837">
        <v>2</v>
      </c>
      <c r="H837">
        <v>122</v>
      </c>
      <c r="I837">
        <v>-1</v>
      </c>
      <c r="J837">
        <v>4000</v>
      </c>
      <c r="K837">
        <v>-1</v>
      </c>
      <c r="L837">
        <v>-1</v>
      </c>
      <c r="N837" s="3" t="str">
        <f t="shared" si="24"/>
        <v/>
      </c>
      <c r="O837" s="3">
        <f>COUNTIF(N$8:N837,"X")</f>
        <v>74</v>
      </c>
      <c r="P837" s="3"/>
      <c r="R837" s="18" t="str">
        <f t="shared" si="25"/>
        <v/>
      </c>
    </row>
    <row r="838" spans="1:18">
      <c r="A838" s="2">
        <v>831</v>
      </c>
      <c r="B838">
        <v>1</v>
      </c>
      <c r="C838">
        <v>10</v>
      </c>
      <c r="D838">
        <v>92</v>
      </c>
      <c r="E838">
        <v>6</v>
      </c>
      <c r="F838">
        <v>86</v>
      </c>
      <c r="G838">
        <v>4</v>
      </c>
      <c r="H838">
        <v>102</v>
      </c>
      <c r="I838">
        <v>-1</v>
      </c>
      <c r="J838" s="10">
        <v>4200</v>
      </c>
      <c r="K838">
        <v>-1</v>
      </c>
      <c r="L838">
        <v>-1</v>
      </c>
      <c r="N838" s="3" t="str">
        <f t="shared" si="24"/>
        <v/>
      </c>
      <c r="O838" s="3">
        <f>COUNTIF(N$8:N838,"X")</f>
        <v>74</v>
      </c>
      <c r="P838" s="3" t="str">
        <f>IF(O838&gt;$F$3,"X","-")</f>
        <v>-</v>
      </c>
      <c r="R838" s="18" t="str">
        <f t="shared" si="25"/>
        <v/>
      </c>
    </row>
    <row r="839" spans="1:18">
      <c r="A839" s="2">
        <v>832</v>
      </c>
      <c r="B839">
        <v>1</v>
      </c>
      <c r="C839">
        <v>19</v>
      </c>
      <c r="D839">
        <v>83</v>
      </c>
      <c r="E839">
        <v>13</v>
      </c>
      <c r="F839">
        <v>81</v>
      </c>
      <c r="G839">
        <v>6</v>
      </c>
      <c r="H839">
        <v>88</v>
      </c>
      <c r="I839">
        <v>-1</v>
      </c>
      <c r="J839" s="10">
        <v>4300</v>
      </c>
      <c r="K839">
        <v>-1</v>
      </c>
      <c r="L839">
        <v>-1</v>
      </c>
      <c r="N839" s="3" t="str">
        <f t="shared" si="24"/>
        <v/>
      </c>
      <c r="O839" s="3">
        <f>COUNTIF(N$8:N839,"X")</f>
        <v>74</v>
      </c>
      <c r="P839" s="3"/>
      <c r="R839" s="18" t="str">
        <f t="shared" si="25"/>
        <v/>
      </c>
    </row>
    <row r="840" spans="1:18">
      <c r="A840" s="2">
        <v>833</v>
      </c>
      <c r="B840">
        <v>1</v>
      </c>
      <c r="C840">
        <v>11</v>
      </c>
      <c r="D840">
        <v>86</v>
      </c>
      <c r="E840">
        <v>7</v>
      </c>
      <c r="F840">
        <v>82</v>
      </c>
      <c r="G840">
        <v>4</v>
      </c>
      <c r="H840">
        <v>93</v>
      </c>
      <c r="I840">
        <v>-1</v>
      </c>
      <c r="J840" s="10">
        <v>3900</v>
      </c>
      <c r="K840">
        <v>-1</v>
      </c>
      <c r="L840">
        <v>-1</v>
      </c>
      <c r="N840" s="3" t="str">
        <f t="shared" ref="N840:N903" si="26">IF(OR(C840=-2,D840=-2,E840=-2,F840=-2,G840=-2,H840=-2),"X","")</f>
        <v/>
      </c>
      <c r="O840" s="3">
        <f>COUNTIF(N$8:N840,"X")</f>
        <v>74</v>
      </c>
      <c r="P840" s="3"/>
      <c r="R840" s="18" t="str">
        <f t="shared" ref="R840:R903" si="27">IF(P840&gt;="X","Betriebsmeldung","")</f>
        <v/>
      </c>
    </row>
    <row r="841" spans="1:18">
      <c r="A841" s="2">
        <v>834</v>
      </c>
      <c r="B841">
        <v>1</v>
      </c>
      <c r="C841">
        <v>12</v>
      </c>
      <c r="D841">
        <v>85</v>
      </c>
      <c r="E841">
        <v>11</v>
      </c>
      <c r="F841">
        <v>85</v>
      </c>
      <c r="G841">
        <v>1</v>
      </c>
      <c r="H841">
        <v>87</v>
      </c>
      <c r="I841">
        <v>-1</v>
      </c>
      <c r="J841" s="10">
        <v>2500</v>
      </c>
      <c r="K841">
        <v>-1</v>
      </c>
      <c r="L841">
        <v>-1</v>
      </c>
      <c r="N841" s="3" t="str">
        <f t="shared" si="26"/>
        <v/>
      </c>
      <c r="O841" s="3">
        <f>COUNTIF(N$8:N841,"X")</f>
        <v>74</v>
      </c>
      <c r="P841" s="3"/>
      <c r="R841" s="18" t="str">
        <f t="shared" si="27"/>
        <v/>
      </c>
    </row>
    <row r="842" spans="1:18">
      <c r="A842" s="2">
        <v>835</v>
      </c>
      <c r="B842">
        <v>1</v>
      </c>
      <c r="C842">
        <v>9</v>
      </c>
      <c r="D842">
        <v>96</v>
      </c>
      <c r="E842">
        <v>4</v>
      </c>
      <c r="F842">
        <v>86</v>
      </c>
      <c r="G842">
        <v>5</v>
      </c>
      <c r="H842">
        <v>104</v>
      </c>
      <c r="I842">
        <v>-1</v>
      </c>
      <c r="J842" s="10">
        <v>3800</v>
      </c>
      <c r="K842">
        <v>-1</v>
      </c>
      <c r="L842">
        <v>-1</v>
      </c>
      <c r="N842" s="3" t="str">
        <f t="shared" si="26"/>
        <v/>
      </c>
      <c r="O842" s="3">
        <f>COUNTIF(N$8:N842,"X")</f>
        <v>74</v>
      </c>
      <c r="P842" s="3"/>
      <c r="R842" s="18" t="str">
        <f t="shared" si="27"/>
        <v/>
      </c>
    </row>
    <row r="843" spans="1:18">
      <c r="A843" s="2">
        <v>836</v>
      </c>
      <c r="B843">
        <v>1</v>
      </c>
      <c r="C843">
        <v>10</v>
      </c>
      <c r="D843">
        <v>91</v>
      </c>
      <c r="E843">
        <v>7</v>
      </c>
      <c r="F843">
        <v>84</v>
      </c>
      <c r="G843">
        <v>3</v>
      </c>
      <c r="H843">
        <v>108</v>
      </c>
      <c r="I843">
        <v>-1</v>
      </c>
      <c r="J843" s="10">
        <v>4700</v>
      </c>
      <c r="K843">
        <v>-1</v>
      </c>
      <c r="L843">
        <v>-1</v>
      </c>
      <c r="N843" s="3" t="str">
        <f t="shared" si="26"/>
        <v/>
      </c>
      <c r="O843" s="3">
        <f>COUNTIF(N$8:N843,"X")</f>
        <v>74</v>
      </c>
      <c r="P843" s="3"/>
      <c r="R843" s="18" t="str">
        <f t="shared" si="27"/>
        <v/>
      </c>
    </row>
    <row r="844" spans="1:18">
      <c r="A844" s="2">
        <v>837</v>
      </c>
      <c r="B844">
        <v>1</v>
      </c>
      <c r="C844">
        <v>9</v>
      </c>
      <c r="D844">
        <v>88</v>
      </c>
      <c r="E844">
        <v>6</v>
      </c>
      <c r="F844">
        <v>84</v>
      </c>
      <c r="G844">
        <v>3</v>
      </c>
      <c r="H844">
        <v>98</v>
      </c>
      <c r="I844">
        <v>-1</v>
      </c>
      <c r="J844" s="10">
        <v>3600</v>
      </c>
      <c r="K844">
        <v>-1</v>
      </c>
      <c r="L844">
        <v>-1</v>
      </c>
      <c r="N844" s="3" t="str">
        <f t="shared" si="26"/>
        <v/>
      </c>
      <c r="O844" s="3">
        <f>COUNTIF(N$8:N844,"X")</f>
        <v>74</v>
      </c>
      <c r="P844" s="3"/>
      <c r="R844" s="18" t="str">
        <f t="shared" si="27"/>
        <v/>
      </c>
    </row>
    <row r="845" spans="1:18">
      <c r="A845" s="2">
        <v>838</v>
      </c>
      <c r="B845">
        <v>1</v>
      </c>
      <c r="C845">
        <v>12</v>
      </c>
      <c r="D845">
        <v>89</v>
      </c>
      <c r="E845">
        <v>9</v>
      </c>
      <c r="F845">
        <v>85</v>
      </c>
      <c r="G845">
        <v>3</v>
      </c>
      <c r="H845">
        <v>103</v>
      </c>
      <c r="I845">
        <v>-1</v>
      </c>
      <c r="J845" s="10">
        <v>3300</v>
      </c>
      <c r="K845">
        <v>-1</v>
      </c>
      <c r="L845">
        <v>-1</v>
      </c>
      <c r="N845" s="3" t="str">
        <f t="shared" si="26"/>
        <v/>
      </c>
      <c r="O845" s="3">
        <f>COUNTIF(N$8:N845,"X")</f>
        <v>74</v>
      </c>
      <c r="P845" s="3"/>
      <c r="R845" s="18" t="str">
        <f t="shared" si="27"/>
        <v/>
      </c>
    </row>
    <row r="846" spans="1:18">
      <c r="A846" s="2">
        <v>839</v>
      </c>
      <c r="B846">
        <v>1</v>
      </c>
      <c r="C846">
        <v>6</v>
      </c>
      <c r="D846">
        <v>88</v>
      </c>
      <c r="E846">
        <v>4</v>
      </c>
      <c r="F846">
        <v>86</v>
      </c>
      <c r="G846">
        <v>2</v>
      </c>
      <c r="H846">
        <v>94</v>
      </c>
      <c r="I846">
        <v>-1</v>
      </c>
      <c r="J846" s="10">
        <v>3500</v>
      </c>
      <c r="K846">
        <v>-1</v>
      </c>
      <c r="L846">
        <v>-1</v>
      </c>
      <c r="N846" s="3" t="str">
        <f t="shared" si="26"/>
        <v/>
      </c>
      <c r="O846" s="3">
        <f>COUNTIF(N$8:N846,"X")</f>
        <v>74</v>
      </c>
      <c r="P846" s="3"/>
      <c r="R846" s="18" t="str">
        <f t="shared" si="27"/>
        <v/>
      </c>
    </row>
    <row r="847" spans="1:18">
      <c r="A847" s="2">
        <v>840</v>
      </c>
      <c r="B847">
        <v>1</v>
      </c>
      <c r="C847">
        <v>11</v>
      </c>
      <c r="D847">
        <v>92</v>
      </c>
      <c r="E847">
        <v>9</v>
      </c>
      <c r="F847">
        <v>89</v>
      </c>
      <c r="G847">
        <v>2</v>
      </c>
      <c r="H847">
        <v>108</v>
      </c>
      <c r="I847">
        <v>-1</v>
      </c>
      <c r="J847" s="10">
        <v>3900</v>
      </c>
      <c r="K847">
        <v>-1</v>
      </c>
      <c r="L847">
        <v>-1</v>
      </c>
      <c r="N847" s="3" t="str">
        <f t="shared" si="26"/>
        <v/>
      </c>
      <c r="O847" s="3">
        <f>COUNTIF(N$8:N847,"X")</f>
        <v>74</v>
      </c>
      <c r="P847" s="3"/>
      <c r="R847" s="18" t="str">
        <f t="shared" si="27"/>
        <v/>
      </c>
    </row>
    <row r="848" spans="1:18">
      <c r="A848" s="2">
        <v>841</v>
      </c>
      <c r="B848">
        <v>1</v>
      </c>
      <c r="C848">
        <v>14</v>
      </c>
      <c r="D848">
        <v>89</v>
      </c>
      <c r="E848">
        <v>10</v>
      </c>
      <c r="F848">
        <v>85</v>
      </c>
      <c r="G848">
        <v>4</v>
      </c>
      <c r="H848">
        <v>99</v>
      </c>
      <c r="I848">
        <v>-1</v>
      </c>
      <c r="J848" s="10">
        <v>4100</v>
      </c>
      <c r="K848">
        <v>-1</v>
      </c>
      <c r="L848">
        <v>-1</v>
      </c>
      <c r="N848" s="3" t="str">
        <f t="shared" si="26"/>
        <v/>
      </c>
      <c r="O848" s="3">
        <f>COUNTIF(N$8:N848,"X")</f>
        <v>74</v>
      </c>
      <c r="P848" s="3" t="str">
        <f>IF(O848&gt;$F$3,"X","-")</f>
        <v>-</v>
      </c>
      <c r="R848" s="18" t="str">
        <f t="shared" si="27"/>
        <v/>
      </c>
    </row>
    <row r="849" spans="1:18">
      <c r="A849" s="2">
        <v>842</v>
      </c>
      <c r="B849">
        <v>1</v>
      </c>
      <c r="C849">
        <v>5</v>
      </c>
      <c r="D849">
        <v>91</v>
      </c>
      <c r="E849">
        <v>2</v>
      </c>
      <c r="F849">
        <v>89</v>
      </c>
      <c r="G849">
        <v>3</v>
      </c>
      <c r="H849">
        <v>93</v>
      </c>
      <c r="I849">
        <v>-1</v>
      </c>
      <c r="J849" s="10">
        <v>4200</v>
      </c>
      <c r="K849">
        <v>-1</v>
      </c>
      <c r="L849">
        <v>-1</v>
      </c>
      <c r="N849" s="3" t="str">
        <f t="shared" si="26"/>
        <v/>
      </c>
      <c r="O849" s="3">
        <f>COUNTIF(N$8:N849,"X")</f>
        <v>74</v>
      </c>
      <c r="P849" s="3"/>
      <c r="R849" s="18" t="str">
        <f t="shared" si="27"/>
        <v/>
      </c>
    </row>
    <row r="850" spans="1:18">
      <c r="A850" s="2">
        <v>843</v>
      </c>
      <c r="B850">
        <v>1</v>
      </c>
      <c r="C850">
        <v>15</v>
      </c>
      <c r="D850">
        <v>88</v>
      </c>
      <c r="E850">
        <v>11</v>
      </c>
      <c r="F850">
        <v>88</v>
      </c>
      <c r="G850">
        <v>4</v>
      </c>
      <c r="H850">
        <v>91</v>
      </c>
      <c r="I850">
        <v>-1</v>
      </c>
      <c r="J850" s="10">
        <v>4000</v>
      </c>
      <c r="K850">
        <v>-1</v>
      </c>
      <c r="L850">
        <v>-1</v>
      </c>
      <c r="N850" s="3" t="str">
        <f t="shared" si="26"/>
        <v/>
      </c>
      <c r="O850" s="3">
        <f>COUNTIF(N$8:N850,"X")</f>
        <v>74</v>
      </c>
      <c r="P850" s="3"/>
      <c r="R850" s="18" t="str">
        <f t="shared" si="27"/>
        <v/>
      </c>
    </row>
    <row r="851" spans="1:18">
      <c r="A851" s="2">
        <v>844</v>
      </c>
      <c r="B851">
        <v>1</v>
      </c>
      <c r="C851">
        <v>17</v>
      </c>
      <c r="D851">
        <v>93</v>
      </c>
      <c r="E851">
        <v>13</v>
      </c>
      <c r="F851">
        <v>88</v>
      </c>
      <c r="G851">
        <v>4</v>
      </c>
      <c r="H851">
        <v>111</v>
      </c>
      <c r="I851">
        <v>-1</v>
      </c>
      <c r="J851">
        <v>3800</v>
      </c>
      <c r="K851">
        <v>-1</v>
      </c>
      <c r="L851">
        <v>-1</v>
      </c>
      <c r="N851" s="3" t="str">
        <f t="shared" si="26"/>
        <v/>
      </c>
      <c r="O851" s="3">
        <f>COUNTIF(N$8:N851,"X")</f>
        <v>74</v>
      </c>
      <c r="P851" s="3"/>
      <c r="R851" s="18" t="str">
        <f t="shared" si="27"/>
        <v/>
      </c>
    </row>
    <row r="852" spans="1:18">
      <c r="A852" s="2">
        <v>845</v>
      </c>
      <c r="B852">
        <v>1</v>
      </c>
      <c r="C852">
        <v>15</v>
      </c>
      <c r="D852">
        <v>79</v>
      </c>
      <c r="E852">
        <v>14</v>
      </c>
      <c r="F852">
        <v>80</v>
      </c>
      <c r="G852">
        <v>1</v>
      </c>
      <c r="H852">
        <v>68</v>
      </c>
      <c r="I852">
        <v>-1</v>
      </c>
      <c r="J852">
        <v>3100</v>
      </c>
      <c r="K852">
        <v>-1</v>
      </c>
      <c r="L852">
        <v>-1</v>
      </c>
      <c r="N852" s="3" t="str">
        <f t="shared" si="26"/>
        <v/>
      </c>
      <c r="O852" s="3">
        <f>COUNTIF(N$8:N852,"X")</f>
        <v>74</v>
      </c>
      <c r="P852" s="3"/>
      <c r="R852" s="18" t="str">
        <f t="shared" si="27"/>
        <v/>
      </c>
    </row>
    <row r="853" spans="1:18">
      <c r="A853" s="2">
        <v>846</v>
      </c>
      <c r="B853">
        <v>1</v>
      </c>
      <c r="C853">
        <v>14</v>
      </c>
      <c r="D853">
        <v>96</v>
      </c>
      <c r="E853">
        <v>9</v>
      </c>
      <c r="F853">
        <v>86</v>
      </c>
      <c r="G853">
        <v>5</v>
      </c>
      <c r="H853">
        <v>116</v>
      </c>
      <c r="I853">
        <v>-1</v>
      </c>
      <c r="J853">
        <v>4200</v>
      </c>
      <c r="K853">
        <v>-1</v>
      </c>
      <c r="L853">
        <v>-1</v>
      </c>
      <c r="N853" s="3" t="str">
        <f t="shared" si="26"/>
        <v/>
      </c>
      <c r="O853" s="3">
        <f>COUNTIF(N$8:N853,"X")</f>
        <v>74</v>
      </c>
      <c r="P853" s="3"/>
      <c r="R853" s="18" t="str">
        <f t="shared" si="27"/>
        <v/>
      </c>
    </row>
    <row r="854" spans="1:18">
      <c r="A854" s="2">
        <v>847</v>
      </c>
      <c r="B854">
        <v>1</v>
      </c>
      <c r="C854">
        <v>14</v>
      </c>
      <c r="D854">
        <v>89</v>
      </c>
      <c r="E854">
        <v>11</v>
      </c>
      <c r="F854">
        <v>87</v>
      </c>
      <c r="G854">
        <v>3</v>
      </c>
      <c r="H854">
        <v>99</v>
      </c>
      <c r="I854">
        <v>-1</v>
      </c>
      <c r="J854">
        <v>4400</v>
      </c>
      <c r="K854">
        <v>-1</v>
      </c>
      <c r="L854">
        <v>-1</v>
      </c>
      <c r="N854" s="3" t="str">
        <f t="shared" si="26"/>
        <v/>
      </c>
      <c r="O854" s="3">
        <f>COUNTIF(N$8:N854,"X")</f>
        <v>74</v>
      </c>
      <c r="P854" s="3"/>
      <c r="R854" s="18" t="str">
        <f t="shared" si="27"/>
        <v/>
      </c>
    </row>
    <row r="855" spans="1:18">
      <c r="A855" s="2">
        <v>848</v>
      </c>
      <c r="B855">
        <v>1</v>
      </c>
      <c r="C855">
        <v>13</v>
      </c>
      <c r="D855">
        <v>87</v>
      </c>
      <c r="E855">
        <v>9</v>
      </c>
      <c r="F855">
        <v>85</v>
      </c>
      <c r="G855">
        <v>4</v>
      </c>
      <c r="H855">
        <v>93</v>
      </c>
      <c r="I855">
        <v>-1</v>
      </c>
      <c r="J855">
        <v>3900</v>
      </c>
      <c r="K855">
        <v>-1</v>
      </c>
      <c r="L855">
        <v>-1</v>
      </c>
      <c r="N855" s="3" t="str">
        <f t="shared" si="26"/>
        <v/>
      </c>
      <c r="O855" s="3">
        <f>COUNTIF(N$8:N855,"X")</f>
        <v>74</v>
      </c>
      <c r="P855" s="3"/>
      <c r="R855" s="18" t="str">
        <f t="shared" si="27"/>
        <v/>
      </c>
    </row>
    <row r="856" spans="1:18">
      <c r="A856" s="2">
        <v>849</v>
      </c>
      <c r="B856">
        <v>1</v>
      </c>
      <c r="C856">
        <v>8</v>
      </c>
      <c r="D856">
        <v>-2</v>
      </c>
      <c r="E856">
        <v>2</v>
      </c>
      <c r="F856">
        <v>-2</v>
      </c>
      <c r="G856">
        <v>6</v>
      </c>
      <c r="H856">
        <v>-2</v>
      </c>
      <c r="I856">
        <v>-1</v>
      </c>
      <c r="J856">
        <v>3000</v>
      </c>
      <c r="K856">
        <v>-1</v>
      </c>
      <c r="L856">
        <v>-2</v>
      </c>
      <c r="N856" s="3" t="str">
        <f t="shared" si="26"/>
        <v>X</v>
      </c>
      <c r="O856" s="3">
        <f>COUNTIF(N$8:N856,"X")</f>
        <v>75</v>
      </c>
      <c r="P856" s="3"/>
      <c r="R856" s="18" t="str">
        <f t="shared" si="27"/>
        <v/>
      </c>
    </row>
    <row r="857" spans="1:18">
      <c r="A857" s="2">
        <v>850</v>
      </c>
      <c r="B857">
        <v>1</v>
      </c>
      <c r="C857">
        <v>8</v>
      </c>
      <c r="D857">
        <v>85</v>
      </c>
      <c r="E857">
        <v>7</v>
      </c>
      <c r="F857">
        <v>85</v>
      </c>
      <c r="G857">
        <v>1</v>
      </c>
      <c r="H857">
        <v>92</v>
      </c>
      <c r="I857">
        <v>-1</v>
      </c>
      <c r="J857">
        <v>3500</v>
      </c>
      <c r="K857">
        <v>-1</v>
      </c>
      <c r="L857">
        <v>-1</v>
      </c>
      <c r="N857" s="3" t="str">
        <f t="shared" si="26"/>
        <v/>
      </c>
      <c r="O857" s="3">
        <f>COUNTIF(N$8:N857,"X")</f>
        <v>75</v>
      </c>
      <c r="P857" s="3"/>
      <c r="R857" s="18" t="str">
        <f t="shared" si="27"/>
        <v/>
      </c>
    </row>
    <row r="858" spans="1:18">
      <c r="A858" s="2">
        <v>851</v>
      </c>
      <c r="B858">
        <v>1</v>
      </c>
      <c r="C858">
        <v>12</v>
      </c>
      <c r="D858">
        <v>-2</v>
      </c>
      <c r="E858">
        <v>11</v>
      </c>
      <c r="F858">
        <v>-2</v>
      </c>
      <c r="G858">
        <v>1</v>
      </c>
      <c r="H858">
        <v>-2</v>
      </c>
      <c r="I858">
        <v>-1</v>
      </c>
      <c r="J858">
        <v>4000</v>
      </c>
      <c r="K858">
        <v>-1</v>
      </c>
      <c r="L858">
        <v>-2</v>
      </c>
      <c r="N858" s="3" t="str">
        <f t="shared" si="26"/>
        <v>X</v>
      </c>
      <c r="O858" s="3">
        <f>COUNTIF(N$8:N858,"X")</f>
        <v>76</v>
      </c>
      <c r="P858" s="3" t="str">
        <f>IF(O858&gt;$F$3,"X","-")</f>
        <v>-</v>
      </c>
      <c r="R858" s="18" t="str">
        <f t="shared" si="27"/>
        <v/>
      </c>
    </row>
    <row r="859" spans="1:18">
      <c r="A859" s="2">
        <v>852</v>
      </c>
      <c r="B859">
        <v>1</v>
      </c>
      <c r="C859">
        <v>11</v>
      </c>
      <c r="D859">
        <v>105</v>
      </c>
      <c r="E859">
        <v>3</v>
      </c>
      <c r="F859">
        <v>83</v>
      </c>
      <c r="G859">
        <v>8</v>
      </c>
      <c r="H859">
        <v>114</v>
      </c>
      <c r="I859">
        <v>-1</v>
      </c>
      <c r="J859">
        <v>4000</v>
      </c>
      <c r="K859">
        <v>-1</v>
      </c>
      <c r="L859">
        <v>-1</v>
      </c>
      <c r="N859" s="3" t="str">
        <f t="shared" si="26"/>
        <v/>
      </c>
      <c r="O859" s="3">
        <f>COUNTIF(N$8:N859,"X")</f>
        <v>76</v>
      </c>
      <c r="P859" s="3"/>
      <c r="R859" s="18" t="str">
        <f t="shared" si="27"/>
        <v/>
      </c>
    </row>
    <row r="860" spans="1:18">
      <c r="A860" s="2">
        <v>853</v>
      </c>
      <c r="B860">
        <v>1</v>
      </c>
      <c r="C860">
        <v>11</v>
      </c>
      <c r="D860">
        <v>87</v>
      </c>
      <c r="E860">
        <v>11</v>
      </c>
      <c r="F860">
        <v>87</v>
      </c>
      <c r="G860">
        <v>0</v>
      </c>
      <c r="H860">
        <v>-1</v>
      </c>
      <c r="I860">
        <v>-1</v>
      </c>
      <c r="J860">
        <v>3500</v>
      </c>
      <c r="K860">
        <v>-1</v>
      </c>
      <c r="L860">
        <v>-1</v>
      </c>
      <c r="N860" s="3" t="str">
        <f t="shared" si="26"/>
        <v/>
      </c>
      <c r="O860" s="3">
        <f>COUNTIF(N$8:N860,"X")</f>
        <v>76</v>
      </c>
      <c r="P860" s="3"/>
      <c r="R860" s="18" t="str">
        <f t="shared" si="27"/>
        <v/>
      </c>
    </row>
    <row r="861" spans="1:18">
      <c r="A861" s="2">
        <v>854</v>
      </c>
      <c r="B861">
        <v>1</v>
      </c>
      <c r="C861">
        <v>12</v>
      </c>
      <c r="D861">
        <v>90</v>
      </c>
      <c r="E861">
        <v>11</v>
      </c>
      <c r="F861">
        <v>89</v>
      </c>
      <c r="G861">
        <v>1</v>
      </c>
      <c r="H861">
        <v>103</v>
      </c>
      <c r="I861">
        <v>-1</v>
      </c>
      <c r="J861">
        <v>3000</v>
      </c>
      <c r="K861">
        <v>-1</v>
      </c>
      <c r="L861">
        <v>-1</v>
      </c>
      <c r="N861" s="3" t="str">
        <f t="shared" si="26"/>
        <v/>
      </c>
      <c r="O861" s="3">
        <f>COUNTIF(N$8:N861,"X")</f>
        <v>76</v>
      </c>
      <c r="P861" s="3"/>
      <c r="R861" s="18" t="str">
        <f t="shared" si="27"/>
        <v/>
      </c>
    </row>
    <row r="862" spans="1:18">
      <c r="A862" s="2">
        <v>855</v>
      </c>
      <c r="B862">
        <v>1</v>
      </c>
      <c r="C862">
        <v>8</v>
      </c>
      <c r="D862">
        <v>98</v>
      </c>
      <c r="E862">
        <v>5</v>
      </c>
      <c r="F862">
        <v>87</v>
      </c>
      <c r="G862">
        <v>3</v>
      </c>
      <c r="H862">
        <v>117</v>
      </c>
      <c r="I862">
        <v>-1</v>
      </c>
      <c r="J862">
        <v>3900</v>
      </c>
      <c r="K862">
        <v>-1</v>
      </c>
      <c r="L862">
        <v>-1</v>
      </c>
      <c r="N862" s="3" t="str">
        <f t="shared" si="26"/>
        <v/>
      </c>
      <c r="O862" s="3">
        <f>COUNTIF(N$8:N862,"X")</f>
        <v>76</v>
      </c>
      <c r="P862" s="3"/>
      <c r="R862" s="18" t="str">
        <f t="shared" si="27"/>
        <v/>
      </c>
    </row>
    <row r="863" spans="1:18">
      <c r="A863" s="2">
        <v>856</v>
      </c>
      <c r="B863">
        <v>1</v>
      </c>
      <c r="C863">
        <v>11</v>
      </c>
      <c r="D863">
        <v>88</v>
      </c>
      <c r="E863">
        <v>6</v>
      </c>
      <c r="F863">
        <v>90</v>
      </c>
      <c r="G863">
        <v>5</v>
      </c>
      <c r="H863">
        <v>87</v>
      </c>
      <c r="I863">
        <v>-1</v>
      </c>
      <c r="J863">
        <v>4400</v>
      </c>
      <c r="K863">
        <v>-1</v>
      </c>
      <c r="L863">
        <v>-1</v>
      </c>
      <c r="N863" s="3" t="str">
        <f t="shared" si="26"/>
        <v/>
      </c>
      <c r="O863" s="3">
        <f>COUNTIF(N$8:N863,"X")</f>
        <v>76</v>
      </c>
      <c r="P863" s="3"/>
      <c r="R863" s="18" t="str">
        <f t="shared" si="27"/>
        <v/>
      </c>
    </row>
    <row r="864" spans="1:18">
      <c r="A864" s="2">
        <v>857</v>
      </c>
      <c r="B864">
        <v>1</v>
      </c>
      <c r="C864">
        <v>9</v>
      </c>
      <c r="D864">
        <v>97</v>
      </c>
      <c r="E864">
        <v>0</v>
      </c>
      <c r="F864">
        <v>-1</v>
      </c>
      <c r="G864">
        <v>9</v>
      </c>
      <c r="H864">
        <v>97</v>
      </c>
      <c r="I864">
        <v>-1</v>
      </c>
      <c r="J864">
        <v>4200</v>
      </c>
      <c r="K864">
        <v>-1</v>
      </c>
      <c r="L864">
        <v>-1</v>
      </c>
      <c r="N864" s="3" t="str">
        <f t="shared" si="26"/>
        <v/>
      </c>
      <c r="O864" s="3">
        <f>COUNTIF(N$8:N864,"X")</f>
        <v>76</v>
      </c>
      <c r="P864" s="3"/>
      <c r="R864" s="18" t="str">
        <f t="shared" si="27"/>
        <v/>
      </c>
    </row>
    <row r="865" spans="1:18">
      <c r="A865" s="2">
        <v>858</v>
      </c>
      <c r="B865">
        <v>1</v>
      </c>
      <c r="C865">
        <v>11</v>
      </c>
      <c r="D865">
        <v>86</v>
      </c>
      <c r="E865">
        <v>9</v>
      </c>
      <c r="F865">
        <v>85</v>
      </c>
      <c r="G865">
        <v>2</v>
      </c>
      <c r="H865">
        <v>93</v>
      </c>
      <c r="I865">
        <v>-1</v>
      </c>
      <c r="J865">
        <v>3100</v>
      </c>
      <c r="K865">
        <v>-1</v>
      </c>
      <c r="L865">
        <v>-1</v>
      </c>
      <c r="N865" s="3" t="str">
        <f t="shared" si="26"/>
        <v/>
      </c>
      <c r="O865" s="3">
        <f>COUNTIF(N$8:N865,"X")</f>
        <v>76</v>
      </c>
      <c r="P865" s="3"/>
      <c r="R865" s="18" t="str">
        <f t="shared" si="27"/>
        <v/>
      </c>
    </row>
    <row r="866" spans="1:18">
      <c r="A866" s="2">
        <v>859</v>
      </c>
      <c r="B866">
        <v>1</v>
      </c>
      <c r="C866">
        <v>13</v>
      </c>
      <c r="D866">
        <v>86</v>
      </c>
      <c r="E866">
        <v>10</v>
      </c>
      <c r="F866">
        <v>86</v>
      </c>
      <c r="G866">
        <v>3</v>
      </c>
      <c r="H866">
        <v>90</v>
      </c>
      <c r="I866">
        <v>-1</v>
      </c>
      <c r="J866">
        <v>3800</v>
      </c>
      <c r="K866">
        <v>-1</v>
      </c>
      <c r="L866">
        <v>-1</v>
      </c>
      <c r="N866" s="3" t="str">
        <f t="shared" si="26"/>
        <v/>
      </c>
      <c r="O866" s="3">
        <f>COUNTIF(N$8:N866,"X")</f>
        <v>76</v>
      </c>
      <c r="P866" s="3"/>
      <c r="R866" s="18" t="str">
        <f t="shared" si="27"/>
        <v/>
      </c>
    </row>
    <row r="867" spans="1:18">
      <c r="A867" s="2">
        <v>860</v>
      </c>
      <c r="B867">
        <v>1</v>
      </c>
      <c r="C867">
        <v>11</v>
      </c>
      <c r="D867">
        <v>89</v>
      </c>
      <c r="E867">
        <v>7</v>
      </c>
      <c r="F867">
        <v>86</v>
      </c>
      <c r="G867">
        <v>4</v>
      </c>
      <c r="H867">
        <v>95</v>
      </c>
      <c r="I867">
        <v>-1</v>
      </c>
      <c r="J867">
        <v>4000</v>
      </c>
      <c r="K867">
        <v>-1</v>
      </c>
      <c r="L867">
        <v>-1</v>
      </c>
      <c r="N867" s="3" t="str">
        <f t="shared" si="26"/>
        <v/>
      </c>
      <c r="O867" s="3">
        <f>COUNTIF(N$8:N867,"X")</f>
        <v>76</v>
      </c>
      <c r="P867" s="3"/>
      <c r="R867" s="18" t="str">
        <f t="shared" si="27"/>
        <v/>
      </c>
    </row>
    <row r="868" spans="1:18">
      <c r="A868" s="2">
        <v>861</v>
      </c>
      <c r="B868">
        <v>1</v>
      </c>
      <c r="C868">
        <v>16</v>
      </c>
      <c r="D868">
        <v>83</v>
      </c>
      <c r="E868">
        <v>12</v>
      </c>
      <c r="F868">
        <v>84</v>
      </c>
      <c r="G868">
        <v>4</v>
      </c>
      <c r="H868">
        <v>80</v>
      </c>
      <c r="I868">
        <v>-1</v>
      </c>
      <c r="J868">
        <v>3600</v>
      </c>
      <c r="K868">
        <v>-1</v>
      </c>
      <c r="L868">
        <v>-1</v>
      </c>
      <c r="N868" s="3" t="str">
        <f t="shared" si="26"/>
        <v/>
      </c>
      <c r="O868" s="3">
        <f>COUNTIF(N$8:N868,"X")</f>
        <v>76</v>
      </c>
      <c r="P868" s="3" t="str">
        <f>IF(O868&gt;$F$3,"X","-")</f>
        <v>-</v>
      </c>
      <c r="R868" s="18" t="str">
        <f t="shared" si="27"/>
        <v/>
      </c>
    </row>
    <row r="869" spans="1:18">
      <c r="A869" s="2">
        <v>862</v>
      </c>
      <c r="B869">
        <v>1</v>
      </c>
      <c r="C869">
        <v>12</v>
      </c>
      <c r="D869">
        <v>90</v>
      </c>
      <c r="E869">
        <v>10</v>
      </c>
      <c r="F869">
        <v>88</v>
      </c>
      <c r="G869">
        <v>2</v>
      </c>
      <c r="H869">
        <v>100</v>
      </c>
      <c r="I869">
        <v>-1</v>
      </c>
      <c r="J869">
        <v>3800</v>
      </c>
      <c r="K869">
        <v>-1</v>
      </c>
      <c r="L869">
        <v>-1</v>
      </c>
      <c r="N869" s="3" t="str">
        <f t="shared" si="26"/>
        <v/>
      </c>
      <c r="O869" s="3">
        <f>COUNTIF(N$8:N869,"X")</f>
        <v>76</v>
      </c>
      <c r="P869" s="3"/>
      <c r="R869" s="18" t="str">
        <f t="shared" si="27"/>
        <v/>
      </c>
    </row>
    <row r="870" spans="1:18">
      <c r="A870" s="2">
        <v>863</v>
      </c>
      <c r="B870">
        <v>1</v>
      </c>
      <c r="C870">
        <v>10</v>
      </c>
      <c r="D870">
        <v>85</v>
      </c>
      <c r="E870">
        <v>9</v>
      </c>
      <c r="F870">
        <v>85</v>
      </c>
      <c r="G870">
        <v>1</v>
      </c>
      <c r="H870">
        <v>90</v>
      </c>
      <c r="I870">
        <v>-1</v>
      </c>
      <c r="J870">
        <v>4600</v>
      </c>
      <c r="K870">
        <v>-1</v>
      </c>
      <c r="L870">
        <v>-1</v>
      </c>
      <c r="N870" s="3" t="str">
        <f t="shared" si="26"/>
        <v/>
      </c>
      <c r="O870" s="3">
        <f>COUNTIF(N$8:N870,"X")</f>
        <v>76</v>
      </c>
      <c r="P870" s="3"/>
      <c r="R870" s="18" t="str">
        <f t="shared" si="27"/>
        <v/>
      </c>
    </row>
    <row r="871" spans="1:18">
      <c r="A871" s="2">
        <v>864</v>
      </c>
      <c r="B871">
        <v>1</v>
      </c>
      <c r="C871">
        <v>9</v>
      </c>
      <c r="D871">
        <v>101</v>
      </c>
      <c r="E871">
        <v>3</v>
      </c>
      <c r="F871">
        <v>91</v>
      </c>
      <c r="G871">
        <v>6</v>
      </c>
      <c r="H871">
        <v>107</v>
      </c>
      <c r="I871">
        <v>-1</v>
      </c>
      <c r="J871">
        <v>4500</v>
      </c>
      <c r="K871">
        <v>-1</v>
      </c>
      <c r="L871">
        <v>-1</v>
      </c>
      <c r="N871" s="3" t="str">
        <f t="shared" si="26"/>
        <v/>
      </c>
      <c r="O871" s="3">
        <f>COUNTIF(N$8:N871,"X")</f>
        <v>76</v>
      </c>
      <c r="P871" s="3"/>
      <c r="R871" s="18" t="str">
        <f t="shared" si="27"/>
        <v/>
      </c>
    </row>
    <row r="872" spans="1:18">
      <c r="A872" s="2">
        <v>865</v>
      </c>
      <c r="B872">
        <v>1</v>
      </c>
      <c r="C872">
        <v>-2</v>
      </c>
      <c r="D872">
        <v>-2</v>
      </c>
      <c r="E872">
        <v>-2</v>
      </c>
      <c r="F872">
        <v>-2</v>
      </c>
      <c r="G872">
        <v>-2</v>
      </c>
      <c r="H872">
        <v>-2</v>
      </c>
      <c r="I872">
        <v>-1</v>
      </c>
      <c r="J872">
        <v>4200</v>
      </c>
      <c r="K872">
        <v>-1</v>
      </c>
      <c r="L872">
        <v>-2</v>
      </c>
      <c r="N872" s="3" t="str">
        <f t="shared" si="26"/>
        <v>X</v>
      </c>
      <c r="O872" s="3">
        <f>COUNTIF(N$8:N872,"X")</f>
        <v>77</v>
      </c>
      <c r="P872" s="3"/>
      <c r="R872" s="18" t="str">
        <f t="shared" si="27"/>
        <v/>
      </c>
    </row>
    <row r="873" spans="1:18">
      <c r="A873" s="2">
        <v>866</v>
      </c>
      <c r="B873">
        <v>1</v>
      </c>
      <c r="C873">
        <v>11</v>
      </c>
      <c r="D873">
        <v>88</v>
      </c>
      <c r="E873">
        <v>10</v>
      </c>
      <c r="F873">
        <v>89</v>
      </c>
      <c r="G873">
        <v>1</v>
      </c>
      <c r="H873">
        <v>86</v>
      </c>
      <c r="I873">
        <v>-1</v>
      </c>
      <c r="J873">
        <v>3900</v>
      </c>
      <c r="K873">
        <v>-1</v>
      </c>
      <c r="L873">
        <v>-1</v>
      </c>
      <c r="N873" s="3" t="str">
        <f t="shared" si="26"/>
        <v/>
      </c>
      <c r="O873" s="3">
        <f>COUNTIF(N$8:N873,"X")</f>
        <v>77</v>
      </c>
      <c r="P873" s="3"/>
      <c r="R873" s="18" t="str">
        <f t="shared" si="27"/>
        <v/>
      </c>
    </row>
    <row r="874" spans="1:18">
      <c r="A874" s="2">
        <v>867</v>
      </c>
      <c r="B874">
        <v>1</v>
      </c>
      <c r="C874">
        <v>9</v>
      </c>
      <c r="D874">
        <v>91</v>
      </c>
      <c r="E874">
        <v>8</v>
      </c>
      <c r="F874">
        <v>93</v>
      </c>
      <c r="G874">
        <v>1</v>
      </c>
      <c r="H874">
        <v>82</v>
      </c>
      <c r="I874">
        <v>-1</v>
      </c>
      <c r="J874">
        <v>4000</v>
      </c>
      <c r="K874">
        <v>-1</v>
      </c>
      <c r="L874">
        <v>-1</v>
      </c>
      <c r="N874" s="3" t="str">
        <f t="shared" si="26"/>
        <v/>
      </c>
      <c r="O874" s="3">
        <f>COUNTIF(N$8:N874,"X")</f>
        <v>77</v>
      </c>
      <c r="P874" s="3"/>
      <c r="R874" s="18" t="str">
        <f t="shared" si="27"/>
        <v/>
      </c>
    </row>
    <row r="875" spans="1:18">
      <c r="A875" s="2">
        <v>868</v>
      </c>
      <c r="B875">
        <v>1</v>
      </c>
      <c r="C875">
        <v>14</v>
      </c>
      <c r="D875">
        <v>90</v>
      </c>
      <c r="E875">
        <v>10</v>
      </c>
      <c r="F875">
        <v>88</v>
      </c>
      <c r="G875">
        <v>4</v>
      </c>
      <c r="H875">
        <v>95</v>
      </c>
      <c r="I875">
        <v>-1</v>
      </c>
      <c r="J875" s="10">
        <v>4200</v>
      </c>
      <c r="K875">
        <v>-1</v>
      </c>
      <c r="L875">
        <v>-1</v>
      </c>
      <c r="N875" s="3" t="str">
        <f t="shared" si="26"/>
        <v/>
      </c>
      <c r="O875" s="3">
        <f>COUNTIF(N$8:N875,"X")</f>
        <v>77</v>
      </c>
      <c r="P875" s="3"/>
      <c r="R875" s="18" t="str">
        <f t="shared" si="27"/>
        <v/>
      </c>
    </row>
    <row r="876" spans="1:18">
      <c r="A876" s="2">
        <v>869</v>
      </c>
      <c r="B876">
        <v>1</v>
      </c>
      <c r="C876">
        <v>10</v>
      </c>
      <c r="D876">
        <v>91</v>
      </c>
      <c r="E876">
        <v>9</v>
      </c>
      <c r="F876">
        <v>87</v>
      </c>
      <c r="G876">
        <v>1</v>
      </c>
      <c r="H876">
        <v>129</v>
      </c>
      <c r="I876">
        <v>-1</v>
      </c>
      <c r="J876" s="10">
        <v>4300</v>
      </c>
      <c r="K876">
        <v>-1</v>
      </c>
      <c r="L876">
        <v>-1</v>
      </c>
      <c r="N876" s="3" t="str">
        <f t="shared" si="26"/>
        <v/>
      </c>
      <c r="O876" s="3">
        <f>COUNTIF(N$8:N876,"X")</f>
        <v>77</v>
      </c>
      <c r="P876" s="3"/>
      <c r="R876" s="18" t="str">
        <f t="shared" si="27"/>
        <v/>
      </c>
    </row>
    <row r="877" spans="1:18">
      <c r="A877" s="2">
        <v>870</v>
      </c>
      <c r="B877">
        <v>1</v>
      </c>
      <c r="C877">
        <v>13</v>
      </c>
      <c r="D877">
        <v>87</v>
      </c>
      <c r="E877">
        <v>10</v>
      </c>
      <c r="F877">
        <v>84</v>
      </c>
      <c r="G877">
        <v>3</v>
      </c>
      <c r="H877">
        <v>97</v>
      </c>
      <c r="I877">
        <v>-1</v>
      </c>
      <c r="J877" s="10">
        <v>3900</v>
      </c>
      <c r="K877">
        <v>-1</v>
      </c>
      <c r="L877">
        <v>-1</v>
      </c>
      <c r="N877" s="3" t="str">
        <f t="shared" si="26"/>
        <v/>
      </c>
      <c r="O877" s="3">
        <f>COUNTIF(N$8:N877,"X")</f>
        <v>77</v>
      </c>
      <c r="P877" s="3"/>
      <c r="R877" s="18" t="str">
        <f t="shared" si="27"/>
        <v/>
      </c>
    </row>
    <row r="878" spans="1:18">
      <c r="A878" s="2">
        <v>871</v>
      </c>
      <c r="B878">
        <v>1</v>
      </c>
      <c r="C878">
        <v>10</v>
      </c>
      <c r="D878">
        <v>90</v>
      </c>
      <c r="E878">
        <v>9</v>
      </c>
      <c r="F878">
        <v>89</v>
      </c>
      <c r="G878">
        <v>1</v>
      </c>
      <c r="H878">
        <v>100</v>
      </c>
      <c r="I878">
        <v>-1</v>
      </c>
      <c r="J878" s="10">
        <v>2500</v>
      </c>
      <c r="K878">
        <v>-1</v>
      </c>
      <c r="L878">
        <v>-1</v>
      </c>
      <c r="N878" s="3" t="str">
        <f t="shared" si="26"/>
        <v/>
      </c>
      <c r="O878" s="3">
        <f>COUNTIF(N$8:N878,"X")</f>
        <v>77</v>
      </c>
      <c r="P878" s="3" t="str">
        <f>IF(O878&gt;$F$3,"X","-")</f>
        <v>-</v>
      </c>
      <c r="R878" s="18" t="str">
        <f t="shared" si="27"/>
        <v/>
      </c>
    </row>
    <row r="879" spans="1:18">
      <c r="A879" s="2">
        <v>872</v>
      </c>
      <c r="B879">
        <v>1</v>
      </c>
      <c r="C879">
        <v>14</v>
      </c>
      <c r="D879">
        <v>93</v>
      </c>
      <c r="E879">
        <v>9</v>
      </c>
      <c r="F879">
        <v>90</v>
      </c>
      <c r="G879">
        <v>5</v>
      </c>
      <c r="H879">
        <v>101</v>
      </c>
      <c r="I879">
        <v>-1</v>
      </c>
      <c r="J879" s="10">
        <v>3800</v>
      </c>
      <c r="K879">
        <v>-1</v>
      </c>
      <c r="L879">
        <v>-1</v>
      </c>
      <c r="N879" s="3" t="str">
        <f t="shared" si="26"/>
        <v/>
      </c>
      <c r="O879" s="3">
        <f>COUNTIF(N$8:N879,"X")</f>
        <v>77</v>
      </c>
      <c r="P879" s="3"/>
      <c r="R879" s="18" t="str">
        <f t="shared" si="27"/>
        <v/>
      </c>
    </row>
    <row r="880" spans="1:18">
      <c r="A880" s="2">
        <v>873</v>
      </c>
      <c r="B880">
        <v>1</v>
      </c>
      <c r="C880">
        <v>14</v>
      </c>
      <c r="D880">
        <v>84</v>
      </c>
      <c r="E880">
        <v>11</v>
      </c>
      <c r="F880">
        <v>84</v>
      </c>
      <c r="G880">
        <v>3</v>
      </c>
      <c r="H880">
        <v>87</v>
      </c>
      <c r="I880">
        <v>-1</v>
      </c>
      <c r="J880" s="10">
        <v>4700</v>
      </c>
      <c r="K880">
        <v>-1</v>
      </c>
      <c r="L880">
        <v>-1</v>
      </c>
      <c r="N880" s="3" t="str">
        <f t="shared" si="26"/>
        <v/>
      </c>
      <c r="O880" s="3">
        <f>COUNTIF(N$8:N880,"X")</f>
        <v>77</v>
      </c>
      <c r="P880" s="3"/>
      <c r="R880" s="18" t="str">
        <f t="shared" si="27"/>
        <v/>
      </c>
    </row>
    <row r="881" spans="1:18">
      <c r="A881" s="2">
        <v>874</v>
      </c>
      <c r="B881">
        <v>1</v>
      </c>
      <c r="C881">
        <v>9</v>
      </c>
      <c r="D881">
        <v>87</v>
      </c>
      <c r="E881">
        <v>7</v>
      </c>
      <c r="F881">
        <v>87</v>
      </c>
      <c r="G881">
        <v>2</v>
      </c>
      <c r="H881">
        <v>88</v>
      </c>
      <c r="I881">
        <v>-1</v>
      </c>
      <c r="J881" s="10">
        <v>3600</v>
      </c>
      <c r="K881">
        <v>-1</v>
      </c>
      <c r="L881">
        <v>-1</v>
      </c>
      <c r="N881" s="3" t="str">
        <f t="shared" si="26"/>
        <v/>
      </c>
      <c r="O881" s="3">
        <f>COUNTIF(N$8:N881,"X")</f>
        <v>77</v>
      </c>
      <c r="P881" s="3"/>
      <c r="R881" s="18" t="str">
        <f t="shared" si="27"/>
        <v/>
      </c>
    </row>
    <row r="882" spans="1:18">
      <c r="A882" s="2">
        <v>875</v>
      </c>
      <c r="B882">
        <v>1</v>
      </c>
      <c r="C882">
        <v>10</v>
      </c>
      <c r="D882">
        <v>88</v>
      </c>
      <c r="E882">
        <v>8</v>
      </c>
      <c r="F882">
        <v>87</v>
      </c>
      <c r="G882">
        <v>2</v>
      </c>
      <c r="H882">
        <v>95</v>
      </c>
      <c r="I882">
        <v>-1</v>
      </c>
      <c r="J882" s="10">
        <v>3300</v>
      </c>
      <c r="K882">
        <v>-1</v>
      </c>
      <c r="L882">
        <v>-1</v>
      </c>
      <c r="N882" s="3" t="str">
        <f t="shared" si="26"/>
        <v/>
      </c>
      <c r="O882" s="3">
        <f>COUNTIF(N$8:N882,"X")</f>
        <v>77</v>
      </c>
      <c r="P882" s="3"/>
      <c r="R882" s="18" t="str">
        <f t="shared" si="27"/>
        <v/>
      </c>
    </row>
    <row r="883" spans="1:18">
      <c r="A883" s="2">
        <v>876</v>
      </c>
      <c r="B883">
        <v>1</v>
      </c>
      <c r="C883">
        <v>9</v>
      </c>
      <c r="D883">
        <v>89</v>
      </c>
      <c r="E883">
        <v>6</v>
      </c>
      <c r="F883">
        <v>84</v>
      </c>
      <c r="G883">
        <v>3</v>
      </c>
      <c r="H883">
        <v>99</v>
      </c>
      <c r="I883">
        <v>-1</v>
      </c>
      <c r="J883" s="10">
        <v>3500</v>
      </c>
      <c r="K883">
        <v>-1</v>
      </c>
      <c r="L883">
        <v>-1</v>
      </c>
      <c r="N883" s="3" t="str">
        <f t="shared" si="26"/>
        <v/>
      </c>
      <c r="O883" s="3">
        <f>COUNTIF(N$8:N883,"X")</f>
        <v>77</v>
      </c>
      <c r="P883" s="3"/>
      <c r="R883" s="18" t="str">
        <f t="shared" si="27"/>
        <v/>
      </c>
    </row>
    <row r="884" spans="1:18">
      <c r="A884" s="2">
        <v>877</v>
      </c>
      <c r="B884">
        <v>1</v>
      </c>
      <c r="C884">
        <v>11</v>
      </c>
      <c r="D884">
        <v>87</v>
      </c>
      <c r="E884">
        <v>9</v>
      </c>
      <c r="F884">
        <v>82</v>
      </c>
      <c r="G884">
        <v>2</v>
      </c>
      <c r="H884">
        <v>110</v>
      </c>
      <c r="I884">
        <v>-1</v>
      </c>
      <c r="J884" s="10">
        <v>3900</v>
      </c>
      <c r="K884">
        <v>-1</v>
      </c>
      <c r="L884">
        <v>-1</v>
      </c>
      <c r="N884" s="3" t="str">
        <f t="shared" si="26"/>
        <v/>
      </c>
      <c r="O884" s="3">
        <f>COUNTIF(N$8:N884,"X")</f>
        <v>77</v>
      </c>
      <c r="P884" s="3"/>
      <c r="R884" s="18" t="str">
        <f t="shared" si="27"/>
        <v/>
      </c>
    </row>
    <row r="885" spans="1:18">
      <c r="A885" s="2">
        <v>878</v>
      </c>
      <c r="B885">
        <v>1</v>
      </c>
      <c r="C885">
        <v>14</v>
      </c>
      <c r="D885">
        <v>84</v>
      </c>
      <c r="E885">
        <v>12</v>
      </c>
      <c r="F885">
        <v>85</v>
      </c>
      <c r="G885">
        <v>2</v>
      </c>
      <c r="H885">
        <v>83</v>
      </c>
      <c r="I885">
        <v>-1</v>
      </c>
      <c r="J885" s="10">
        <v>4100</v>
      </c>
      <c r="K885">
        <v>-1</v>
      </c>
      <c r="L885">
        <v>-1</v>
      </c>
      <c r="N885" s="3" t="str">
        <f t="shared" si="26"/>
        <v/>
      </c>
      <c r="O885" s="3">
        <f>COUNTIF(N$8:N885,"X")</f>
        <v>77</v>
      </c>
      <c r="P885" s="3"/>
      <c r="R885" s="18" t="str">
        <f t="shared" si="27"/>
        <v/>
      </c>
    </row>
    <row r="886" spans="1:18">
      <c r="A886" s="2">
        <v>879</v>
      </c>
      <c r="B886">
        <v>1</v>
      </c>
      <c r="C886">
        <v>9</v>
      </c>
      <c r="D886">
        <v>89</v>
      </c>
      <c r="E886">
        <v>7</v>
      </c>
      <c r="F886">
        <v>86</v>
      </c>
      <c r="G886">
        <v>2</v>
      </c>
      <c r="H886">
        <v>103</v>
      </c>
      <c r="I886">
        <v>-1</v>
      </c>
      <c r="J886" s="10">
        <v>4200</v>
      </c>
      <c r="K886">
        <v>-1</v>
      </c>
      <c r="L886">
        <v>-1</v>
      </c>
      <c r="N886" s="3" t="str">
        <f t="shared" si="26"/>
        <v/>
      </c>
      <c r="O886" s="3">
        <f>COUNTIF(N$8:N886,"X")</f>
        <v>77</v>
      </c>
      <c r="P886" s="3"/>
      <c r="R886" s="18" t="str">
        <f t="shared" si="27"/>
        <v/>
      </c>
    </row>
    <row r="887" spans="1:18">
      <c r="A887" s="2">
        <v>880</v>
      </c>
      <c r="B887">
        <v>1</v>
      </c>
      <c r="C887">
        <v>9</v>
      </c>
      <c r="D887">
        <v>86</v>
      </c>
      <c r="E887">
        <v>8</v>
      </c>
      <c r="F887">
        <v>85</v>
      </c>
      <c r="G887">
        <v>1</v>
      </c>
      <c r="H887">
        <v>100</v>
      </c>
      <c r="I887">
        <v>-1</v>
      </c>
      <c r="J887" s="10">
        <v>4000</v>
      </c>
      <c r="K887">
        <v>-1</v>
      </c>
      <c r="L887">
        <v>-1</v>
      </c>
      <c r="N887" s="3" t="str">
        <f t="shared" si="26"/>
        <v/>
      </c>
      <c r="O887" s="3">
        <f>COUNTIF(N$8:N887,"X")</f>
        <v>77</v>
      </c>
      <c r="P887" s="3"/>
      <c r="R887" s="18" t="str">
        <f t="shared" si="27"/>
        <v/>
      </c>
    </row>
    <row r="888" spans="1:18">
      <c r="A888" s="2">
        <v>881</v>
      </c>
      <c r="B888">
        <v>1</v>
      </c>
      <c r="C888">
        <v>13</v>
      </c>
      <c r="D888">
        <v>85</v>
      </c>
      <c r="E888">
        <v>7</v>
      </c>
      <c r="F888">
        <v>83</v>
      </c>
      <c r="G888">
        <v>6</v>
      </c>
      <c r="H888">
        <v>88</v>
      </c>
      <c r="I888">
        <v>-1</v>
      </c>
      <c r="J888">
        <v>3800</v>
      </c>
      <c r="K888">
        <v>-1</v>
      </c>
      <c r="L888">
        <v>-1</v>
      </c>
      <c r="N888" s="3" t="str">
        <f t="shared" si="26"/>
        <v/>
      </c>
      <c r="O888" s="3">
        <f>COUNTIF(N$8:N888,"X")</f>
        <v>77</v>
      </c>
      <c r="P888" s="3" t="str">
        <f>IF(O888&gt;$F$3,"X","-")</f>
        <v>-</v>
      </c>
      <c r="R888" s="18" t="str">
        <f t="shared" si="27"/>
        <v/>
      </c>
    </row>
    <row r="889" spans="1:18">
      <c r="A889" s="2">
        <v>882</v>
      </c>
      <c r="B889">
        <v>1</v>
      </c>
      <c r="C889">
        <v>13</v>
      </c>
      <c r="D889">
        <v>102</v>
      </c>
      <c r="E889">
        <v>5</v>
      </c>
      <c r="F889">
        <v>88</v>
      </c>
      <c r="G889">
        <v>8</v>
      </c>
      <c r="H889">
        <v>112</v>
      </c>
      <c r="I889">
        <v>-1</v>
      </c>
      <c r="J889">
        <v>3100</v>
      </c>
      <c r="K889">
        <v>-1</v>
      </c>
      <c r="L889">
        <v>-1</v>
      </c>
      <c r="N889" s="3" t="str">
        <f t="shared" si="26"/>
        <v/>
      </c>
      <c r="O889" s="3">
        <f>COUNTIF(N$8:N889,"X")</f>
        <v>77</v>
      </c>
      <c r="P889" s="3"/>
      <c r="R889" s="18" t="str">
        <f t="shared" si="27"/>
        <v/>
      </c>
    </row>
    <row r="890" spans="1:18">
      <c r="A890" s="2">
        <v>883</v>
      </c>
      <c r="B890">
        <v>1</v>
      </c>
      <c r="C890">
        <v>10</v>
      </c>
      <c r="D890">
        <v>97</v>
      </c>
      <c r="E890">
        <v>4</v>
      </c>
      <c r="F890">
        <v>87</v>
      </c>
      <c r="G890">
        <v>6</v>
      </c>
      <c r="H890">
        <v>104</v>
      </c>
      <c r="I890">
        <v>-1</v>
      </c>
      <c r="J890">
        <v>4200</v>
      </c>
      <c r="K890">
        <v>-1</v>
      </c>
      <c r="L890">
        <v>-1</v>
      </c>
      <c r="N890" s="3" t="str">
        <f t="shared" si="26"/>
        <v/>
      </c>
      <c r="O890" s="3">
        <f>COUNTIF(N$8:N890,"X")</f>
        <v>77</v>
      </c>
      <c r="P890" s="3"/>
      <c r="R890" s="18" t="str">
        <f t="shared" si="27"/>
        <v/>
      </c>
    </row>
    <row r="891" spans="1:18">
      <c r="A891" s="2">
        <v>884</v>
      </c>
      <c r="B891">
        <v>1</v>
      </c>
      <c r="C891">
        <v>10</v>
      </c>
      <c r="D891">
        <v>85</v>
      </c>
      <c r="E891">
        <v>8</v>
      </c>
      <c r="F891">
        <v>85</v>
      </c>
      <c r="G891">
        <v>2</v>
      </c>
      <c r="H891">
        <v>87</v>
      </c>
      <c r="I891">
        <v>-1</v>
      </c>
      <c r="J891">
        <v>4400</v>
      </c>
      <c r="K891">
        <v>-1</v>
      </c>
      <c r="L891">
        <v>-1</v>
      </c>
      <c r="N891" s="3" t="str">
        <f t="shared" si="26"/>
        <v/>
      </c>
      <c r="O891" s="3">
        <f>COUNTIF(N$8:N891,"X")</f>
        <v>77</v>
      </c>
      <c r="P891" s="3"/>
      <c r="R891" s="18" t="str">
        <f t="shared" si="27"/>
        <v/>
      </c>
    </row>
    <row r="892" spans="1:18">
      <c r="A892" s="2">
        <v>885</v>
      </c>
      <c r="B892">
        <v>1</v>
      </c>
      <c r="C892">
        <v>11</v>
      </c>
      <c r="D892">
        <v>87</v>
      </c>
      <c r="E892">
        <v>10</v>
      </c>
      <c r="F892">
        <v>87</v>
      </c>
      <c r="G892">
        <v>1</v>
      </c>
      <c r="H892">
        <v>87</v>
      </c>
      <c r="I892">
        <v>-1</v>
      </c>
      <c r="J892">
        <v>3900</v>
      </c>
      <c r="K892">
        <v>-1</v>
      </c>
      <c r="L892">
        <v>-1</v>
      </c>
      <c r="N892" s="3" t="str">
        <f t="shared" si="26"/>
        <v/>
      </c>
      <c r="O892" s="3">
        <f>COUNTIF(N$8:N892,"X")</f>
        <v>77</v>
      </c>
      <c r="P892" s="3"/>
      <c r="R892" s="18" t="str">
        <f t="shared" si="27"/>
        <v/>
      </c>
    </row>
    <row r="893" spans="1:18">
      <c r="A893" s="2">
        <v>886</v>
      </c>
      <c r="B893">
        <v>1</v>
      </c>
      <c r="C893">
        <v>8</v>
      </c>
      <c r="D893">
        <v>-2</v>
      </c>
      <c r="E893">
        <v>7</v>
      </c>
      <c r="F893">
        <v>-2</v>
      </c>
      <c r="G893">
        <v>1</v>
      </c>
      <c r="H893">
        <v>-2</v>
      </c>
      <c r="I893">
        <v>-1</v>
      </c>
      <c r="J893">
        <v>4000</v>
      </c>
      <c r="K893">
        <v>-1</v>
      </c>
      <c r="L893">
        <v>-2</v>
      </c>
      <c r="N893" s="3" t="str">
        <f t="shared" si="26"/>
        <v>X</v>
      </c>
      <c r="O893" s="3">
        <f>COUNTIF(N$8:N893,"X")</f>
        <v>78</v>
      </c>
      <c r="P893" s="3"/>
      <c r="R893" s="18" t="str">
        <f t="shared" si="27"/>
        <v/>
      </c>
    </row>
    <row r="894" spans="1:18">
      <c r="A894" s="2">
        <v>887</v>
      </c>
      <c r="B894">
        <v>1</v>
      </c>
      <c r="C894">
        <v>7</v>
      </c>
      <c r="D894">
        <v>86</v>
      </c>
      <c r="E894">
        <v>6</v>
      </c>
      <c r="F894">
        <v>86</v>
      </c>
      <c r="G894">
        <v>1</v>
      </c>
      <c r="H894">
        <v>91</v>
      </c>
      <c r="I894">
        <v>-1</v>
      </c>
      <c r="J894">
        <v>3500</v>
      </c>
      <c r="K894">
        <v>-1</v>
      </c>
      <c r="L894">
        <v>-1</v>
      </c>
      <c r="N894" s="3" t="str">
        <f t="shared" si="26"/>
        <v/>
      </c>
      <c r="O894" s="3">
        <f>COUNTIF(N$8:N894,"X")</f>
        <v>78</v>
      </c>
      <c r="P894" s="3"/>
      <c r="R894" s="18" t="str">
        <f t="shared" si="27"/>
        <v/>
      </c>
    </row>
    <row r="895" spans="1:18">
      <c r="A895" s="2">
        <v>888</v>
      </c>
      <c r="B895">
        <v>1</v>
      </c>
      <c r="C895">
        <v>9</v>
      </c>
      <c r="D895">
        <v>89</v>
      </c>
      <c r="E895">
        <v>8</v>
      </c>
      <c r="F895">
        <v>88</v>
      </c>
      <c r="G895">
        <v>1</v>
      </c>
      <c r="H895">
        <v>101</v>
      </c>
      <c r="I895">
        <v>-1</v>
      </c>
      <c r="J895">
        <v>3000</v>
      </c>
      <c r="K895">
        <v>-1</v>
      </c>
      <c r="L895">
        <v>-1</v>
      </c>
      <c r="N895" s="3" t="str">
        <f t="shared" si="26"/>
        <v/>
      </c>
      <c r="O895" s="3">
        <f>COUNTIF(N$8:N895,"X")</f>
        <v>78</v>
      </c>
      <c r="P895" s="3"/>
      <c r="R895" s="18" t="str">
        <f t="shared" si="27"/>
        <v/>
      </c>
    </row>
    <row r="896" spans="1:18">
      <c r="A896" s="2">
        <v>889</v>
      </c>
      <c r="B896">
        <v>1</v>
      </c>
      <c r="C896">
        <v>18</v>
      </c>
      <c r="D896">
        <v>89</v>
      </c>
      <c r="E896">
        <v>15</v>
      </c>
      <c r="F896">
        <v>89</v>
      </c>
      <c r="G896">
        <v>3</v>
      </c>
      <c r="H896">
        <v>91</v>
      </c>
      <c r="I896">
        <v>-1</v>
      </c>
      <c r="J896">
        <v>3900</v>
      </c>
      <c r="K896">
        <v>-1</v>
      </c>
      <c r="L896">
        <v>-1</v>
      </c>
      <c r="N896" s="3" t="str">
        <f t="shared" si="26"/>
        <v/>
      </c>
      <c r="O896" s="3">
        <f>COUNTIF(N$8:N896,"X")</f>
        <v>78</v>
      </c>
      <c r="P896" s="3"/>
      <c r="R896" s="18" t="str">
        <f t="shared" si="27"/>
        <v/>
      </c>
    </row>
    <row r="897" spans="1:18">
      <c r="A897" s="2">
        <v>890</v>
      </c>
      <c r="B897">
        <v>1</v>
      </c>
      <c r="C897">
        <v>11</v>
      </c>
      <c r="D897">
        <v>85</v>
      </c>
      <c r="E897">
        <v>9</v>
      </c>
      <c r="F897">
        <v>84</v>
      </c>
      <c r="G897">
        <v>2</v>
      </c>
      <c r="H897">
        <v>90</v>
      </c>
      <c r="I897">
        <v>-1</v>
      </c>
      <c r="J897">
        <v>4400</v>
      </c>
      <c r="K897">
        <v>-1</v>
      </c>
      <c r="L897">
        <v>-1</v>
      </c>
      <c r="N897" s="3" t="str">
        <f t="shared" si="26"/>
        <v/>
      </c>
      <c r="O897" s="3">
        <f>COUNTIF(N$8:N897,"X")</f>
        <v>78</v>
      </c>
      <c r="P897" s="3"/>
      <c r="R897" s="18" t="str">
        <f t="shared" si="27"/>
        <v/>
      </c>
    </row>
    <row r="898" spans="1:18">
      <c r="A898" s="2">
        <v>891</v>
      </c>
      <c r="B898">
        <v>1</v>
      </c>
      <c r="C898">
        <v>11</v>
      </c>
      <c r="D898">
        <v>91</v>
      </c>
      <c r="E898">
        <v>7</v>
      </c>
      <c r="F898">
        <v>89</v>
      </c>
      <c r="G898">
        <v>4</v>
      </c>
      <c r="H898">
        <v>97</v>
      </c>
      <c r="I898">
        <v>-1</v>
      </c>
      <c r="J898">
        <v>4200</v>
      </c>
      <c r="K898">
        <v>-1</v>
      </c>
      <c r="L898">
        <v>-1</v>
      </c>
      <c r="N898" s="3" t="str">
        <f t="shared" si="26"/>
        <v/>
      </c>
      <c r="O898" s="3">
        <f>COUNTIF(N$8:N898,"X")</f>
        <v>78</v>
      </c>
      <c r="P898" s="3" t="str">
        <f>IF(O898&gt;$F$3,"X","-")</f>
        <v>-</v>
      </c>
      <c r="R898" s="18" t="str">
        <f t="shared" si="27"/>
        <v/>
      </c>
    </row>
    <row r="899" spans="1:18">
      <c r="A899" s="2">
        <v>892</v>
      </c>
      <c r="B899">
        <v>1</v>
      </c>
      <c r="C899">
        <v>14</v>
      </c>
      <c r="D899">
        <v>93</v>
      </c>
      <c r="E899">
        <v>9</v>
      </c>
      <c r="F899">
        <v>86</v>
      </c>
      <c r="G899">
        <v>5</v>
      </c>
      <c r="H899">
        <v>106</v>
      </c>
      <c r="I899">
        <v>-1</v>
      </c>
      <c r="J899">
        <v>3100</v>
      </c>
      <c r="K899">
        <v>-1</v>
      </c>
      <c r="L899">
        <v>-1</v>
      </c>
      <c r="N899" s="3" t="str">
        <f t="shared" si="26"/>
        <v/>
      </c>
      <c r="O899" s="3">
        <f>COUNTIF(N$8:N899,"X")</f>
        <v>78</v>
      </c>
      <c r="P899" s="3"/>
      <c r="R899" s="18" t="str">
        <f t="shared" si="27"/>
        <v/>
      </c>
    </row>
    <row r="900" spans="1:18">
      <c r="A900" s="2">
        <v>893</v>
      </c>
      <c r="B900">
        <v>1</v>
      </c>
      <c r="C900">
        <v>11</v>
      </c>
      <c r="D900">
        <v>94</v>
      </c>
      <c r="E900">
        <v>8</v>
      </c>
      <c r="F900">
        <v>88</v>
      </c>
      <c r="G900">
        <v>3</v>
      </c>
      <c r="H900">
        <v>113</v>
      </c>
      <c r="I900">
        <v>-1</v>
      </c>
      <c r="J900">
        <v>3800</v>
      </c>
      <c r="K900">
        <v>-1</v>
      </c>
      <c r="L900">
        <v>-1</v>
      </c>
      <c r="N900" s="3" t="str">
        <f t="shared" si="26"/>
        <v/>
      </c>
      <c r="O900" s="3">
        <f>COUNTIF(N$8:N900,"X")</f>
        <v>78</v>
      </c>
      <c r="P900" s="3"/>
      <c r="R900" s="18" t="str">
        <f t="shared" si="27"/>
        <v/>
      </c>
    </row>
    <row r="901" spans="1:18">
      <c r="A901" s="2">
        <v>894</v>
      </c>
      <c r="B901">
        <v>1</v>
      </c>
      <c r="C901">
        <v>9</v>
      </c>
      <c r="D901">
        <v>86</v>
      </c>
      <c r="E901">
        <v>8</v>
      </c>
      <c r="F901">
        <v>85</v>
      </c>
      <c r="G901">
        <v>1</v>
      </c>
      <c r="H901">
        <v>95</v>
      </c>
      <c r="I901">
        <v>-1</v>
      </c>
      <c r="J901">
        <v>4000</v>
      </c>
      <c r="K901">
        <v>-1</v>
      </c>
      <c r="L901">
        <v>-1</v>
      </c>
      <c r="N901" s="3" t="str">
        <f t="shared" si="26"/>
        <v/>
      </c>
      <c r="O901" s="3">
        <f>COUNTIF(N$8:N901,"X")</f>
        <v>78</v>
      </c>
      <c r="P901" s="3"/>
      <c r="R901" s="18" t="str">
        <f t="shared" si="27"/>
        <v/>
      </c>
    </row>
    <row r="902" spans="1:18">
      <c r="A902" s="2">
        <v>895</v>
      </c>
      <c r="B902">
        <v>1</v>
      </c>
      <c r="C902">
        <v>10</v>
      </c>
      <c r="D902">
        <v>88</v>
      </c>
      <c r="E902">
        <v>10</v>
      </c>
      <c r="F902">
        <v>88</v>
      </c>
      <c r="G902">
        <v>0</v>
      </c>
      <c r="H902">
        <v>-1</v>
      </c>
      <c r="I902">
        <v>-1</v>
      </c>
      <c r="J902">
        <v>3600</v>
      </c>
      <c r="K902">
        <v>-1</v>
      </c>
      <c r="L902">
        <v>-1</v>
      </c>
      <c r="N902" s="3" t="str">
        <f t="shared" si="26"/>
        <v/>
      </c>
      <c r="O902" s="3">
        <f>COUNTIF(N$8:N902,"X")</f>
        <v>78</v>
      </c>
      <c r="P902" s="3"/>
      <c r="R902" s="18" t="str">
        <f t="shared" si="27"/>
        <v/>
      </c>
    </row>
    <row r="903" spans="1:18">
      <c r="A903" s="2">
        <v>896</v>
      </c>
      <c r="B903">
        <v>1</v>
      </c>
      <c r="C903">
        <v>14</v>
      </c>
      <c r="D903">
        <v>95</v>
      </c>
      <c r="E903">
        <v>8</v>
      </c>
      <c r="F903">
        <v>87</v>
      </c>
      <c r="G903">
        <v>6</v>
      </c>
      <c r="H903">
        <v>107</v>
      </c>
      <c r="I903">
        <v>-1</v>
      </c>
      <c r="J903">
        <v>3800</v>
      </c>
      <c r="K903">
        <v>-1</v>
      </c>
      <c r="L903">
        <v>-1</v>
      </c>
      <c r="N903" s="3" t="str">
        <f t="shared" si="26"/>
        <v/>
      </c>
      <c r="O903" s="3">
        <f>COUNTIF(N$8:N903,"X")</f>
        <v>78</v>
      </c>
      <c r="P903" s="3"/>
      <c r="R903" s="18" t="str">
        <f t="shared" si="27"/>
        <v/>
      </c>
    </row>
    <row r="904" spans="1:18">
      <c r="A904" s="2">
        <v>897</v>
      </c>
      <c r="B904">
        <v>1</v>
      </c>
      <c r="C904">
        <v>7</v>
      </c>
      <c r="D904">
        <v>98</v>
      </c>
      <c r="E904">
        <v>3</v>
      </c>
      <c r="F904">
        <v>89</v>
      </c>
      <c r="G904">
        <v>4</v>
      </c>
      <c r="H904">
        <v>105</v>
      </c>
      <c r="I904">
        <v>-1</v>
      </c>
      <c r="J904">
        <v>4600</v>
      </c>
      <c r="K904">
        <v>-1</v>
      </c>
      <c r="L904">
        <v>-1</v>
      </c>
      <c r="N904" s="3" t="str">
        <f t="shared" ref="N904:N967" si="28">IF(OR(C904=-2,D904=-2,E904=-2,F904=-2,G904=-2,H904=-2),"X","")</f>
        <v/>
      </c>
      <c r="O904" s="3">
        <f>COUNTIF(N$8:N904,"X")</f>
        <v>78</v>
      </c>
      <c r="P904" s="3"/>
      <c r="R904" s="18" t="str">
        <f t="shared" ref="R904:R967" si="29">IF(P904&gt;="X","Betriebsmeldung","")</f>
        <v/>
      </c>
    </row>
    <row r="905" spans="1:18">
      <c r="A905" s="2">
        <v>898</v>
      </c>
      <c r="B905">
        <v>1</v>
      </c>
      <c r="C905">
        <v>9</v>
      </c>
      <c r="D905">
        <v>90</v>
      </c>
      <c r="E905">
        <v>6</v>
      </c>
      <c r="F905">
        <v>85</v>
      </c>
      <c r="G905">
        <v>3</v>
      </c>
      <c r="H905">
        <v>102</v>
      </c>
      <c r="I905">
        <v>-1</v>
      </c>
      <c r="J905">
        <v>4500</v>
      </c>
      <c r="K905">
        <v>-1</v>
      </c>
      <c r="L905">
        <v>-1</v>
      </c>
      <c r="N905" s="3" t="str">
        <f t="shared" si="28"/>
        <v/>
      </c>
      <c r="O905" s="3">
        <f>COUNTIF(N$8:N905,"X")</f>
        <v>78</v>
      </c>
      <c r="P905" s="3"/>
      <c r="R905" s="18" t="str">
        <f t="shared" si="29"/>
        <v/>
      </c>
    </row>
    <row r="906" spans="1:18">
      <c r="A906" s="2">
        <v>899</v>
      </c>
      <c r="B906">
        <v>1</v>
      </c>
      <c r="C906">
        <v>10</v>
      </c>
      <c r="D906">
        <v>91</v>
      </c>
      <c r="E906">
        <v>9</v>
      </c>
      <c r="F906">
        <v>89</v>
      </c>
      <c r="G906">
        <v>1</v>
      </c>
      <c r="H906">
        <v>114</v>
      </c>
      <c r="I906">
        <v>-1</v>
      </c>
      <c r="J906">
        <v>4200</v>
      </c>
      <c r="K906">
        <v>-1</v>
      </c>
      <c r="L906">
        <v>-1</v>
      </c>
      <c r="N906" s="3" t="str">
        <f t="shared" si="28"/>
        <v/>
      </c>
      <c r="O906" s="3">
        <f>COUNTIF(N$8:N906,"X")</f>
        <v>78</v>
      </c>
      <c r="P906" s="3"/>
      <c r="R906" s="18" t="str">
        <f t="shared" si="29"/>
        <v/>
      </c>
    </row>
    <row r="907" spans="1:18">
      <c r="A907" s="2">
        <v>900</v>
      </c>
      <c r="B907">
        <v>1</v>
      </c>
      <c r="C907">
        <v>9</v>
      </c>
      <c r="D907">
        <v>93</v>
      </c>
      <c r="E907">
        <v>6</v>
      </c>
      <c r="F907">
        <v>89</v>
      </c>
      <c r="G907">
        <v>3</v>
      </c>
      <c r="H907">
        <v>101</v>
      </c>
      <c r="I907">
        <v>-1</v>
      </c>
      <c r="J907">
        <v>3900</v>
      </c>
      <c r="K907">
        <v>-1</v>
      </c>
      <c r="L907">
        <v>-1</v>
      </c>
      <c r="N907" s="3" t="str">
        <f t="shared" si="28"/>
        <v/>
      </c>
      <c r="O907" s="3">
        <f>COUNTIF(N$8:N907,"X")</f>
        <v>78</v>
      </c>
      <c r="P907" s="3"/>
      <c r="R907" s="18" t="str">
        <f t="shared" si="29"/>
        <v/>
      </c>
    </row>
    <row r="908" spans="1:18">
      <c r="A908" s="2">
        <v>901</v>
      </c>
      <c r="B908">
        <v>1</v>
      </c>
      <c r="C908">
        <v>14</v>
      </c>
      <c r="D908">
        <v>88</v>
      </c>
      <c r="E908">
        <v>11</v>
      </c>
      <c r="F908">
        <v>90</v>
      </c>
      <c r="G908">
        <v>3</v>
      </c>
      <c r="H908">
        <v>83</v>
      </c>
      <c r="I908">
        <v>-1</v>
      </c>
      <c r="J908">
        <v>4000</v>
      </c>
      <c r="K908">
        <v>-1</v>
      </c>
      <c r="L908">
        <v>-1</v>
      </c>
      <c r="N908" s="3" t="str">
        <f t="shared" si="28"/>
        <v/>
      </c>
      <c r="O908" s="3">
        <f>COUNTIF(N$8:N908,"X")</f>
        <v>78</v>
      </c>
      <c r="P908" s="3" t="str">
        <f>IF(O908&gt;$F$3,"X","-")</f>
        <v>-</v>
      </c>
      <c r="R908" s="18" t="str">
        <f t="shared" si="29"/>
        <v/>
      </c>
    </row>
    <row r="909" spans="1:18">
      <c r="A909" s="2">
        <v>902</v>
      </c>
      <c r="B909">
        <v>1</v>
      </c>
      <c r="C909">
        <v>9</v>
      </c>
      <c r="D909">
        <v>94</v>
      </c>
      <c r="E909">
        <v>6</v>
      </c>
      <c r="F909">
        <v>89</v>
      </c>
      <c r="G909">
        <v>3</v>
      </c>
      <c r="H909">
        <v>105</v>
      </c>
      <c r="I909">
        <v>-1</v>
      </c>
      <c r="J909" s="10">
        <v>4200</v>
      </c>
      <c r="K909">
        <v>-1</v>
      </c>
      <c r="L909">
        <v>-1</v>
      </c>
      <c r="N909" s="3" t="str">
        <f t="shared" si="28"/>
        <v/>
      </c>
      <c r="O909" s="3">
        <f>COUNTIF(N$8:N909,"X")</f>
        <v>78</v>
      </c>
      <c r="P909" s="3"/>
      <c r="R909" s="18" t="str">
        <f t="shared" si="29"/>
        <v/>
      </c>
    </row>
    <row r="910" spans="1:18">
      <c r="A910" s="2">
        <v>903</v>
      </c>
      <c r="B910">
        <v>1</v>
      </c>
      <c r="C910">
        <v>11</v>
      </c>
      <c r="D910">
        <v>89</v>
      </c>
      <c r="E910">
        <v>11</v>
      </c>
      <c r="F910">
        <v>89</v>
      </c>
      <c r="G910">
        <v>0</v>
      </c>
      <c r="H910">
        <v>-1</v>
      </c>
      <c r="I910">
        <v>-1</v>
      </c>
      <c r="J910" s="10">
        <v>4300</v>
      </c>
      <c r="K910">
        <v>-1</v>
      </c>
      <c r="L910">
        <v>-1</v>
      </c>
      <c r="N910" s="3" t="str">
        <f t="shared" si="28"/>
        <v/>
      </c>
      <c r="O910" s="3">
        <f>COUNTIF(N$8:N910,"X")</f>
        <v>78</v>
      </c>
      <c r="P910" s="3"/>
      <c r="R910" s="18" t="str">
        <f t="shared" si="29"/>
        <v/>
      </c>
    </row>
    <row r="911" spans="1:18">
      <c r="A911" s="2">
        <v>904</v>
      </c>
      <c r="B911">
        <v>1</v>
      </c>
      <c r="C911">
        <v>13</v>
      </c>
      <c r="D911">
        <v>91</v>
      </c>
      <c r="E911">
        <v>10</v>
      </c>
      <c r="F911">
        <v>88</v>
      </c>
      <c r="G911">
        <v>3</v>
      </c>
      <c r="H911">
        <v>104</v>
      </c>
      <c r="I911">
        <v>-1</v>
      </c>
      <c r="J911" s="10">
        <v>3900</v>
      </c>
      <c r="K911">
        <v>-1</v>
      </c>
      <c r="L911">
        <v>-1</v>
      </c>
      <c r="N911" s="3" t="str">
        <f t="shared" si="28"/>
        <v/>
      </c>
      <c r="O911" s="3">
        <f>COUNTIF(N$8:N911,"X")</f>
        <v>78</v>
      </c>
      <c r="P911" s="3"/>
      <c r="R911" s="18" t="str">
        <f t="shared" si="29"/>
        <v/>
      </c>
    </row>
    <row r="912" spans="1:18">
      <c r="A912" s="2">
        <v>905</v>
      </c>
      <c r="B912">
        <v>1</v>
      </c>
      <c r="C912">
        <v>13</v>
      </c>
      <c r="D912">
        <v>87</v>
      </c>
      <c r="E912">
        <v>9</v>
      </c>
      <c r="F912">
        <v>84</v>
      </c>
      <c r="G912">
        <v>4</v>
      </c>
      <c r="H912">
        <v>94</v>
      </c>
      <c r="I912">
        <v>-1</v>
      </c>
      <c r="J912" s="10">
        <v>2500</v>
      </c>
      <c r="K912">
        <v>-1</v>
      </c>
      <c r="L912">
        <v>-1</v>
      </c>
      <c r="N912" s="3" t="str">
        <f t="shared" si="28"/>
        <v/>
      </c>
      <c r="O912" s="3">
        <f>COUNTIF(N$8:N912,"X")</f>
        <v>78</v>
      </c>
      <c r="P912" s="3"/>
      <c r="R912" s="18" t="str">
        <f t="shared" si="29"/>
        <v/>
      </c>
    </row>
    <row r="913" spans="1:18">
      <c r="A913" s="2">
        <v>906</v>
      </c>
      <c r="B913">
        <v>1</v>
      </c>
      <c r="C913">
        <v>13</v>
      </c>
      <c r="D913">
        <v>89</v>
      </c>
      <c r="E913">
        <v>9</v>
      </c>
      <c r="F913">
        <v>89</v>
      </c>
      <c r="G913">
        <v>4</v>
      </c>
      <c r="H913">
        <v>90</v>
      </c>
      <c r="I913">
        <v>-1</v>
      </c>
      <c r="J913" s="10">
        <v>3800</v>
      </c>
      <c r="K913">
        <v>-1</v>
      </c>
      <c r="L913">
        <v>-1</v>
      </c>
      <c r="N913" s="3" t="str">
        <f t="shared" si="28"/>
        <v/>
      </c>
      <c r="O913" s="3">
        <f>COUNTIF(N$8:N913,"X")</f>
        <v>78</v>
      </c>
      <c r="P913" s="3"/>
      <c r="R913" s="18" t="str">
        <f t="shared" si="29"/>
        <v/>
      </c>
    </row>
    <row r="914" spans="1:18">
      <c r="A914" s="2">
        <v>907</v>
      </c>
      <c r="B914">
        <v>1</v>
      </c>
      <c r="C914">
        <v>11</v>
      </c>
      <c r="D914">
        <v>79</v>
      </c>
      <c r="E914">
        <v>10</v>
      </c>
      <c r="F914">
        <v>79</v>
      </c>
      <c r="G914">
        <v>1</v>
      </c>
      <c r="H914">
        <v>88</v>
      </c>
      <c r="I914">
        <v>-1</v>
      </c>
      <c r="J914" s="10">
        <v>4700</v>
      </c>
      <c r="K914">
        <v>-1</v>
      </c>
      <c r="L914">
        <v>-1</v>
      </c>
      <c r="N914" s="3" t="str">
        <f t="shared" si="28"/>
        <v/>
      </c>
      <c r="O914" s="3">
        <f>COUNTIF(N$8:N914,"X")</f>
        <v>78</v>
      </c>
      <c r="P914" s="3"/>
      <c r="R914" s="18" t="str">
        <f t="shared" si="29"/>
        <v/>
      </c>
    </row>
    <row r="915" spans="1:18">
      <c r="A915" s="2">
        <v>908</v>
      </c>
      <c r="B915">
        <v>1</v>
      </c>
      <c r="C915">
        <v>7</v>
      </c>
      <c r="D915">
        <v>98</v>
      </c>
      <c r="E915">
        <v>1</v>
      </c>
      <c r="F915">
        <v>87</v>
      </c>
      <c r="G915">
        <v>6</v>
      </c>
      <c r="H915">
        <v>100</v>
      </c>
      <c r="I915">
        <v>-1</v>
      </c>
      <c r="J915" s="10">
        <v>3600</v>
      </c>
      <c r="K915">
        <v>-1</v>
      </c>
      <c r="L915">
        <v>-1</v>
      </c>
      <c r="N915" s="3" t="str">
        <f t="shared" si="28"/>
        <v/>
      </c>
      <c r="O915" s="3">
        <f>COUNTIF(N$8:N915,"X")</f>
        <v>78</v>
      </c>
      <c r="P915" s="3"/>
      <c r="R915" s="18" t="str">
        <f t="shared" si="29"/>
        <v/>
      </c>
    </row>
    <row r="916" spans="1:18">
      <c r="A916" s="2">
        <v>909</v>
      </c>
      <c r="B916">
        <v>1</v>
      </c>
      <c r="C916">
        <v>12</v>
      </c>
      <c r="D916">
        <v>90</v>
      </c>
      <c r="E916">
        <v>5</v>
      </c>
      <c r="F916">
        <v>81</v>
      </c>
      <c r="G916">
        <v>7</v>
      </c>
      <c r="H916">
        <v>98</v>
      </c>
      <c r="I916">
        <v>-1</v>
      </c>
      <c r="J916" s="10">
        <v>2540</v>
      </c>
      <c r="K916">
        <v>-1</v>
      </c>
      <c r="L916">
        <v>-1</v>
      </c>
      <c r="N916" s="3" t="str">
        <f t="shared" si="28"/>
        <v/>
      </c>
      <c r="O916" s="3">
        <f>COUNTIF(N$8:N916,"X")</f>
        <v>78</v>
      </c>
      <c r="P916" s="3"/>
      <c r="R916" s="18" t="str">
        <f t="shared" si="29"/>
        <v/>
      </c>
    </row>
    <row r="917" spans="1:18">
      <c r="A917" s="2">
        <v>910</v>
      </c>
      <c r="B917">
        <v>1</v>
      </c>
      <c r="C917">
        <v>12</v>
      </c>
      <c r="D917">
        <v>91</v>
      </c>
      <c r="E917">
        <v>8</v>
      </c>
      <c r="F917">
        <v>90</v>
      </c>
      <c r="G917">
        <v>4</v>
      </c>
      <c r="H917">
        <v>93</v>
      </c>
      <c r="I917">
        <v>-1</v>
      </c>
      <c r="J917">
        <v>2540</v>
      </c>
      <c r="K917">
        <v>-1</v>
      </c>
      <c r="L917">
        <v>-1</v>
      </c>
      <c r="N917" s="3" t="str">
        <f t="shared" si="28"/>
        <v/>
      </c>
      <c r="O917" s="3">
        <f>COUNTIF(N$8:N917,"X")</f>
        <v>78</v>
      </c>
      <c r="P917" s="3"/>
      <c r="R917" s="18" t="str">
        <f t="shared" si="29"/>
        <v/>
      </c>
    </row>
    <row r="918" spans="1:18">
      <c r="A918" s="2">
        <v>911</v>
      </c>
      <c r="B918">
        <v>1</v>
      </c>
      <c r="C918">
        <v>-2</v>
      </c>
      <c r="D918">
        <v>92</v>
      </c>
      <c r="E918">
        <v>-2</v>
      </c>
      <c r="F918">
        <v>88</v>
      </c>
      <c r="G918">
        <v>-2</v>
      </c>
      <c r="H918">
        <v>123</v>
      </c>
      <c r="I918">
        <v>-1</v>
      </c>
      <c r="J918">
        <v>25400</v>
      </c>
      <c r="K918">
        <v>-1</v>
      </c>
      <c r="L918">
        <v>-1</v>
      </c>
      <c r="N918" s="3" t="str">
        <f t="shared" si="28"/>
        <v>X</v>
      </c>
      <c r="O918" s="3">
        <f>COUNTIF(N$8:N918,"X")</f>
        <v>79</v>
      </c>
      <c r="P918" s="3" t="str">
        <f>IF(O918&gt;$F$3,"X","-")</f>
        <v>-</v>
      </c>
      <c r="R918" s="18" t="str">
        <f t="shared" si="29"/>
        <v/>
      </c>
    </row>
    <row r="919" spans="1:18">
      <c r="A919" s="2">
        <v>912</v>
      </c>
      <c r="B919">
        <v>1</v>
      </c>
      <c r="C919">
        <v>15</v>
      </c>
      <c r="D919">
        <v>82</v>
      </c>
      <c r="E919">
        <v>15</v>
      </c>
      <c r="F919">
        <v>82</v>
      </c>
      <c r="G919">
        <v>0</v>
      </c>
      <c r="H919">
        <v>-1</v>
      </c>
      <c r="I919">
        <v>-1</v>
      </c>
      <c r="J919">
        <v>25400</v>
      </c>
      <c r="K919">
        <v>-1</v>
      </c>
      <c r="L919">
        <v>-1</v>
      </c>
      <c r="N919" s="3" t="str">
        <f t="shared" si="28"/>
        <v/>
      </c>
      <c r="O919" s="3">
        <f>COUNTIF(N$8:N919,"X")</f>
        <v>79</v>
      </c>
      <c r="P919" s="3"/>
      <c r="R919" s="18" t="str">
        <f t="shared" si="29"/>
        <v/>
      </c>
    </row>
    <row r="920" spans="1:18">
      <c r="A920" s="2">
        <v>913</v>
      </c>
      <c r="B920">
        <v>1</v>
      </c>
      <c r="C920">
        <v>13</v>
      </c>
      <c r="D920">
        <v>82</v>
      </c>
      <c r="E920">
        <v>13</v>
      </c>
      <c r="F920">
        <v>82</v>
      </c>
      <c r="G920">
        <v>0</v>
      </c>
      <c r="H920">
        <v>-1</v>
      </c>
      <c r="I920">
        <v>-1</v>
      </c>
      <c r="J920">
        <v>25400</v>
      </c>
      <c r="K920">
        <v>-1</v>
      </c>
      <c r="L920">
        <v>-1</v>
      </c>
      <c r="N920" s="3" t="str">
        <f t="shared" si="28"/>
        <v/>
      </c>
      <c r="O920" s="3">
        <f>COUNTIF(N$8:N920,"X")</f>
        <v>79</v>
      </c>
      <c r="P920" s="3"/>
      <c r="R920" s="18" t="str">
        <f t="shared" si="29"/>
        <v/>
      </c>
    </row>
    <row r="921" spans="1:18">
      <c r="A921" s="2">
        <v>914</v>
      </c>
      <c r="B921">
        <v>1</v>
      </c>
      <c r="C921">
        <v>11</v>
      </c>
      <c r="D921">
        <v>87</v>
      </c>
      <c r="E921">
        <v>7</v>
      </c>
      <c r="F921">
        <v>84</v>
      </c>
      <c r="G921">
        <v>4</v>
      </c>
      <c r="H921">
        <v>94</v>
      </c>
      <c r="I921">
        <v>-1</v>
      </c>
      <c r="J921">
        <v>25400</v>
      </c>
      <c r="K921">
        <v>-1</v>
      </c>
      <c r="L921">
        <v>-1</v>
      </c>
      <c r="N921" s="3" t="str">
        <f t="shared" si="28"/>
        <v/>
      </c>
      <c r="O921" s="3">
        <f>COUNTIF(N$8:N921,"X")</f>
        <v>79</v>
      </c>
      <c r="P921" s="3"/>
      <c r="R921" s="18" t="str">
        <f t="shared" si="29"/>
        <v/>
      </c>
    </row>
    <row r="922" spans="1:18">
      <c r="A922" s="2">
        <v>915</v>
      </c>
      <c r="B922">
        <v>1</v>
      </c>
      <c r="C922">
        <v>10</v>
      </c>
      <c r="D922">
        <v>90</v>
      </c>
      <c r="E922">
        <v>8</v>
      </c>
      <c r="F922">
        <v>88</v>
      </c>
      <c r="G922">
        <v>2</v>
      </c>
      <c r="H922">
        <v>99</v>
      </c>
      <c r="I922">
        <v>-1</v>
      </c>
      <c r="J922">
        <v>25400</v>
      </c>
      <c r="K922">
        <v>-1</v>
      </c>
      <c r="L922">
        <v>-1</v>
      </c>
      <c r="N922" s="3" t="str">
        <f t="shared" si="28"/>
        <v/>
      </c>
      <c r="O922" s="3">
        <f>COUNTIF(N$8:N922,"X")</f>
        <v>79</v>
      </c>
      <c r="P922" s="3"/>
      <c r="R922" s="18" t="str">
        <f t="shared" si="29"/>
        <v/>
      </c>
    </row>
    <row r="923" spans="1:18">
      <c r="A923" s="2">
        <v>916</v>
      </c>
      <c r="B923">
        <v>1</v>
      </c>
      <c r="C923">
        <v>11</v>
      </c>
      <c r="D923">
        <v>85</v>
      </c>
      <c r="E923">
        <v>7</v>
      </c>
      <c r="F923">
        <v>76</v>
      </c>
      <c r="G923">
        <v>4</v>
      </c>
      <c r="H923">
        <v>101</v>
      </c>
      <c r="I923">
        <v>-1</v>
      </c>
      <c r="J923">
        <v>25400</v>
      </c>
      <c r="K923">
        <v>-1</v>
      </c>
      <c r="L923">
        <v>-1</v>
      </c>
      <c r="N923" s="3" t="str">
        <f t="shared" si="28"/>
        <v/>
      </c>
      <c r="O923" s="3">
        <f>COUNTIF(N$8:N923,"X")</f>
        <v>79</v>
      </c>
      <c r="P923" s="3"/>
      <c r="R923" s="18" t="str">
        <f t="shared" si="29"/>
        <v/>
      </c>
    </row>
    <row r="924" spans="1:18">
      <c r="A924" s="2">
        <v>917</v>
      </c>
      <c r="B924">
        <v>1</v>
      </c>
      <c r="C924">
        <v>12</v>
      </c>
      <c r="D924">
        <v>85</v>
      </c>
      <c r="E924">
        <v>7</v>
      </c>
      <c r="F924">
        <v>83</v>
      </c>
      <c r="G924">
        <v>5</v>
      </c>
      <c r="H924">
        <v>90</v>
      </c>
      <c r="I924">
        <v>-1</v>
      </c>
      <c r="J924" s="10">
        <v>25400</v>
      </c>
      <c r="K924">
        <v>-1</v>
      </c>
      <c r="L924">
        <v>-1</v>
      </c>
      <c r="N924" s="3" t="str">
        <f t="shared" si="28"/>
        <v/>
      </c>
      <c r="O924" s="3">
        <f>COUNTIF(N$8:N924,"X")</f>
        <v>79</v>
      </c>
      <c r="P924" s="3"/>
      <c r="R924" s="18" t="str">
        <f t="shared" si="29"/>
        <v/>
      </c>
    </row>
    <row r="925" spans="1:18">
      <c r="A925" s="2">
        <v>918</v>
      </c>
      <c r="B925">
        <v>1</v>
      </c>
      <c r="C925">
        <v>13</v>
      </c>
      <c r="D925">
        <v>86</v>
      </c>
      <c r="E925">
        <v>11</v>
      </c>
      <c r="F925">
        <v>86</v>
      </c>
      <c r="G925">
        <v>2</v>
      </c>
      <c r="H925">
        <v>90</v>
      </c>
      <c r="I925">
        <v>-1</v>
      </c>
      <c r="J925" s="10">
        <v>25400</v>
      </c>
      <c r="K925">
        <v>-1</v>
      </c>
      <c r="L925">
        <v>-1</v>
      </c>
      <c r="N925" s="3" t="str">
        <f t="shared" si="28"/>
        <v/>
      </c>
      <c r="O925" s="3">
        <f>COUNTIF(N$8:N925,"X")</f>
        <v>79</v>
      </c>
      <c r="P925" s="3"/>
      <c r="R925" s="18" t="str">
        <f t="shared" si="29"/>
        <v/>
      </c>
    </row>
    <row r="926" spans="1:18">
      <c r="A926" s="2">
        <v>919</v>
      </c>
      <c r="B926">
        <v>1</v>
      </c>
      <c r="C926">
        <v>13</v>
      </c>
      <c r="D926">
        <v>88</v>
      </c>
      <c r="E926">
        <v>10</v>
      </c>
      <c r="F926">
        <v>84</v>
      </c>
      <c r="G926">
        <v>3</v>
      </c>
      <c r="H926">
        <v>102</v>
      </c>
      <c r="I926">
        <v>-1</v>
      </c>
      <c r="J926" s="10">
        <v>25400</v>
      </c>
      <c r="K926">
        <v>-1</v>
      </c>
      <c r="L926">
        <v>-1</v>
      </c>
      <c r="N926" s="3" t="str">
        <f t="shared" si="28"/>
        <v/>
      </c>
      <c r="O926" s="3">
        <f>COUNTIF(N$8:N926,"X")</f>
        <v>79</v>
      </c>
      <c r="P926" s="3"/>
      <c r="R926" s="18" t="str">
        <f t="shared" si="29"/>
        <v/>
      </c>
    </row>
    <row r="927" spans="1:18">
      <c r="A927" s="2">
        <v>920</v>
      </c>
      <c r="B927">
        <v>1</v>
      </c>
      <c r="C927">
        <v>10</v>
      </c>
      <c r="D927">
        <v>89</v>
      </c>
      <c r="E927">
        <v>6</v>
      </c>
      <c r="F927">
        <v>85</v>
      </c>
      <c r="G927">
        <v>4</v>
      </c>
      <c r="H927">
        <v>97</v>
      </c>
      <c r="I927">
        <v>-1</v>
      </c>
      <c r="J927" s="10">
        <v>2500</v>
      </c>
      <c r="K927">
        <v>-1</v>
      </c>
      <c r="L927">
        <v>-1</v>
      </c>
      <c r="N927" s="3" t="str">
        <f t="shared" si="28"/>
        <v/>
      </c>
      <c r="O927" s="3">
        <f>COUNTIF(N$8:N927,"X")</f>
        <v>79</v>
      </c>
      <c r="P927" s="3"/>
      <c r="R927" s="18" t="str">
        <f t="shared" si="29"/>
        <v/>
      </c>
    </row>
    <row r="928" spans="1:18">
      <c r="A928" s="2">
        <v>921</v>
      </c>
      <c r="B928">
        <v>1</v>
      </c>
      <c r="C928">
        <v>11</v>
      </c>
      <c r="D928">
        <v>89</v>
      </c>
      <c r="E928">
        <v>7</v>
      </c>
      <c r="F928">
        <v>87</v>
      </c>
      <c r="G928">
        <v>4</v>
      </c>
      <c r="H928">
        <v>93</v>
      </c>
      <c r="I928">
        <v>-1</v>
      </c>
      <c r="J928" s="10">
        <v>3800</v>
      </c>
      <c r="K928">
        <v>-1</v>
      </c>
      <c r="L928">
        <v>-1</v>
      </c>
      <c r="N928" s="3" t="str">
        <f t="shared" si="28"/>
        <v/>
      </c>
      <c r="O928" s="3">
        <f>COUNTIF(N$8:N928,"X")</f>
        <v>79</v>
      </c>
      <c r="P928" s="3" t="str">
        <f>IF(O928&gt;$F$3,"X","-")</f>
        <v>-</v>
      </c>
      <c r="R928" s="18" t="str">
        <f t="shared" si="29"/>
        <v/>
      </c>
    </row>
    <row r="929" spans="1:18">
      <c r="A929" s="2">
        <v>922</v>
      </c>
      <c r="B929">
        <v>1</v>
      </c>
      <c r="C929">
        <v>11</v>
      </c>
      <c r="D929">
        <v>83</v>
      </c>
      <c r="E929">
        <v>7</v>
      </c>
      <c r="F929">
        <v>82</v>
      </c>
      <c r="G929">
        <v>4</v>
      </c>
      <c r="H929">
        <v>87</v>
      </c>
      <c r="I929">
        <v>-1</v>
      </c>
      <c r="J929" s="10">
        <v>3300</v>
      </c>
      <c r="K929">
        <v>-1</v>
      </c>
      <c r="L929">
        <v>-1</v>
      </c>
      <c r="N929" s="3" t="str">
        <f t="shared" si="28"/>
        <v/>
      </c>
      <c r="O929" s="3">
        <f>COUNTIF(N$8:N929,"X")</f>
        <v>79</v>
      </c>
      <c r="P929" s="3"/>
      <c r="R929" s="18" t="str">
        <f t="shared" si="29"/>
        <v/>
      </c>
    </row>
    <row r="930" spans="1:18">
      <c r="A930" s="2">
        <v>923</v>
      </c>
      <c r="B930">
        <v>1</v>
      </c>
      <c r="C930">
        <v>8</v>
      </c>
      <c r="D930">
        <v>86</v>
      </c>
      <c r="E930">
        <v>8</v>
      </c>
      <c r="F930">
        <v>86</v>
      </c>
      <c r="G930">
        <v>0</v>
      </c>
      <c r="H930">
        <v>-1</v>
      </c>
      <c r="I930">
        <v>-1</v>
      </c>
      <c r="J930" s="10">
        <v>3500</v>
      </c>
      <c r="K930">
        <v>-1</v>
      </c>
      <c r="L930">
        <v>-1</v>
      </c>
      <c r="N930" s="3" t="str">
        <f t="shared" si="28"/>
        <v/>
      </c>
      <c r="O930" s="3">
        <f>COUNTIF(N$8:N930,"X")</f>
        <v>79</v>
      </c>
      <c r="P930" s="3"/>
      <c r="R930" s="18" t="str">
        <f t="shared" si="29"/>
        <v/>
      </c>
    </row>
    <row r="931" spans="1:18">
      <c r="A931" s="2">
        <v>924</v>
      </c>
      <c r="B931">
        <v>1</v>
      </c>
      <c r="C931">
        <v>12</v>
      </c>
      <c r="D931">
        <v>105</v>
      </c>
      <c r="E931">
        <v>6</v>
      </c>
      <c r="F931">
        <v>91</v>
      </c>
      <c r="G931">
        <v>6</v>
      </c>
      <c r="H931">
        <v>119</v>
      </c>
      <c r="I931">
        <v>-1</v>
      </c>
      <c r="J931" s="10">
        <v>3900</v>
      </c>
      <c r="K931">
        <v>-1</v>
      </c>
      <c r="L931">
        <v>-1</v>
      </c>
      <c r="N931" s="3" t="str">
        <f t="shared" si="28"/>
        <v/>
      </c>
      <c r="O931" s="3">
        <f>COUNTIF(N$8:N931,"X")</f>
        <v>79</v>
      </c>
      <c r="P931" s="3"/>
      <c r="R931" s="18" t="str">
        <f t="shared" si="29"/>
        <v/>
      </c>
    </row>
    <row r="932" spans="1:18">
      <c r="A932" s="2">
        <v>925</v>
      </c>
      <c r="B932">
        <v>1</v>
      </c>
      <c r="C932">
        <v>8</v>
      </c>
      <c r="D932">
        <v>112</v>
      </c>
      <c r="E932">
        <v>1</v>
      </c>
      <c r="F932">
        <v>92</v>
      </c>
      <c r="G932">
        <v>7</v>
      </c>
      <c r="H932">
        <v>115</v>
      </c>
      <c r="I932">
        <v>-1</v>
      </c>
      <c r="J932" s="10">
        <v>4100</v>
      </c>
      <c r="K932">
        <v>-1</v>
      </c>
      <c r="L932">
        <v>-1</v>
      </c>
      <c r="N932" s="3" t="str">
        <f t="shared" si="28"/>
        <v/>
      </c>
      <c r="O932" s="3">
        <f>COUNTIF(N$8:N932,"X")</f>
        <v>79</v>
      </c>
      <c r="P932" s="3"/>
      <c r="R932" s="18" t="str">
        <f t="shared" si="29"/>
        <v/>
      </c>
    </row>
    <row r="933" spans="1:18">
      <c r="A933" s="2">
        <v>926</v>
      </c>
      <c r="B933">
        <v>1</v>
      </c>
      <c r="C933">
        <v>10</v>
      </c>
      <c r="D933">
        <v>91</v>
      </c>
      <c r="E933">
        <v>6</v>
      </c>
      <c r="F933">
        <v>87</v>
      </c>
      <c r="G933">
        <v>4</v>
      </c>
      <c r="H933">
        <v>98</v>
      </c>
      <c r="I933">
        <v>-1</v>
      </c>
      <c r="J933" s="10">
        <v>4200</v>
      </c>
      <c r="K933">
        <v>-1</v>
      </c>
      <c r="L933">
        <v>-1</v>
      </c>
      <c r="N933" s="3" t="str">
        <f t="shared" si="28"/>
        <v/>
      </c>
      <c r="O933" s="3">
        <f>COUNTIF(N$8:N933,"X")</f>
        <v>79</v>
      </c>
      <c r="P933" s="3"/>
      <c r="R933" s="18" t="str">
        <f t="shared" si="29"/>
        <v/>
      </c>
    </row>
    <row r="934" spans="1:18">
      <c r="A934" s="2">
        <v>927</v>
      </c>
      <c r="B934">
        <v>1</v>
      </c>
      <c r="C934">
        <v>10</v>
      </c>
      <c r="D934">
        <v>87</v>
      </c>
      <c r="E934">
        <v>7</v>
      </c>
      <c r="F934">
        <v>86</v>
      </c>
      <c r="G934">
        <v>3</v>
      </c>
      <c r="H934">
        <v>92</v>
      </c>
      <c r="I934">
        <v>-1</v>
      </c>
      <c r="J934" s="10">
        <v>4000</v>
      </c>
      <c r="K934">
        <v>-1</v>
      </c>
      <c r="L934">
        <v>-1</v>
      </c>
      <c r="N934" s="3" t="str">
        <f t="shared" si="28"/>
        <v/>
      </c>
      <c r="O934" s="3">
        <f>COUNTIF(N$8:N934,"X")</f>
        <v>79</v>
      </c>
      <c r="P934" s="3"/>
      <c r="R934" s="18" t="str">
        <f t="shared" si="29"/>
        <v/>
      </c>
    </row>
    <row r="935" spans="1:18">
      <c r="A935" s="2">
        <v>928</v>
      </c>
      <c r="B935">
        <v>1</v>
      </c>
      <c r="C935">
        <v>15</v>
      </c>
      <c r="D935">
        <v>83</v>
      </c>
      <c r="E935">
        <v>14</v>
      </c>
      <c r="F935">
        <v>84</v>
      </c>
      <c r="G935">
        <v>1</v>
      </c>
      <c r="H935">
        <v>81</v>
      </c>
      <c r="I935">
        <v>-1</v>
      </c>
      <c r="J935">
        <v>3800</v>
      </c>
      <c r="K935">
        <v>-1</v>
      </c>
      <c r="L935">
        <v>-1</v>
      </c>
      <c r="N935" s="3" t="str">
        <f t="shared" si="28"/>
        <v/>
      </c>
      <c r="O935" s="3">
        <f>COUNTIF(N$8:N935,"X")</f>
        <v>79</v>
      </c>
      <c r="P935" s="3"/>
      <c r="R935" s="18" t="str">
        <f t="shared" si="29"/>
        <v/>
      </c>
    </row>
    <row r="936" spans="1:18">
      <c r="A936" s="2">
        <v>929</v>
      </c>
      <c r="B936">
        <v>1</v>
      </c>
      <c r="C936">
        <v>11</v>
      </c>
      <c r="D936">
        <v>88</v>
      </c>
      <c r="E936">
        <v>7</v>
      </c>
      <c r="F936">
        <v>84</v>
      </c>
      <c r="G936">
        <v>4</v>
      </c>
      <c r="H936">
        <v>97</v>
      </c>
      <c r="I936">
        <v>-1</v>
      </c>
      <c r="J936">
        <v>3100</v>
      </c>
      <c r="K936">
        <v>-1</v>
      </c>
      <c r="L936">
        <v>-1</v>
      </c>
      <c r="N936" s="3" t="str">
        <f t="shared" si="28"/>
        <v/>
      </c>
      <c r="O936" s="3">
        <f>COUNTIF(N$8:N936,"X")</f>
        <v>79</v>
      </c>
      <c r="P936" s="3"/>
      <c r="R936" s="18" t="str">
        <f t="shared" si="29"/>
        <v/>
      </c>
    </row>
    <row r="937" spans="1:18">
      <c r="A937" s="2">
        <v>930</v>
      </c>
      <c r="B937">
        <v>1</v>
      </c>
      <c r="C937">
        <v>11</v>
      </c>
      <c r="D937">
        <v>90</v>
      </c>
      <c r="E937">
        <v>8</v>
      </c>
      <c r="F937">
        <v>84</v>
      </c>
      <c r="G937">
        <v>3</v>
      </c>
      <c r="H937">
        <v>109</v>
      </c>
      <c r="I937">
        <v>-1</v>
      </c>
      <c r="J937">
        <v>4200</v>
      </c>
      <c r="K937">
        <v>-1</v>
      </c>
      <c r="L937">
        <v>-1</v>
      </c>
      <c r="N937" s="3" t="str">
        <f t="shared" si="28"/>
        <v/>
      </c>
      <c r="O937" s="3">
        <f>COUNTIF(N$8:N937,"X")</f>
        <v>79</v>
      </c>
      <c r="P937" s="3"/>
      <c r="R937" s="18" t="str">
        <f t="shared" si="29"/>
        <v/>
      </c>
    </row>
    <row r="938" spans="1:18">
      <c r="A938" s="2">
        <v>931</v>
      </c>
      <c r="B938">
        <v>1</v>
      </c>
      <c r="C938">
        <v>10</v>
      </c>
      <c r="D938">
        <v>90</v>
      </c>
      <c r="E938">
        <v>7</v>
      </c>
      <c r="F938">
        <v>86</v>
      </c>
      <c r="G938">
        <v>3</v>
      </c>
      <c r="H938">
        <v>102</v>
      </c>
      <c r="I938">
        <v>-1</v>
      </c>
      <c r="J938">
        <v>4400</v>
      </c>
      <c r="K938">
        <v>-1</v>
      </c>
      <c r="L938">
        <v>-1</v>
      </c>
      <c r="N938" s="3" t="str">
        <f t="shared" si="28"/>
        <v/>
      </c>
      <c r="O938" s="3">
        <f>COUNTIF(N$8:N938,"X")</f>
        <v>79</v>
      </c>
      <c r="P938" s="3" t="str">
        <f>IF(O938&gt;$F$3,"X","-")</f>
        <v>-</v>
      </c>
      <c r="R938" s="18" t="str">
        <f t="shared" si="29"/>
        <v/>
      </c>
    </row>
    <row r="939" spans="1:18">
      <c r="A939" s="2">
        <v>932</v>
      </c>
      <c r="B939">
        <v>1</v>
      </c>
      <c r="C939">
        <v>9</v>
      </c>
      <c r="D939">
        <v>-2</v>
      </c>
      <c r="E939">
        <v>2</v>
      </c>
      <c r="F939">
        <v>-2</v>
      </c>
      <c r="G939">
        <v>7</v>
      </c>
      <c r="H939">
        <v>-2</v>
      </c>
      <c r="I939">
        <v>-1</v>
      </c>
      <c r="J939">
        <v>3900</v>
      </c>
      <c r="K939">
        <v>-1</v>
      </c>
      <c r="L939">
        <v>-2</v>
      </c>
      <c r="N939" s="3" t="str">
        <f t="shared" si="28"/>
        <v>X</v>
      </c>
      <c r="O939" s="3">
        <f>COUNTIF(N$8:N939,"X")</f>
        <v>80</v>
      </c>
      <c r="P939" s="3"/>
      <c r="R939" s="18" t="str">
        <f t="shared" si="29"/>
        <v/>
      </c>
    </row>
    <row r="940" spans="1:18">
      <c r="A940" s="2">
        <v>933</v>
      </c>
      <c r="B940">
        <v>1</v>
      </c>
      <c r="C940">
        <v>-2</v>
      </c>
      <c r="D940">
        <v>97</v>
      </c>
      <c r="E940">
        <v>-2</v>
      </c>
      <c r="F940">
        <v>91</v>
      </c>
      <c r="G940">
        <v>-2</v>
      </c>
      <c r="H940">
        <v>109</v>
      </c>
      <c r="I940">
        <v>-1</v>
      </c>
      <c r="J940">
        <v>4000</v>
      </c>
      <c r="K940">
        <v>-1</v>
      </c>
      <c r="L940">
        <v>-1</v>
      </c>
      <c r="N940" s="3" t="str">
        <f t="shared" si="28"/>
        <v>X</v>
      </c>
      <c r="O940" s="3">
        <f>COUNTIF(N$8:N940,"X")</f>
        <v>81</v>
      </c>
      <c r="P940" s="3"/>
      <c r="R940" s="18" t="str">
        <f t="shared" si="29"/>
        <v/>
      </c>
    </row>
    <row r="941" spans="1:18">
      <c r="A941" s="2">
        <v>934</v>
      </c>
      <c r="B941">
        <v>1</v>
      </c>
      <c r="C941">
        <v>8</v>
      </c>
      <c r="D941">
        <v>92</v>
      </c>
      <c r="E941">
        <v>7</v>
      </c>
      <c r="F941">
        <v>88</v>
      </c>
      <c r="G941">
        <v>1</v>
      </c>
      <c r="H941">
        <v>121</v>
      </c>
      <c r="I941">
        <v>-1</v>
      </c>
      <c r="J941">
        <v>3500</v>
      </c>
      <c r="K941">
        <v>-1</v>
      </c>
      <c r="L941">
        <v>-1</v>
      </c>
      <c r="N941" s="3" t="str">
        <f t="shared" si="28"/>
        <v/>
      </c>
      <c r="O941" s="3">
        <f>COUNTIF(N$8:N941,"X")</f>
        <v>81</v>
      </c>
      <c r="P941" s="3"/>
      <c r="R941" s="18" t="str">
        <f t="shared" si="29"/>
        <v/>
      </c>
    </row>
    <row r="942" spans="1:18">
      <c r="A942" s="2">
        <v>935</v>
      </c>
      <c r="B942">
        <v>1</v>
      </c>
      <c r="C942">
        <v>12</v>
      </c>
      <c r="D942">
        <v>79</v>
      </c>
      <c r="E942">
        <v>11</v>
      </c>
      <c r="F942">
        <v>80</v>
      </c>
      <c r="G942">
        <v>1</v>
      </c>
      <c r="H942">
        <v>71</v>
      </c>
      <c r="I942">
        <v>-1</v>
      </c>
      <c r="J942">
        <v>3000</v>
      </c>
      <c r="K942">
        <v>-1</v>
      </c>
      <c r="L942">
        <v>-1</v>
      </c>
      <c r="N942" s="3" t="str">
        <f t="shared" si="28"/>
        <v/>
      </c>
      <c r="O942" s="3">
        <f>COUNTIF(N$8:N942,"X")</f>
        <v>81</v>
      </c>
      <c r="P942" s="3"/>
      <c r="R942" s="18" t="str">
        <f t="shared" si="29"/>
        <v/>
      </c>
    </row>
    <row r="943" spans="1:18">
      <c r="A943" s="2">
        <v>936</v>
      </c>
      <c r="B943">
        <v>1</v>
      </c>
      <c r="C943">
        <v>12</v>
      </c>
      <c r="D943">
        <v>89</v>
      </c>
      <c r="E943">
        <v>10</v>
      </c>
      <c r="F943">
        <v>85</v>
      </c>
      <c r="G943">
        <v>2</v>
      </c>
      <c r="H943">
        <v>113</v>
      </c>
      <c r="I943">
        <v>-1</v>
      </c>
      <c r="J943">
        <v>3900</v>
      </c>
      <c r="K943">
        <v>-1</v>
      </c>
      <c r="L943">
        <v>-1</v>
      </c>
      <c r="N943" s="3" t="str">
        <f t="shared" si="28"/>
        <v/>
      </c>
      <c r="O943" s="3">
        <f>COUNTIF(N$8:N943,"X")</f>
        <v>81</v>
      </c>
      <c r="P943" s="3"/>
      <c r="R943" s="18" t="str">
        <f t="shared" si="29"/>
        <v/>
      </c>
    </row>
    <row r="944" spans="1:18">
      <c r="A944" s="2">
        <v>937</v>
      </c>
      <c r="B944">
        <v>1</v>
      </c>
      <c r="C944">
        <v>11</v>
      </c>
      <c r="D944">
        <v>89</v>
      </c>
      <c r="E944">
        <v>6</v>
      </c>
      <c r="F944">
        <v>86</v>
      </c>
      <c r="G944">
        <v>5</v>
      </c>
      <c r="H944">
        <v>93</v>
      </c>
      <c r="I944">
        <v>-1</v>
      </c>
      <c r="J944">
        <v>4400</v>
      </c>
      <c r="K944">
        <v>-1</v>
      </c>
      <c r="L944">
        <v>-1</v>
      </c>
      <c r="N944" s="3" t="str">
        <f t="shared" si="28"/>
        <v/>
      </c>
      <c r="O944" s="3">
        <f>COUNTIF(N$8:N944,"X")</f>
        <v>81</v>
      </c>
      <c r="P944" s="3"/>
      <c r="R944" s="18" t="str">
        <f t="shared" si="29"/>
        <v/>
      </c>
    </row>
    <row r="945" spans="1:18">
      <c r="A945" s="2">
        <v>938</v>
      </c>
      <c r="B945">
        <v>1</v>
      </c>
      <c r="C945">
        <v>14</v>
      </c>
      <c r="D945">
        <v>82</v>
      </c>
      <c r="E945">
        <v>6</v>
      </c>
      <c r="F945">
        <v>78</v>
      </c>
      <c r="G945">
        <v>8</v>
      </c>
      <c r="H945">
        <v>85</v>
      </c>
      <c r="I945">
        <v>-1</v>
      </c>
      <c r="J945">
        <v>4200</v>
      </c>
      <c r="K945">
        <v>-1</v>
      </c>
      <c r="L945">
        <v>-1</v>
      </c>
      <c r="N945" s="3" t="str">
        <f t="shared" si="28"/>
        <v/>
      </c>
      <c r="O945" s="3">
        <f>COUNTIF(N$8:N945,"X")</f>
        <v>81</v>
      </c>
      <c r="P945" s="3"/>
      <c r="R945" s="18" t="str">
        <f t="shared" si="29"/>
        <v/>
      </c>
    </row>
    <row r="946" spans="1:18">
      <c r="A946" s="2">
        <v>939</v>
      </c>
      <c r="B946">
        <v>1</v>
      </c>
      <c r="C946">
        <v>12</v>
      </c>
      <c r="D946">
        <v>91</v>
      </c>
      <c r="E946">
        <v>6</v>
      </c>
      <c r="F946">
        <v>87</v>
      </c>
      <c r="G946">
        <v>6</v>
      </c>
      <c r="H946">
        <v>96</v>
      </c>
      <c r="I946">
        <v>-1</v>
      </c>
      <c r="J946">
        <v>3100</v>
      </c>
      <c r="K946">
        <v>-1</v>
      </c>
      <c r="L946">
        <v>-1</v>
      </c>
      <c r="N946" s="3" t="str">
        <f t="shared" si="28"/>
        <v/>
      </c>
      <c r="O946" s="3">
        <f>COUNTIF(N$8:N946,"X")</f>
        <v>81</v>
      </c>
      <c r="P946" s="3"/>
      <c r="R946" s="18" t="str">
        <f t="shared" si="29"/>
        <v/>
      </c>
    </row>
    <row r="947" spans="1:18">
      <c r="A947" s="2">
        <v>940</v>
      </c>
      <c r="B947">
        <v>1</v>
      </c>
      <c r="C947">
        <v>13</v>
      </c>
      <c r="D947">
        <v>87</v>
      </c>
      <c r="E947">
        <v>5</v>
      </c>
      <c r="F947">
        <v>85</v>
      </c>
      <c r="G947">
        <v>8</v>
      </c>
      <c r="H947">
        <v>89</v>
      </c>
      <c r="I947">
        <v>-1</v>
      </c>
      <c r="J947">
        <v>3800</v>
      </c>
      <c r="K947">
        <v>-1</v>
      </c>
      <c r="L947">
        <v>-1</v>
      </c>
      <c r="N947" s="3" t="str">
        <f t="shared" si="28"/>
        <v/>
      </c>
      <c r="O947" s="3">
        <f>COUNTIF(N$8:N947,"X")</f>
        <v>81</v>
      </c>
      <c r="P947" s="3"/>
      <c r="R947" s="18" t="str">
        <f t="shared" si="29"/>
        <v/>
      </c>
    </row>
    <row r="948" spans="1:18">
      <c r="A948" s="2">
        <v>941</v>
      </c>
      <c r="B948">
        <v>1</v>
      </c>
      <c r="C948">
        <v>10</v>
      </c>
      <c r="D948">
        <v>82</v>
      </c>
      <c r="E948">
        <v>5</v>
      </c>
      <c r="F948">
        <v>84</v>
      </c>
      <c r="G948">
        <v>5</v>
      </c>
      <c r="H948">
        <v>81</v>
      </c>
      <c r="I948">
        <v>-1</v>
      </c>
      <c r="J948">
        <v>4000</v>
      </c>
      <c r="K948">
        <v>-1</v>
      </c>
      <c r="L948">
        <v>-1</v>
      </c>
      <c r="N948" s="3" t="str">
        <f t="shared" si="28"/>
        <v/>
      </c>
      <c r="O948" s="3">
        <f>COUNTIF(N$8:N948,"X")</f>
        <v>81</v>
      </c>
      <c r="P948" s="3" t="str">
        <f>IF(O948&gt;$F$3,"X","-")</f>
        <v>-</v>
      </c>
      <c r="R948" s="18" t="str">
        <f t="shared" si="29"/>
        <v/>
      </c>
    </row>
    <row r="949" spans="1:18">
      <c r="A949" s="2">
        <v>942</v>
      </c>
      <c r="B949">
        <v>1</v>
      </c>
      <c r="C949">
        <v>14</v>
      </c>
      <c r="D949">
        <v>76</v>
      </c>
      <c r="E949">
        <v>10</v>
      </c>
      <c r="F949">
        <v>78</v>
      </c>
      <c r="G949">
        <v>4</v>
      </c>
      <c r="H949">
        <v>74</v>
      </c>
      <c r="I949">
        <v>-1</v>
      </c>
      <c r="J949">
        <v>3600</v>
      </c>
      <c r="K949">
        <v>-1</v>
      </c>
      <c r="L949">
        <v>-1</v>
      </c>
      <c r="N949" s="3" t="str">
        <f t="shared" si="28"/>
        <v/>
      </c>
      <c r="O949" s="3">
        <f>COUNTIF(N$8:N949,"X")</f>
        <v>81</v>
      </c>
      <c r="P949" s="3"/>
      <c r="R949" s="18" t="str">
        <f t="shared" si="29"/>
        <v/>
      </c>
    </row>
    <row r="950" spans="1:18">
      <c r="A950" s="2">
        <v>943</v>
      </c>
      <c r="B950">
        <v>1</v>
      </c>
      <c r="C950">
        <v>12</v>
      </c>
      <c r="D950">
        <v>69</v>
      </c>
      <c r="E950">
        <v>8</v>
      </c>
      <c r="F950">
        <v>67</v>
      </c>
      <c r="G950">
        <v>4</v>
      </c>
      <c r="H950">
        <v>73</v>
      </c>
      <c r="I950">
        <v>-1</v>
      </c>
      <c r="J950">
        <v>3800</v>
      </c>
      <c r="K950">
        <v>-1</v>
      </c>
      <c r="L950">
        <v>-1</v>
      </c>
      <c r="N950" s="3" t="str">
        <f t="shared" si="28"/>
        <v/>
      </c>
      <c r="O950" s="3">
        <f>COUNTIF(N$8:N950,"X")</f>
        <v>81</v>
      </c>
      <c r="P950" s="3"/>
      <c r="R950" s="18" t="str">
        <f t="shared" si="29"/>
        <v/>
      </c>
    </row>
    <row r="951" spans="1:18">
      <c r="A951" s="2">
        <v>944</v>
      </c>
      <c r="B951">
        <v>1</v>
      </c>
      <c r="C951">
        <v>14</v>
      </c>
      <c r="D951">
        <v>78</v>
      </c>
      <c r="E951">
        <v>9</v>
      </c>
      <c r="F951">
        <v>76</v>
      </c>
      <c r="G951">
        <v>5</v>
      </c>
      <c r="H951">
        <v>83</v>
      </c>
      <c r="I951">
        <v>-1</v>
      </c>
      <c r="J951">
        <v>4600</v>
      </c>
      <c r="K951">
        <v>-1</v>
      </c>
      <c r="L951">
        <v>-1</v>
      </c>
      <c r="N951" s="3" t="str">
        <f t="shared" si="28"/>
        <v/>
      </c>
      <c r="O951" s="3">
        <f>COUNTIF(N$8:N951,"X")</f>
        <v>81</v>
      </c>
      <c r="P951" s="3"/>
      <c r="R951" s="18" t="str">
        <f t="shared" si="29"/>
        <v/>
      </c>
    </row>
    <row r="952" spans="1:18">
      <c r="A952" s="2">
        <v>945</v>
      </c>
      <c r="B952">
        <v>1</v>
      </c>
      <c r="C952">
        <v>9</v>
      </c>
      <c r="D952">
        <v>86</v>
      </c>
      <c r="E952">
        <v>3</v>
      </c>
      <c r="F952">
        <v>80</v>
      </c>
      <c r="G952">
        <v>6</v>
      </c>
      <c r="H952">
        <v>90</v>
      </c>
      <c r="I952">
        <v>-1</v>
      </c>
      <c r="J952">
        <v>4500</v>
      </c>
      <c r="K952">
        <v>-1</v>
      </c>
      <c r="L952">
        <v>-1</v>
      </c>
      <c r="N952" s="3" t="str">
        <f t="shared" si="28"/>
        <v/>
      </c>
      <c r="O952" s="3">
        <f>COUNTIF(N$8:N952,"X")</f>
        <v>81</v>
      </c>
      <c r="P952" s="3"/>
      <c r="R952" s="18" t="str">
        <f t="shared" si="29"/>
        <v/>
      </c>
    </row>
    <row r="953" spans="1:18">
      <c r="A953" s="2">
        <v>946</v>
      </c>
      <c r="B953">
        <v>1</v>
      </c>
      <c r="C953">
        <v>12</v>
      </c>
      <c r="D953">
        <v>83</v>
      </c>
      <c r="E953">
        <v>9</v>
      </c>
      <c r="F953">
        <v>81</v>
      </c>
      <c r="G953">
        <v>3</v>
      </c>
      <c r="H953">
        <v>89</v>
      </c>
      <c r="I953">
        <v>-1</v>
      </c>
      <c r="J953">
        <v>4200</v>
      </c>
      <c r="K953">
        <v>-1</v>
      </c>
      <c r="L953">
        <v>-1</v>
      </c>
      <c r="N953" s="3" t="str">
        <f t="shared" si="28"/>
        <v/>
      </c>
      <c r="O953" s="3">
        <f>COUNTIF(N$8:N953,"X")</f>
        <v>81</v>
      </c>
      <c r="P953" s="3"/>
      <c r="R953" s="18" t="str">
        <f t="shared" si="29"/>
        <v/>
      </c>
    </row>
    <row r="954" spans="1:18">
      <c r="A954" s="2">
        <v>947</v>
      </c>
      <c r="B954">
        <v>1</v>
      </c>
      <c r="C954">
        <v>11</v>
      </c>
      <c r="D954">
        <v>93</v>
      </c>
      <c r="E954">
        <v>4</v>
      </c>
      <c r="F954">
        <v>94</v>
      </c>
      <c r="G954">
        <v>7</v>
      </c>
      <c r="H954">
        <v>93</v>
      </c>
      <c r="I954">
        <v>-1</v>
      </c>
      <c r="J954">
        <v>3900</v>
      </c>
      <c r="K954">
        <v>-1</v>
      </c>
      <c r="L954">
        <v>-1</v>
      </c>
      <c r="N954" s="3" t="str">
        <f t="shared" si="28"/>
        <v/>
      </c>
      <c r="O954" s="3">
        <f>COUNTIF(N$8:N954,"X")</f>
        <v>81</v>
      </c>
      <c r="P954" s="3"/>
      <c r="R954" s="18" t="str">
        <f t="shared" si="29"/>
        <v/>
      </c>
    </row>
    <row r="955" spans="1:18">
      <c r="A955" s="2">
        <v>948</v>
      </c>
      <c r="B955">
        <v>1</v>
      </c>
      <c r="C955">
        <v>12</v>
      </c>
      <c r="D955">
        <v>-2</v>
      </c>
      <c r="E955">
        <v>7</v>
      </c>
      <c r="F955">
        <v>-2</v>
      </c>
      <c r="G955">
        <v>5</v>
      </c>
      <c r="H955">
        <v>-2</v>
      </c>
      <c r="I955">
        <v>-1</v>
      </c>
      <c r="J955">
        <v>4000</v>
      </c>
      <c r="K955">
        <v>-1</v>
      </c>
      <c r="L955">
        <v>-2</v>
      </c>
      <c r="N955" s="3" t="str">
        <f t="shared" si="28"/>
        <v>X</v>
      </c>
      <c r="O955" s="3">
        <f>COUNTIF(N$8:N955,"X")</f>
        <v>82</v>
      </c>
      <c r="P955" s="3"/>
      <c r="R955" s="18" t="str">
        <f t="shared" si="29"/>
        <v/>
      </c>
    </row>
    <row r="956" spans="1:18">
      <c r="A956" s="2">
        <v>949</v>
      </c>
      <c r="B956">
        <v>1</v>
      </c>
      <c r="C956">
        <v>9</v>
      </c>
      <c r="D956">
        <v>90</v>
      </c>
      <c r="E956">
        <v>6</v>
      </c>
      <c r="F956">
        <v>87</v>
      </c>
      <c r="G956">
        <v>3</v>
      </c>
      <c r="H956">
        <v>97</v>
      </c>
      <c r="I956">
        <v>-1</v>
      </c>
      <c r="J956" s="10">
        <v>4200</v>
      </c>
      <c r="K956">
        <v>-1</v>
      </c>
      <c r="L956">
        <v>-1</v>
      </c>
      <c r="N956" s="3" t="str">
        <f t="shared" si="28"/>
        <v/>
      </c>
      <c r="O956" s="3">
        <f>COUNTIF(N$8:N956,"X")</f>
        <v>82</v>
      </c>
      <c r="P956" s="3"/>
      <c r="R956" s="18" t="str">
        <f t="shared" si="29"/>
        <v/>
      </c>
    </row>
    <row r="957" spans="1:18">
      <c r="A957" s="2">
        <v>950</v>
      </c>
      <c r="B957">
        <v>1</v>
      </c>
      <c r="C957">
        <v>15</v>
      </c>
      <c r="D957">
        <v>82</v>
      </c>
      <c r="E957">
        <v>10</v>
      </c>
      <c r="F957">
        <v>81</v>
      </c>
      <c r="G957">
        <v>5</v>
      </c>
      <c r="H957">
        <v>85</v>
      </c>
      <c r="I957">
        <v>-1</v>
      </c>
      <c r="J957" s="10">
        <v>4300</v>
      </c>
      <c r="K957">
        <v>-1</v>
      </c>
      <c r="L957">
        <v>-1</v>
      </c>
      <c r="N957" s="3" t="str">
        <f t="shared" si="28"/>
        <v/>
      </c>
      <c r="O957" s="3">
        <f>COUNTIF(N$8:N957,"X")</f>
        <v>82</v>
      </c>
      <c r="P957" s="3"/>
      <c r="R957" s="18" t="str">
        <f t="shared" si="29"/>
        <v/>
      </c>
    </row>
    <row r="958" spans="1:18">
      <c r="A958" s="2">
        <v>951</v>
      </c>
      <c r="B958">
        <v>1</v>
      </c>
      <c r="C958">
        <v>13</v>
      </c>
      <c r="D958">
        <v>90</v>
      </c>
      <c r="E958">
        <v>3</v>
      </c>
      <c r="F958">
        <v>87</v>
      </c>
      <c r="G958">
        <v>10</v>
      </c>
      <c r="H958">
        <v>92</v>
      </c>
      <c r="I958">
        <v>-1</v>
      </c>
      <c r="J958" s="10">
        <v>3900</v>
      </c>
      <c r="K958">
        <v>-1</v>
      </c>
      <c r="L958">
        <v>-1</v>
      </c>
      <c r="N958" s="3" t="str">
        <f t="shared" si="28"/>
        <v/>
      </c>
      <c r="O958" s="3">
        <f>COUNTIF(N$8:N958,"X")</f>
        <v>82</v>
      </c>
      <c r="P958" s="3" t="str">
        <f>IF(O958&gt;$F$3,"X","-")</f>
        <v>-</v>
      </c>
      <c r="R958" s="18" t="str">
        <f t="shared" si="29"/>
        <v/>
      </c>
    </row>
    <row r="959" spans="1:18">
      <c r="A959" s="2">
        <v>952</v>
      </c>
      <c r="B959">
        <v>1</v>
      </c>
      <c r="C959">
        <v>12</v>
      </c>
      <c r="D959">
        <v>88</v>
      </c>
      <c r="E959">
        <v>7</v>
      </c>
      <c r="F959">
        <v>83</v>
      </c>
      <c r="G959">
        <v>5</v>
      </c>
      <c r="H959">
        <v>97</v>
      </c>
      <c r="I959">
        <v>-1</v>
      </c>
      <c r="J959" s="10">
        <v>2500</v>
      </c>
      <c r="K959">
        <v>-1</v>
      </c>
      <c r="L959">
        <v>-1</v>
      </c>
      <c r="N959" s="3" t="str">
        <f t="shared" si="28"/>
        <v/>
      </c>
      <c r="O959" s="3">
        <f>COUNTIF(N$8:N959,"X")</f>
        <v>82</v>
      </c>
      <c r="P959" s="3"/>
      <c r="R959" s="18" t="str">
        <f t="shared" si="29"/>
        <v/>
      </c>
    </row>
    <row r="960" spans="1:18">
      <c r="A960" s="2">
        <v>953</v>
      </c>
      <c r="B960">
        <v>1</v>
      </c>
      <c r="C960">
        <v>8</v>
      </c>
      <c r="D960">
        <v>88</v>
      </c>
      <c r="E960">
        <v>7</v>
      </c>
      <c r="F960">
        <v>86</v>
      </c>
      <c r="G960">
        <v>1</v>
      </c>
      <c r="H960">
        <v>108</v>
      </c>
      <c r="I960">
        <v>-1</v>
      </c>
      <c r="J960" s="10">
        <v>3800</v>
      </c>
      <c r="K960">
        <v>-1</v>
      </c>
      <c r="L960">
        <v>-1</v>
      </c>
      <c r="N960" s="3" t="str">
        <f t="shared" si="28"/>
        <v/>
      </c>
      <c r="O960" s="3">
        <f>COUNTIF(N$8:N960,"X")</f>
        <v>82</v>
      </c>
      <c r="P960" s="3"/>
      <c r="R960" s="18" t="str">
        <f t="shared" si="29"/>
        <v/>
      </c>
    </row>
    <row r="961" spans="1:18">
      <c r="A961" s="2">
        <v>954</v>
      </c>
      <c r="B961">
        <v>1</v>
      </c>
      <c r="C961">
        <v>9</v>
      </c>
      <c r="D961">
        <v>88</v>
      </c>
      <c r="E961">
        <v>8</v>
      </c>
      <c r="F961">
        <v>89</v>
      </c>
      <c r="G961">
        <v>1</v>
      </c>
      <c r="H961">
        <v>83</v>
      </c>
      <c r="I961">
        <v>-1</v>
      </c>
      <c r="J961" s="10">
        <v>4700</v>
      </c>
      <c r="K961">
        <v>-1</v>
      </c>
      <c r="L961">
        <v>-1</v>
      </c>
      <c r="N961" s="3" t="str">
        <f t="shared" si="28"/>
        <v/>
      </c>
      <c r="O961" s="3">
        <f>COUNTIF(N$8:N961,"X")</f>
        <v>82</v>
      </c>
      <c r="P961" s="3"/>
      <c r="R961" s="18" t="str">
        <f t="shared" si="29"/>
        <v/>
      </c>
    </row>
    <row r="962" spans="1:18">
      <c r="A962" s="2">
        <v>955</v>
      </c>
      <c r="B962">
        <v>1</v>
      </c>
      <c r="C962">
        <v>11</v>
      </c>
      <c r="D962">
        <v>87</v>
      </c>
      <c r="E962">
        <v>8</v>
      </c>
      <c r="F962">
        <v>83</v>
      </c>
      <c r="G962">
        <v>3</v>
      </c>
      <c r="H962">
        <v>98</v>
      </c>
      <c r="I962">
        <v>-1</v>
      </c>
      <c r="J962" s="10">
        <v>3600</v>
      </c>
      <c r="K962">
        <v>-1</v>
      </c>
      <c r="L962">
        <v>-1</v>
      </c>
      <c r="N962" s="3" t="str">
        <f t="shared" si="28"/>
        <v/>
      </c>
      <c r="O962" s="3">
        <f>COUNTIF(N$8:N962,"X")</f>
        <v>82</v>
      </c>
      <c r="P962" s="3"/>
      <c r="R962" s="18" t="str">
        <f t="shared" si="29"/>
        <v/>
      </c>
    </row>
    <row r="963" spans="1:18">
      <c r="A963" s="2">
        <v>956</v>
      </c>
      <c r="B963">
        <v>1</v>
      </c>
      <c r="C963">
        <v>14</v>
      </c>
      <c r="D963">
        <v>88</v>
      </c>
      <c r="E963">
        <v>9</v>
      </c>
      <c r="F963">
        <v>88</v>
      </c>
      <c r="G963">
        <v>5</v>
      </c>
      <c r="H963">
        <v>88</v>
      </c>
      <c r="I963">
        <v>-1</v>
      </c>
      <c r="J963" s="10">
        <v>3300</v>
      </c>
      <c r="K963">
        <v>-1</v>
      </c>
      <c r="L963">
        <v>-1</v>
      </c>
      <c r="N963" s="3" t="str">
        <f t="shared" si="28"/>
        <v/>
      </c>
      <c r="O963" s="3">
        <f>COUNTIF(N$8:N963,"X")</f>
        <v>82</v>
      </c>
      <c r="P963" s="3"/>
      <c r="R963" s="18" t="str">
        <f t="shared" si="29"/>
        <v/>
      </c>
    </row>
    <row r="964" spans="1:18">
      <c r="A964" s="2">
        <v>957</v>
      </c>
      <c r="B964">
        <v>1</v>
      </c>
      <c r="C964">
        <v>11</v>
      </c>
      <c r="D964">
        <v>92</v>
      </c>
      <c r="E964">
        <v>5</v>
      </c>
      <c r="F964">
        <v>88</v>
      </c>
      <c r="G964">
        <v>6</v>
      </c>
      <c r="H964">
        <v>96</v>
      </c>
      <c r="I964">
        <v>-1</v>
      </c>
      <c r="J964">
        <v>3600</v>
      </c>
      <c r="K964">
        <v>-1</v>
      </c>
      <c r="L964">
        <v>-1</v>
      </c>
      <c r="N964" s="3" t="str">
        <f t="shared" si="28"/>
        <v/>
      </c>
      <c r="O964" s="3">
        <f>COUNTIF(N$8:N964,"X")</f>
        <v>82</v>
      </c>
      <c r="P964" s="3"/>
      <c r="R964" s="18" t="str">
        <f t="shared" si="29"/>
        <v/>
      </c>
    </row>
    <row r="965" spans="1:18">
      <c r="A965" s="2">
        <v>958</v>
      </c>
      <c r="B965">
        <v>1</v>
      </c>
      <c r="C965">
        <v>10</v>
      </c>
      <c r="D965">
        <v>91</v>
      </c>
      <c r="E965">
        <v>7</v>
      </c>
      <c r="F965">
        <v>86</v>
      </c>
      <c r="G965">
        <v>3</v>
      </c>
      <c r="H965">
        <v>105</v>
      </c>
      <c r="I965">
        <v>-1</v>
      </c>
      <c r="J965">
        <v>3800</v>
      </c>
      <c r="K965">
        <v>-1</v>
      </c>
      <c r="L965">
        <v>-1</v>
      </c>
      <c r="N965" s="3" t="str">
        <f t="shared" si="28"/>
        <v/>
      </c>
      <c r="O965" s="3">
        <f>COUNTIF(N$8:N965,"X")</f>
        <v>82</v>
      </c>
      <c r="P965" s="3"/>
      <c r="R965" s="18" t="str">
        <f t="shared" si="29"/>
        <v/>
      </c>
    </row>
    <row r="966" spans="1:18">
      <c r="A966" s="2">
        <v>959</v>
      </c>
      <c r="B966">
        <v>1</v>
      </c>
      <c r="C966">
        <v>13</v>
      </c>
      <c r="D966">
        <v>83</v>
      </c>
      <c r="E966">
        <v>8</v>
      </c>
      <c r="F966">
        <v>82</v>
      </c>
      <c r="G966">
        <v>5</v>
      </c>
      <c r="H966">
        <v>86</v>
      </c>
      <c r="I966">
        <v>-1</v>
      </c>
      <c r="J966">
        <v>4600</v>
      </c>
      <c r="K966">
        <v>-1</v>
      </c>
      <c r="L966">
        <v>-1</v>
      </c>
      <c r="N966" s="3" t="str">
        <f t="shared" si="28"/>
        <v/>
      </c>
      <c r="O966" s="3">
        <f>COUNTIF(N$8:N966,"X")</f>
        <v>82</v>
      </c>
      <c r="P966" s="3"/>
      <c r="R966" s="18" t="str">
        <f t="shared" si="29"/>
        <v/>
      </c>
    </row>
    <row r="967" spans="1:18">
      <c r="A967" s="2">
        <v>960</v>
      </c>
      <c r="B967">
        <v>1</v>
      </c>
      <c r="C967">
        <v>12</v>
      </c>
      <c r="D967">
        <v>87</v>
      </c>
      <c r="E967">
        <v>3</v>
      </c>
      <c r="F967">
        <v>78</v>
      </c>
      <c r="G967">
        <v>9</v>
      </c>
      <c r="H967">
        <v>91</v>
      </c>
      <c r="I967">
        <v>-1</v>
      </c>
      <c r="J967">
        <v>4500</v>
      </c>
      <c r="K967">
        <v>-1</v>
      </c>
      <c r="L967">
        <v>-1</v>
      </c>
      <c r="N967" s="3" t="str">
        <f t="shared" si="28"/>
        <v/>
      </c>
      <c r="O967" s="3">
        <f>COUNTIF(N$8:N967,"X")</f>
        <v>82</v>
      </c>
      <c r="P967" s="3"/>
      <c r="R967" s="18" t="str">
        <f t="shared" si="29"/>
        <v/>
      </c>
    </row>
    <row r="968" spans="1:18">
      <c r="A968" s="2">
        <v>961</v>
      </c>
      <c r="B968">
        <v>1</v>
      </c>
      <c r="C968">
        <v>9</v>
      </c>
      <c r="D968">
        <v>98</v>
      </c>
      <c r="E968">
        <v>6</v>
      </c>
      <c r="F968">
        <v>90</v>
      </c>
      <c r="G968">
        <v>3</v>
      </c>
      <c r="H968">
        <v>115</v>
      </c>
      <c r="I968">
        <v>-1</v>
      </c>
      <c r="J968">
        <v>4200</v>
      </c>
      <c r="K968">
        <v>-1</v>
      </c>
      <c r="L968">
        <v>-1</v>
      </c>
      <c r="N968" s="3" t="str">
        <f t="shared" ref="N968:N1031" si="30">IF(OR(C968=-2,D968=-2,E968=-2,F968=-2,G968=-2,H968=-2),"X","")</f>
        <v/>
      </c>
      <c r="O968" s="3">
        <f>COUNTIF(N$8:N968,"X")</f>
        <v>82</v>
      </c>
      <c r="P968" s="3" t="str">
        <f>IF(O968&gt;$F$3,"X","-")</f>
        <v>-</v>
      </c>
      <c r="R968" s="18" t="str">
        <f t="shared" ref="R968:R1031" si="31">IF(P968&gt;="X","Betriebsmeldung","")</f>
        <v/>
      </c>
    </row>
    <row r="969" spans="1:18">
      <c r="A969" s="2">
        <v>962</v>
      </c>
      <c r="B969">
        <v>1</v>
      </c>
      <c r="C969">
        <v>9</v>
      </c>
      <c r="D969">
        <v>85</v>
      </c>
      <c r="E969">
        <v>9</v>
      </c>
      <c r="F969">
        <v>85</v>
      </c>
      <c r="G969">
        <v>0</v>
      </c>
      <c r="H969">
        <v>-1</v>
      </c>
      <c r="I969">
        <v>-1</v>
      </c>
      <c r="J969">
        <v>3600</v>
      </c>
      <c r="K969">
        <v>-1</v>
      </c>
      <c r="L969">
        <v>-1</v>
      </c>
      <c r="N969" s="3" t="str">
        <f t="shared" si="30"/>
        <v/>
      </c>
      <c r="O969" s="3">
        <f>COUNTIF(N$8:N969,"X")</f>
        <v>82</v>
      </c>
      <c r="P969" s="3"/>
      <c r="R969" s="18" t="str">
        <f t="shared" si="31"/>
        <v/>
      </c>
    </row>
    <row r="970" spans="1:18">
      <c r="A970" s="2">
        <v>963</v>
      </c>
      <c r="B970">
        <v>1</v>
      </c>
      <c r="C970">
        <v>8</v>
      </c>
      <c r="D970">
        <v>83</v>
      </c>
      <c r="E970">
        <v>4</v>
      </c>
      <c r="F970">
        <v>88</v>
      </c>
      <c r="G970">
        <v>4</v>
      </c>
      <c r="H970">
        <v>78</v>
      </c>
      <c r="I970">
        <v>-1</v>
      </c>
      <c r="J970">
        <v>3800</v>
      </c>
      <c r="K970">
        <v>-1</v>
      </c>
      <c r="L970">
        <v>-1</v>
      </c>
      <c r="N970" s="3" t="str">
        <f t="shared" si="30"/>
        <v/>
      </c>
      <c r="O970" s="3">
        <f>COUNTIF(N$8:N970,"X")</f>
        <v>82</v>
      </c>
      <c r="P970" s="3"/>
      <c r="R970" s="18" t="str">
        <f t="shared" si="31"/>
        <v/>
      </c>
    </row>
    <row r="971" spans="1:18">
      <c r="A971" s="2">
        <v>964</v>
      </c>
      <c r="B971">
        <v>1</v>
      </c>
      <c r="C971">
        <v>12</v>
      </c>
      <c r="D971">
        <v>90</v>
      </c>
      <c r="E971">
        <v>8</v>
      </c>
      <c r="F971">
        <v>91</v>
      </c>
      <c r="G971">
        <v>4</v>
      </c>
      <c r="H971">
        <v>88</v>
      </c>
      <c r="I971">
        <v>-1</v>
      </c>
      <c r="J971">
        <v>4600</v>
      </c>
      <c r="K971">
        <v>-1</v>
      </c>
      <c r="L971">
        <v>-1</v>
      </c>
      <c r="N971" s="3" t="str">
        <f t="shared" si="30"/>
        <v/>
      </c>
      <c r="O971" s="3">
        <f>COUNTIF(N$8:N971,"X")</f>
        <v>82</v>
      </c>
      <c r="P971" s="3"/>
      <c r="R971" s="18" t="str">
        <f t="shared" si="31"/>
        <v/>
      </c>
    </row>
    <row r="972" spans="1:18">
      <c r="A972" s="2">
        <v>965</v>
      </c>
      <c r="B972">
        <v>1</v>
      </c>
      <c r="C972">
        <v>-2</v>
      </c>
      <c r="D972">
        <v>87</v>
      </c>
      <c r="E972">
        <v>-2</v>
      </c>
      <c r="F972">
        <v>86</v>
      </c>
      <c r="G972">
        <v>-2</v>
      </c>
      <c r="H972">
        <v>92</v>
      </c>
      <c r="I972">
        <v>-1</v>
      </c>
      <c r="J972">
        <v>4500</v>
      </c>
      <c r="K972">
        <v>-1</v>
      </c>
      <c r="L972">
        <v>-1</v>
      </c>
      <c r="N972" s="3" t="str">
        <f t="shared" si="30"/>
        <v>X</v>
      </c>
      <c r="O972" s="3">
        <f>COUNTIF(N$8:N972,"X")</f>
        <v>83</v>
      </c>
      <c r="P972" s="3"/>
      <c r="R972" s="18" t="str">
        <f t="shared" si="31"/>
        <v/>
      </c>
    </row>
    <row r="973" spans="1:18">
      <c r="A973" s="2">
        <v>966</v>
      </c>
      <c r="B973">
        <v>1</v>
      </c>
      <c r="C973">
        <v>-2</v>
      </c>
      <c r="D973">
        <v>84</v>
      </c>
      <c r="E973">
        <v>-2</v>
      </c>
      <c r="F973">
        <v>84</v>
      </c>
      <c r="G973">
        <v>-2</v>
      </c>
      <c r="H973">
        <v>88</v>
      </c>
      <c r="I973">
        <v>-1</v>
      </c>
      <c r="J973">
        <v>4200</v>
      </c>
      <c r="K973">
        <v>-1</v>
      </c>
      <c r="L973">
        <v>-1</v>
      </c>
      <c r="N973" s="3" t="str">
        <f t="shared" si="30"/>
        <v>X</v>
      </c>
      <c r="O973" s="3">
        <f>COUNTIF(N$8:N973,"X")</f>
        <v>84</v>
      </c>
      <c r="P973" s="3"/>
      <c r="R973" s="18" t="str">
        <f t="shared" si="31"/>
        <v/>
      </c>
    </row>
    <row r="974" spans="1:18">
      <c r="A974" s="2">
        <v>967</v>
      </c>
      <c r="B974">
        <v>1</v>
      </c>
      <c r="C974">
        <v>9</v>
      </c>
      <c r="D974">
        <v>86</v>
      </c>
      <c r="E974">
        <v>6</v>
      </c>
      <c r="F974">
        <v>80</v>
      </c>
      <c r="G974">
        <v>3</v>
      </c>
      <c r="H974">
        <v>98</v>
      </c>
      <c r="I974">
        <v>-1</v>
      </c>
      <c r="J974">
        <v>3900</v>
      </c>
      <c r="K974">
        <v>-1</v>
      </c>
      <c r="L974">
        <v>-1</v>
      </c>
      <c r="N974" s="3" t="str">
        <f t="shared" si="30"/>
        <v/>
      </c>
      <c r="O974" s="3">
        <f>COUNTIF(N$8:N974,"X")</f>
        <v>84</v>
      </c>
      <c r="P974" s="3"/>
      <c r="R974" s="18" t="str">
        <f t="shared" si="31"/>
        <v/>
      </c>
    </row>
    <row r="975" spans="1:18">
      <c r="A975" s="2">
        <v>968</v>
      </c>
      <c r="B975">
        <v>1</v>
      </c>
      <c r="C975">
        <v>13</v>
      </c>
      <c r="D975">
        <v>84</v>
      </c>
      <c r="E975">
        <v>11</v>
      </c>
      <c r="F975">
        <v>82</v>
      </c>
      <c r="G975">
        <v>2</v>
      </c>
      <c r="H975">
        <v>99</v>
      </c>
      <c r="I975">
        <v>-1</v>
      </c>
      <c r="J975">
        <v>4000</v>
      </c>
      <c r="K975">
        <v>-1</v>
      </c>
      <c r="L975">
        <v>-1</v>
      </c>
      <c r="N975" s="3" t="str">
        <f t="shared" si="30"/>
        <v/>
      </c>
      <c r="O975" s="3">
        <f>COUNTIF(N$8:N975,"X")</f>
        <v>84</v>
      </c>
      <c r="P975" s="3"/>
      <c r="R975" s="18" t="str">
        <f t="shared" si="31"/>
        <v/>
      </c>
    </row>
    <row r="976" spans="1:18">
      <c r="A976" s="2">
        <v>969</v>
      </c>
      <c r="B976">
        <v>1</v>
      </c>
      <c r="C976">
        <v>14</v>
      </c>
      <c r="D976">
        <v>81</v>
      </c>
      <c r="E976">
        <v>7</v>
      </c>
      <c r="F976">
        <v>77</v>
      </c>
      <c r="G976">
        <v>7</v>
      </c>
      <c r="H976">
        <v>85</v>
      </c>
      <c r="I976">
        <v>-1</v>
      </c>
      <c r="J976" s="10">
        <v>4200</v>
      </c>
      <c r="K976">
        <v>-1</v>
      </c>
      <c r="L976">
        <v>-1</v>
      </c>
      <c r="N976" s="3" t="str">
        <f t="shared" si="30"/>
        <v/>
      </c>
      <c r="O976" s="3">
        <f>COUNTIF(N$8:N976,"X")</f>
        <v>84</v>
      </c>
      <c r="P976" s="3"/>
      <c r="R976" s="18" t="str">
        <f t="shared" si="31"/>
        <v/>
      </c>
    </row>
    <row r="977" spans="1:18">
      <c r="A977" s="2">
        <v>970</v>
      </c>
      <c r="B977">
        <v>1</v>
      </c>
      <c r="C977">
        <v>12</v>
      </c>
      <c r="D977">
        <v>83</v>
      </c>
      <c r="E977">
        <v>11</v>
      </c>
      <c r="F977">
        <v>84</v>
      </c>
      <c r="G977">
        <v>1</v>
      </c>
      <c r="H977">
        <v>80</v>
      </c>
      <c r="I977">
        <v>-1</v>
      </c>
      <c r="J977" s="10">
        <v>4300</v>
      </c>
      <c r="K977">
        <v>-1</v>
      </c>
      <c r="L977">
        <v>-1</v>
      </c>
      <c r="N977" s="3" t="str">
        <f t="shared" si="30"/>
        <v/>
      </c>
      <c r="O977" s="3">
        <f>COUNTIF(N$8:N977,"X")</f>
        <v>84</v>
      </c>
      <c r="P977" s="3"/>
      <c r="R977" s="18" t="str">
        <f t="shared" si="31"/>
        <v/>
      </c>
    </row>
    <row r="978" spans="1:18">
      <c r="A978" s="2">
        <v>971</v>
      </c>
      <c r="B978">
        <v>1</v>
      </c>
      <c r="C978">
        <v>8</v>
      </c>
      <c r="D978">
        <v>87</v>
      </c>
      <c r="E978">
        <v>6</v>
      </c>
      <c r="F978">
        <v>86</v>
      </c>
      <c r="G978">
        <v>2</v>
      </c>
      <c r="H978">
        <v>91</v>
      </c>
      <c r="I978">
        <v>-1</v>
      </c>
      <c r="J978" s="10">
        <v>3900</v>
      </c>
      <c r="K978">
        <v>-1</v>
      </c>
      <c r="L978">
        <v>-1</v>
      </c>
      <c r="N978" s="3" t="str">
        <f t="shared" si="30"/>
        <v/>
      </c>
      <c r="O978" s="3">
        <f>COUNTIF(N$8:N978,"X")</f>
        <v>84</v>
      </c>
      <c r="P978" s="3" t="str">
        <f>IF(O978&gt;$F$3,"X","-")</f>
        <v>-</v>
      </c>
      <c r="R978" s="18" t="str">
        <f t="shared" si="31"/>
        <v/>
      </c>
    </row>
    <row r="979" spans="1:18">
      <c r="A979" s="2">
        <v>972</v>
      </c>
      <c r="B979">
        <v>1</v>
      </c>
      <c r="C979">
        <v>11</v>
      </c>
      <c r="D979">
        <v>84</v>
      </c>
      <c r="E979">
        <v>9</v>
      </c>
      <c r="F979">
        <v>84</v>
      </c>
      <c r="G979">
        <v>2</v>
      </c>
      <c r="H979">
        <v>84</v>
      </c>
      <c r="I979">
        <v>-1</v>
      </c>
      <c r="J979">
        <v>4600</v>
      </c>
      <c r="K979">
        <v>-1</v>
      </c>
      <c r="L979">
        <v>-1</v>
      </c>
      <c r="N979" s="3" t="str">
        <f t="shared" si="30"/>
        <v/>
      </c>
      <c r="O979" s="3">
        <f>COUNTIF(N$8:N979,"X")</f>
        <v>84</v>
      </c>
      <c r="P979" s="3"/>
      <c r="R979" s="18" t="str">
        <f t="shared" si="31"/>
        <v/>
      </c>
    </row>
    <row r="980" spans="1:18">
      <c r="A980" s="2">
        <v>973</v>
      </c>
      <c r="B980">
        <v>1</v>
      </c>
      <c r="C980">
        <v>9</v>
      </c>
      <c r="D980">
        <v>88</v>
      </c>
      <c r="E980">
        <v>7</v>
      </c>
      <c r="F980">
        <v>87</v>
      </c>
      <c r="G980">
        <v>2</v>
      </c>
      <c r="H980">
        <v>94</v>
      </c>
      <c r="I980">
        <v>-1</v>
      </c>
      <c r="J980">
        <v>4500</v>
      </c>
      <c r="K980">
        <v>-1</v>
      </c>
      <c r="L980">
        <v>-1</v>
      </c>
      <c r="N980" s="3" t="str">
        <f t="shared" si="30"/>
        <v/>
      </c>
      <c r="O980" s="3">
        <f>COUNTIF(N$8:N980,"X")</f>
        <v>84</v>
      </c>
      <c r="P980" s="3"/>
      <c r="R980" s="18" t="str">
        <f t="shared" si="31"/>
        <v/>
      </c>
    </row>
    <row r="981" spans="1:18">
      <c r="A981" s="2">
        <v>974</v>
      </c>
      <c r="B981">
        <v>1</v>
      </c>
      <c r="C981">
        <v>10</v>
      </c>
      <c r="D981">
        <v>89</v>
      </c>
      <c r="E981">
        <v>7</v>
      </c>
      <c r="F981">
        <v>86</v>
      </c>
      <c r="G981">
        <v>3</v>
      </c>
      <c r="H981">
        <v>97</v>
      </c>
      <c r="I981">
        <v>-1</v>
      </c>
      <c r="J981">
        <v>4200</v>
      </c>
      <c r="K981">
        <v>-1</v>
      </c>
      <c r="L981">
        <v>-1</v>
      </c>
      <c r="N981" s="3" t="str">
        <f t="shared" si="30"/>
        <v/>
      </c>
      <c r="O981" s="3">
        <f>COUNTIF(N$8:N981,"X")</f>
        <v>84</v>
      </c>
      <c r="P981" s="3"/>
      <c r="R981" s="18" t="str">
        <f t="shared" si="31"/>
        <v/>
      </c>
    </row>
    <row r="982" spans="1:18">
      <c r="A982" s="2">
        <v>975</v>
      </c>
      <c r="B982">
        <v>1</v>
      </c>
      <c r="C982">
        <v>8</v>
      </c>
      <c r="D982">
        <v>87</v>
      </c>
      <c r="E982">
        <v>6</v>
      </c>
      <c r="F982">
        <v>86</v>
      </c>
      <c r="G982">
        <v>2</v>
      </c>
      <c r="H982">
        <v>91</v>
      </c>
      <c r="I982">
        <v>-1</v>
      </c>
      <c r="J982">
        <v>3900</v>
      </c>
      <c r="K982">
        <v>-1</v>
      </c>
      <c r="L982">
        <v>-1</v>
      </c>
      <c r="N982" s="3" t="str">
        <f t="shared" si="30"/>
        <v/>
      </c>
      <c r="O982" s="3">
        <f>COUNTIF(N$8:N982,"X")</f>
        <v>84</v>
      </c>
      <c r="P982" s="3"/>
      <c r="R982" s="18" t="str">
        <f t="shared" si="31"/>
        <v/>
      </c>
    </row>
    <row r="983" spans="1:18">
      <c r="A983" s="2">
        <v>976</v>
      </c>
      <c r="B983">
        <v>1</v>
      </c>
      <c r="C983">
        <v>8</v>
      </c>
      <c r="D983">
        <v>89</v>
      </c>
      <c r="E983">
        <v>6</v>
      </c>
      <c r="F983">
        <v>85</v>
      </c>
      <c r="G983">
        <v>2</v>
      </c>
      <c r="H983">
        <v>101</v>
      </c>
      <c r="I983">
        <v>-1</v>
      </c>
      <c r="J983">
        <v>4000</v>
      </c>
      <c r="K983">
        <v>-1</v>
      </c>
      <c r="L983">
        <v>-1</v>
      </c>
      <c r="N983" s="3" t="str">
        <f t="shared" si="30"/>
        <v/>
      </c>
      <c r="O983" s="3">
        <f>COUNTIF(N$8:N983,"X")</f>
        <v>84</v>
      </c>
      <c r="P983" s="3"/>
      <c r="R983" s="18" t="str">
        <f t="shared" si="31"/>
        <v/>
      </c>
    </row>
    <row r="984" spans="1:18">
      <c r="A984" s="2">
        <v>977</v>
      </c>
      <c r="B984">
        <v>1</v>
      </c>
      <c r="C984">
        <v>10</v>
      </c>
      <c r="D984">
        <v>89</v>
      </c>
      <c r="E984">
        <v>4</v>
      </c>
      <c r="F984">
        <v>88</v>
      </c>
      <c r="G984">
        <v>6</v>
      </c>
      <c r="H984">
        <v>90</v>
      </c>
      <c r="I984">
        <v>-1</v>
      </c>
      <c r="J984">
        <v>3300</v>
      </c>
      <c r="K984">
        <v>-1</v>
      </c>
      <c r="L984">
        <v>-1</v>
      </c>
      <c r="N984" s="3" t="str">
        <f t="shared" si="30"/>
        <v/>
      </c>
      <c r="O984" s="3">
        <f>COUNTIF(N$8:N984,"X")</f>
        <v>84</v>
      </c>
      <c r="P984" s="3"/>
      <c r="R984" s="18" t="str">
        <f t="shared" si="31"/>
        <v/>
      </c>
    </row>
    <row r="985" spans="1:18">
      <c r="A985" s="2">
        <v>978</v>
      </c>
      <c r="B985">
        <v>1</v>
      </c>
      <c r="C985">
        <v>13</v>
      </c>
      <c r="D985">
        <v>89</v>
      </c>
      <c r="E985">
        <v>6</v>
      </c>
      <c r="F985">
        <v>87</v>
      </c>
      <c r="G985">
        <v>7</v>
      </c>
      <c r="H985">
        <v>92</v>
      </c>
      <c r="I985">
        <v>-1</v>
      </c>
      <c r="J985">
        <v>3500</v>
      </c>
      <c r="K985">
        <v>-1</v>
      </c>
      <c r="L985">
        <v>-1</v>
      </c>
      <c r="N985" s="3" t="str">
        <f t="shared" si="30"/>
        <v/>
      </c>
      <c r="O985" s="3">
        <f>COUNTIF(N$8:N985,"X")</f>
        <v>84</v>
      </c>
      <c r="P985" s="3"/>
      <c r="R985" s="18" t="str">
        <f t="shared" si="31"/>
        <v/>
      </c>
    </row>
    <row r="986" spans="1:18">
      <c r="A986" s="2">
        <v>979</v>
      </c>
      <c r="B986">
        <v>1</v>
      </c>
      <c r="C986">
        <v>9</v>
      </c>
      <c r="D986">
        <v>82</v>
      </c>
      <c r="E986">
        <v>3</v>
      </c>
      <c r="F986">
        <v>81</v>
      </c>
      <c r="G986">
        <v>6</v>
      </c>
      <c r="H986">
        <v>83</v>
      </c>
      <c r="I986">
        <v>-1</v>
      </c>
      <c r="J986">
        <v>2800</v>
      </c>
      <c r="K986">
        <v>-1</v>
      </c>
      <c r="L986">
        <v>-1</v>
      </c>
      <c r="N986" s="3" t="str">
        <f t="shared" si="30"/>
        <v/>
      </c>
      <c r="O986" s="3">
        <f>COUNTIF(N$8:N986,"X")</f>
        <v>84</v>
      </c>
      <c r="P986" s="3"/>
      <c r="R986" s="18" t="str">
        <f t="shared" si="31"/>
        <v/>
      </c>
    </row>
    <row r="987" spans="1:18">
      <c r="A987" s="2">
        <v>980</v>
      </c>
      <c r="B987">
        <v>1</v>
      </c>
      <c r="C987">
        <v>15</v>
      </c>
      <c r="D987">
        <v>92</v>
      </c>
      <c r="E987">
        <v>5</v>
      </c>
      <c r="F987">
        <v>88</v>
      </c>
      <c r="G987">
        <v>10</v>
      </c>
      <c r="H987">
        <v>95</v>
      </c>
      <c r="I987">
        <v>-1</v>
      </c>
      <c r="J987">
        <v>4400</v>
      </c>
      <c r="K987">
        <v>-1</v>
      </c>
      <c r="L987">
        <v>-1</v>
      </c>
      <c r="N987" s="3" t="str">
        <f t="shared" si="30"/>
        <v/>
      </c>
      <c r="O987" s="3">
        <f>COUNTIF(N$8:N987,"X")</f>
        <v>84</v>
      </c>
      <c r="P987" s="3"/>
      <c r="R987" s="18" t="str">
        <f t="shared" si="31"/>
        <v/>
      </c>
    </row>
    <row r="988" spans="1:18">
      <c r="A988" s="2">
        <v>981</v>
      </c>
      <c r="B988">
        <v>1</v>
      </c>
      <c r="C988">
        <v>10</v>
      </c>
      <c r="D988">
        <v>82</v>
      </c>
      <c r="E988">
        <v>7</v>
      </c>
      <c r="F988">
        <v>80</v>
      </c>
      <c r="G988">
        <v>3</v>
      </c>
      <c r="H988">
        <v>88</v>
      </c>
      <c r="I988">
        <v>-1</v>
      </c>
      <c r="J988">
        <v>3600</v>
      </c>
      <c r="K988">
        <v>-1</v>
      </c>
      <c r="L988">
        <v>-1</v>
      </c>
      <c r="N988" s="3" t="str">
        <f t="shared" si="30"/>
        <v/>
      </c>
      <c r="O988" s="3">
        <f>COUNTIF(N$8:N988,"X")</f>
        <v>84</v>
      </c>
      <c r="P988" s="3" t="str">
        <f>IF(O988&gt;$F$3,"X","-")</f>
        <v>-</v>
      </c>
      <c r="R988" s="18" t="str">
        <f t="shared" si="31"/>
        <v/>
      </c>
    </row>
    <row r="989" spans="1:18">
      <c r="A989" s="2">
        <v>982</v>
      </c>
      <c r="B989">
        <v>1</v>
      </c>
      <c r="C989">
        <v>10</v>
      </c>
      <c r="D989">
        <v>85</v>
      </c>
      <c r="E989">
        <v>8</v>
      </c>
      <c r="F989">
        <v>82</v>
      </c>
      <c r="G989">
        <v>2</v>
      </c>
      <c r="H989">
        <v>100</v>
      </c>
      <c r="I989">
        <v>-1</v>
      </c>
      <c r="J989">
        <v>3800</v>
      </c>
      <c r="K989">
        <v>-1</v>
      </c>
      <c r="L989">
        <v>-1</v>
      </c>
      <c r="N989" s="3" t="str">
        <f t="shared" si="30"/>
        <v/>
      </c>
      <c r="O989" s="3">
        <f>COUNTIF(N$8:N989,"X")</f>
        <v>84</v>
      </c>
      <c r="P989" s="3"/>
      <c r="R989" s="18" t="str">
        <f t="shared" si="31"/>
        <v/>
      </c>
    </row>
    <row r="990" spans="1:18">
      <c r="A990" s="2">
        <v>983</v>
      </c>
      <c r="B990">
        <v>1</v>
      </c>
      <c r="C990">
        <v>10</v>
      </c>
      <c r="D990">
        <v>89</v>
      </c>
      <c r="E990">
        <v>7</v>
      </c>
      <c r="F990">
        <v>90</v>
      </c>
      <c r="G990">
        <v>3</v>
      </c>
      <c r="H990">
        <v>89</v>
      </c>
      <c r="I990">
        <v>-1</v>
      </c>
      <c r="J990">
        <v>4600</v>
      </c>
      <c r="K990">
        <v>-1</v>
      </c>
      <c r="L990">
        <v>-1</v>
      </c>
      <c r="N990" s="3" t="str">
        <f t="shared" si="30"/>
        <v/>
      </c>
      <c r="O990" s="3">
        <f>COUNTIF(N$8:N990,"X")</f>
        <v>84</v>
      </c>
      <c r="P990" s="3"/>
      <c r="R990" s="18" t="str">
        <f t="shared" si="31"/>
        <v/>
      </c>
    </row>
    <row r="991" spans="1:18">
      <c r="A991" s="2">
        <v>984</v>
      </c>
      <c r="B991">
        <v>1</v>
      </c>
      <c r="C991">
        <v>5</v>
      </c>
      <c r="D991">
        <v>98</v>
      </c>
      <c r="E991">
        <v>2</v>
      </c>
      <c r="F991">
        <v>88</v>
      </c>
      <c r="G991">
        <v>3</v>
      </c>
      <c r="H991">
        <v>106</v>
      </c>
      <c r="I991">
        <v>-1</v>
      </c>
      <c r="J991">
        <v>4500</v>
      </c>
      <c r="K991">
        <v>-1</v>
      </c>
      <c r="L991">
        <v>-1</v>
      </c>
      <c r="N991" s="3" t="str">
        <f t="shared" si="30"/>
        <v/>
      </c>
      <c r="O991" s="3">
        <f>COUNTIF(N$8:N991,"X")</f>
        <v>84</v>
      </c>
      <c r="P991" s="3"/>
      <c r="R991" s="18" t="str">
        <f t="shared" si="31"/>
        <v/>
      </c>
    </row>
    <row r="992" spans="1:18">
      <c r="A992" s="2">
        <v>985</v>
      </c>
      <c r="B992">
        <v>1</v>
      </c>
      <c r="C992">
        <v>12</v>
      </c>
      <c r="D992">
        <v>86</v>
      </c>
      <c r="E992">
        <v>4</v>
      </c>
      <c r="F992">
        <v>84</v>
      </c>
      <c r="G992">
        <v>8</v>
      </c>
      <c r="H992">
        <v>88</v>
      </c>
      <c r="I992">
        <v>-1</v>
      </c>
      <c r="J992">
        <v>4200</v>
      </c>
      <c r="K992">
        <v>-1</v>
      </c>
      <c r="L992">
        <v>-1</v>
      </c>
      <c r="N992" s="3" t="str">
        <f t="shared" si="30"/>
        <v/>
      </c>
      <c r="O992" s="3">
        <f>COUNTIF(N$8:N992,"X")</f>
        <v>84</v>
      </c>
      <c r="P992" s="3"/>
      <c r="R992" s="18" t="str">
        <f t="shared" si="31"/>
        <v/>
      </c>
    </row>
    <row r="993" spans="1:18">
      <c r="A993" s="2">
        <v>986</v>
      </c>
      <c r="B993">
        <v>1</v>
      </c>
      <c r="C993">
        <v>-2</v>
      </c>
      <c r="D993">
        <v>89</v>
      </c>
      <c r="E993">
        <v>-2</v>
      </c>
      <c r="F993">
        <v>87</v>
      </c>
      <c r="G993">
        <v>-2</v>
      </c>
      <c r="H993">
        <v>91</v>
      </c>
      <c r="I993">
        <v>-1</v>
      </c>
      <c r="J993">
        <v>3900</v>
      </c>
      <c r="K993">
        <v>-1</v>
      </c>
      <c r="L993">
        <v>-1</v>
      </c>
      <c r="N993" s="3" t="str">
        <f t="shared" si="30"/>
        <v>X</v>
      </c>
      <c r="O993" s="3">
        <f>COUNTIF(N$8:N993,"X")</f>
        <v>85</v>
      </c>
      <c r="P993" s="3"/>
      <c r="R993" s="18" t="str">
        <f t="shared" si="31"/>
        <v/>
      </c>
    </row>
    <row r="994" spans="1:18">
      <c r="A994" s="2">
        <v>987</v>
      </c>
      <c r="B994">
        <v>1</v>
      </c>
      <c r="C994">
        <v>11</v>
      </c>
      <c r="D994">
        <v>83</v>
      </c>
      <c r="E994">
        <v>9</v>
      </c>
      <c r="F994">
        <v>80</v>
      </c>
      <c r="G994">
        <v>2</v>
      </c>
      <c r="H994">
        <v>97</v>
      </c>
      <c r="I994">
        <v>-1</v>
      </c>
      <c r="J994">
        <v>4000</v>
      </c>
      <c r="K994">
        <v>-1</v>
      </c>
      <c r="L994">
        <v>-1</v>
      </c>
      <c r="N994" s="3" t="str">
        <f t="shared" si="30"/>
        <v/>
      </c>
      <c r="O994" s="3">
        <f>COUNTIF(N$8:N994,"X")</f>
        <v>85</v>
      </c>
      <c r="P994" s="3"/>
      <c r="R994" s="18" t="str">
        <f t="shared" si="31"/>
        <v/>
      </c>
    </row>
    <row r="995" spans="1:18">
      <c r="A995" s="2">
        <v>988</v>
      </c>
      <c r="B995">
        <v>1</v>
      </c>
      <c r="C995">
        <v>9</v>
      </c>
      <c r="D995">
        <v>88</v>
      </c>
      <c r="E995">
        <v>6</v>
      </c>
      <c r="F995">
        <v>89</v>
      </c>
      <c r="G995">
        <v>3</v>
      </c>
      <c r="H995">
        <v>87</v>
      </c>
      <c r="I995">
        <v>-1</v>
      </c>
      <c r="J995" s="10">
        <v>4200</v>
      </c>
      <c r="K995">
        <v>-1</v>
      </c>
      <c r="L995">
        <v>-1</v>
      </c>
      <c r="N995" s="3" t="str">
        <f t="shared" si="30"/>
        <v/>
      </c>
      <c r="O995" s="3">
        <f>COUNTIF(N$8:N995,"X")</f>
        <v>85</v>
      </c>
      <c r="P995" s="3"/>
      <c r="R995" s="18" t="str">
        <f t="shared" si="31"/>
        <v/>
      </c>
    </row>
    <row r="996" spans="1:18">
      <c r="A996" s="2">
        <v>989</v>
      </c>
      <c r="B996">
        <v>1</v>
      </c>
      <c r="C996">
        <v>9</v>
      </c>
      <c r="D996">
        <v>91</v>
      </c>
      <c r="E996">
        <v>2</v>
      </c>
      <c r="F996">
        <v>88</v>
      </c>
      <c r="G996">
        <v>7</v>
      </c>
      <c r="H996">
        <v>92</v>
      </c>
      <c r="I996">
        <v>-1</v>
      </c>
      <c r="J996" s="10">
        <v>4300</v>
      </c>
      <c r="K996">
        <v>-1</v>
      </c>
      <c r="L996">
        <v>-1</v>
      </c>
      <c r="N996" s="3" t="str">
        <f t="shared" si="30"/>
        <v/>
      </c>
      <c r="O996" s="3">
        <f>COUNTIF(N$8:N996,"X")</f>
        <v>85</v>
      </c>
      <c r="P996" s="3"/>
      <c r="R996" s="18" t="str">
        <f t="shared" si="31"/>
        <v/>
      </c>
    </row>
    <row r="997" spans="1:18">
      <c r="A997" s="2">
        <v>990</v>
      </c>
      <c r="B997">
        <v>1</v>
      </c>
      <c r="C997">
        <v>9</v>
      </c>
      <c r="D997">
        <v>85</v>
      </c>
      <c r="E997">
        <v>9</v>
      </c>
      <c r="F997">
        <v>85</v>
      </c>
      <c r="G997">
        <v>0</v>
      </c>
      <c r="H997">
        <v>-1</v>
      </c>
      <c r="I997">
        <v>-1</v>
      </c>
      <c r="J997" s="10">
        <v>3900</v>
      </c>
      <c r="K997">
        <v>-1</v>
      </c>
      <c r="L997">
        <v>-1</v>
      </c>
      <c r="N997" s="3" t="str">
        <f t="shared" si="30"/>
        <v/>
      </c>
      <c r="O997" s="3">
        <f>COUNTIF(N$8:N997,"X")</f>
        <v>85</v>
      </c>
      <c r="P997" s="3"/>
      <c r="R997" s="18" t="str">
        <f t="shared" si="31"/>
        <v/>
      </c>
    </row>
    <row r="998" spans="1:18">
      <c r="A998" s="2">
        <v>991</v>
      </c>
      <c r="B998">
        <v>1</v>
      </c>
      <c r="C998">
        <v>9</v>
      </c>
      <c r="D998">
        <v>67</v>
      </c>
      <c r="E998">
        <v>5</v>
      </c>
      <c r="F998">
        <v>65</v>
      </c>
      <c r="G998">
        <v>4</v>
      </c>
      <c r="H998">
        <v>70</v>
      </c>
      <c r="I998">
        <v>-1</v>
      </c>
      <c r="J998" s="10">
        <v>2500</v>
      </c>
      <c r="K998">
        <v>-1</v>
      </c>
      <c r="L998">
        <v>-1</v>
      </c>
      <c r="N998" s="3" t="str">
        <f t="shared" si="30"/>
        <v/>
      </c>
      <c r="O998" s="3">
        <f>COUNTIF(N$8:N998,"X")</f>
        <v>85</v>
      </c>
      <c r="P998" s="3" t="str">
        <f>IF(O998&gt;$F$3,"X","-")</f>
        <v>-</v>
      </c>
      <c r="R998" s="18" t="str">
        <f t="shared" si="31"/>
        <v/>
      </c>
    </row>
    <row r="999" spans="1:18">
      <c r="A999" s="2">
        <v>992</v>
      </c>
      <c r="B999">
        <v>1</v>
      </c>
      <c r="C999">
        <v>11</v>
      </c>
      <c r="D999">
        <v>78</v>
      </c>
      <c r="E999">
        <v>8</v>
      </c>
      <c r="F999">
        <v>81</v>
      </c>
      <c r="G999">
        <v>3</v>
      </c>
      <c r="H999">
        <v>72</v>
      </c>
      <c r="I999">
        <v>-1</v>
      </c>
      <c r="J999" s="10">
        <v>3800</v>
      </c>
      <c r="K999">
        <v>-1</v>
      </c>
      <c r="L999">
        <v>-1</v>
      </c>
      <c r="N999" s="3" t="str">
        <f t="shared" si="30"/>
        <v/>
      </c>
      <c r="O999" s="3">
        <f>COUNTIF(N$8:N999,"X")</f>
        <v>85</v>
      </c>
      <c r="P999" s="3"/>
      <c r="R999" s="18" t="str">
        <f t="shared" si="31"/>
        <v/>
      </c>
    </row>
    <row r="1000" spans="1:18">
      <c r="A1000" s="2">
        <v>993</v>
      </c>
      <c r="B1000">
        <v>1</v>
      </c>
      <c r="C1000">
        <v>13</v>
      </c>
      <c r="D1000">
        <v>82</v>
      </c>
      <c r="E1000">
        <v>8</v>
      </c>
      <c r="F1000">
        <v>79</v>
      </c>
      <c r="G1000">
        <v>5</v>
      </c>
      <c r="H1000">
        <v>88</v>
      </c>
      <c r="I1000">
        <v>-1</v>
      </c>
      <c r="J1000" s="10">
        <v>4700</v>
      </c>
      <c r="K1000">
        <v>-1</v>
      </c>
      <c r="L1000">
        <v>-1</v>
      </c>
      <c r="N1000" s="3" t="str">
        <f t="shared" si="30"/>
        <v/>
      </c>
      <c r="O1000" s="3">
        <f>COUNTIF(N$8:N1000,"X")</f>
        <v>85</v>
      </c>
      <c r="P1000" s="3"/>
      <c r="R1000" s="18" t="str">
        <f t="shared" si="31"/>
        <v/>
      </c>
    </row>
    <row r="1001" spans="1:18">
      <c r="A1001" s="2">
        <v>994</v>
      </c>
      <c r="B1001">
        <v>1</v>
      </c>
      <c r="C1001">
        <v>11</v>
      </c>
      <c r="D1001">
        <v>78</v>
      </c>
      <c r="E1001">
        <v>8</v>
      </c>
      <c r="F1001">
        <v>77</v>
      </c>
      <c r="G1001">
        <v>3</v>
      </c>
      <c r="H1001">
        <v>83</v>
      </c>
      <c r="I1001">
        <v>-1</v>
      </c>
      <c r="J1001" s="10">
        <v>3600</v>
      </c>
      <c r="K1001">
        <v>-1</v>
      </c>
      <c r="L1001">
        <v>-1</v>
      </c>
      <c r="N1001" s="3" t="str">
        <f t="shared" si="30"/>
        <v/>
      </c>
      <c r="O1001" s="3">
        <f>COUNTIF(N$8:N1001,"X")</f>
        <v>85</v>
      </c>
      <c r="P1001" s="3"/>
      <c r="R1001" s="18" t="str">
        <f t="shared" si="31"/>
        <v/>
      </c>
    </row>
    <row r="1002" spans="1:18">
      <c r="A1002" s="2">
        <v>995</v>
      </c>
      <c r="B1002">
        <v>1</v>
      </c>
      <c r="C1002">
        <v>13</v>
      </c>
      <c r="D1002">
        <v>77</v>
      </c>
      <c r="E1002">
        <v>6</v>
      </c>
      <c r="F1002">
        <v>75</v>
      </c>
      <c r="G1002">
        <v>7</v>
      </c>
      <c r="H1002">
        <v>79</v>
      </c>
      <c r="I1002">
        <v>-1</v>
      </c>
      <c r="J1002" s="10">
        <v>3300</v>
      </c>
      <c r="K1002">
        <v>-1</v>
      </c>
      <c r="L1002">
        <v>-1</v>
      </c>
      <c r="N1002" s="3" t="str">
        <f t="shared" si="30"/>
        <v/>
      </c>
      <c r="O1002" s="3">
        <f>COUNTIF(N$8:N1002,"X")</f>
        <v>85</v>
      </c>
      <c r="P1002" s="3"/>
      <c r="R1002" s="18" t="str">
        <f t="shared" si="31"/>
        <v/>
      </c>
    </row>
    <row r="1003" spans="1:18">
      <c r="A1003" s="2">
        <v>996</v>
      </c>
      <c r="B1003">
        <v>1</v>
      </c>
      <c r="C1003">
        <v>15</v>
      </c>
      <c r="D1003">
        <v>83</v>
      </c>
      <c r="E1003">
        <v>6</v>
      </c>
      <c r="F1003">
        <v>82</v>
      </c>
      <c r="G1003">
        <v>9</v>
      </c>
      <c r="H1003">
        <v>84</v>
      </c>
      <c r="I1003">
        <v>-1</v>
      </c>
      <c r="J1003" s="10">
        <v>3500</v>
      </c>
      <c r="K1003">
        <v>-1</v>
      </c>
      <c r="L1003">
        <v>-1</v>
      </c>
      <c r="N1003" s="3" t="str">
        <f t="shared" si="30"/>
        <v/>
      </c>
      <c r="O1003" s="3">
        <f>COUNTIF(N$8:N1003,"X")</f>
        <v>85</v>
      </c>
      <c r="P1003" s="3"/>
      <c r="R1003" s="18" t="str">
        <f t="shared" si="31"/>
        <v/>
      </c>
    </row>
    <row r="1004" spans="1:18">
      <c r="A1004" s="2">
        <v>997</v>
      </c>
      <c r="B1004">
        <v>1</v>
      </c>
      <c r="C1004">
        <v>10</v>
      </c>
      <c r="D1004">
        <v>91</v>
      </c>
      <c r="E1004">
        <v>5</v>
      </c>
      <c r="F1004">
        <v>87</v>
      </c>
      <c r="G1004">
        <v>5</v>
      </c>
      <c r="H1004">
        <v>96</v>
      </c>
      <c r="I1004">
        <v>-1</v>
      </c>
      <c r="J1004" s="10">
        <v>3900</v>
      </c>
      <c r="K1004">
        <v>-1</v>
      </c>
      <c r="L1004">
        <v>-1</v>
      </c>
      <c r="N1004" s="3" t="str">
        <f t="shared" si="30"/>
        <v/>
      </c>
      <c r="O1004" s="3">
        <f>COUNTIF(N$8:N1004,"X")</f>
        <v>85</v>
      </c>
      <c r="P1004" s="3"/>
      <c r="R1004" s="18" t="str">
        <f t="shared" si="31"/>
        <v/>
      </c>
    </row>
    <row r="1005" spans="1:18">
      <c r="A1005" s="2">
        <v>998</v>
      </c>
      <c r="B1005">
        <v>1</v>
      </c>
      <c r="C1005">
        <v>6</v>
      </c>
      <c r="D1005">
        <v>-2</v>
      </c>
      <c r="E1005">
        <v>4</v>
      </c>
      <c r="F1005">
        <v>-2</v>
      </c>
      <c r="G1005">
        <v>2</v>
      </c>
      <c r="H1005">
        <v>-2</v>
      </c>
      <c r="I1005">
        <v>-1</v>
      </c>
      <c r="J1005" s="10">
        <v>4100</v>
      </c>
      <c r="K1005">
        <v>-1</v>
      </c>
      <c r="L1005">
        <v>-2</v>
      </c>
      <c r="N1005" s="3" t="str">
        <f t="shared" si="30"/>
        <v>X</v>
      </c>
      <c r="O1005" s="3">
        <f>COUNTIF(N$8:N1005,"X")</f>
        <v>86</v>
      </c>
      <c r="P1005" s="3"/>
      <c r="R1005" s="18" t="str">
        <f t="shared" si="31"/>
        <v/>
      </c>
    </row>
    <row r="1006" spans="1:18">
      <c r="A1006" s="2">
        <v>999</v>
      </c>
      <c r="B1006">
        <v>1</v>
      </c>
      <c r="C1006">
        <v>14</v>
      </c>
      <c r="D1006">
        <v>77</v>
      </c>
      <c r="E1006">
        <v>5</v>
      </c>
      <c r="F1006">
        <v>70</v>
      </c>
      <c r="G1006">
        <v>9</v>
      </c>
      <c r="H1006">
        <v>81</v>
      </c>
      <c r="I1006">
        <v>-1</v>
      </c>
      <c r="J1006" s="10">
        <v>4200</v>
      </c>
      <c r="K1006">
        <v>-1</v>
      </c>
      <c r="L1006">
        <v>-1</v>
      </c>
      <c r="N1006" s="3" t="str">
        <f t="shared" si="30"/>
        <v/>
      </c>
      <c r="O1006" s="3">
        <f>COUNTIF(N$8:N1006,"X")</f>
        <v>86</v>
      </c>
      <c r="P1006" s="3"/>
      <c r="R1006" s="18" t="str">
        <f t="shared" si="31"/>
        <v/>
      </c>
    </row>
    <row r="1007" spans="1:18">
      <c r="A1007" s="2">
        <v>1000</v>
      </c>
      <c r="B1007">
        <v>1</v>
      </c>
      <c r="C1007">
        <v>11</v>
      </c>
      <c r="D1007">
        <v>70</v>
      </c>
      <c r="E1007">
        <v>9</v>
      </c>
      <c r="F1007">
        <v>71</v>
      </c>
      <c r="G1007">
        <v>2</v>
      </c>
      <c r="H1007">
        <v>68</v>
      </c>
      <c r="I1007">
        <v>-1</v>
      </c>
      <c r="J1007" s="10">
        <v>4000</v>
      </c>
      <c r="K1007">
        <v>-1</v>
      </c>
      <c r="L1007">
        <v>-1</v>
      </c>
      <c r="N1007" s="3" t="str">
        <f t="shared" si="30"/>
        <v/>
      </c>
      <c r="O1007" s="3">
        <f>COUNTIF(N$8:N1007,"X")</f>
        <v>86</v>
      </c>
      <c r="P1007" s="3"/>
      <c r="R1007" s="18" t="str">
        <f t="shared" si="31"/>
        <v/>
      </c>
    </row>
    <row r="1008" spans="1:18">
      <c r="A1008" s="2">
        <v>1001</v>
      </c>
      <c r="B1008">
        <v>1</v>
      </c>
      <c r="C1008">
        <v>9</v>
      </c>
      <c r="D1008">
        <v>43</v>
      </c>
      <c r="E1008">
        <v>5</v>
      </c>
      <c r="F1008">
        <v>47</v>
      </c>
      <c r="G1008">
        <v>4</v>
      </c>
      <c r="H1008">
        <v>39</v>
      </c>
      <c r="I1008">
        <v>-1</v>
      </c>
      <c r="J1008">
        <v>3800</v>
      </c>
      <c r="K1008">
        <v>-1</v>
      </c>
      <c r="L1008">
        <v>-1</v>
      </c>
      <c r="N1008" s="3" t="str">
        <f t="shared" si="30"/>
        <v/>
      </c>
      <c r="O1008" s="3">
        <f>COUNTIF(N$8:N1008,"X")</f>
        <v>86</v>
      </c>
      <c r="P1008" s="3" t="str">
        <f>IF(O1008&gt;$F$3,"X","-")</f>
        <v>-</v>
      </c>
      <c r="R1008" s="18" t="str">
        <f t="shared" si="31"/>
        <v/>
      </c>
    </row>
    <row r="1009" spans="1:18">
      <c r="A1009" s="2">
        <v>1002</v>
      </c>
      <c r="B1009">
        <v>1</v>
      </c>
      <c r="C1009">
        <v>4</v>
      </c>
      <c r="D1009">
        <v>10</v>
      </c>
      <c r="E1009">
        <v>1</v>
      </c>
      <c r="F1009">
        <v>10</v>
      </c>
      <c r="G1009">
        <v>3</v>
      </c>
      <c r="H1009">
        <v>10</v>
      </c>
      <c r="I1009">
        <v>-1</v>
      </c>
      <c r="J1009">
        <v>3100</v>
      </c>
      <c r="K1009">
        <v>-1</v>
      </c>
      <c r="L1009">
        <v>-1</v>
      </c>
      <c r="N1009" s="3" t="str">
        <f t="shared" si="30"/>
        <v/>
      </c>
      <c r="O1009" s="3">
        <f>COUNTIF(N$8:N1009,"X")</f>
        <v>86</v>
      </c>
      <c r="P1009" s="3"/>
      <c r="R1009" s="18" t="str">
        <f t="shared" si="31"/>
        <v/>
      </c>
    </row>
    <row r="1010" spans="1:18">
      <c r="A1010" s="2">
        <v>1003</v>
      </c>
      <c r="B1010">
        <v>1</v>
      </c>
      <c r="C1010">
        <v>5</v>
      </c>
      <c r="D1010">
        <v>10</v>
      </c>
      <c r="E1010">
        <v>0</v>
      </c>
      <c r="F1010">
        <v>-1</v>
      </c>
      <c r="G1010">
        <v>5</v>
      </c>
      <c r="H1010">
        <v>10</v>
      </c>
      <c r="I1010">
        <v>-1</v>
      </c>
      <c r="J1010">
        <v>4200</v>
      </c>
      <c r="K1010">
        <v>-1</v>
      </c>
      <c r="L1010">
        <v>-1</v>
      </c>
      <c r="N1010" s="3" t="str">
        <f t="shared" si="30"/>
        <v/>
      </c>
      <c r="O1010" s="3">
        <f>COUNTIF(N$8:N1010,"X")</f>
        <v>86</v>
      </c>
      <c r="P1010" s="3"/>
      <c r="R1010" s="18" t="str">
        <f t="shared" si="31"/>
        <v/>
      </c>
    </row>
    <row r="1011" spans="1:18">
      <c r="A1011" s="2">
        <v>1004</v>
      </c>
      <c r="B1011">
        <v>1</v>
      </c>
      <c r="C1011">
        <v>9</v>
      </c>
      <c r="D1011">
        <v>37</v>
      </c>
      <c r="E1011">
        <v>3</v>
      </c>
      <c r="F1011">
        <v>19</v>
      </c>
      <c r="G1011">
        <v>6</v>
      </c>
      <c r="H1011">
        <v>47</v>
      </c>
      <c r="I1011">
        <v>-1</v>
      </c>
      <c r="J1011">
        <v>4400</v>
      </c>
      <c r="K1011">
        <v>-1</v>
      </c>
      <c r="L1011">
        <v>-1</v>
      </c>
      <c r="N1011" s="3" t="str">
        <f t="shared" si="30"/>
        <v/>
      </c>
      <c r="O1011" s="3">
        <f>COUNTIF(N$8:N1011,"X")</f>
        <v>86</v>
      </c>
      <c r="P1011" s="3"/>
      <c r="R1011" s="18" t="str">
        <f t="shared" si="31"/>
        <v/>
      </c>
    </row>
    <row r="1012" spans="1:18">
      <c r="A1012" s="2">
        <v>1005</v>
      </c>
      <c r="B1012">
        <v>1</v>
      </c>
      <c r="C1012">
        <v>12</v>
      </c>
      <c r="D1012">
        <v>49</v>
      </c>
      <c r="E1012">
        <v>6</v>
      </c>
      <c r="F1012">
        <v>39</v>
      </c>
      <c r="G1012">
        <v>6</v>
      </c>
      <c r="H1012">
        <v>60</v>
      </c>
      <c r="I1012">
        <v>-1</v>
      </c>
      <c r="J1012">
        <v>3900</v>
      </c>
      <c r="K1012">
        <v>-1</v>
      </c>
      <c r="L1012">
        <v>-1</v>
      </c>
      <c r="N1012" s="3" t="str">
        <f t="shared" si="30"/>
        <v/>
      </c>
      <c r="O1012" s="3">
        <f>COUNTIF(N$8:N1012,"X")</f>
        <v>86</v>
      </c>
      <c r="P1012" s="3"/>
      <c r="R1012" s="18" t="str">
        <f t="shared" si="31"/>
        <v/>
      </c>
    </row>
    <row r="1013" spans="1:18">
      <c r="A1013" s="2">
        <v>1006</v>
      </c>
      <c r="B1013">
        <v>1</v>
      </c>
      <c r="C1013">
        <v>21</v>
      </c>
      <c r="D1013">
        <v>51</v>
      </c>
      <c r="E1013">
        <v>8</v>
      </c>
      <c r="F1013">
        <v>51</v>
      </c>
      <c r="G1013">
        <v>13</v>
      </c>
      <c r="H1013">
        <v>52</v>
      </c>
      <c r="I1013">
        <v>-1</v>
      </c>
      <c r="J1013">
        <v>3000</v>
      </c>
      <c r="K1013">
        <v>-1</v>
      </c>
      <c r="L1013">
        <v>-1</v>
      </c>
      <c r="N1013" s="3" t="str">
        <f t="shared" si="30"/>
        <v/>
      </c>
      <c r="O1013" s="3">
        <f>COUNTIF(N$8:N1013,"X")</f>
        <v>86</v>
      </c>
      <c r="P1013" s="3"/>
      <c r="R1013" s="18" t="str">
        <f t="shared" si="31"/>
        <v/>
      </c>
    </row>
    <row r="1014" spans="1:18">
      <c r="A1014" s="2">
        <v>1007</v>
      </c>
      <c r="B1014">
        <v>1</v>
      </c>
      <c r="C1014">
        <v>13</v>
      </c>
      <c r="D1014">
        <v>65</v>
      </c>
      <c r="E1014">
        <v>8</v>
      </c>
      <c r="F1014">
        <v>63</v>
      </c>
      <c r="G1014">
        <v>5</v>
      </c>
      <c r="H1014">
        <v>70</v>
      </c>
      <c r="I1014">
        <v>-1</v>
      </c>
      <c r="J1014">
        <v>3500</v>
      </c>
      <c r="K1014">
        <v>-1</v>
      </c>
      <c r="L1014">
        <v>-1</v>
      </c>
      <c r="N1014" s="3" t="str">
        <f t="shared" si="30"/>
        <v/>
      </c>
      <c r="O1014" s="3">
        <f>COUNTIF(N$8:N1014,"X")</f>
        <v>86</v>
      </c>
      <c r="P1014" s="3"/>
      <c r="R1014" s="18" t="str">
        <f t="shared" si="31"/>
        <v/>
      </c>
    </row>
    <row r="1015" spans="1:18">
      <c r="A1015" s="2">
        <v>1008</v>
      </c>
      <c r="B1015">
        <v>1</v>
      </c>
      <c r="C1015">
        <v>15</v>
      </c>
      <c r="D1015">
        <v>-2</v>
      </c>
      <c r="E1015">
        <v>7</v>
      </c>
      <c r="F1015">
        <v>-2</v>
      </c>
      <c r="G1015">
        <v>8</v>
      </c>
      <c r="H1015">
        <v>-2</v>
      </c>
      <c r="I1015">
        <v>-1</v>
      </c>
      <c r="J1015">
        <v>4000</v>
      </c>
      <c r="K1015">
        <v>-1</v>
      </c>
      <c r="L1015">
        <v>-2</v>
      </c>
      <c r="N1015" s="3" t="str">
        <f t="shared" si="30"/>
        <v>X</v>
      </c>
      <c r="O1015" s="3">
        <f>COUNTIF(N$8:N1015,"X")</f>
        <v>87</v>
      </c>
      <c r="P1015" s="3"/>
      <c r="R1015" s="18" t="str">
        <f t="shared" si="31"/>
        <v/>
      </c>
    </row>
    <row r="1016" spans="1:18">
      <c r="A1016" s="2">
        <v>1009</v>
      </c>
      <c r="B1016">
        <v>1</v>
      </c>
      <c r="C1016">
        <v>13</v>
      </c>
      <c r="D1016">
        <v>76</v>
      </c>
      <c r="E1016">
        <v>4</v>
      </c>
      <c r="F1016">
        <v>74</v>
      </c>
      <c r="G1016">
        <v>9</v>
      </c>
      <c r="H1016">
        <v>77</v>
      </c>
      <c r="I1016">
        <v>-1</v>
      </c>
      <c r="J1016">
        <v>4000</v>
      </c>
      <c r="K1016">
        <v>-1</v>
      </c>
      <c r="L1016">
        <v>-1</v>
      </c>
      <c r="N1016" s="3" t="str">
        <f t="shared" si="30"/>
        <v/>
      </c>
      <c r="O1016" s="3">
        <f>COUNTIF(N$8:N1016,"X")</f>
        <v>87</v>
      </c>
      <c r="P1016" s="3"/>
      <c r="R1016" s="18" t="str">
        <f t="shared" si="31"/>
        <v/>
      </c>
    </row>
    <row r="1017" spans="1:18">
      <c r="A1017" s="2">
        <v>1010</v>
      </c>
      <c r="B1017">
        <v>1</v>
      </c>
      <c r="C1017">
        <v>13</v>
      </c>
      <c r="D1017">
        <v>72</v>
      </c>
      <c r="E1017">
        <v>8</v>
      </c>
      <c r="F1017">
        <v>67</v>
      </c>
      <c r="G1017">
        <v>5</v>
      </c>
      <c r="H1017">
        <v>80</v>
      </c>
      <c r="I1017">
        <v>-1</v>
      </c>
      <c r="J1017">
        <v>3500</v>
      </c>
      <c r="K1017">
        <v>-1</v>
      </c>
      <c r="L1017">
        <v>-1</v>
      </c>
      <c r="N1017" s="3" t="str">
        <f t="shared" si="30"/>
        <v/>
      </c>
      <c r="O1017" s="3">
        <f>COUNTIF(N$8:N1017,"X")</f>
        <v>87</v>
      </c>
      <c r="P1017" s="3"/>
      <c r="R1017" s="18" t="str">
        <f t="shared" si="31"/>
        <v/>
      </c>
    </row>
    <row r="1018" spans="1:18">
      <c r="A1018" s="2">
        <v>1011</v>
      </c>
      <c r="B1018">
        <v>1</v>
      </c>
      <c r="C1018">
        <v>9</v>
      </c>
      <c r="D1018">
        <v>80</v>
      </c>
      <c r="E1018">
        <v>8</v>
      </c>
      <c r="F1018">
        <v>82</v>
      </c>
      <c r="G1018">
        <v>1</v>
      </c>
      <c r="H1018">
        <v>71</v>
      </c>
      <c r="I1018">
        <v>-1</v>
      </c>
      <c r="J1018">
        <v>3000</v>
      </c>
      <c r="K1018">
        <v>-1</v>
      </c>
      <c r="L1018">
        <v>-1</v>
      </c>
      <c r="N1018" s="3" t="str">
        <f t="shared" si="30"/>
        <v/>
      </c>
      <c r="O1018" s="3">
        <f>COUNTIF(N$8:N1018,"X")</f>
        <v>87</v>
      </c>
      <c r="P1018" s="3" t="str">
        <f>IF(O1018&gt;$F$3,"X","-")</f>
        <v>-</v>
      </c>
      <c r="R1018" s="18" t="str">
        <f t="shared" si="31"/>
        <v/>
      </c>
    </row>
    <row r="1019" spans="1:18">
      <c r="A1019" s="2">
        <v>1012</v>
      </c>
      <c r="B1019">
        <v>1</v>
      </c>
      <c r="C1019">
        <v>10</v>
      </c>
      <c r="D1019">
        <v>78</v>
      </c>
      <c r="E1019">
        <v>2</v>
      </c>
      <c r="F1019">
        <v>78</v>
      </c>
      <c r="G1019">
        <v>8</v>
      </c>
      <c r="H1019">
        <v>79</v>
      </c>
      <c r="I1019">
        <v>-1</v>
      </c>
      <c r="J1019">
        <v>3900</v>
      </c>
      <c r="K1019">
        <v>-1</v>
      </c>
      <c r="L1019">
        <v>-1</v>
      </c>
      <c r="N1019" s="3" t="str">
        <f t="shared" si="30"/>
        <v/>
      </c>
      <c r="O1019" s="3">
        <f>COUNTIF(N$8:N1019,"X")</f>
        <v>87</v>
      </c>
      <c r="P1019" s="3"/>
      <c r="R1019" s="18" t="str">
        <f t="shared" si="31"/>
        <v/>
      </c>
    </row>
    <row r="1020" spans="1:18">
      <c r="A1020" s="2">
        <v>1013</v>
      </c>
      <c r="B1020">
        <v>1</v>
      </c>
      <c r="C1020">
        <v>11</v>
      </c>
      <c r="D1020">
        <v>51</v>
      </c>
      <c r="E1020">
        <v>8</v>
      </c>
      <c r="F1020">
        <v>52</v>
      </c>
      <c r="G1020">
        <v>3</v>
      </c>
      <c r="H1020">
        <v>51</v>
      </c>
      <c r="I1020">
        <v>-1</v>
      </c>
      <c r="J1020">
        <v>4400</v>
      </c>
      <c r="K1020">
        <v>-1</v>
      </c>
      <c r="L1020">
        <v>-1</v>
      </c>
      <c r="N1020" s="3" t="str">
        <f t="shared" si="30"/>
        <v/>
      </c>
      <c r="O1020" s="3">
        <f>COUNTIF(N$8:N1020,"X")</f>
        <v>87</v>
      </c>
      <c r="P1020" s="3"/>
      <c r="R1020" s="18" t="str">
        <f t="shared" si="31"/>
        <v/>
      </c>
    </row>
    <row r="1021" spans="1:18">
      <c r="A1021" s="2">
        <v>1014</v>
      </c>
      <c r="B1021">
        <v>1</v>
      </c>
      <c r="C1021">
        <v>10</v>
      </c>
      <c r="D1021">
        <v>25</v>
      </c>
      <c r="E1021">
        <v>5</v>
      </c>
      <c r="F1021">
        <v>20</v>
      </c>
      <c r="G1021">
        <v>5</v>
      </c>
      <c r="H1021">
        <v>30</v>
      </c>
      <c r="I1021">
        <v>-1</v>
      </c>
      <c r="J1021">
        <v>4200</v>
      </c>
      <c r="K1021">
        <v>-1</v>
      </c>
      <c r="L1021">
        <v>-1</v>
      </c>
      <c r="N1021" s="3" t="str">
        <f t="shared" si="30"/>
        <v/>
      </c>
      <c r="O1021" s="3">
        <f>COUNTIF(N$8:N1021,"X")</f>
        <v>87</v>
      </c>
      <c r="P1021" s="3"/>
      <c r="R1021" s="18" t="str">
        <f t="shared" si="31"/>
        <v/>
      </c>
    </row>
    <row r="1022" spans="1:18">
      <c r="A1022" s="2">
        <v>1015</v>
      </c>
      <c r="B1022">
        <v>1</v>
      </c>
      <c r="C1022">
        <v>12</v>
      </c>
      <c r="D1022">
        <v>20</v>
      </c>
      <c r="E1022">
        <v>5</v>
      </c>
      <c r="F1022">
        <v>21</v>
      </c>
      <c r="G1022">
        <v>7</v>
      </c>
      <c r="H1022">
        <v>20</v>
      </c>
      <c r="I1022">
        <v>-1</v>
      </c>
      <c r="J1022">
        <v>3100</v>
      </c>
      <c r="K1022">
        <v>-1</v>
      </c>
      <c r="L1022">
        <v>-1</v>
      </c>
      <c r="N1022" s="3" t="str">
        <f t="shared" si="30"/>
        <v/>
      </c>
      <c r="O1022" s="3">
        <f>COUNTIF(N$8:N1022,"X")</f>
        <v>87</v>
      </c>
      <c r="P1022" s="3"/>
      <c r="R1022" s="18" t="str">
        <f t="shared" si="31"/>
        <v/>
      </c>
    </row>
    <row r="1023" spans="1:18">
      <c r="A1023" s="2">
        <v>1016</v>
      </c>
      <c r="B1023">
        <v>1</v>
      </c>
      <c r="C1023">
        <v>16</v>
      </c>
      <c r="D1023">
        <v>-2</v>
      </c>
      <c r="E1023">
        <v>8</v>
      </c>
      <c r="F1023">
        <v>-2</v>
      </c>
      <c r="G1023">
        <v>8</v>
      </c>
      <c r="H1023">
        <v>-2</v>
      </c>
      <c r="I1023">
        <v>-1</v>
      </c>
      <c r="J1023">
        <v>3800</v>
      </c>
      <c r="K1023">
        <v>-1</v>
      </c>
      <c r="L1023">
        <v>-2</v>
      </c>
      <c r="N1023" s="3" t="str">
        <f t="shared" si="30"/>
        <v>X</v>
      </c>
      <c r="O1023" s="3">
        <f>COUNTIF(N$8:N1023,"X")</f>
        <v>88</v>
      </c>
      <c r="P1023" s="3"/>
      <c r="R1023" s="18" t="str">
        <f t="shared" si="31"/>
        <v/>
      </c>
    </row>
    <row r="1024" spans="1:18">
      <c r="A1024" s="2">
        <v>1017</v>
      </c>
      <c r="B1024">
        <v>1</v>
      </c>
      <c r="C1024">
        <v>13</v>
      </c>
      <c r="D1024">
        <v>58</v>
      </c>
      <c r="E1024">
        <v>5</v>
      </c>
      <c r="F1024">
        <v>59</v>
      </c>
      <c r="G1024">
        <v>8</v>
      </c>
      <c r="H1024">
        <v>58</v>
      </c>
      <c r="I1024">
        <v>-1</v>
      </c>
      <c r="J1024">
        <v>4000</v>
      </c>
      <c r="K1024">
        <v>-1</v>
      </c>
      <c r="L1024">
        <v>-1</v>
      </c>
      <c r="N1024" s="3" t="str">
        <f t="shared" si="30"/>
        <v/>
      </c>
      <c r="O1024" s="3">
        <f>COUNTIF(N$8:N1024,"X")</f>
        <v>88</v>
      </c>
      <c r="P1024" s="3"/>
      <c r="R1024" s="18" t="str">
        <f t="shared" si="31"/>
        <v/>
      </c>
    </row>
    <row r="1025" spans="1:18">
      <c r="A1025" s="2">
        <v>1018</v>
      </c>
      <c r="B1025">
        <v>1</v>
      </c>
      <c r="C1025">
        <v>18</v>
      </c>
      <c r="D1025">
        <v>66</v>
      </c>
      <c r="E1025">
        <v>8</v>
      </c>
      <c r="F1025">
        <v>67</v>
      </c>
      <c r="G1025">
        <v>10</v>
      </c>
      <c r="H1025">
        <v>66</v>
      </c>
      <c r="I1025">
        <v>-1</v>
      </c>
      <c r="J1025">
        <v>3300</v>
      </c>
      <c r="K1025">
        <v>-1</v>
      </c>
      <c r="L1025">
        <v>-1</v>
      </c>
      <c r="N1025" s="3" t="str">
        <f t="shared" si="30"/>
        <v/>
      </c>
      <c r="O1025" s="3">
        <f>COUNTIF(N$8:N1025,"X")</f>
        <v>88</v>
      </c>
      <c r="P1025" s="3"/>
      <c r="R1025" s="18" t="str">
        <f t="shared" si="31"/>
        <v/>
      </c>
    </row>
    <row r="1026" spans="1:18">
      <c r="A1026" s="2">
        <v>1019</v>
      </c>
      <c r="B1026">
        <v>1</v>
      </c>
      <c r="C1026">
        <v>13</v>
      </c>
      <c r="D1026">
        <v>56</v>
      </c>
      <c r="E1026">
        <v>2</v>
      </c>
      <c r="F1026">
        <v>53</v>
      </c>
      <c r="G1026">
        <v>11</v>
      </c>
      <c r="H1026">
        <v>57</v>
      </c>
      <c r="I1026">
        <v>-1</v>
      </c>
      <c r="J1026">
        <v>3500</v>
      </c>
      <c r="K1026">
        <v>-1</v>
      </c>
      <c r="L1026">
        <v>-1</v>
      </c>
      <c r="N1026" s="3" t="str">
        <f t="shared" si="30"/>
        <v/>
      </c>
      <c r="O1026" s="3">
        <f>COUNTIF(N$8:N1026,"X")</f>
        <v>88</v>
      </c>
      <c r="P1026" s="3"/>
      <c r="R1026" s="18" t="str">
        <f t="shared" si="31"/>
        <v/>
      </c>
    </row>
    <row r="1027" spans="1:18">
      <c r="A1027" s="2">
        <v>1020</v>
      </c>
      <c r="B1027">
        <v>1</v>
      </c>
      <c r="C1027">
        <v>15</v>
      </c>
      <c r="D1027">
        <v>30</v>
      </c>
      <c r="E1027">
        <v>3</v>
      </c>
      <c r="F1027">
        <v>31</v>
      </c>
      <c r="G1027">
        <v>12</v>
      </c>
      <c r="H1027">
        <v>30</v>
      </c>
      <c r="I1027">
        <v>-1</v>
      </c>
      <c r="J1027">
        <v>2800</v>
      </c>
      <c r="K1027">
        <v>-1</v>
      </c>
      <c r="L1027">
        <v>-1</v>
      </c>
      <c r="N1027" s="3" t="str">
        <f t="shared" si="30"/>
        <v/>
      </c>
      <c r="O1027" s="3">
        <f>COUNTIF(N$8:N1027,"X")</f>
        <v>88</v>
      </c>
      <c r="P1027" s="3"/>
      <c r="R1027" s="18" t="str">
        <f t="shared" si="31"/>
        <v/>
      </c>
    </row>
    <row r="1028" spans="1:18">
      <c r="A1028" s="2">
        <v>1021</v>
      </c>
      <c r="B1028">
        <v>1</v>
      </c>
      <c r="C1028">
        <v>12</v>
      </c>
      <c r="D1028">
        <v>12</v>
      </c>
      <c r="E1028">
        <v>1</v>
      </c>
      <c r="F1028">
        <v>22</v>
      </c>
      <c r="G1028">
        <v>11</v>
      </c>
      <c r="H1028">
        <v>12</v>
      </c>
      <c r="I1028">
        <v>-1</v>
      </c>
      <c r="J1028">
        <v>4400</v>
      </c>
      <c r="K1028">
        <v>-1</v>
      </c>
      <c r="L1028">
        <v>-1</v>
      </c>
      <c r="N1028" s="3" t="str">
        <f t="shared" si="30"/>
        <v/>
      </c>
      <c r="O1028" s="3">
        <f>COUNTIF(N$8:N1028,"X")</f>
        <v>88</v>
      </c>
      <c r="P1028" s="3" t="str">
        <f>IF(O1028&gt;$F$3,"X","-")</f>
        <v>-</v>
      </c>
      <c r="R1028" s="18" t="str">
        <f t="shared" si="31"/>
        <v/>
      </c>
    </row>
    <row r="1029" spans="1:18">
      <c r="A1029" s="2">
        <v>1022</v>
      </c>
      <c r="B1029">
        <v>1</v>
      </c>
      <c r="C1029">
        <v>17</v>
      </c>
      <c r="D1029">
        <v>28</v>
      </c>
      <c r="E1029">
        <v>4</v>
      </c>
      <c r="F1029">
        <v>26</v>
      </c>
      <c r="G1029">
        <v>13</v>
      </c>
      <c r="H1029">
        <v>29</v>
      </c>
      <c r="I1029">
        <v>-1</v>
      </c>
      <c r="J1029">
        <v>3600</v>
      </c>
      <c r="K1029">
        <v>-1</v>
      </c>
      <c r="L1029">
        <v>-1</v>
      </c>
      <c r="N1029" s="3" t="str">
        <f t="shared" si="30"/>
        <v/>
      </c>
      <c r="O1029" s="3">
        <f>COUNTIF(N$8:N1029,"X")</f>
        <v>88</v>
      </c>
      <c r="P1029" s="3"/>
      <c r="R1029" s="18" t="str">
        <f t="shared" si="31"/>
        <v/>
      </c>
    </row>
    <row r="1030" spans="1:18">
      <c r="A1030" s="2">
        <v>1023</v>
      </c>
      <c r="B1030">
        <v>1</v>
      </c>
      <c r="C1030">
        <v>10</v>
      </c>
      <c r="D1030">
        <v>19</v>
      </c>
      <c r="E1030">
        <v>4</v>
      </c>
      <c r="F1030">
        <v>15</v>
      </c>
      <c r="G1030">
        <v>6</v>
      </c>
      <c r="H1030">
        <v>22</v>
      </c>
      <c r="I1030">
        <v>-1</v>
      </c>
      <c r="J1030">
        <v>3800</v>
      </c>
      <c r="K1030">
        <v>-1</v>
      </c>
      <c r="L1030">
        <v>-1</v>
      </c>
      <c r="N1030" s="3" t="str">
        <f t="shared" si="30"/>
        <v/>
      </c>
      <c r="O1030" s="3">
        <f>COUNTIF(N$8:N1030,"X")</f>
        <v>88</v>
      </c>
      <c r="P1030" s="3"/>
      <c r="R1030" s="18" t="str">
        <f t="shared" si="31"/>
        <v/>
      </c>
    </row>
    <row r="1031" spans="1:18">
      <c r="A1031" s="2">
        <v>1024</v>
      </c>
      <c r="B1031">
        <v>1</v>
      </c>
      <c r="C1031">
        <v>12</v>
      </c>
      <c r="D1031">
        <v>21</v>
      </c>
      <c r="E1031">
        <v>4</v>
      </c>
      <c r="F1031">
        <v>23</v>
      </c>
      <c r="G1031">
        <v>8</v>
      </c>
      <c r="H1031">
        <v>21</v>
      </c>
      <c r="I1031">
        <v>-1</v>
      </c>
      <c r="J1031">
        <v>4600</v>
      </c>
      <c r="K1031">
        <v>-1</v>
      </c>
      <c r="L1031">
        <v>-1</v>
      </c>
      <c r="N1031" s="3" t="str">
        <f t="shared" si="30"/>
        <v/>
      </c>
      <c r="O1031" s="3">
        <f>COUNTIF(N$8:N1031,"X")</f>
        <v>88</v>
      </c>
      <c r="P1031" s="3"/>
      <c r="R1031" s="18" t="str">
        <f t="shared" si="31"/>
        <v/>
      </c>
    </row>
    <row r="1032" spans="1:18">
      <c r="A1032" s="2">
        <v>1025</v>
      </c>
      <c r="B1032">
        <v>1</v>
      </c>
      <c r="C1032">
        <v>12</v>
      </c>
      <c r="D1032">
        <v>47</v>
      </c>
      <c r="E1032">
        <v>4</v>
      </c>
      <c r="F1032">
        <v>45</v>
      </c>
      <c r="G1032">
        <v>8</v>
      </c>
      <c r="H1032">
        <v>49</v>
      </c>
      <c r="I1032">
        <v>-1</v>
      </c>
      <c r="J1032">
        <v>4500</v>
      </c>
      <c r="K1032">
        <v>-1</v>
      </c>
      <c r="L1032">
        <v>-1</v>
      </c>
      <c r="N1032" s="3" t="str">
        <f t="shared" ref="N1032:N1095" si="32">IF(OR(C1032=-2,D1032=-2,E1032=-2,F1032=-2,G1032=-2,H1032=-2),"X","")</f>
        <v/>
      </c>
      <c r="O1032" s="3">
        <f>COUNTIF(N$8:N1032,"X")</f>
        <v>88</v>
      </c>
      <c r="P1032" s="3"/>
      <c r="R1032" s="18" t="str">
        <f t="shared" ref="R1032:R1095" si="33">IF(P1032&gt;="X","Betriebsmeldung","")</f>
        <v/>
      </c>
    </row>
    <row r="1033" spans="1:18">
      <c r="A1033" s="2">
        <v>1026</v>
      </c>
      <c r="B1033">
        <v>1</v>
      </c>
      <c r="C1033">
        <v>14</v>
      </c>
      <c r="D1033">
        <v>64</v>
      </c>
      <c r="E1033">
        <v>5</v>
      </c>
      <c r="F1033">
        <v>59</v>
      </c>
      <c r="G1033">
        <v>9</v>
      </c>
      <c r="H1033">
        <v>67</v>
      </c>
      <c r="I1033">
        <v>-1</v>
      </c>
      <c r="J1033">
        <v>4200</v>
      </c>
      <c r="K1033">
        <v>-1</v>
      </c>
      <c r="L1033">
        <v>-1</v>
      </c>
      <c r="N1033" s="3" t="str">
        <f t="shared" si="32"/>
        <v/>
      </c>
      <c r="O1033" s="3">
        <f>COUNTIF(N$8:N1033,"X")</f>
        <v>88</v>
      </c>
      <c r="P1033" s="3"/>
      <c r="R1033" s="18" t="str">
        <f t="shared" si="33"/>
        <v/>
      </c>
    </row>
    <row r="1034" spans="1:18">
      <c r="A1034" s="2">
        <v>1027</v>
      </c>
      <c r="B1034">
        <v>1</v>
      </c>
      <c r="C1034">
        <v>18</v>
      </c>
      <c r="D1034">
        <v>65</v>
      </c>
      <c r="E1034">
        <v>7</v>
      </c>
      <c r="F1034">
        <v>65</v>
      </c>
      <c r="G1034">
        <v>11</v>
      </c>
      <c r="H1034">
        <v>65</v>
      </c>
      <c r="I1034">
        <v>-1</v>
      </c>
      <c r="J1034">
        <v>3900</v>
      </c>
      <c r="K1034">
        <v>-1</v>
      </c>
      <c r="L1034">
        <v>-1</v>
      </c>
      <c r="N1034" s="3" t="str">
        <f t="shared" si="32"/>
        <v/>
      </c>
      <c r="O1034" s="3">
        <f>COUNTIF(N$8:N1034,"X")</f>
        <v>88</v>
      </c>
      <c r="P1034" s="3"/>
      <c r="R1034" s="18" t="str">
        <f t="shared" si="33"/>
        <v/>
      </c>
    </row>
    <row r="1035" spans="1:18">
      <c r="A1035" s="2">
        <v>1028</v>
      </c>
      <c r="B1035">
        <v>1</v>
      </c>
      <c r="C1035">
        <v>16</v>
      </c>
      <c r="D1035">
        <v>67</v>
      </c>
      <c r="E1035">
        <v>6</v>
      </c>
      <c r="F1035">
        <v>63</v>
      </c>
      <c r="G1035">
        <v>10</v>
      </c>
      <c r="H1035">
        <v>70</v>
      </c>
      <c r="I1035">
        <v>-1</v>
      </c>
      <c r="J1035">
        <v>4000</v>
      </c>
      <c r="K1035">
        <v>-1</v>
      </c>
      <c r="L1035">
        <v>-1</v>
      </c>
      <c r="N1035" s="3" t="str">
        <f t="shared" si="32"/>
        <v/>
      </c>
      <c r="O1035" s="3">
        <f>COUNTIF(N$8:N1035,"X")</f>
        <v>88</v>
      </c>
      <c r="P1035" s="3"/>
      <c r="R1035" s="18" t="str">
        <f t="shared" si="33"/>
        <v/>
      </c>
    </row>
    <row r="1036" spans="1:18">
      <c r="A1036" s="2">
        <v>1029</v>
      </c>
      <c r="B1036">
        <v>1</v>
      </c>
      <c r="C1036">
        <v>13</v>
      </c>
      <c r="D1036">
        <v>74</v>
      </c>
      <c r="E1036">
        <v>5</v>
      </c>
      <c r="F1036">
        <v>73</v>
      </c>
      <c r="G1036">
        <v>8</v>
      </c>
      <c r="H1036">
        <v>75</v>
      </c>
      <c r="I1036">
        <v>-1</v>
      </c>
      <c r="J1036" s="10">
        <v>4200</v>
      </c>
      <c r="K1036">
        <v>-1</v>
      </c>
      <c r="L1036">
        <v>-1</v>
      </c>
      <c r="N1036" s="3" t="str">
        <f t="shared" si="32"/>
        <v/>
      </c>
      <c r="O1036" s="3">
        <f>COUNTIF(N$8:N1036,"X")</f>
        <v>88</v>
      </c>
      <c r="P1036" s="3"/>
      <c r="R1036" s="18" t="str">
        <f t="shared" si="33"/>
        <v/>
      </c>
    </row>
    <row r="1037" spans="1:18">
      <c r="A1037" s="2">
        <v>1030</v>
      </c>
      <c r="B1037">
        <v>1</v>
      </c>
      <c r="C1037">
        <v>13</v>
      </c>
      <c r="D1037">
        <v>71</v>
      </c>
      <c r="E1037">
        <v>2</v>
      </c>
      <c r="F1037">
        <v>66</v>
      </c>
      <c r="G1037">
        <v>11</v>
      </c>
      <c r="H1037">
        <v>72</v>
      </c>
      <c r="I1037">
        <v>-1</v>
      </c>
      <c r="J1037" s="10">
        <v>4300</v>
      </c>
      <c r="K1037">
        <v>-1</v>
      </c>
      <c r="L1037">
        <v>-1</v>
      </c>
      <c r="N1037" s="3" t="str">
        <f t="shared" si="32"/>
        <v/>
      </c>
      <c r="O1037" s="3">
        <f>COUNTIF(N$8:N1037,"X")</f>
        <v>88</v>
      </c>
      <c r="P1037" s="3"/>
      <c r="R1037" s="18" t="str">
        <f t="shared" si="33"/>
        <v/>
      </c>
    </row>
    <row r="1038" spans="1:18">
      <c r="A1038" s="2">
        <v>1031</v>
      </c>
      <c r="B1038">
        <v>1</v>
      </c>
      <c r="C1038">
        <v>12</v>
      </c>
      <c r="D1038">
        <v>52</v>
      </c>
      <c r="E1038">
        <v>7</v>
      </c>
      <c r="F1038">
        <v>48</v>
      </c>
      <c r="G1038">
        <v>5</v>
      </c>
      <c r="H1038">
        <v>59</v>
      </c>
      <c r="I1038">
        <v>-1</v>
      </c>
      <c r="J1038" s="10">
        <v>3900</v>
      </c>
      <c r="K1038">
        <v>-1</v>
      </c>
      <c r="L1038">
        <v>-1</v>
      </c>
      <c r="N1038" s="3" t="str">
        <f t="shared" si="32"/>
        <v/>
      </c>
      <c r="O1038" s="3">
        <f>COUNTIF(N$8:N1038,"X")</f>
        <v>88</v>
      </c>
      <c r="P1038" s="3" t="str">
        <f>IF(O1038&gt;$F$3,"X","-")</f>
        <v>-</v>
      </c>
      <c r="R1038" s="18" t="str">
        <f t="shared" si="33"/>
        <v/>
      </c>
    </row>
    <row r="1039" spans="1:18">
      <c r="A1039" s="2">
        <v>1032</v>
      </c>
      <c r="B1039">
        <v>1</v>
      </c>
      <c r="C1039">
        <v>12</v>
      </c>
      <c r="D1039">
        <v>-2</v>
      </c>
      <c r="E1039">
        <v>5</v>
      </c>
      <c r="F1039">
        <v>-2</v>
      </c>
      <c r="G1039">
        <v>7</v>
      </c>
      <c r="H1039">
        <v>-2</v>
      </c>
      <c r="I1039">
        <v>-1</v>
      </c>
      <c r="J1039" s="10">
        <v>2500</v>
      </c>
      <c r="K1039">
        <v>-1</v>
      </c>
      <c r="L1039">
        <v>-2</v>
      </c>
      <c r="N1039" s="3" t="str">
        <f t="shared" si="32"/>
        <v>X</v>
      </c>
      <c r="O1039" s="3">
        <f>COUNTIF(N$8:N1039,"X")</f>
        <v>89</v>
      </c>
      <c r="P1039" s="3"/>
      <c r="R1039" s="18" t="str">
        <f t="shared" si="33"/>
        <v/>
      </c>
    </row>
    <row r="1040" spans="1:18">
      <c r="A1040" s="2">
        <v>1033</v>
      </c>
      <c r="B1040">
        <v>1</v>
      </c>
      <c r="C1040">
        <v>12</v>
      </c>
      <c r="D1040">
        <v>-2</v>
      </c>
      <c r="E1040">
        <v>5</v>
      </c>
      <c r="F1040">
        <v>-2</v>
      </c>
      <c r="G1040">
        <v>7</v>
      </c>
      <c r="H1040">
        <v>-2</v>
      </c>
      <c r="I1040">
        <v>-1</v>
      </c>
      <c r="J1040" s="10">
        <v>3800</v>
      </c>
      <c r="K1040">
        <v>-1</v>
      </c>
      <c r="L1040">
        <v>-2</v>
      </c>
      <c r="N1040" s="3" t="str">
        <f t="shared" si="32"/>
        <v>X</v>
      </c>
      <c r="O1040" s="3">
        <f>COUNTIF(N$8:N1040,"X")</f>
        <v>90</v>
      </c>
      <c r="P1040" s="3"/>
      <c r="R1040" s="18" t="str">
        <f t="shared" si="33"/>
        <v/>
      </c>
    </row>
    <row r="1041" spans="1:18">
      <c r="A1041" s="2">
        <v>1034</v>
      </c>
      <c r="B1041">
        <v>1</v>
      </c>
      <c r="C1041">
        <v>12</v>
      </c>
      <c r="D1041">
        <v>-2</v>
      </c>
      <c r="E1041">
        <v>7</v>
      </c>
      <c r="F1041">
        <v>-2</v>
      </c>
      <c r="G1041">
        <v>5</v>
      </c>
      <c r="H1041">
        <v>-2</v>
      </c>
      <c r="I1041">
        <v>-1</v>
      </c>
      <c r="J1041" s="10">
        <v>4700</v>
      </c>
      <c r="K1041">
        <v>-1</v>
      </c>
      <c r="L1041">
        <v>-2</v>
      </c>
      <c r="N1041" s="3" t="str">
        <f t="shared" si="32"/>
        <v>X</v>
      </c>
      <c r="O1041" s="3">
        <f>COUNTIF(N$8:N1041,"X")</f>
        <v>91</v>
      </c>
      <c r="P1041" s="3"/>
      <c r="R1041" s="18" t="str">
        <f t="shared" si="33"/>
        <v/>
      </c>
    </row>
    <row r="1042" spans="1:18">
      <c r="A1042" s="2">
        <v>1035</v>
      </c>
      <c r="B1042">
        <v>1</v>
      </c>
      <c r="C1042">
        <v>3</v>
      </c>
      <c r="D1042">
        <v>23</v>
      </c>
      <c r="E1042">
        <v>1</v>
      </c>
      <c r="F1042">
        <v>56</v>
      </c>
      <c r="G1042">
        <v>2</v>
      </c>
      <c r="H1042">
        <v>7</v>
      </c>
      <c r="I1042">
        <v>-1</v>
      </c>
      <c r="J1042" s="10">
        <v>3600</v>
      </c>
      <c r="K1042">
        <v>-1</v>
      </c>
      <c r="L1042">
        <v>-1</v>
      </c>
      <c r="N1042" s="3" t="str">
        <f t="shared" si="32"/>
        <v/>
      </c>
      <c r="O1042" s="3">
        <f>COUNTIF(N$8:N1042,"X")</f>
        <v>91</v>
      </c>
      <c r="P1042" s="3"/>
      <c r="R1042" s="18" t="str">
        <f t="shared" si="33"/>
        <v/>
      </c>
    </row>
    <row r="1043" spans="1:18">
      <c r="A1043" s="2">
        <v>1036</v>
      </c>
      <c r="B1043">
        <v>1</v>
      </c>
      <c r="C1043">
        <v>-2</v>
      </c>
      <c r="D1043">
        <v>44</v>
      </c>
      <c r="E1043">
        <v>-2</v>
      </c>
      <c r="F1043">
        <v>25</v>
      </c>
      <c r="G1043">
        <v>-2</v>
      </c>
      <c r="H1043">
        <v>63</v>
      </c>
      <c r="I1043">
        <v>-1</v>
      </c>
      <c r="J1043" s="10">
        <v>3300</v>
      </c>
      <c r="K1043">
        <v>-1</v>
      </c>
      <c r="L1043">
        <v>-1</v>
      </c>
      <c r="N1043" s="3" t="str">
        <f t="shared" si="32"/>
        <v>X</v>
      </c>
      <c r="O1043" s="3">
        <f>COUNTIF(N$8:N1043,"X")</f>
        <v>92</v>
      </c>
      <c r="P1043" s="3"/>
      <c r="R1043" s="18" t="str">
        <f t="shared" si="33"/>
        <v/>
      </c>
    </row>
    <row r="1044" spans="1:18">
      <c r="A1044" s="2">
        <v>1037</v>
      </c>
      <c r="B1044">
        <v>1</v>
      </c>
      <c r="C1044">
        <v>12</v>
      </c>
      <c r="D1044">
        <v>54</v>
      </c>
      <c r="E1044">
        <v>4</v>
      </c>
      <c r="F1044">
        <v>39</v>
      </c>
      <c r="G1044">
        <v>8</v>
      </c>
      <c r="H1044">
        <v>62</v>
      </c>
      <c r="I1044">
        <v>-1</v>
      </c>
      <c r="J1044" s="10">
        <v>3500</v>
      </c>
      <c r="K1044">
        <v>-1</v>
      </c>
      <c r="L1044">
        <v>-1</v>
      </c>
      <c r="N1044" s="3" t="str">
        <f t="shared" si="32"/>
        <v/>
      </c>
      <c r="O1044" s="3">
        <f>COUNTIF(N$8:N1044,"X")</f>
        <v>92</v>
      </c>
      <c r="P1044" s="3"/>
      <c r="R1044" s="18" t="str">
        <f t="shared" si="33"/>
        <v/>
      </c>
    </row>
    <row r="1045" spans="1:18">
      <c r="A1045" s="2">
        <v>1038</v>
      </c>
      <c r="B1045">
        <v>1</v>
      </c>
      <c r="C1045">
        <v>15</v>
      </c>
      <c r="D1045">
        <v>57</v>
      </c>
      <c r="E1045">
        <v>7</v>
      </c>
      <c r="F1045">
        <v>59</v>
      </c>
      <c r="G1045">
        <v>8</v>
      </c>
      <c r="H1045">
        <v>56</v>
      </c>
      <c r="I1045">
        <v>-1</v>
      </c>
      <c r="J1045" s="10">
        <v>3900</v>
      </c>
      <c r="K1045">
        <v>-1</v>
      </c>
      <c r="L1045">
        <v>-1</v>
      </c>
      <c r="N1045" s="3" t="str">
        <f t="shared" si="32"/>
        <v/>
      </c>
      <c r="O1045" s="3">
        <f>COUNTIF(N$8:N1045,"X")</f>
        <v>92</v>
      </c>
      <c r="P1045" s="3"/>
      <c r="R1045" s="18" t="str">
        <f t="shared" si="33"/>
        <v/>
      </c>
    </row>
    <row r="1046" spans="1:18">
      <c r="A1046" s="2">
        <v>1039</v>
      </c>
      <c r="B1046">
        <v>1</v>
      </c>
      <c r="C1046">
        <v>15</v>
      </c>
      <c r="D1046">
        <v>55</v>
      </c>
      <c r="E1046">
        <v>7</v>
      </c>
      <c r="F1046">
        <v>56</v>
      </c>
      <c r="G1046">
        <v>8</v>
      </c>
      <c r="H1046">
        <v>55</v>
      </c>
      <c r="I1046">
        <v>-1</v>
      </c>
      <c r="J1046" s="10">
        <v>4100</v>
      </c>
      <c r="K1046">
        <v>-1</v>
      </c>
      <c r="L1046">
        <v>-1</v>
      </c>
      <c r="N1046" s="3" t="str">
        <f t="shared" si="32"/>
        <v/>
      </c>
      <c r="O1046" s="3">
        <f>COUNTIF(N$8:N1046,"X")</f>
        <v>92</v>
      </c>
      <c r="P1046" s="3"/>
      <c r="R1046" s="18" t="str">
        <f t="shared" si="33"/>
        <v/>
      </c>
    </row>
    <row r="1047" spans="1:18">
      <c r="A1047" s="2">
        <v>1040</v>
      </c>
      <c r="B1047">
        <v>1</v>
      </c>
      <c r="C1047">
        <v>13</v>
      </c>
      <c r="D1047">
        <v>58</v>
      </c>
      <c r="E1047">
        <v>7</v>
      </c>
      <c r="F1047">
        <v>60</v>
      </c>
      <c r="G1047">
        <v>6</v>
      </c>
      <c r="H1047">
        <v>56</v>
      </c>
      <c r="I1047">
        <v>-1</v>
      </c>
      <c r="J1047" s="10">
        <v>4200</v>
      </c>
      <c r="K1047">
        <v>-1</v>
      </c>
      <c r="L1047">
        <v>-1</v>
      </c>
      <c r="N1047" s="3" t="str">
        <f t="shared" si="32"/>
        <v/>
      </c>
      <c r="O1047" s="3">
        <f>COUNTIF(N$8:N1047,"X")</f>
        <v>92</v>
      </c>
      <c r="P1047" s="3"/>
      <c r="R1047" s="18" t="str">
        <f t="shared" si="33"/>
        <v/>
      </c>
    </row>
    <row r="1048" spans="1:18">
      <c r="A1048" s="2">
        <v>1041</v>
      </c>
      <c r="B1048">
        <v>1</v>
      </c>
      <c r="C1048">
        <v>16</v>
      </c>
      <c r="D1048">
        <v>66</v>
      </c>
      <c r="E1048">
        <v>7</v>
      </c>
      <c r="F1048">
        <v>66</v>
      </c>
      <c r="G1048">
        <v>9</v>
      </c>
      <c r="H1048">
        <v>66</v>
      </c>
      <c r="I1048">
        <v>-1</v>
      </c>
      <c r="J1048" s="10">
        <v>4000</v>
      </c>
      <c r="K1048">
        <v>-1</v>
      </c>
      <c r="L1048">
        <v>-1</v>
      </c>
      <c r="N1048" s="3" t="str">
        <f t="shared" si="32"/>
        <v/>
      </c>
      <c r="O1048" s="3">
        <f>COUNTIF(N$8:N1048,"X")</f>
        <v>92</v>
      </c>
      <c r="P1048" s="3" t="str">
        <f>IF(O1048&gt;$F$3,"X","-")</f>
        <v>-</v>
      </c>
      <c r="R1048" s="18" t="str">
        <f t="shared" si="33"/>
        <v/>
      </c>
    </row>
    <row r="1049" spans="1:18">
      <c r="A1049" s="2">
        <v>1042</v>
      </c>
      <c r="B1049">
        <v>1</v>
      </c>
      <c r="C1049">
        <v>13</v>
      </c>
      <c r="D1049">
        <v>60</v>
      </c>
      <c r="E1049">
        <v>6</v>
      </c>
      <c r="F1049">
        <v>63</v>
      </c>
      <c r="G1049">
        <v>7</v>
      </c>
      <c r="H1049">
        <v>59</v>
      </c>
      <c r="I1049">
        <v>-1</v>
      </c>
      <c r="J1049">
        <v>3800</v>
      </c>
      <c r="K1049">
        <v>-1</v>
      </c>
      <c r="L1049">
        <v>-1</v>
      </c>
      <c r="N1049" s="3" t="str">
        <f t="shared" si="32"/>
        <v/>
      </c>
      <c r="O1049" s="3">
        <f>COUNTIF(N$8:N1049,"X")</f>
        <v>92</v>
      </c>
      <c r="P1049" s="3"/>
      <c r="R1049" s="18" t="str">
        <f t="shared" si="33"/>
        <v/>
      </c>
    </row>
    <row r="1050" spans="1:18">
      <c r="A1050" s="2">
        <v>1043</v>
      </c>
      <c r="B1050">
        <v>1</v>
      </c>
      <c r="C1050">
        <v>17</v>
      </c>
      <c r="D1050">
        <v>64</v>
      </c>
      <c r="E1050">
        <v>5</v>
      </c>
      <c r="F1050">
        <v>64</v>
      </c>
      <c r="G1050">
        <v>12</v>
      </c>
      <c r="H1050">
        <v>65</v>
      </c>
      <c r="I1050">
        <v>-1</v>
      </c>
      <c r="J1050">
        <v>3100</v>
      </c>
      <c r="K1050">
        <v>-1</v>
      </c>
      <c r="L1050">
        <v>-1</v>
      </c>
      <c r="N1050" s="3" t="str">
        <f t="shared" si="32"/>
        <v/>
      </c>
      <c r="O1050" s="3">
        <f>COUNTIF(N$8:N1050,"X")</f>
        <v>92</v>
      </c>
      <c r="P1050" s="3"/>
      <c r="R1050" s="18" t="str">
        <f t="shared" si="33"/>
        <v/>
      </c>
    </row>
    <row r="1051" spans="1:18">
      <c r="A1051" s="2">
        <v>1044</v>
      </c>
      <c r="B1051">
        <v>1</v>
      </c>
      <c r="C1051">
        <v>12</v>
      </c>
      <c r="D1051">
        <v>63</v>
      </c>
      <c r="E1051">
        <v>4</v>
      </c>
      <c r="F1051">
        <v>62</v>
      </c>
      <c r="G1051">
        <v>8</v>
      </c>
      <c r="H1051">
        <v>64</v>
      </c>
      <c r="I1051">
        <v>-1</v>
      </c>
      <c r="J1051">
        <v>4200</v>
      </c>
      <c r="K1051">
        <v>-1</v>
      </c>
      <c r="L1051">
        <v>-1</v>
      </c>
      <c r="N1051" s="3" t="str">
        <f t="shared" si="32"/>
        <v/>
      </c>
      <c r="O1051" s="3">
        <f>COUNTIF(N$8:N1051,"X")</f>
        <v>92</v>
      </c>
      <c r="P1051" s="3"/>
      <c r="R1051" s="18" t="str">
        <f t="shared" si="33"/>
        <v/>
      </c>
    </row>
    <row r="1052" spans="1:18">
      <c r="A1052" s="2">
        <v>1045</v>
      </c>
      <c r="B1052">
        <v>1</v>
      </c>
      <c r="C1052">
        <v>11</v>
      </c>
      <c r="D1052">
        <v>56</v>
      </c>
      <c r="E1052">
        <v>6</v>
      </c>
      <c r="F1052">
        <v>52</v>
      </c>
      <c r="G1052">
        <v>5</v>
      </c>
      <c r="H1052">
        <v>61</v>
      </c>
      <c r="I1052">
        <v>-1</v>
      </c>
      <c r="J1052">
        <v>4400</v>
      </c>
      <c r="K1052">
        <v>-1</v>
      </c>
      <c r="L1052">
        <v>-1</v>
      </c>
      <c r="N1052" s="3" t="str">
        <f t="shared" si="32"/>
        <v/>
      </c>
      <c r="O1052" s="3">
        <f>COUNTIF(N$8:N1052,"X")</f>
        <v>92</v>
      </c>
      <c r="P1052" s="3"/>
      <c r="R1052" s="18" t="str">
        <f t="shared" si="33"/>
        <v/>
      </c>
    </row>
    <row r="1053" spans="1:18">
      <c r="A1053" s="2">
        <v>1046</v>
      </c>
      <c r="B1053">
        <v>1</v>
      </c>
      <c r="C1053">
        <v>13</v>
      </c>
      <c r="D1053">
        <v>36</v>
      </c>
      <c r="E1053">
        <v>3</v>
      </c>
      <c r="F1053">
        <v>33</v>
      </c>
      <c r="G1053">
        <v>10</v>
      </c>
      <c r="H1053">
        <v>37</v>
      </c>
      <c r="I1053">
        <v>-1</v>
      </c>
      <c r="J1053">
        <v>3900</v>
      </c>
      <c r="K1053">
        <v>-1</v>
      </c>
      <c r="L1053">
        <v>-1</v>
      </c>
      <c r="N1053" s="3" t="str">
        <f t="shared" si="32"/>
        <v/>
      </c>
      <c r="O1053" s="3">
        <f>COUNTIF(N$8:N1053,"X")</f>
        <v>92</v>
      </c>
      <c r="P1053" s="3"/>
      <c r="R1053" s="18" t="str">
        <f t="shared" si="33"/>
        <v/>
      </c>
    </row>
    <row r="1054" spans="1:18">
      <c r="A1054" s="2">
        <v>1047</v>
      </c>
      <c r="B1054">
        <v>1</v>
      </c>
      <c r="C1054">
        <v>8</v>
      </c>
      <c r="D1054">
        <v>19</v>
      </c>
      <c r="E1054">
        <v>1</v>
      </c>
      <c r="F1054">
        <v>82</v>
      </c>
      <c r="G1054">
        <v>7</v>
      </c>
      <c r="H1054">
        <v>10</v>
      </c>
      <c r="I1054">
        <v>-1</v>
      </c>
      <c r="J1054">
        <v>3000</v>
      </c>
      <c r="K1054">
        <v>-1</v>
      </c>
      <c r="L1054">
        <v>-1</v>
      </c>
      <c r="N1054" s="3" t="str">
        <f t="shared" si="32"/>
        <v/>
      </c>
      <c r="O1054" s="3">
        <f>COUNTIF(N$8:N1054,"X")</f>
        <v>92</v>
      </c>
      <c r="P1054" s="3"/>
      <c r="R1054" s="18" t="str">
        <f t="shared" si="33"/>
        <v/>
      </c>
    </row>
    <row r="1055" spans="1:18">
      <c r="A1055" s="2">
        <v>1048</v>
      </c>
      <c r="B1055">
        <v>1</v>
      </c>
      <c r="C1055">
        <v>-2</v>
      </c>
      <c r="D1055">
        <v>12</v>
      </c>
      <c r="E1055">
        <v>-2</v>
      </c>
      <c r="F1055">
        <v>13</v>
      </c>
      <c r="G1055">
        <v>-2</v>
      </c>
      <c r="H1055">
        <v>11</v>
      </c>
      <c r="I1055">
        <v>-1</v>
      </c>
      <c r="J1055">
        <v>3500</v>
      </c>
      <c r="K1055">
        <v>-1</v>
      </c>
      <c r="L1055">
        <v>-1</v>
      </c>
      <c r="N1055" s="3" t="str">
        <f t="shared" si="32"/>
        <v>X</v>
      </c>
      <c r="O1055" s="3">
        <f>COUNTIF(N$8:N1055,"X")</f>
        <v>93</v>
      </c>
      <c r="P1055" s="3"/>
      <c r="R1055" s="18" t="str">
        <f t="shared" si="33"/>
        <v/>
      </c>
    </row>
    <row r="1056" spans="1:18">
      <c r="A1056" s="2">
        <v>1049</v>
      </c>
      <c r="B1056">
        <v>1</v>
      </c>
      <c r="C1056">
        <v>15</v>
      </c>
      <c r="D1056">
        <v>34</v>
      </c>
      <c r="E1056">
        <v>2</v>
      </c>
      <c r="F1056">
        <v>26</v>
      </c>
      <c r="G1056">
        <v>13</v>
      </c>
      <c r="H1056">
        <v>36</v>
      </c>
      <c r="I1056">
        <v>-1</v>
      </c>
      <c r="J1056">
        <v>4000</v>
      </c>
      <c r="K1056">
        <v>-1</v>
      </c>
      <c r="L1056">
        <v>-1</v>
      </c>
      <c r="N1056" s="3" t="str">
        <f t="shared" si="32"/>
        <v/>
      </c>
      <c r="O1056" s="3">
        <f>COUNTIF(N$8:N1056,"X")</f>
        <v>93</v>
      </c>
      <c r="P1056" s="3"/>
      <c r="R1056" s="18" t="str">
        <f t="shared" si="33"/>
        <v/>
      </c>
    </row>
    <row r="1057" spans="1:18">
      <c r="A1057" s="2">
        <v>1050</v>
      </c>
      <c r="B1057">
        <v>1</v>
      </c>
      <c r="C1057">
        <v>12</v>
      </c>
      <c r="D1057">
        <v>40</v>
      </c>
      <c r="E1057">
        <v>6</v>
      </c>
      <c r="F1057">
        <v>40</v>
      </c>
      <c r="G1057">
        <v>6</v>
      </c>
      <c r="H1057">
        <v>41</v>
      </c>
      <c r="I1057">
        <v>-1</v>
      </c>
      <c r="J1057">
        <v>4000</v>
      </c>
      <c r="K1057">
        <v>-1</v>
      </c>
      <c r="L1057">
        <v>-1</v>
      </c>
      <c r="N1057" s="3" t="str">
        <f t="shared" si="32"/>
        <v/>
      </c>
      <c r="O1057" s="3">
        <f>COUNTIF(N$8:N1057,"X")</f>
        <v>93</v>
      </c>
      <c r="P1057" s="3"/>
      <c r="R1057" s="18" t="str">
        <f t="shared" si="33"/>
        <v/>
      </c>
    </row>
    <row r="1058" spans="1:18">
      <c r="A1058" s="2">
        <v>1051</v>
      </c>
      <c r="B1058">
        <v>1</v>
      </c>
      <c r="C1058">
        <v>13</v>
      </c>
      <c r="D1058">
        <v>25</v>
      </c>
      <c r="E1058">
        <v>5</v>
      </c>
      <c r="F1058">
        <v>25</v>
      </c>
      <c r="G1058">
        <v>8</v>
      </c>
      <c r="H1058">
        <v>25</v>
      </c>
      <c r="I1058">
        <v>-1</v>
      </c>
      <c r="J1058">
        <v>3500</v>
      </c>
      <c r="K1058">
        <v>-1</v>
      </c>
      <c r="L1058">
        <v>-1</v>
      </c>
      <c r="N1058" s="3" t="str">
        <f t="shared" si="32"/>
        <v/>
      </c>
      <c r="O1058" s="3">
        <f>COUNTIF(N$8:N1058,"X")</f>
        <v>93</v>
      </c>
      <c r="P1058" s="3" t="str">
        <f>IF(O1058&gt;$F$3,"X","-")</f>
        <v>-</v>
      </c>
      <c r="R1058" s="18" t="str">
        <f t="shared" si="33"/>
        <v/>
      </c>
    </row>
    <row r="1059" spans="1:18">
      <c r="A1059" s="2">
        <v>1052</v>
      </c>
      <c r="B1059">
        <v>1</v>
      </c>
      <c r="C1059">
        <v>10</v>
      </c>
      <c r="D1059">
        <v>26</v>
      </c>
      <c r="E1059">
        <v>4</v>
      </c>
      <c r="F1059">
        <v>34</v>
      </c>
      <c r="G1059">
        <v>6</v>
      </c>
      <c r="H1059">
        <v>21</v>
      </c>
      <c r="I1059">
        <v>-1</v>
      </c>
      <c r="J1059">
        <v>3000</v>
      </c>
      <c r="K1059">
        <v>-1</v>
      </c>
      <c r="L1059">
        <v>-1</v>
      </c>
      <c r="N1059" s="3" t="str">
        <f t="shared" si="32"/>
        <v/>
      </c>
      <c r="O1059" s="3">
        <f>COUNTIF(N$8:N1059,"X")</f>
        <v>93</v>
      </c>
      <c r="P1059" s="3"/>
      <c r="R1059" s="18" t="str">
        <f t="shared" si="33"/>
        <v/>
      </c>
    </row>
    <row r="1060" spans="1:18">
      <c r="A1060" s="2">
        <v>1053</v>
      </c>
      <c r="B1060">
        <v>1</v>
      </c>
      <c r="C1060">
        <v>13</v>
      </c>
      <c r="D1060">
        <v>36</v>
      </c>
      <c r="E1060">
        <v>5</v>
      </c>
      <c r="F1060">
        <v>27</v>
      </c>
      <c r="G1060">
        <v>8</v>
      </c>
      <c r="H1060">
        <v>43</v>
      </c>
      <c r="I1060">
        <v>-1</v>
      </c>
      <c r="J1060">
        <v>3900</v>
      </c>
      <c r="K1060">
        <v>-1</v>
      </c>
      <c r="L1060">
        <v>-1</v>
      </c>
      <c r="N1060" s="3" t="str">
        <f t="shared" si="32"/>
        <v/>
      </c>
      <c r="O1060" s="3">
        <f>COUNTIF(N$8:N1060,"X")</f>
        <v>93</v>
      </c>
      <c r="P1060" s="3"/>
      <c r="R1060" s="18" t="str">
        <f t="shared" si="33"/>
        <v/>
      </c>
    </row>
    <row r="1061" spans="1:18">
      <c r="A1061" s="2">
        <v>1054</v>
      </c>
      <c r="B1061">
        <v>1</v>
      </c>
      <c r="C1061">
        <v>12</v>
      </c>
      <c r="D1061">
        <v>30</v>
      </c>
      <c r="E1061">
        <v>3</v>
      </c>
      <c r="F1061">
        <v>29</v>
      </c>
      <c r="G1061">
        <v>9</v>
      </c>
      <c r="H1061">
        <v>31</v>
      </c>
      <c r="I1061">
        <v>-1</v>
      </c>
      <c r="J1061">
        <v>4400</v>
      </c>
      <c r="K1061">
        <v>-1</v>
      </c>
      <c r="L1061">
        <v>-1</v>
      </c>
      <c r="N1061" s="3" t="str">
        <f t="shared" si="32"/>
        <v/>
      </c>
      <c r="O1061" s="3">
        <f>COUNTIF(N$8:N1061,"X")</f>
        <v>93</v>
      </c>
      <c r="P1061" s="3"/>
      <c r="R1061" s="18" t="str">
        <f t="shared" si="33"/>
        <v/>
      </c>
    </row>
    <row r="1062" spans="1:18">
      <c r="A1062" s="2">
        <v>1055</v>
      </c>
      <c r="B1062">
        <v>1</v>
      </c>
      <c r="C1062">
        <v>13</v>
      </c>
      <c r="D1062">
        <v>41</v>
      </c>
      <c r="E1062">
        <v>5</v>
      </c>
      <c r="F1062">
        <v>38</v>
      </c>
      <c r="G1062">
        <v>8</v>
      </c>
      <c r="H1062">
        <v>44</v>
      </c>
      <c r="I1062">
        <v>-1</v>
      </c>
      <c r="J1062">
        <v>4200</v>
      </c>
      <c r="K1062">
        <v>-1</v>
      </c>
      <c r="L1062">
        <v>-1</v>
      </c>
      <c r="N1062" s="3" t="str">
        <f t="shared" si="32"/>
        <v/>
      </c>
      <c r="O1062" s="3">
        <f>COUNTIF(N$8:N1062,"X")</f>
        <v>93</v>
      </c>
      <c r="P1062" s="3"/>
      <c r="R1062" s="18" t="str">
        <f t="shared" si="33"/>
        <v/>
      </c>
    </row>
    <row r="1063" spans="1:18">
      <c r="A1063" s="2">
        <v>1056</v>
      </c>
      <c r="B1063">
        <v>1</v>
      </c>
      <c r="C1063">
        <v>15</v>
      </c>
      <c r="D1063">
        <v>60</v>
      </c>
      <c r="E1063">
        <v>4</v>
      </c>
      <c r="F1063">
        <v>62</v>
      </c>
      <c r="G1063">
        <v>11</v>
      </c>
      <c r="H1063">
        <v>60</v>
      </c>
      <c r="I1063">
        <v>-1</v>
      </c>
      <c r="J1063">
        <v>3100</v>
      </c>
      <c r="K1063">
        <v>-1</v>
      </c>
      <c r="L1063">
        <v>-1</v>
      </c>
      <c r="N1063" s="3" t="str">
        <f t="shared" si="32"/>
        <v/>
      </c>
      <c r="O1063" s="3">
        <f>COUNTIF(N$8:N1063,"X")</f>
        <v>93</v>
      </c>
      <c r="P1063" s="3"/>
      <c r="R1063" s="18" t="str">
        <f t="shared" si="33"/>
        <v/>
      </c>
    </row>
    <row r="1064" spans="1:18">
      <c r="A1064" s="2">
        <v>1057</v>
      </c>
      <c r="B1064">
        <v>1</v>
      </c>
      <c r="C1064">
        <v>18</v>
      </c>
      <c r="D1064">
        <v>59</v>
      </c>
      <c r="E1064">
        <v>4</v>
      </c>
      <c r="F1064">
        <v>59</v>
      </c>
      <c r="G1064">
        <v>14</v>
      </c>
      <c r="H1064">
        <v>59</v>
      </c>
      <c r="I1064">
        <v>-1</v>
      </c>
      <c r="J1064">
        <v>3800</v>
      </c>
      <c r="K1064">
        <v>-1</v>
      </c>
      <c r="L1064">
        <v>-1</v>
      </c>
      <c r="N1064" s="3" t="str">
        <f t="shared" si="32"/>
        <v/>
      </c>
      <c r="O1064" s="3">
        <f>COUNTIF(N$8:N1064,"X")</f>
        <v>93</v>
      </c>
      <c r="P1064" s="3"/>
      <c r="R1064" s="18" t="str">
        <f t="shared" si="33"/>
        <v/>
      </c>
    </row>
    <row r="1065" spans="1:18">
      <c r="A1065" s="2">
        <v>1058</v>
      </c>
      <c r="B1065">
        <v>1</v>
      </c>
      <c r="C1065">
        <v>17</v>
      </c>
      <c r="D1065">
        <v>61</v>
      </c>
      <c r="E1065">
        <v>0</v>
      </c>
      <c r="F1065">
        <v>-1</v>
      </c>
      <c r="G1065">
        <v>17</v>
      </c>
      <c r="H1065">
        <v>61</v>
      </c>
      <c r="I1065">
        <v>-1</v>
      </c>
      <c r="J1065">
        <v>4000</v>
      </c>
      <c r="K1065">
        <v>-1</v>
      </c>
      <c r="L1065">
        <v>-1</v>
      </c>
      <c r="N1065" s="3" t="str">
        <f t="shared" si="32"/>
        <v/>
      </c>
      <c r="O1065" s="3">
        <f>COUNTIF(N$8:N1065,"X")</f>
        <v>93</v>
      </c>
      <c r="P1065" s="3"/>
      <c r="R1065" s="18" t="str">
        <f t="shared" si="33"/>
        <v/>
      </c>
    </row>
    <row r="1066" spans="1:18">
      <c r="A1066" s="2">
        <v>1059</v>
      </c>
      <c r="B1066">
        <v>1</v>
      </c>
      <c r="C1066">
        <v>14</v>
      </c>
      <c r="D1066">
        <v>72</v>
      </c>
      <c r="E1066">
        <v>3</v>
      </c>
      <c r="F1066">
        <v>72</v>
      </c>
      <c r="G1066">
        <v>11</v>
      </c>
      <c r="H1066">
        <v>73</v>
      </c>
      <c r="I1066">
        <v>-1</v>
      </c>
      <c r="J1066">
        <v>3600</v>
      </c>
      <c r="K1066">
        <v>-1</v>
      </c>
      <c r="L1066">
        <v>-1</v>
      </c>
      <c r="N1066" s="3" t="str">
        <f t="shared" si="32"/>
        <v/>
      </c>
      <c r="O1066" s="3">
        <f>COUNTIF(N$8:N1066,"X")</f>
        <v>93</v>
      </c>
      <c r="P1066" s="3"/>
      <c r="R1066" s="18" t="str">
        <f t="shared" si="33"/>
        <v/>
      </c>
    </row>
    <row r="1067" spans="1:18">
      <c r="A1067" s="2">
        <v>1060</v>
      </c>
      <c r="B1067">
        <v>1</v>
      </c>
      <c r="C1067">
        <v>13</v>
      </c>
      <c r="D1067">
        <v>73</v>
      </c>
      <c r="E1067">
        <v>8</v>
      </c>
      <c r="F1067">
        <v>73</v>
      </c>
      <c r="G1067">
        <v>5</v>
      </c>
      <c r="H1067">
        <v>73</v>
      </c>
      <c r="I1067">
        <v>-1</v>
      </c>
      <c r="J1067">
        <v>3800</v>
      </c>
      <c r="K1067">
        <v>-1</v>
      </c>
      <c r="L1067">
        <v>-1</v>
      </c>
      <c r="N1067" s="3" t="str">
        <f t="shared" si="32"/>
        <v/>
      </c>
      <c r="O1067" s="3">
        <f>COUNTIF(N$8:N1067,"X")</f>
        <v>93</v>
      </c>
      <c r="P1067" s="3"/>
      <c r="R1067" s="18" t="str">
        <f t="shared" si="33"/>
        <v/>
      </c>
    </row>
    <row r="1068" spans="1:18">
      <c r="A1068" s="2">
        <v>1061</v>
      </c>
      <c r="B1068">
        <v>1</v>
      </c>
      <c r="C1068">
        <v>11</v>
      </c>
      <c r="D1068">
        <v>67</v>
      </c>
      <c r="E1068">
        <v>3</v>
      </c>
      <c r="F1068">
        <v>62</v>
      </c>
      <c r="G1068">
        <v>8</v>
      </c>
      <c r="H1068">
        <v>70</v>
      </c>
      <c r="I1068">
        <v>-1</v>
      </c>
      <c r="J1068">
        <v>4600</v>
      </c>
      <c r="K1068">
        <v>-1</v>
      </c>
      <c r="L1068">
        <v>-1</v>
      </c>
      <c r="N1068" s="3" t="str">
        <f t="shared" si="32"/>
        <v/>
      </c>
      <c r="O1068" s="3">
        <f>COUNTIF(N$8:N1068,"X")</f>
        <v>93</v>
      </c>
      <c r="P1068" s="3" t="str">
        <f>IF(O1068&gt;$F$3,"X","-")</f>
        <v>-</v>
      </c>
      <c r="R1068" s="18" t="str">
        <f t="shared" si="33"/>
        <v/>
      </c>
    </row>
    <row r="1069" spans="1:18">
      <c r="A1069" s="2">
        <v>1062</v>
      </c>
      <c r="B1069">
        <v>1</v>
      </c>
      <c r="C1069">
        <v>16</v>
      </c>
      <c r="D1069">
        <v>59</v>
      </c>
      <c r="E1069">
        <v>4</v>
      </c>
      <c r="F1069">
        <v>65</v>
      </c>
      <c r="G1069">
        <v>12</v>
      </c>
      <c r="H1069">
        <v>58</v>
      </c>
      <c r="I1069">
        <v>-1</v>
      </c>
      <c r="J1069">
        <v>4500</v>
      </c>
      <c r="K1069">
        <v>-1</v>
      </c>
      <c r="L1069">
        <v>-1</v>
      </c>
      <c r="N1069" s="3" t="str">
        <f t="shared" si="32"/>
        <v/>
      </c>
      <c r="O1069" s="3">
        <f>COUNTIF(N$8:N1069,"X")</f>
        <v>93</v>
      </c>
      <c r="P1069" s="3"/>
      <c r="R1069" s="18" t="str">
        <f t="shared" si="33"/>
        <v/>
      </c>
    </row>
    <row r="1070" spans="1:18">
      <c r="A1070" s="2">
        <v>1063</v>
      </c>
      <c r="B1070">
        <v>1</v>
      </c>
      <c r="C1070">
        <v>10</v>
      </c>
      <c r="D1070">
        <v>30</v>
      </c>
      <c r="E1070">
        <v>2</v>
      </c>
      <c r="F1070">
        <v>41</v>
      </c>
      <c r="G1070">
        <v>8</v>
      </c>
      <c r="H1070">
        <v>28</v>
      </c>
      <c r="I1070">
        <v>-1</v>
      </c>
      <c r="J1070">
        <v>4200</v>
      </c>
      <c r="K1070">
        <v>-1</v>
      </c>
      <c r="L1070">
        <v>-1</v>
      </c>
      <c r="N1070" s="3" t="str">
        <f t="shared" si="32"/>
        <v/>
      </c>
      <c r="O1070" s="3">
        <f>COUNTIF(N$8:N1070,"X")</f>
        <v>93</v>
      </c>
      <c r="P1070" s="3"/>
      <c r="R1070" s="18" t="str">
        <f t="shared" si="33"/>
        <v/>
      </c>
    </row>
    <row r="1071" spans="1:18">
      <c r="A1071" s="2">
        <v>1064</v>
      </c>
      <c r="B1071">
        <v>1</v>
      </c>
      <c r="C1071">
        <v>12</v>
      </c>
      <c r="D1071">
        <v>17</v>
      </c>
      <c r="E1071">
        <v>0</v>
      </c>
      <c r="F1071">
        <v>-1</v>
      </c>
      <c r="G1071">
        <v>12</v>
      </c>
      <c r="H1071">
        <v>17</v>
      </c>
      <c r="I1071">
        <v>-1</v>
      </c>
      <c r="J1071">
        <v>3900</v>
      </c>
      <c r="K1071">
        <v>-1</v>
      </c>
      <c r="L1071">
        <v>-1</v>
      </c>
      <c r="N1071" s="3" t="str">
        <f t="shared" si="32"/>
        <v/>
      </c>
      <c r="O1071" s="3">
        <f>COUNTIF(N$8:N1071,"X")</f>
        <v>93</v>
      </c>
      <c r="P1071" s="3"/>
      <c r="R1071" s="18" t="str">
        <f t="shared" si="33"/>
        <v/>
      </c>
    </row>
    <row r="1072" spans="1:18">
      <c r="A1072" s="2">
        <v>1065</v>
      </c>
      <c r="B1072">
        <v>1</v>
      </c>
      <c r="C1072">
        <v>7</v>
      </c>
      <c r="D1072">
        <v>15</v>
      </c>
      <c r="E1072">
        <v>3</v>
      </c>
      <c r="F1072">
        <v>17</v>
      </c>
      <c r="G1072">
        <v>4</v>
      </c>
      <c r="H1072">
        <v>14</v>
      </c>
      <c r="I1072">
        <v>-1</v>
      </c>
      <c r="J1072">
        <v>4000</v>
      </c>
      <c r="K1072">
        <v>-1</v>
      </c>
      <c r="L1072">
        <v>-1</v>
      </c>
      <c r="N1072" s="3" t="str">
        <f t="shared" si="32"/>
        <v/>
      </c>
      <c r="O1072" s="3">
        <f>COUNTIF(N$8:N1072,"X")</f>
        <v>93</v>
      </c>
      <c r="P1072" s="3"/>
      <c r="R1072" s="18" t="str">
        <f t="shared" si="33"/>
        <v/>
      </c>
    </row>
    <row r="1073" spans="1:18">
      <c r="A1073" s="2">
        <v>1066</v>
      </c>
      <c r="B1073">
        <v>1</v>
      </c>
      <c r="C1073">
        <v>9</v>
      </c>
      <c r="D1073">
        <v>22</v>
      </c>
      <c r="E1073">
        <v>3</v>
      </c>
      <c r="F1073">
        <v>22</v>
      </c>
      <c r="G1073">
        <v>6</v>
      </c>
      <c r="H1073">
        <v>23</v>
      </c>
      <c r="I1073">
        <v>-1</v>
      </c>
      <c r="J1073" s="10">
        <v>4200</v>
      </c>
      <c r="K1073">
        <v>-1</v>
      </c>
      <c r="L1073">
        <v>-1</v>
      </c>
      <c r="N1073" s="3" t="str">
        <f t="shared" si="32"/>
        <v/>
      </c>
      <c r="O1073" s="3">
        <f>COUNTIF(N$8:N1073,"X")</f>
        <v>93</v>
      </c>
      <c r="P1073" s="3"/>
      <c r="R1073" s="18" t="str">
        <f t="shared" si="33"/>
        <v/>
      </c>
    </row>
    <row r="1074" spans="1:18">
      <c r="A1074" s="2">
        <v>1067</v>
      </c>
      <c r="B1074">
        <v>1</v>
      </c>
      <c r="C1074">
        <v>-2</v>
      </c>
      <c r="D1074">
        <v>-2</v>
      </c>
      <c r="E1074">
        <v>-2</v>
      </c>
      <c r="F1074">
        <v>-2</v>
      </c>
      <c r="G1074">
        <v>-2</v>
      </c>
      <c r="H1074">
        <v>-2</v>
      </c>
      <c r="I1074">
        <v>-1</v>
      </c>
      <c r="J1074" s="10">
        <v>4300</v>
      </c>
      <c r="K1074">
        <v>-1</v>
      </c>
      <c r="L1074">
        <v>-2</v>
      </c>
      <c r="N1074" s="3" t="str">
        <f t="shared" si="32"/>
        <v>X</v>
      </c>
      <c r="O1074" s="3">
        <f>COUNTIF(N$8:N1074,"X")</f>
        <v>94</v>
      </c>
      <c r="P1074" s="3"/>
      <c r="R1074" s="18" t="str">
        <f t="shared" si="33"/>
        <v/>
      </c>
    </row>
    <row r="1075" spans="1:18">
      <c r="A1075" s="2">
        <v>1068</v>
      </c>
      <c r="B1075">
        <v>1</v>
      </c>
      <c r="C1075">
        <v>13</v>
      </c>
      <c r="D1075">
        <v>22</v>
      </c>
      <c r="E1075">
        <v>6</v>
      </c>
      <c r="F1075">
        <v>23</v>
      </c>
      <c r="G1075">
        <v>7</v>
      </c>
      <c r="H1075">
        <v>22</v>
      </c>
      <c r="I1075">
        <v>-1</v>
      </c>
      <c r="J1075" s="10">
        <v>3900</v>
      </c>
      <c r="K1075">
        <v>-1</v>
      </c>
      <c r="L1075">
        <v>-1</v>
      </c>
      <c r="N1075" s="3" t="str">
        <f t="shared" si="32"/>
        <v/>
      </c>
      <c r="O1075" s="3">
        <f>COUNTIF(N$8:N1075,"X")</f>
        <v>94</v>
      </c>
      <c r="P1075" s="3"/>
      <c r="R1075" s="18" t="str">
        <f t="shared" si="33"/>
        <v/>
      </c>
    </row>
    <row r="1076" spans="1:18">
      <c r="A1076" s="2">
        <v>1069</v>
      </c>
      <c r="B1076">
        <v>1</v>
      </c>
      <c r="C1076">
        <v>12</v>
      </c>
      <c r="D1076">
        <v>38</v>
      </c>
      <c r="E1076">
        <v>4</v>
      </c>
      <c r="F1076">
        <v>42</v>
      </c>
      <c r="G1076">
        <v>8</v>
      </c>
      <c r="H1076">
        <v>36</v>
      </c>
      <c r="I1076">
        <v>-1</v>
      </c>
      <c r="J1076" s="10">
        <v>2500</v>
      </c>
      <c r="K1076">
        <v>-1</v>
      </c>
      <c r="L1076">
        <v>-1</v>
      </c>
      <c r="N1076" s="3" t="str">
        <f t="shared" si="32"/>
        <v/>
      </c>
      <c r="O1076" s="3">
        <f>COUNTIF(N$8:N1076,"X")</f>
        <v>94</v>
      </c>
      <c r="P1076" s="3"/>
      <c r="R1076" s="18" t="str">
        <f t="shared" si="33"/>
        <v/>
      </c>
    </row>
    <row r="1077" spans="1:18">
      <c r="A1077" s="2">
        <v>1070</v>
      </c>
      <c r="B1077">
        <v>1</v>
      </c>
      <c r="C1077">
        <v>17</v>
      </c>
      <c r="D1077">
        <v>52</v>
      </c>
      <c r="E1077">
        <v>7</v>
      </c>
      <c r="F1077">
        <v>52</v>
      </c>
      <c r="G1077">
        <v>10</v>
      </c>
      <c r="H1077">
        <v>53</v>
      </c>
      <c r="I1077">
        <v>-1</v>
      </c>
      <c r="J1077" s="10">
        <v>3800</v>
      </c>
      <c r="K1077">
        <v>-1</v>
      </c>
      <c r="L1077">
        <v>-1</v>
      </c>
      <c r="N1077" s="3" t="str">
        <f t="shared" si="32"/>
        <v/>
      </c>
      <c r="O1077" s="3">
        <f>COUNTIF(N$8:N1077,"X")</f>
        <v>94</v>
      </c>
      <c r="P1077" s="3"/>
      <c r="R1077" s="18" t="str">
        <f t="shared" si="33"/>
        <v/>
      </c>
    </row>
    <row r="1078" spans="1:18">
      <c r="A1078" s="2">
        <v>1071</v>
      </c>
      <c r="B1078">
        <v>1</v>
      </c>
      <c r="C1078">
        <v>11</v>
      </c>
      <c r="D1078">
        <v>70</v>
      </c>
      <c r="E1078">
        <v>6</v>
      </c>
      <c r="F1078">
        <v>56</v>
      </c>
      <c r="G1078">
        <v>5</v>
      </c>
      <c r="H1078">
        <v>88</v>
      </c>
      <c r="I1078">
        <v>-1</v>
      </c>
      <c r="J1078" s="10">
        <v>4700</v>
      </c>
      <c r="K1078">
        <v>-1</v>
      </c>
      <c r="L1078">
        <v>-1</v>
      </c>
      <c r="N1078" s="3" t="str">
        <f t="shared" si="32"/>
        <v/>
      </c>
      <c r="O1078" s="3">
        <f>COUNTIF(N$8:N1078,"X")</f>
        <v>94</v>
      </c>
      <c r="P1078" s="3" t="str">
        <f>IF(O1078&gt;$F$3,"X","-")</f>
        <v>X</v>
      </c>
      <c r="R1078" s="18" t="str">
        <f t="shared" si="33"/>
        <v>Betriebsmeldung</v>
      </c>
    </row>
    <row r="1079" spans="1:18">
      <c r="A1079" s="2">
        <v>1072</v>
      </c>
      <c r="B1079">
        <v>1</v>
      </c>
      <c r="C1079">
        <v>16</v>
      </c>
      <c r="D1079">
        <v>54</v>
      </c>
      <c r="E1079">
        <v>7</v>
      </c>
      <c r="F1079">
        <v>53</v>
      </c>
      <c r="G1079">
        <v>9</v>
      </c>
      <c r="H1079">
        <v>56</v>
      </c>
      <c r="I1079">
        <v>-1</v>
      </c>
      <c r="J1079" s="10">
        <v>3600</v>
      </c>
      <c r="K1079">
        <v>-1</v>
      </c>
      <c r="L1079">
        <v>-1</v>
      </c>
      <c r="N1079" s="3" t="str">
        <f t="shared" si="32"/>
        <v/>
      </c>
      <c r="O1079" s="3">
        <f>COUNTIF(N$8:N1079,"X")</f>
        <v>94</v>
      </c>
      <c r="P1079" s="3"/>
      <c r="R1079" s="18" t="str">
        <f t="shared" si="33"/>
        <v/>
      </c>
    </row>
    <row r="1080" spans="1:18">
      <c r="A1080" s="2">
        <v>1073</v>
      </c>
      <c r="B1080">
        <v>1</v>
      </c>
      <c r="C1080">
        <v>15</v>
      </c>
      <c r="D1080">
        <v>54</v>
      </c>
      <c r="E1080">
        <v>8</v>
      </c>
      <c r="F1080">
        <v>54</v>
      </c>
      <c r="G1080">
        <v>7</v>
      </c>
      <c r="H1080">
        <v>56</v>
      </c>
      <c r="I1080">
        <v>-1</v>
      </c>
      <c r="J1080" s="10">
        <v>3300</v>
      </c>
      <c r="K1080">
        <v>-1</v>
      </c>
      <c r="L1080">
        <v>-1</v>
      </c>
      <c r="N1080" s="3" t="str">
        <f t="shared" si="32"/>
        <v/>
      </c>
      <c r="O1080" s="3">
        <f>COUNTIF(N$8:N1080,"X")</f>
        <v>94</v>
      </c>
      <c r="P1080" s="3"/>
      <c r="R1080" s="18" t="str">
        <f t="shared" si="33"/>
        <v/>
      </c>
    </row>
    <row r="1081" spans="1:18">
      <c r="A1081" s="2">
        <v>1074</v>
      </c>
      <c r="B1081">
        <v>1</v>
      </c>
      <c r="C1081">
        <v>16</v>
      </c>
      <c r="D1081">
        <v>55</v>
      </c>
      <c r="E1081">
        <v>5</v>
      </c>
      <c r="F1081">
        <v>53</v>
      </c>
      <c r="G1081">
        <v>11</v>
      </c>
      <c r="H1081">
        <v>56</v>
      </c>
      <c r="I1081">
        <v>-1</v>
      </c>
      <c r="J1081" s="10">
        <v>3500</v>
      </c>
      <c r="K1081">
        <v>-1</v>
      </c>
      <c r="L1081">
        <v>-1</v>
      </c>
      <c r="N1081" s="3" t="str">
        <f t="shared" si="32"/>
        <v/>
      </c>
      <c r="O1081" s="3">
        <f>COUNTIF(N$8:N1081,"X")</f>
        <v>94</v>
      </c>
      <c r="P1081" s="3"/>
      <c r="R1081" s="18" t="str">
        <f t="shared" si="33"/>
        <v/>
      </c>
    </row>
    <row r="1082" spans="1:18">
      <c r="A1082" s="2">
        <v>1075</v>
      </c>
      <c r="B1082">
        <v>1</v>
      </c>
      <c r="C1082">
        <v>18</v>
      </c>
      <c r="D1082">
        <v>55</v>
      </c>
      <c r="E1082">
        <v>7</v>
      </c>
      <c r="F1082">
        <v>55</v>
      </c>
      <c r="G1082">
        <v>11</v>
      </c>
      <c r="H1082">
        <v>56</v>
      </c>
      <c r="I1082">
        <v>-1</v>
      </c>
      <c r="J1082" s="10">
        <v>3900</v>
      </c>
      <c r="K1082">
        <v>-1</v>
      </c>
      <c r="L1082">
        <v>-1</v>
      </c>
      <c r="N1082" s="3" t="str">
        <f t="shared" si="32"/>
        <v/>
      </c>
      <c r="O1082" s="3">
        <f>COUNTIF(N$8:N1082,"X")</f>
        <v>94</v>
      </c>
      <c r="P1082" s="3"/>
      <c r="R1082" s="18" t="str">
        <f t="shared" si="33"/>
        <v/>
      </c>
    </row>
    <row r="1083" spans="1:18">
      <c r="A1083" s="2">
        <v>1076</v>
      </c>
      <c r="B1083">
        <v>1</v>
      </c>
      <c r="C1083">
        <v>12</v>
      </c>
      <c r="D1083">
        <v>65</v>
      </c>
      <c r="E1083">
        <v>4</v>
      </c>
      <c r="F1083">
        <v>62</v>
      </c>
      <c r="G1083">
        <v>8</v>
      </c>
      <c r="H1083">
        <v>67</v>
      </c>
      <c r="I1083">
        <v>-1</v>
      </c>
      <c r="J1083" s="10">
        <v>4100</v>
      </c>
      <c r="K1083">
        <v>-1</v>
      </c>
      <c r="L1083">
        <v>-1</v>
      </c>
      <c r="N1083" s="3" t="str">
        <f t="shared" si="32"/>
        <v/>
      </c>
      <c r="O1083" s="3">
        <f>COUNTIF(N$8:N1083,"X")</f>
        <v>94</v>
      </c>
      <c r="P1083" s="3"/>
      <c r="R1083" s="18" t="str">
        <f t="shared" si="33"/>
        <v/>
      </c>
    </row>
    <row r="1084" spans="1:18">
      <c r="A1084" s="2">
        <v>1077</v>
      </c>
      <c r="B1084">
        <v>1</v>
      </c>
      <c r="C1084">
        <v>11</v>
      </c>
      <c r="D1084">
        <v>57</v>
      </c>
      <c r="E1084">
        <v>4</v>
      </c>
      <c r="F1084">
        <v>56</v>
      </c>
      <c r="G1084">
        <v>7</v>
      </c>
      <c r="H1084">
        <v>58</v>
      </c>
      <c r="I1084">
        <v>-1</v>
      </c>
      <c r="J1084" s="10">
        <v>4200</v>
      </c>
      <c r="K1084">
        <v>-1</v>
      </c>
      <c r="L1084">
        <v>-1</v>
      </c>
      <c r="N1084" s="3" t="str">
        <f t="shared" si="32"/>
        <v/>
      </c>
      <c r="O1084" s="3">
        <f>COUNTIF(N$8:N1084,"X")</f>
        <v>94</v>
      </c>
      <c r="P1084" s="3"/>
      <c r="R1084" s="18" t="str">
        <f t="shared" si="33"/>
        <v/>
      </c>
    </row>
    <row r="1085" spans="1:18">
      <c r="A1085" s="2">
        <v>1078</v>
      </c>
      <c r="B1085">
        <v>1</v>
      </c>
      <c r="C1085">
        <v>9</v>
      </c>
      <c r="D1085">
        <v>48</v>
      </c>
      <c r="E1085">
        <v>5</v>
      </c>
      <c r="F1085">
        <v>50</v>
      </c>
      <c r="G1085">
        <v>4</v>
      </c>
      <c r="H1085">
        <v>47</v>
      </c>
      <c r="I1085">
        <v>-1</v>
      </c>
      <c r="J1085" s="10">
        <v>4000</v>
      </c>
      <c r="K1085">
        <v>-1</v>
      </c>
      <c r="L1085">
        <v>-1</v>
      </c>
      <c r="N1085" s="3" t="str">
        <f t="shared" si="32"/>
        <v/>
      </c>
      <c r="O1085" s="3">
        <f>COUNTIF(N$8:N1085,"X")</f>
        <v>94</v>
      </c>
      <c r="P1085" s="3"/>
      <c r="R1085" s="18" t="str">
        <f t="shared" si="33"/>
        <v/>
      </c>
    </row>
    <row r="1086" spans="1:18">
      <c r="A1086" s="2">
        <v>1079</v>
      </c>
      <c r="B1086">
        <v>1</v>
      </c>
      <c r="C1086">
        <v>6</v>
      </c>
      <c r="D1086">
        <v>14</v>
      </c>
      <c r="E1086">
        <v>2</v>
      </c>
      <c r="F1086">
        <v>16</v>
      </c>
      <c r="G1086">
        <v>4</v>
      </c>
      <c r="H1086">
        <v>14</v>
      </c>
      <c r="I1086">
        <v>-1</v>
      </c>
      <c r="J1086">
        <v>3800</v>
      </c>
      <c r="K1086">
        <v>-1</v>
      </c>
      <c r="L1086">
        <v>-1</v>
      </c>
      <c r="N1086" s="3" t="str">
        <f t="shared" si="32"/>
        <v/>
      </c>
      <c r="O1086" s="3">
        <f>COUNTIF(N$8:N1086,"X")</f>
        <v>94</v>
      </c>
      <c r="P1086" s="3"/>
      <c r="R1086" s="18" t="str">
        <f t="shared" si="33"/>
        <v/>
      </c>
    </row>
    <row r="1087" spans="1:18">
      <c r="A1087" s="2">
        <v>1080</v>
      </c>
      <c r="B1087">
        <v>1</v>
      </c>
      <c r="C1087">
        <v>5</v>
      </c>
      <c r="D1087">
        <v>23</v>
      </c>
      <c r="E1087">
        <v>2</v>
      </c>
      <c r="F1087">
        <v>49</v>
      </c>
      <c r="G1087">
        <v>3</v>
      </c>
      <c r="H1087">
        <v>7</v>
      </c>
      <c r="I1087">
        <v>-1</v>
      </c>
      <c r="J1087">
        <v>3100</v>
      </c>
      <c r="K1087">
        <v>-1</v>
      </c>
      <c r="L1087">
        <v>-1</v>
      </c>
      <c r="N1087" s="3" t="str">
        <f t="shared" si="32"/>
        <v/>
      </c>
      <c r="O1087" s="3">
        <f>COUNTIF(N$8:N1087,"X")</f>
        <v>94</v>
      </c>
      <c r="P1087" s="3"/>
      <c r="R1087" s="18" t="str">
        <f t="shared" si="33"/>
        <v/>
      </c>
    </row>
    <row r="1088" spans="1:18">
      <c r="A1088" s="2">
        <v>1081</v>
      </c>
      <c r="B1088">
        <v>1</v>
      </c>
      <c r="C1088">
        <v>0</v>
      </c>
      <c r="D1088">
        <v>-1</v>
      </c>
      <c r="E1088">
        <v>0</v>
      </c>
      <c r="F1088">
        <v>-1</v>
      </c>
      <c r="G1088">
        <v>0</v>
      </c>
      <c r="H1088">
        <v>-1</v>
      </c>
      <c r="I1088">
        <v>-1</v>
      </c>
      <c r="J1088">
        <v>4200</v>
      </c>
      <c r="K1088">
        <v>-1</v>
      </c>
      <c r="L1088">
        <v>-1</v>
      </c>
      <c r="N1088" s="3" t="str">
        <f t="shared" si="32"/>
        <v/>
      </c>
      <c r="O1088" s="3">
        <f>COUNTIF(N$8:N1088,"X")</f>
        <v>94</v>
      </c>
      <c r="P1088" s="3" t="str">
        <f>IF(O1088&gt;$F$3,"X","-")</f>
        <v>X</v>
      </c>
      <c r="R1088" s="18" t="str">
        <f t="shared" si="33"/>
        <v>Betriebsmeldung</v>
      </c>
    </row>
    <row r="1089" spans="1:18">
      <c r="A1089" s="2">
        <v>1082</v>
      </c>
      <c r="B1089">
        <v>1</v>
      </c>
      <c r="C1089">
        <v>1</v>
      </c>
      <c r="D1089">
        <v>3</v>
      </c>
      <c r="E1089">
        <v>0</v>
      </c>
      <c r="F1089">
        <v>-1</v>
      </c>
      <c r="G1089">
        <v>1</v>
      </c>
      <c r="H1089">
        <v>3</v>
      </c>
      <c r="I1089">
        <v>-1</v>
      </c>
      <c r="J1089">
        <v>4400</v>
      </c>
      <c r="K1089">
        <v>-1</v>
      </c>
      <c r="L1089">
        <v>-1</v>
      </c>
      <c r="N1089" s="3" t="str">
        <f t="shared" si="32"/>
        <v/>
      </c>
      <c r="O1089" s="3">
        <f>COUNTIF(N$8:N1089,"X")</f>
        <v>94</v>
      </c>
      <c r="P1089" s="3"/>
      <c r="R1089" s="18" t="str">
        <f t="shared" si="33"/>
        <v/>
      </c>
    </row>
    <row r="1090" spans="1:18">
      <c r="A1090" s="2">
        <v>1083</v>
      </c>
      <c r="B1090">
        <v>1</v>
      </c>
      <c r="C1090">
        <v>7</v>
      </c>
      <c r="D1090">
        <v>6</v>
      </c>
      <c r="E1090">
        <v>1</v>
      </c>
      <c r="F1090">
        <v>4</v>
      </c>
      <c r="G1090">
        <v>6</v>
      </c>
      <c r="H1090">
        <v>7</v>
      </c>
      <c r="I1090">
        <v>-1</v>
      </c>
      <c r="J1090">
        <v>3900</v>
      </c>
      <c r="K1090">
        <v>-1</v>
      </c>
      <c r="L1090">
        <v>-1</v>
      </c>
      <c r="N1090" s="3" t="str">
        <f t="shared" si="32"/>
        <v/>
      </c>
      <c r="O1090" s="3">
        <f>COUNTIF(N$8:N1090,"X")</f>
        <v>94</v>
      </c>
      <c r="P1090" s="3"/>
      <c r="R1090" s="18" t="str">
        <f t="shared" si="33"/>
        <v/>
      </c>
    </row>
    <row r="1091" spans="1:18">
      <c r="A1091" s="2">
        <v>1084</v>
      </c>
      <c r="B1091">
        <v>1</v>
      </c>
      <c r="C1091">
        <v>9</v>
      </c>
      <c r="D1091">
        <v>-2</v>
      </c>
      <c r="E1091">
        <v>4</v>
      </c>
      <c r="F1091">
        <v>-2</v>
      </c>
      <c r="G1091">
        <v>5</v>
      </c>
      <c r="H1091">
        <v>-2</v>
      </c>
      <c r="I1091">
        <v>-1</v>
      </c>
      <c r="J1091">
        <v>4000</v>
      </c>
      <c r="K1091">
        <v>-1</v>
      </c>
      <c r="L1091">
        <v>-2</v>
      </c>
      <c r="N1091" s="3" t="str">
        <f t="shared" si="32"/>
        <v>X</v>
      </c>
      <c r="O1091" s="3">
        <f>COUNTIF(N$8:N1091,"X")</f>
        <v>95</v>
      </c>
      <c r="P1091" s="3"/>
      <c r="R1091" s="18" t="str">
        <f t="shared" si="33"/>
        <v/>
      </c>
    </row>
    <row r="1092" spans="1:18">
      <c r="A1092" s="2">
        <v>1085</v>
      </c>
      <c r="B1092">
        <v>1</v>
      </c>
      <c r="C1092">
        <v>12</v>
      </c>
      <c r="D1092">
        <v>-2</v>
      </c>
      <c r="E1092">
        <v>3</v>
      </c>
      <c r="F1092">
        <v>-2</v>
      </c>
      <c r="G1092">
        <v>9</v>
      </c>
      <c r="H1092">
        <v>-2</v>
      </c>
      <c r="I1092">
        <v>-1</v>
      </c>
      <c r="J1092">
        <v>3500</v>
      </c>
      <c r="K1092">
        <v>-1</v>
      </c>
      <c r="L1092">
        <v>-2</v>
      </c>
      <c r="N1092" s="3" t="str">
        <f t="shared" si="32"/>
        <v>X</v>
      </c>
      <c r="O1092" s="3">
        <f>COUNTIF(N$8:N1092,"X")</f>
        <v>96</v>
      </c>
      <c r="P1092" s="3"/>
      <c r="R1092" s="18" t="str">
        <f t="shared" si="33"/>
        <v/>
      </c>
    </row>
    <row r="1093" spans="1:18">
      <c r="A1093" s="2">
        <v>1086</v>
      </c>
      <c r="B1093">
        <v>1</v>
      </c>
      <c r="C1093">
        <v>13</v>
      </c>
      <c r="D1093">
        <v>-2</v>
      </c>
      <c r="E1093">
        <v>6</v>
      </c>
      <c r="F1093">
        <v>-2</v>
      </c>
      <c r="G1093">
        <v>7</v>
      </c>
      <c r="H1093">
        <v>-2</v>
      </c>
      <c r="I1093">
        <v>-1</v>
      </c>
      <c r="J1093">
        <v>3000</v>
      </c>
      <c r="K1093">
        <v>-1</v>
      </c>
      <c r="L1093">
        <v>-2</v>
      </c>
      <c r="N1093" s="3" t="str">
        <f t="shared" si="32"/>
        <v>X</v>
      </c>
      <c r="O1093" s="3">
        <f>COUNTIF(N$8:N1093,"X")</f>
        <v>97</v>
      </c>
      <c r="P1093" s="3"/>
      <c r="R1093" s="18" t="str">
        <f t="shared" si="33"/>
        <v/>
      </c>
    </row>
    <row r="1094" spans="1:18">
      <c r="A1094" s="2">
        <v>1087</v>
      </c>
      <c r="B1094">
        <v>1</v>
      </c>
      <c r="C1094">
        <v>15</v>
      </c>
      <c r="D1094">
        <v>56</v>
      </c>
      <c r="E1094">
        <v>3</v>
      </c>
      <c r="F1094">
        <v>54</v>
      </c>
      <c r="G1094">
        <v>12</v>
      </c>
      <c r="H1094">
        <v>57</v>
      </c>
      <c r="I1094">
        <v>-1</v>
      </c>
      <c r="J1094">
        <v>3900</v>
      </c>
      <c r="K1094">
        <v>-1</v>
      </c>
      <c r="L1094">
        <v>-1</v>
      </c>
      <c r="N1094" s="3" t="str">
        <f t="shared" si="32"/>
        <v/>
      </c>
      <c r="O1094" s="3">
        <f>COUNTIF(N$8:N1094,"X")</f>
        <v>97</v>
      </c>
      <c r="P1094" s="3"/>
      <c r="R1094" s="18" t="str">
        <f t="shared" si="33"/>
        <v/>
      </c>
    </row>
    <row r="1095" spans="1:18">
      <c r="A1095" s="2">
        <v>1088</v>
      </c>
      <c r="B1095">
        <v>1</v>
      </c>
      <c r="C1095">
        <v>11</v>
      </c>
      <c r="D1095">
        <v>62</v>
      </c>
      <c r="E1095">
        <v>4</v>
      </c>
      <c r="F1095">
        <v>57</v>
      </c>
      <c r="G1095">
        <v>7</v>
      </c>
      <c r="H1095">
        <v>65</v>
      </c>
      <c r="I1095">
        <v>-1</v>
      </c>
      <c r="J1095">
        <v>4400</v>
      </c>
      <c r="K1095">
        <v>-1</v>
      </c>
      <c r="L1095">
        <v>-1</v>
      </c>
      <c r="N1095" s="3" t="str">
        <f t="shared" si="32"/>
        <v/>
      </c>
      <c r="O1095" s="3">
        <f>COUNTIF(N$8:N1095,"X")</f>
        <v>97</v>
      </c>
      <c r="P1095" s="3"/>
      <c r="R1095" s="18" t="str">
        <f t="shared" si="33"/>
        <v/>
      </c>
    </row>
    <row r="1096" spans="1:18">
      <c r="A1096" s="2">
        <v>1089</v>
      </c>
      <c r="B1096">
        <v>1</v>
      </c>
      <c r="C1096">
        <v>13</v>
      </c>
      <c r="D1096">
        <v>67</v>
      </c>
      <c r="E1096">
        <v>7</v>
      </c>
      <c r="F1096">
        <v>66</v>
      </c>
      <c r="G1096">
        <v>6</v>
      </c>
      <c r="H1096">
        <v>70</v>
      </c>
      <c r="I1096">
        <v>-1</v>
      </c>
      <c r="J1096">
        <v>4200</v>
      </c>
      <c r="K1096">
        <v>-1</v>
      </c>
      <c r="L1096">
        <v>-1</v>
      </c>
      <c r="N1096" s="3" t="str">
        <f t="shared" ref="N1096:N1159" si="34">IF(OR(C1096=-2,D1096=-2,E1096=-2,F1096=-2,G1096=-2,H1096=-2),"X","")</f>
        <v/>
      </c>
      <c r="O1096" s="3">
        <f>COUNTIF(N$8:N1096,"X")</f>
        <v>97</v>
      </c>
      <c r="P1096" s="3"/>
      <c r="R1096" s="18" t="str">
        <f t="shared" ref="R1096:R1159" si="35">IF(P1096&gt;="X","Betriebsmeldung","")</f>
        <v/>
      </c>
    </row>
    <row r="1097" spans="1:18">
      <c r="A1097" s="2">
        <v>1090</v>
      </c>
      <c r="B1097">
        <v>1</v>
      </c>
      <c r="C1097">
        <v>12</v>
      </c>
      <c r="D1097">
        <v>68</v>
      </c>
      <c r="E1097">
        <v>4</v>
      </c>
      <c r="F1097">
        <v>68</v>
      </c>
      <c r="G1097">
        <v>8</v>
      </c>
      <c r="H1097">
        <v>68</v>
      </c>
      <c r="I1097">
        <v>-1</v>
      </c>
      <c r="J1097">
        <v>3100</v>
      </c>
      <c r="K1097">
        <v>-1</v>
      </c>
      <c r="L1097">
        <v>-1</v>
      </c>
      <c r="N1097" s="3" t="str">
        <f t="shared" si="34"/>
        <v/>
      </c>
      <c r="O1097" s="3">
        <f>COUNTIF(N$8:N1097,"X")</f>
        <v>97</v>
      </c>
      <c r="P1097" s="3"/>
      <c r="R1097" s="18" t="str">
        <f t="shared" si="35"/>
        <v/>
      </c>
    </row>
    <row r="1098" spans="1:18">
      <c r="A1098" s="2">
        <v>1091</v>
      </c>
      <c r="B1098">
        <v>1</v>
      </c>
      <c r="C1098">
        <v>11</v>
      </c>
      <c r="D1098">
        <v>64</v>
      </c>
      <c r="E1098">
        <v>3</v>
      </c>
      <c r="F1098">
        <v>48</v>
      </c>
      <c r="G1098">
        <v>8</v>
      </c>
      <c r="H1098">
        <v>70</v>
      </c>
      <c r="I1098">
        <v>-1</v>
      </c>
      <c r="J1098">
        <v>3800</v>
      </c>
      <c r="K1098">
        <v>-1</v>
      </c>
      <c r="L1098">
        <v>-1</v>
      </c>
      <c r="N1098" s="3" t="str">
        <f t="shared" si="34"/>
        <v/>
      </c>
      <c r="O1098" s="3">
        <f>COUNTIF(N$8:N1098,"X")</f>
        <v>97</v>
      </c>
      <c r="P1098" s="3" t="str">
        <f>IF(O1098&gt;$F$3,"X","-")</f>
        <v>X</v>
      </c>
      <c r="R1098" s="18" t="str">
        <f t="shared" si="35"/>
        <v>Betriebsmeldung</v>
      </c>
    </row>
    <row r="1099" spans="1:18">
      <c r="A1099" s="2">
        <v>1092</v>
      </c>
      <c r="B1099">
        <v>1</v>
      </c>
      <c r="C1099">
        <v>11</v>
      </c>
      <c r="D1099">
        <v>52</v>
      </c>
      <c r="E1099">
        <v>6</v>
      </c>
      <c r="F1099">
        <v>53</v>
      </c>
      <c r="G1099">
        <v>5</v>
      </c>
      <c r="H1099">
        <v>51</v>
      </c>
      <c r="I1099">
        <v>-1</v>
      </c>
      <c r="J1099">
        <v>4000</v>
      </c>
      <c r="K1099">
        <v>-1</v>
      </c>
      <c r="L1099">
        <v>-1</v>
      </c>
      <c r="N1099" s="3" t="str">
        <f t="shared" si="34"/>
        <v/>
      </c>
      <c r="O1099" s="3">
        <f>COUNTIF(N$8:N1099,"X")</f>
        <v>97</v>
      </c>
      <c r="P1099" s="3"/>
      <c r="R1099" s="18" t="str">
        <f t="shared" si="35"/>
        <v/>
      </c>
    </row>
    <row r="1100" spans="1:18">
      <c r="A1100" s="2">
        <v>1093</v>
      </c>
      <c r="B1100">
        <v>1</v>
      </c>
      <c r="C1100">
        <v>-2</v>
      </c>
      <c r="D1100">
        <v>59</v>
      </c>
      <c r="E1100">
        <v>-2</v>
      </c>
      <c r="F1100">
        <v>51</v>
      </c>
      <c r="G1100">
        <v>-2</v>
      </c>
      <c r="H1100">
        <v>61</v>
      </c>
      <c r="I1100">
        <v>-1</v>
      </c>
      <c r="J1100">
        <v>3600</v>
      </c>
      <c r="K1100">
        <v>-1</v>
      </c>
      <c r="L1100">
        <v>-1</v>
      </c>
      <c r="N1100" s="3" t="str">
        <f t="shared" si="34"/>
        <v>X</v>
      </c>
      <c r="O1100" s="3">
        <f>COUNTIF(N$8:N1100,"X")</f>
        <v>98</v>
      </c>
      <c r="P1100" s="3"/>
      <c r="R1100" s="18" t="str">
        <f t="shared" si="35"/>
        <v/>
      </c>
    </row>
    <row r="1101" spans="1:18">
      <c r="A1101" s="2">
        <v>1094</v>
      </c>
      <c r="B1101">
        <v>1</v>
      </c>
      <c r="C1101">
        <v>11</v>
      </c>
      <c r="D1101">
        <v>34</v>
      </c>
      <c r="E1101">
        <v>7</v>
      </c>
      <c r="F1101">
        <v>33</v>
      </c>
      <c r="G1101">
        <v>4</v>
      </c>
      <c r="H1101">
        <v>37</v>
      </c>
      <c r="I1101">
        <v>-1</v>
      </c>
      <c r="J1101">
        <v>3800</v>
      </c>
      <c r="K1101">
        <v>-1</v>
      </c>
      <c r="L1101">
        <v>-1</v>
      </c>
      <c r="N1101" s="3" t="str">
        <f t="shared" si="34"/>
        <v/>
      </c>
      <c r="O1101" s="3">
        <f>COUNTIF(N$8:N1101,"X")</f>
        <v>98</v>
      </c>
      <c r="P1101" s="3"/>
      <c r="R1101" s="18" t="str">
        <f t="shared" si="35"/>
        <v/>
      </c>
    </row>
    <row r="1102" spans="1:18">
      <c r="A1102" s="2">
        <v>1095</v>
      </c>
      <c r="B1102">
        <v>1</v>
      </c>
      <c r="C1102">
        <v>13</v>
      </c>
      <c r="D1102">
        <v>52</v>
      </c>
      <c r="E1102">
        <v>6</v>
      </c>
      <c r="F1102">
        <v>57</v>
      </c>
      <c r="G1102">
        <v>7</v>
      </c>
      <c r="H1102">
        <v>49</v>
      </c>
      <c r="I1102">
        <v>-1</v>
      </c>
      <c r="J1102">
        <v>4600</v>
      </c>
      <c r="K1102">
        <v>-1</v>
      </c>
      <c r="L1102">
        <v>-1</v>
      </c>
      <c r="N1102" s="3" t="str">
        <f t="shared" si="34"/>
        <v/>
      </c>
      <c r="O1102" s="3">
        <f>COUNTIF(N$8:N1102,"X")</f>
        <v>98</v>
      </c>
      <c r="P1102" s="3"/>
      <c r="R1102" s="18" t="str">
        <f t="shared" si="35"/>
        <v/>
      </c>
    </row>
    <row r="1103" spans="1:18">
      <c r="A1103" s="2">
        <v>1096</v>
      </c>
      <c r="B1103">
        <v>1</v>
      </c>
      <c r="C1103">
        <v>16</v>
      </c>
      <c r="D1103">
        <v>41</v>
      </c>
      <c r="E1103">
        <v>5</v>
      </c>
      <c r="F1103">
        <v>41</v>
      </c>
      <c r="G1103">
        <v>11</v>
      </c>
      <c r="H1103">
        <v>42</v>
      </c>
      <c r="I1103">
        <v>-1</v>
      </c>
      <c r="J1103">
        <v>4500</v>
      </c>
      <c r="K1103">
        <v>-1</v>
      </c>
      <c r="L1103">
        <v>-1</v>
      </c>
      <c r="N1103" s="3" t="str">
        <f t="shared" si="34"/>
        <v/>
      </c>
      <c r="O1103" s="3">
        <f>COUNTIF(N$8:N1103,"X")</f>
        <v>98</v>
      </c>
      <c r="P1103" s="3"/>
      <c r="R1103" s="18" t="str">
        <f t="shared" si="35"/>
        <v/>
      </c>
    </row>
    <row r="1104" spans="1:18">
      <c r="A1104" s="2">
        <v>1097</v>
      </c>
      <c r="B1104">
        <v>1</v>
      </c>
      <c r="C1104">
        <v>9</v>
      </c>
      <c r="D1104">
        <v>29</v>
      </c>
      <c r="E1104">
        <v>2</v>
      </c>
      <c r="F1104">
        <v>33</v>
      </c>
      <c r="G1104">
        <v>7</v>
      </c>
      <c r="H1104">
        <v>29</v>
      </c>
      <c r="I1104">
        <v>-1</v>
      </c>
      <c r="J1104">
        <v>4200</v>
      </c>
      <c r="K1104">
        <v>-1</v>
      </c>
      <c r="L1104">
        <v>-1</v>
      </c>
      <c r="N1104" s="3" t="str">
        <f t="shared" si="34"/>
        <v/>
      </c>
      <c r="O1104" s="3">
        <f>COUNTIF(N$8:N1104,"X")</f>
        <v>98</v>
      </c>
      <c r="P1104" s="3"/>
      <c r="R1104" s="18" t="str">
        <f t="shared" si="35"/>
        <v/>
      </c>
    </row>
    <row r="1105" spans="1:18">
      <c r="A1105" s="2">
        <v>1098</v>
      </c>
      <c r="B1105">
        <v>1</v>
      </c>
      <c r="C1105">
        <v>9</v>
      </c>
      <c r="D1105">
        <v>34</v>
      </c>
      <c r="E1105">
        <v>1</v>
      </c>
      <c r="F1105">
        <v>29</v>
      </c>
      <c r="G1105">
        <v>8</v>
      </c>
      <c r="H1105">
        <v>35</v>
      </c>
      <c r="I1105">
        <v>-1</v>
      </c>
      <c r="J1105">
        <v>3900</v>
      </c>
      <c r="K1105">
        <v>-1</v>
      </c>
      <c r="L1105">
        <v>-1</v>
      </c>
      <c r="N1105" s="3" t="str">
        <f t="shared" si="34"/>
        <v/>
      </c>
      <c r="O1105" s="3">
        <f>COUNTIF(N$8:N1105,"X")</f>
        <v>98</v>
      </c>
      <c r="P1105" s="3"/>
      <c r="R1105" s="18" t="str">
        <f t="shared" si="35"/>
        <v/>
      </c>
    </row>
    <row r="1106" spans="1:18">
      <c r="A1106" s="2">
        <v>1099</v>
      </c>
      <c r="B1106">
        <v>1</v>
      </c>
      <c r="C1106">
        <v>3</v>
      </c>
      <c r="D1106">
        <v>12</v>
      </c>
      <c r="E1106">
        <v>2</v>
      </c>
      <c r="F1106">
        <v>15</v>
      </c>
      <c r="G1106">
        <v>1</v>
      </c>
      <c r="H1106">
        <v>6</v>
      </c>
      <c r="I1106">
        <v>-1</v>
      </c>
      <c r="J1106">
        <v>4000</v>
      </c>
      <c r="K1106">
        <v>-1</v>
      </c>
      <c r="L1106">
        <v>-1</v>
      </c>
      <c r="N1106" s="3" t="str">
        <f t="shared" si="34"/>
        <v/>
      </c>
      <c r="O1106" s="3">
        <f>COUNTIF(N$8:N1106,"X")</f>
        <v>98</v>
      </c>
      <c r="P1106" s="3"/>
      <c r="R1106" s="18" t="str">
        <f t="shared" si="35"/>
        <v/>
      </c>
    </row>
    <row r="1107" spans="1:18">
      <c r="A1107" s="2">
        <v>1100</v>
      </c>
      <c r="B1107">
        <v>1</v>
      </c>
      <c r="C1107">
        <v>10</v>
      </c>
      <c r="D1107">
        <v>34</v>
      </c>
      <c r="E1107">
        <v>3</v>
      </c>
      <c r="F1107">
        <v>44</v>
      </c>
      <c r="G1107">
        <v>7</v>
      </c>
      <c r="H1107">
        <v>30</v>
      </c>
      <c r="I1107">
        <v>-1</v>
      </c>
      <c r="J1107" s="10">
        <v>4200</v>
      </c>
      <c r="K1107">
        <v>-1</v>
      </c>
      <c r="L1107">
        <v>-1</v>
      </c>
      <c r="N1107" s="3" t="str">
        <f t="shared" si="34"/>
        <v/>
      </c>
      <c r="O1107" s="3">
        <f>COUNTIF(N$8:N1107,"X")</f>
        <v>98</v>
      </c>
      <c r="P1107" s="3"/>
      <c r="R1107" s="18" t="str">
        <f t="shared" si="35"/>
        <v/>
      </c>
    </row>
    <row r="1108" spans="1:18">
      <c r="A1108" s="2">
        <v>1101</v>
      </c>
      <c r="B1108">
        <v>1</v>
      </c>
      <c r="C1108">
        <v>8</v>
      </c>
      <c r="D1108">
        <v>87</v>
      </c>
      <c r="E1108">
        <v>4</v>
      </c>
      <c r="F1108">
        <v>83</v>
      </c>
      <c r="G1108">
        <v>4</v>
      </c>
      <c r="H1108">
        <v>92</v>
      </c>
      <c r="I1108">
        <v>-1</v>
      </c>
      <c r="J1108" s="10">
        <v>4300</v>
      </c>
      <c r="K1108">
        <v>-1</v>
      </c>
      <c r="L1108">
        <v>-1</v>
      </c>
      <c r="N1108" s="3" t="str">
        <f t="shared" si="34"/>
        <v/>
      </c>
      <c r="O1108" s="3">
        <f>COUNTIF(N$8:N1108,"X")</f>
        <v>98</v>
      </c>
      <c r="P1108" s="3" t="str">
        <f>IF(O1108&gt;$F$3,"X","-")</f>
        <v>X</v>
      </c>
      <c r="R1108" s="18" t="str">
        <f t="shared" si="35"/>
        <v>Betriebsmeldung</v>
      </c>
    </row>
    <row r="1109" spans="1:18">
      <c r="A1109" s="2">
        <v>1102</v>
      </c>
      <c r="B1109">
        <v>1</v>
      </c>
      <c r="C1109">
        <v>9</v>
      </c>
      <c r="D1109">
        <v>97</v>
      </c>
      <c r="E1109">
        <v>4</v>
      </c>
      <c r="F1109">
        <v>97</v>
      </c>
      <c r="G1109">
        <v>5</v>
      </c>
      <c r="H1109">
        <v>97</v>
      </c>
      <c r="I1109">
        <v>-1</v>
      </c>
      <c r="J1109" s="10">
        <v>3900</v>
      </c>
      <c r="K1109">
        <v>-1</v>
      </c>
      <c r="L1109">
        <v>-1</v>
      </c>
      <c r="N1109" s="3" t="str">
        <f t="shared" si="34"/>
        <v/>
      </c>
      <c r="O1109" s="3">
        <f>COUNTIF(N$8:N1109,"X")</f>
        <v>98</v>
      </c>
      <c r="P1109" s="3"/>
      <c r="R1109" s="18" t="str">
        <f t="shared" si="35"/>
        <v/>
      </c>
    </row>
    <row r="1110" spans="1:18">
      <c r="A1110" s="2">
        <v>1103</v>
      </c>
      <c r="B1110">
        <v>1</v>
      </c>
      <c r="C1110">
        <v>10</v>
      </c>
      <c r="D1110">
        <v>102</v>
      </c>
      <c r="E1110">
        <v>2</v>
      </c>
      <c r="F1110">
        <v>92</v>
      </c>
      <c r="G1110">
        <v>8</v>
      </c>
      <c r="H1110">
        <v>105</v>
      </c>
      <c r="I1110">
        <v>-1</v>
      </c>
      <c r="J1110" s="10">
        <v>2500</v>
      </c>
      <c r="K1110">
        <v>-1</v>
      </c>
      <c r="L1110">
        <v>-1</v>
      </c>
      <c r="N1110" s="3" t="str">
        <f t="shared" si="34"/>
        <v/>
      </c>
      <c r="O1110" s="3">
        <f>COUNTIF(N$8:N1110,"X")</f>
        <v>98</v>
      </c>
      <c r="P1110" s="3"/>
      <c r="R1110" s="18" t="str">
        <f t="shared" si="35"/>
        <v/>
      </c>
    </row>
    <row r="1111" spans="1:18">
      <c r="A1111" s="2">
        <v>1104</v>
      </c>
      <c r="B1111">
        <v>1</v>
      </c>
      <c r="C1111">
        <v>11</v>
      </c>
      <c r="D1111">
        <v>105</v>
      </c>
      <c r="E1111">
        <v>1</v>
      </c>
      <c r="F1111">
        <v>94</v>
      </c>
      <c r="G1111">
        <v>10</v>
      </c>
      <c r="H1111">
        <v>107</v>
      </c>
      <c r="I1111">
        <v>-1</v>
      </c>
      <c r="J1111" s="10">
        <v>3800</v>
      </c>
      <c r="K1111">
        <v>-1</v>
      </c>
      <c r="L1111">
        <v>-1</v>
      </c>
      <c r="N1111" s="3" t="str">
        <f t="shared" si="34"/>
        <v/>
      </c>
      <c r="O1111" s="3">
        <f>COUNTIF(N$8:N1111,"X")</f>
        <v>98</v>
      </c>
      <c r="P1111" s="3"/>
      <c r="R1111" s="18" t="str">
        <f t="shared" si="35"/>
        <v/>
      </c>
    </row>
    <row r="1112" spans="1:18">
      <c r="A1112" s="2">
        <v>1105</v>
      </c>
      <c r="B1112">
        <v>1</v>
      </c>
      <c r="C1112">
        <v>12</v>
      </c>
      <c r="D1112">
        <v>102</v>
      </c>
      <c r="E1112">
        <v>2</v>
      </c>
      <c r="F1112">
        <v>95</v>
      </c>
      <c r="G1112">
        <v>10</v>
      </c>
      <c r="H1112">
        <v>104</v>
      </c>
      <c r="I1112">
        <v>-1</v>
      </c>
      <c r="J1112" s="10">
        <v>4700</v>
      </c>
      <c r="K1112">
        <v>-1</v>
      </c>
      <c r="L1112">
        <v>-1</v>
      </c>
      <c r="N1112" s="3" t="str">
        <f t="shared" si="34"/>
        <v/>
      </c>
      <c r="O1112" s="3">
        <f>COUNTIF(N$8:N1112,"X")</f>
        <v>98</v>
      </c>
      <c r="P1112" s="3"/>
      <c r="R1112" s="18" t="str">
        <f t="shared" si="35"/>
        <v/>
      </c>
    </row>
    <row r="1113" spans="1:18">
      <c r="A1113" s="2">
        <v>1106</v>
      </c>
      <c r="B1113">
        <v>1</v>
      </c>
      <c r="C1113">
        <v>9</v>
      </c>
      <c r="D1113">
        <v>-2</v>
      </c>
      <c r="E1113">
        <v>5</v>
      </c>
      <c r="F1113">
        <v>-2</v>
      </c>
      <c r="G1113">
        <v>4</v>
      </c>
      <c r="H1113">
        <v>-2</v>
      </c>
      <c r="I1113">
        <v>-1</v>
      </c>
      <c r="J1113" s="10">
        <v>3600</v>
      </c>
      <c r="K1113">
        <v>-1</v>
      </c>
      <c r="L1113">
        <v>-2</v>
      </c>
      <c r="N1113" s="3" t="str">
        <f t="shared" si="34"/>
        <v>X</v>
      </c>
      <c r="O1113" s="3">
        <f>COUNTIF(N$8:N1113,"X")</f>
        <v>99</v>
      </c>
      <c r="P1113" s="3"/>
      <c r="R1113" s="18" t="str">
        <f t="shared" si="35"/>
        <v/>
      </c>
    </row>
    <row r="1114" spans="1:18">
      <c r="A1114" s="2">
        <v>1107</v>
      </c>
      <c r="B1114">
        <v>1</v>
      </c>
      <c r="C1114">
        <v>9</v>
      </c>
      <c r="D1114">
        <v>77</v>
      </c>
      <c r="E1114">
        <v>1</v>
      </c>
      <c r="F1114">
        <v>75</v>
      </c>
      <c r="G1114">
        <v>8</v>
      </c>
      <c r="H1114">
        <v>78</v>
      </c>
      <c r="I1114">
        <v>-1</v>
      </c>
      <c r="J1114" s="10">
        <v>2540</v>
      </c>
      <c r="K1114">
        <v>-1</v>
      </c>
      <c r="L1114">
        <v>-1</v>
      </c>
      <c r="N1114" s="3" t="str">
        <f t="shared" si="34"/>
        <v/>
      </c>
      <c r="O1114" s="3">
        <f>COUNTIF(N$8:N1114,"X")</f>
        <v>99</v>
      </c>
      <c r="P1114" s="3"/>
      <c r="R1114" s="18" t="str">
        <f t="shared" si="35"/>
        <v/>
      </c>
    </row>
    <row r="1115" spans="1:18">
      <c r="A1115" s="2">
        <v>1108</v>
      </c>
      <c r="B1115">
        <v>1</v>
      </c>
      <c r="C1115">
        <v>5</v>
      </c>
      <c r="D1115">
        <v>71</v>
      </c>
      <c r="E1115">
        <v>1</v>
      </c>
      <c r="F1115">
        <v>51</v>
      </c>
      <c r="G1115">
        <v>4</v>
      </c>
      <c r="H1115">
        <v>76</v>
      </c>
      <c r="I1115">
        <v>-1</v>
      </c>
      <c r="J1115">
        <v>2540</v>
      </c>
      <c r="K1115">
        <v>-1</v>
      </c>
      <c r="L1115">
        <v>-1</v>
      </c>
      <c r="N1115" s="3" t="str">
        <f t="shared" si="34"/>
        <v/>
      </c>
      <c r="O1115" s="3">
        <f>COUNTIF(N$8:N1115,"X")</f>
        <v>99</v>
      </c>
      <c r="P1115" s="3"/>
      <c r="R1115" s="18" t="str">
        <f t="shared" si="35"/>
        <v/>
      </c>
    </row>
    <row r="1116" spans="1:18">
      <c r="A1116" s="2">
        <v>1109</v>
      </c>
      <c r="B1116">
        <v>1</v>
      </c>
      <c r="C1116">
        <v>3</v>
      </c>
      <c r="D1116">
        <v>88</v>
      </c>
      <c r="E1116">
        <v>0</v>
      </c>
      <c r="F1116">
        <v>-1</v>
      </c>
      <c r="G1116">
        <v>3</v>
      </c>
      <c r="H1116">
        <v>88</v>
      </c>
      <c r="I1116">
        <v>-1</v>
      </c>
      <c r="J1116">
        <v>25400</v>
      </c>
      <c r="K1116">
        <v>-1</v>
      </c>
      <c r="L1116">
        <v>-1</v>
      </c>
      <c r="N1116" s="3" t="str">
        <f t="shared" si="34"/>
        <v/>
      </c>
      <c r="O1116" s="3">
        <f>COUNTIF(N$8:N1116,"X")</f>
        <v>99</v>
      </c>
      <c r="P1116" s="3"/>
      <c r="R1116" s="18" t="str">
        <f t="shared" si="35"/>
        <v/>
      </c>
    </row>
    <row r="1117" spans="1:18">
      <c r="A1117" s="2">
        <v>1110</v>
      </c>
      <c r="B1117">
        <v>1</v>
      </c>
      <c r="C1117">
        <v>9</v>
      </c>
      <c r="D1117">
        <v>43</v>
      </c>
      <c r="E1117">
        <v>3</v>
      </c>
      <c r="F1117">
        <v>40</v>
      </c>
      <c r="G1117">
        <v>6</v>
      </c>
      <c r="H1117">
        <v>45</v>
      </c>
      <c r="I1117">
        <v>-1</v>
      </c>
      <c r="J1117">
        <v>25400</v>
      </c>
      <c r="K1117">
        <v>-1</v>
      </c>
      <c r="L1117">
        <v>-1</v>
      </c>
      <c r="N1117" s="3" t="str">
        <f t="shared" si="34"/>
        <v/>
      </c>
      <c r="O1117" s="3">
        <f>COUNTIF(N$8:N1117,"X")</f>
        <v>99</v>
      </c>
      <c r="P1117" s="3"/>
      <c r="R1117" s="18" t="str">
        <f t="shared" si="35"/>
        <v/>
      </c>
    </row>
    <row r="1118" spans="1:18">
      <c r="A1118" s="2">
        <v>1111</v>
      </c>
      <c r="B1118">
        <v>1</v>
      </c>
      <c r="C1118">
        <v>10</v>
      </c>
      <c r="D1118">
        <v>34</v>
      </c>
      <c r="E1118">
        <v>5</v>
      </c>
      <c r="F1118">
        <v>30</v>
      </c>
      <c r="G1118">
        <v>5</v>
      </c>
      <c r="H1118">
        <v>39</v>
      </c>
      <c r="I1118">
        <v>-1</v>
      </c>
      <c r="J1118">
        <v>25400</v>
      </c>
      <c r="K1118">
        <v>-1</v>
      </c>
      <c r="L1118">
        <v>-1</v>
      </c>
      <c r="N1118" s="3" t="str">
        <f t="shared" si="34"/>
        <v/>
      </c>
      <c r="O1118" s="3">
        <f>COUNTIF(N$8:N1118,"X")</f>
        <v>99</v>
      </c>
      <c r="P1118" s="3" t="str">
        <f>IF(O1118&gt;$F$3,"X","-")</f>
        <v>X</v>
      </c>
      <c r="R1118" s="18" t="str">
        <f t="shared" si="35"/>
        <v>Betriebsmeldung</v>
      </c>
    </row>
    <row r="1119" spans="1:18">
      <c r="A1119" s="2">
        <v>1112</v>
      </c>
      <c r="B1119">
        <v>1</v>
      </c>
      <c r="C1119">
        <v>12</v>
      </c>
      <c r="D1119">
        <v>38</v>
      </c>
      <c r="E1119">
        <v>6</v>
      </c>
      <c r="F1119">
        <v>36</v>
      </c>
      <c r="G1119">
        <v>6</v>
      </c>
      <c r="H1119">
        <v>41</v>
      </c>
      <c r="I1119">
        <v>-1</v>
      </c>
      <c r="J1119">
        <v>25400</v>
      </c>
      <c r="K1119">
        <v>-1</v>
      </c>
      <c r="L1119">
        <v>-1</v>
      </c>
      <c r="N1119" s="3" t="str">
        <f t="shared" si="34"/>
        <v/>
      </c>
      <c r="O1119" s="3">
        <f>COUNTIF(N$8:N1119,"X")</f>
        <v>99</v>
      </c>
      <c r="P1119" s="3"/>
      <c r="R1119" s="18" t="str">
        <f t="shared" si="35"/>
        <v/>
      </c>
    </row>
    <row r="1120" spans="1:18">
      <c r="A1120" s="2">
        <v>1113</v>
      </c>
      <c r="B1120">
        <v>1</v>
      </c>
      <c r="C1120">
        <v>7</v>
      </c>
      <c r="D1120">
        <v>43</v>
      </c>
      <c r="E1120">
        <v>4</v>
      </c>
      <c r="F1120">
        <v>40</v>
      </c>
      <c r="G1120">
        <v>3</v>
      </c>
      <c r="H1120">
        <v>48</v>
      </c>
      <c r="I1120">
        <v>-1</v>
      </c>
      <c r="J1120">
        <v>25400</v>
      </c>
      <c r="K1120">
        <v>-1</v>
      </c>
      <c r="L1120">
        <v>-1</v>
      </c>
      <c r="N1120" s="3" t="str">
        <f t="shared" si="34"/>
        <v/>
      </c>
      <c r="O1120" s="3">
        <f>COUNTIF(N$8:N1120,"X")</f>
        <v>99</v>
      </c>
      <c r="P1120" s="3"/>
      <c r="R1120" s="18" t="str">
        <f t="shared" si="35"/>
        <v/>
      </c>
    </row>
    <row r="1121" spans="1:18">
      <c r="A1121" s="2">
        <v>1114</v>
      </c>
      <c r="B1121">
        <v>1</v>
      </c>
      <c r="C1121">
        <v>9</v>
      </c>
      <c r="D1121">
        <v>70</v>
      </c>
      <c r="E1121">
        <v>4</v>
      </c>
      <c r="F1121">
        <v>71</v>
      </c>
      <c r="G1121">
        <v>5</v>
      </c>
      <c r="H1121">
        <v>70</v>
      </c>
      <c r="I1121">
        <v>-1</v>
      </c>
      <c r="J1121">
        <v>25400</v>
      </c>
      <c r="K1121">
        <v>-1</v>
      </c>
      <c r="L1121">
        <v>-1</v>
      </c>
      <c r="N1121" s="3" t="str">
        <f t="shared" si="34"/>
        <v/>
      </c>
      <c r="O1121" s="3">
        <f>COUNTIF(N$8:N1121,"X")</f>
        <v>99</v>
      </c>
      <c r="P1121" s="3"/>
      <c r="R1121" s="18" t="str">
        <f t="shared" si="35"/>
        <v/>
      </c>
    </row>
    <row r="1122" spans="1:18">
      <c r="A1122" s="2">
        <v>1115</v>
      </c>
      <c r="B1122">
        <v>1</v>
      </c>
      <c r="C1122">
        <v>-2</v>
      </c>
      <c r="D1122">
        <v>83</v>
      </c>
      <c r="E1122">
        <v>-2</v>
      </c>
      <c r="F1122">
        <v>85</v>
      </c>
      <c r="G1122">
        <v>-2</v>
      </c>
      <c r="H1122">
        <v>79</v>
      </c>
      <c r="I1122">
        <v>-1</v>
      </c>
      <c r="J1122" s="10">
        <v>25400</v>
      </c>
      <c r="K1122">
        <v>-1</v>
      </c>
      <c r="L1122">
        <v>-1</v>
      </c>
      <c r="N1122" s="3" t="str">
        <f t="shared" si="34"/>
        <v>X</v>
      </c>
      <c r="O1122" s="3">
        <f>COUNTIF(N$8:N1122,"X")</f>
        <v>100</v>
      </c>
      <c r="P1122" s="3"/>
      <c r="R1122" s="18" t="str">
        <f t="shared" si="35"/>
        <v/>
      </c>
    </row>
    <row r="1123" spans="1:18">
      <c r="A1123" s="2">
        <v>1116</v>
      </c>
      <c r="B1123">
        <v>1</v>
      </c>
      <c r="C1123">
        <v>9</v>
      </c>
      <c r="D1123">
        <v>96</v>
      </c>
      <c r="E1123">
        <v>2</v>
      </c>
      <c r="F1123">
        <v>89</v>
      </c>
      <c r="G1123">
        <v>7</v>
      </c>
      <c r="H1123">
        <v>98</v>
      </c>
      <c r="I1123">
        <v>-1</v>
      </c>
      <c r="J1123" s="10">
        <v>25400</v>
      </c>
      <c r="K1123">
        <v>-1</v>
      </c>
      <c r="L1123">
        <v>-1</v>
      </c>
      <c r="N1123" s="3" t="str">
        <f t="shared" si="34"/>
        <v/>
      </c>
      <c r="O1123" s="3">
        <f>COUNTIF(N$8:N1123,"X")</f>
        <v>100</v>
      </c>
      <c r="P1123" s="3"/>
      <c r="R1123" s="18" t="str">
        <f t="shared" si="35"/>
        <v/>
      </c>
    </row>
    <row r="1124" spans="1:18">
      <c r="A1124" s="2">
        <v>1117</v>
      </c>
      <c r="B1124">
        <v>1</v>
      </c>
      <c r="C1124">
        <v>11</v>
      </c>
      <c r="D1124">
        <v>83</v>
      </c>
      <c r="E1124">
        <v>11</v>
      </c>
      <c r="F1124">
        <v>83</v>
      </c>
      <c r="G1124">
        <v>0</v>
      </c>
      <c r="H1124">
        <v>-1</v>
      </c>
      <c r="I1124">
        <v>-1</v>
      </c>
      <c r="J1124" s="10">
        <v>25400</v>
      </c>
      <c r="K1124">
        <v>-1</v>
      </c>
      <c r="L1124">
        <v>-1</v>
      </c>
      <c r="N1124" s="3" t="str">
        <f t="shared" si="34"/>
        <v/>
      </c>
      <c r="O1124" s="3">
        <f>COUNTIF(N$8:N1124,"X")</f>
        <v>100</v>
      </c>
      <c r="P1124" s="3"/>
      <c r="R1124" s="18" t="str">
        <f t="shared" si="35"/>
        <v/>
      </c>
    </row>
    <row r="1125" spans="1:18">
      <c r="A1125" s="2">
        <v>1118</v>
      </c>
      <c r="B1125">
        <v>1</v>
      </c>
      <c r="C1125">
        <v>9</v>
      </c>
      <c r="D1125">
        <v>87</v>
      </c>
      <c r="E1125">
        <v>8</v>
      </c>
      <c r="F1125">
        <v>87</v>
      </c>
      <c r="G1125">
        <v>1</v>
      </c>
      <c r="H1125">
        <v>88</v>
      </c>
      <c r="I1125">
        <v>-1</v>
      </c>
      <c r="J1125" s="10">
        <v>2500</v>
      </c>
      <c r="K1125">
        <v>-1</v>
      </c>
      <c r="L1125">
        <v>-1</v>
      </c>
      <c r="N1125" s="3" t="str">
        <f t="shared" si="34"/>
        <v/>
      </c>
      <c r="O1125" s="3">
        <f>COUNTIF(N$8:N1125,"X")</f>
        <v>100</v>
      </c>
      <c r="P1125" s="3"/>
      <c r="R1125" s="18" t="str">
        <f t="shared" si="35"/>
        <v/>
      </c>
    </row>
    <row r="1126" spans="1:18">
      <c r="A1126" s="2">
        <v>1119</v>
      </c>
      <c r="B1126">
        <v>1</v>
      </c>
      <c r="C1126">
        <v>8</v>
      </c>
      <c r="D1126">
        <v>90</v>
      </c>
      <c r="E1126">
        <v>3</v>
      </c>
      <c r="F1126">
        <v>94</v>
      </c>
      <c r="G1126">
        <v>5</v>
      </c>
      <c r="H1126">
        <v>89</v>
      </c>
      <c r="I1126">
        <v>-1</v>
      </c>
      <c r="J1126" s="10">
        <v>3800</v>
      </c>
      <c r="K1126">
        <v>-1</v>
      </c>
      <c r="L1126">
        <v>-1</v>
      </c>
      <c r="N1126" s="3" t="str">
        <f t="shared" si="34"/>
        <v/>
      </c>
      <c r="O1126" s="3">
        <f>COUNTIF(N$8:N1126,"X")</f>
        <v>100</v>
      </c>
      <c r="P1126" s="3"/>
      <c r="R1126" s="18" t="str">
        <f t="shared" si="35"/>
        <v/>
      </c>
    </row>
    <row r="1127" spans="1:18">
      <c r="A1127" s="2">
        <v>1120</v>
      </c>
      <c r="B1127">
        <v>1</v>
      </c>
      <c r="C1127">
        <v>8</v>
      </c>
      <c r="D1127">
        <v>80</v>
      </c>
      <c r="E1127">
        <v>5</v>
      </c>
      <c r="F1127">
        <v>80</v>
      </c>
      <c r="G1127">
        <v>3</v>
      </c>
      <c r="H1127">
        <v>82</v>
      </c>
      <c r="I1127">
        <v>-1</v>
      </c>
      <c r="J1127" s="10">
        <v>3300</v>
      </c>
      <c r="K1127">
        <v>-1</v>
      </c>
      <c r="L1127">
        <v>-1</v>
      </c>
      <c r="N1127" s="3" t="str">
        <f t="shared" si="34"/>
        <v/>
      </c>
      <c r="O1127" s="3">
        <f>COUNTIF(N$8:N1127,"X")</f>
        <v>100</v>
      </c>
      <c r="P1127" s="3"/>
      <c r="R1127" s="18" t="str">
        <f t="shared" si="35"/>
        <v/>
      </c>
    </row>
    <row r="1128" spans="1:18">
      <c r="A1128" s="2">
        <v>1121</v>
      </c>
      <c r="B1128">
        <v>1</v>
      </c>
      <c r="C1128">
        <v>10</v>
      </c>
      <c r="D1128">
        <v>89</v>
      </c>
      <c r="E1128">
        <v>2</v>
      </c>
      <c r="F1128">
        <v>69</v>
      </c>
      <c r="G1128">
        <v>8</v>
      </c>
      <c r="H1128">
        <v>95</v>
      </c>
      <c r="I1128">
        <v>-1</v>
      </c>
      <c r="J1128" s="10">
        <v>3500</v>
      </c>
      <c r="K1128">
        <v>-1</v>
      </c>
      <c r="L1128">
        <v>-1</v>
      </c>
      <c r="N1128" s="3" t="str">
        <f t="shared" si="34"/>
        <v/>
      </c>
      <c r="O1128" s="3">
        <f>COUNTIF(N$8:N1128,"X")</f>
        <v>100</v>
      </c>
      <c r="P1128" s="3" t="str">
        <f>IF(O1128&gt;$F$3,"X","-")</f>
        <v>X</v>
      </c>
      <c r="R1128" s="18" t="str">
        <f t="shared" si="35"/>
        <v>Betriebsmeldung</v>
      </c>
    </row>
    <row r="1129" spans="1:18">
      <c r="A1129" s="2">
        <v>1122</v>
      </c>
      <c r="B1129">
        <v>1</v>
      </c>
      <c r="C1129">
        <v>8</v>
      </c>
      <c r="D1129">
        <v>80</v>
      </c>
      <c r="E1129">
        <v>2</v>
      </c>
      <c r="F1129">
        <v>79</v>
      </c>
      <c r="G1129">
        <v>6</v>
      </c>
      <c r="H1129">
        <v>81</v>
      </c>
      <c r="I1129">
        <v>-1</v>
      </c>
      <c r="J1129" s="10">
        <v>3900</v>
      </c>
      <c r="K1129">
        <v>-1</v>
      </c>
      <c r="L1129">
        <v>-1</v>
      </c>
      <c r="N1129" s="3" t="str">
        <f t="shared" si="34"/>
        <v/>
      </c>
      <c r="O1129" s="3">
        <f>COUNTIF(N$8:N1129,"X")</f>
        <v>100</v>
      </c>
      <c r="P1129" s="3"/>
      <c r="R1129" s="18" t="str">
        <f t="shared" si="35"/>
        <v/>
      </c>
    </row>
    <row r="1130" spans="1:18">
      <c r="A1130" s="2">
        <v>1123</v>
      </c>
      <c r="B1130">
        <v>1</v>
      </c>
      <c r="C1130">
        <v>9</v>
      </c>
      <c r="D1130">
        <v>83</v>
      </c>
      <c r="E1130">
        <v>5</v>
      </c>
      <c r="F1130">
        <v>85</v>
      </c>
      <c r="G1130">
        <v>4</v>
      </c>
      <c r="H1130">
        <v>82</v>
      </c>
      <c r="I1130">
        <v>-1</v>
      </c>
      <c r="J1130" s="10">
        <v>4100</v>
      </c>
      <c r="K1130">
        <v>-1</v>
      </c>
      <c r="L1130">
        <v>-1</v>
      </c>
      <c r="N1130" s="3" t="str">
        <f t="shared" si="34"/>
        <v/>
      </c>
      <c r="O1130" s="3">
        <f>COUNTIF(N$8:N1130,"X")</f>
        <v>100</v>
      </c>
      <c r="P1130" s="3"/>
      <c r="R1130" s="18" t="str">
        <f t="shared" si="35"/>
        <v/>
      </c>
    </row>
    <row r="1131" spans="1:18">
      <c r="A1131" s="2">
        <v>1124</v>
      </c>
      <c r="B1131">
        <v>1</v>
      </c>
      <c r="C1131">
        <v>5</v>
      </c>
      <c r="D1131">
        <v>84</v>
      </c>
      <c r="E1131">
        <v>3</v>
      </c>
      <c r="F1131">
        <v>88</v>
      </c>
      <c r="G1131">
        <v>2</v>
      </c>
      <c r="H1131">
        <v>79</v>
      </c>
      <c r="I1131">
        <v>-1</v>
      </c>
      <c r="J1131" s="10">
        <v>4200</v>
      </c>
      <c r="K1131">
        <v>-1</v>
      </c>
      <c r="L1131">
        <v>-1</v>
      </c>
      <c r="N1131" s="3" t="str">
        <f t="shared" si="34"/>
        <v/>
      </c>
      <c r="O1131" s="3">
        <f>COUNTIF(N$8:N1131,"X")</f>
        <v>100</v>
      </c>
      <c r="P1131" s="3"/>
      <c r="R1131" s="18" t="str">
        <f t="shared" si="35"/>
        <v/>
      </c>
    </row>
    <row r="1132" spans="1:18">
      <c r="A1132" s="2">
        <v>1125</v>
      </c>
      <c r="B1132">
        <v>1</v>
      </c>
      <c r="C1132">
        <v>10</v>
      </c>
      <c r="D1132">
        <v>88</v>
      </c>
      <c r="E1132">
        <v>4</v>
      </c>
      <c r="F1132">
        <v>85</v>
      </c>
      <c r="G1132">
        <v>6</v>
      </c>
      <c r="H1132">
        <v>90</v>
      </c>
      <c r="I1132">
        <v>-1</v>
      </c>
      <c r="J1132" s="10">
        <v>4000</v>
      </c>
      <c r="K1132">
        <v>-1</v>
      </c>
      <c r="L1132">
        <v>-1</v>
      </c>
      <c r="N1132" s="3" t="str">
        <f t="shared" si="34"/>
        <v/>
      </c>
      <c r="O1132" s="3">
        <f>COUNTIF(N$8:N1132,"X")</f>
        <v>100</v>
      </c>
      <c r="P1132" s="3"/>
      <c r="R1132" s="18" t="str">
        <f t="shared" si="35"/>
        <v/>
      </c>
    </row>
    <row r="1133" spans="1:18">
      <c r="A1133" s="2">
        <v>1126</v>
      </c>
      <c r="B1133">
        <v>1</v>
      </c>
      <c r="C1133">
        <v>10</v>
      </c>
      <c r="D1133">
        <v>88</v>
      </c>
      <c r="E1133">
        <v>3</v>
      </c>
      <c r="F1133">
        <v>79</v>
      </c>
      <c r="G1133">
        <v>7</v>
      </c>
      <c r="H1133">
        <v>93</v>
      </c>
      <c r="I1133">
        <v>-1</v>
      </c>
      <c r="J1133">
        <v>3800</v>
      </c>
      <c r="K1133">
        <v>-1</v>
      </c>
      <c r="L1133">
        <v>-1</v>
      </c>
      <c r="N1133" s="3" t="str">
        <f t="shared" si="34"/>
        <v/>
      </c>
      <c r="O1133" s="3">
        <f>COUNTIF(N$8:N1133,"X")</f>
        <v>100</v>
      </c>
      <c r="P1133" s="3"/>
      <c r="R1133" s="18" t="str">
        <f t="shared" si="35"/>
        <v/>
      </c>
    </row>
    <row r="1134" spans="1:18">
      <c r="A1134" s="2">
        <v>1127</v>
      </c>
      <c r="B1134">
        <v>1</v>
      </c>
      <c r="C1134">
        <v>10</v>
      </c>
      <c r="D1134">
        <v>85</v>
      </c>
      <c r="E1134">
        <v>4</v>
      </c>
      <c r="F1134">
        <v>88</v>
      </c>
      <c r="G1134">
        <v>6</v>
      </c>
      <c r="H1134">
        <v>84</v>
      </c>
      <c r="I1134">
        <v>-1</v>
      </c>
      <c r="J1134">
        <v>3100</v>
      </c>
      <c r="K1134">
        <v>-1</v>
      </c>
      <c r="L1134">
        <v>-1</v>
      </c>
      <c r="N1134" s="3" t="str">
        <f t="shared" si="34"/>
        <v/>
      </c>
      <c r="O1134" s="3">
        <f>COUNTIF(N$8:N1134,"X")</f>
        <v>100</v>
      </c>
      <c r="P1134" s="3"/>
      <c r="R1134" s="18" t="str">
        <f t="shared" si="35"/>
        <v/>
      </c>
    </row>
    <row r="1135" spans="1:18">
      <c r="A1135" s="2">
        <v>1128</v>
      </c>
      <c r="B1135">
        <v>1</v>
      </c>
      <c r="C1135">
        <v>13</v>
      </c>
      <c r="D1135">
        <v>92</v>
      </c>
      <c r="E1135">
        <v>4</v>
      </c>
      <c r="F1135">
        <v>92</v>
      </c>
      <c r="G1135">
        <v>9</v>
      </c>
      <c r="H1135">
        <v>92</v>
      </c>
      <c r="I1135">
        <v>-1</v>
      </c>
      <c r="J1135">
        <v>4200</v>
      </c>
      <c r="K1135">
        <v>-1</v>
      </c>
      <c r="L1135">
        <v>-1</v>
      </c>
      <c r="N1135" s="3" t="str">
        <f t="shared" si="34"/>
        <v/>
      </c>
      <c r="O1135" s="3">
        <f>COUNTIF(N$8:N1135,"X")</f>
        <v>100</v>
      </c>
      <c r="P1135" s="3"/>
      <c r="R1135" s="18" t="str">
        <f t="shared" si="35"/>
        <v/>
      </c>
    </row>
    <row r="1136" spans="1:18">
      <c r="A1136" s="2">
        <v>1129</v>
      </c>
      <c r="B1136">
        <v>1</v>
      </c>
      <c r="C1136">
        <v>5</v>
      </c>
      <c r="D1136">
        <v>-2</v>
      </c>
      <c r="E1136">
        <v>3</v>
      </c>
      <c r="F1136">
        <v>-2</v>
      </c>
      <c r="G1136">
        <v>2</v>
      </c>
      <c r="H1136">
        <v>-2</v>
      </c>
      <c r="I1136">
        <v>-1</v>
      </c>
      <c r="J1136">
        <v>4400</v>
      </c>
      <c r="K1136">
        <v>-1</v>
      </c>
      <c r="L1136">
        <v>-2</v>
      </c>
      <c r="N1136" s="3" t="str">
        <f t="shared" si="34"/>
        <v>X</v>
      </c>
      <c r="O1136" s="3">
        <f>COUNTIF(N$8:N1136,"X")</f>
        <v>101</v>
      </c>
      <c r="P1136" s="3"/>
      <c r="R1136" s="18" t="str">
        <f t="shared" si="35"/>
        <v/>
      </c>
    </row>
    <row r="1137" spans="1:18">
      <c r="A1137" s="2">
        <v>1130</v>
      </c>
      <c r="B1137">
        <v>1</v>
      </c>
      <c r="C1137">
        <v>10</v>
      </c>
      <c r="D1137">
        <v>-2</v>
      </c>
      <c r="E1137">
        <v>7</v>
      </c>
      <c r="F1137">
        <v>-2</v>
      </c>
      <c r="G1137">
        <v>3</v>
      </c>
      <c r="H1137">
        <v>-2</v>
      </c>
      <c r="I1137">
        <v>-1</v>
      </c>
      <c r="J1137">
        <v>3900</v>
      </c>
      <c r="K1137">
        <v>-1</v>
      </c>
      <c r="L1137">
        <v>-2</v>
      </c>
      <c r="N1137" s="3" t="str">
        <f t="shared" si="34"/>
        <v>X</v>
      </c>
      <c r="O1137" s="3">
        <f>COUNTIF(N$8:N1137,"X")</f>
        <v>102</v>
      </c>
      <c r="P1137" s="3"/>
      <c r="R1137" s="18" t="str">
        <f t="shared" si="35"/>
        <v/>
      </c>
    </row>
    <row r="1138" spans="1:18">
      <c r="A1138" s="2">
        <v>1131</v>
      </c>
      <c r="B1138">
        <v>1</v>
      </c>
      <c r="C1138">
        <v>6</v>
      </c>
      <c r="D1138">
        <v>90</v>
      </c>
      <c r="E1138">
        <v>4</v>
      </c>
      <c r="F1138">
        <v>87</v>
      </c>
      <c r="G1138">
        <v>2</v>
      </c>
      <c r="H1138">
        <v>97</v>
      </c>
      <c r="I1138">
        <v>-1</v>
      </c>
      <c r="J1138">
        <v>4000</v>
      </c>
      <c r="K1138">
        <v>-1</v>
      </c>
      <c r="L1138">
        <v>-1</v>
      </c>
      <c r="N1138" s="3" t="str">
        <f t="shared" si="34"/>
        <v/>
      </c>
      <c r="O1138" s="3">
        <f>COUNTIF(N$8:N1138,"X")</f>
        <v>102</v>
      </c>
      <c r="P1138" s="3" t="str">
        <f>IF(O1138&gt;$F$3,"X","-")</f>
        <v>X</v>
      </c>
      <c r="R1138" s="18" t="str">
        <f t="shared" si="35"/>
        <v>Betriebsmeldung</v>
      </c>
    </row>
    <row r="1139" spans="1:18">
      <c r="A1139" s="2">
        <v>1132</v>
      </c>
      <c r="B1139">
        <v>1</v>
      </c>
      <c r="C1139">
        <v>9</v>
      </c>
      <c r="D1139">
        <v>91</v>
      </c>
      <c r="E1139">
        <v>6</v>
      </c>
      <c r="F1139">
        <v>90</v>
      </c>
      <c r="G1139">
        <v>3</v>
      </c>
      <c r="H1139">
        <v>94</v>
      </c>
      <c r="I1139">
        <v>-1</v>
      </c>
      <c r="J1139">
        <v>3500</v>
      </c>
      <c r="K1139">
        <v>-1</v>
      </c>
      <c r="L1139">
        <v>-1</v>
      </c>
      <c r="N1139" s="3" t="str">
        <f t="shared" si="34"/>
        <v/>
      </c>
      <c r="O1139" s="3">
        <f>COUNTIF(N$8:N1139,"X")</f>
        <v>102</v>
      </c>
      <c r="P1139" s="3"/>
      <c r="R1139" s="18" t="str">
        <f t="shared" si="35"/>
        <v/>
      </c>
    </row>
    <row r="1140" spans="1:18">
      <c r="A1140" s="2">
        <v>1133</v>
      </c>
      <c r="B1140">
        <v>1</v>
      </c>
      <c r="C1140">
        <v>6</v>
      </c>
      <c r="D1140">
        <v>92</v>
      </c>
      <c r="E1140">
        <v>4</v>
      </c>
      <c r="F1140">
        <v>85</v>
      </c>
      <c r="G1140">
        <v>2</v>
      </c>
      <c r="H1140">
        <v>106</v>
      </c>
      <c r="I1140">
        <v>-1</v>
      </c>
      <c r="J1140">
        <v>3000</v>
      </c>
      <c r="K1140">
        <v>-1</v>
      </c>
      <c r="L1140">
        <v>-1</v>
      </c>
      <c r="N1140" s="3" t="str">
        <f t="shared" si="34"/>
        <v/>
      </c>
      <c r="O1140" s="3">
        <f>COUNTIF(N$8:N1140,"X")</f>
        <v>102</v>
      </c>
      <c r="P1140" s="3"/>
      <c r="R1140" s="18" t="str">
        <f t="shared" si="35"/>
        <v/>
      </c>
    </row>
    <row r="1141" spans="1:18">
      <c r="A1141" s="2">
        <v>1134</v>
      </c>
      <c r="B1141">
        <v>1</v>
      </c>
      <c r="C1141">
        <v>11</v>
      </c>
      <c r="D1141">
        <v>82</v>
      </c>
      <c r="E1141">
        <v>4</v>
      </c>
      <c r="F1141">
        <v>83</v>
      </c>
      <c r="G1141">
        <v>7</v>
      </c>
      <c r="H1141">
        <v>82</v>
      </c>
      <c r="I1141">
        <v>-1</v>
      </c>
      <c r="J1141">
        <v>3900</v>
      </c>
      <c r="K1141">
        <v>-1</v>
      </c>
      <c r="L1141">
        <v>-1</v>
      </c>
      <c r="N1141" s="3" t="str">
        <f t="shared" si="34"/>
        <v/>
      </c>
      <c r="O1141" s="3">
        <f>COUNTIF(N$8:N1141,"X")</f>
        <v>102</v>
      </c>
      <c r="P1141" s="3"/>
      <c r="R1141" s="18" t="str">
        <f t="shared" si="35"/>
        <v/>
      </c>
    </row>
    <row r="1142" spans="1:18">
      <c r="A1142" s="2">
        <v>1135</v>
      </c>
      <c r="B1142">
        <v>1</v>
      </c>
      <c r="C1142">
        <v>7</v>
      </c>
      <c r="D1142">
        <v>79</v>
      </c>
      <c r="E1142">
        <v>5</v>
      </c>
      <c r="F1142">
        <v>79</v>
      </c>
      <c r="G1142">
        <v>2</v>
      </c>
      <c r="H1142">
        <v>82</v>
      </c>
      <c r="I1142">
        <v>-1</v>
      </c>
      <c r="J1142">
        <v>4400</v>
      </c>
      <c r="K1142">
        <v>-1</v>
      </c>
      <c r="L1142">
        <v>-1</v>
      </c>
      <c r="N1142" s="3" t="str">
        <f t="shared" si="34"/>
        <v/>
      </c>
      <c r="O1142" s="3">
        <f>COUNTIF(N$8:N1142,"X")</f>
        <v>102</v>
      </c>
      <c r="P1142" s="3"/>
      <c r="R1142" s="18" t="str">
        <f t="shared" si="35"/>
        <v/>
      </c>
    </row>
    <row r="1143" spans="1:18">
      <c r="A1143" s="2">
        <v>1136</v>
      </c>
      <c r="B1143">
        <v>1</v>
      </c>
      <c r="C1143">
        <v>10</v>
      </c>
      <c r="D1143">
        <v>88</v>
      </c>
      <c r="E1143">
        <v>2</v>
      </c>
      <c r="F1143">
        <v>74</v>
      </c>
      <c r="G1143">
        <v>8</v>
      </c>
      <c r="H1143">
        <v>92</v>
      </c>
      <c r="I1143">
        <v>-1</v>
      </c>
      <c r="J1143">
        <v>4200</v>
      </c>
      <c r="K1143">
        <v>-1</v>
      </c>
      <c r="L1143">
        <v>-1</v>
      </c>
      <c r="N1143" s="3" t="str">
        <f t="shared" si="34"/>
        <v/>
      </c>
      <c r="O1143" s="3">
        <f>COUNTIF(N$8:N1143,"X")</f>
        <v>102</v>
      </c>
      <c r="P1143" s="3"/>
      <c r="R1143" s="18" t="str">
        <f t="shared" si="35"/>
        <v/>
      </c>
    </row>
    <row r="1144" spans="1:18">
      <c r="A1144" s="2">
        <v>1137</v>
      </c>
      <c r="B1144">
        <v>1</v>
      </c>
      <c r="C1144">
        <v>8</v>
      </c>
      <c r="D1144">
        <v>76</v>
      </c>
      <c r="E1144">
        <v>4</v>
      </c>
      <c r="F1144">
        <v>76</v>
      </c>
      <c r="G1144">
        <v>4</v>
      </c>
      <c r="H1144">
        <v>77</v>
      </c>
      <c r="I1144">
        <v>-1</v>
      </c>
      <c r="J1144">
        <v>3100</v>
      </c>
      <c r="K1144">
        <v>-1</v>
      </c>
      <c r="L1144">
        <v>-1</v>
      </c>
      <c r="N1144" s="3" t="str">
        <f t="shared" si="34"/>
        <v/>
      </c>
      <c r="O1144" s="3">
        <f>COUNTIF(N$8:N1144,"X")</f>
        <v>102</v>
      </c>
      <c r="P1144" s="3"/>
      <c r="R1144" s="18" t="str">
        <f t="shared" si="35"/>
        <v/>
      </c>
    </row>
    <row r="1145" spans="1:18">
      <c r="A1145" s="2">
        <v>1138</v>
      </c>
      <c r="B1145">
        <v>1</v>
      </c>
      <c r="C1145">
        <v>5</v>
      </c>
      <c r="D1145">
        <v>87</v>
      </c>
      <c r="E1145">
        <v>3</v>
      </c>
      <c r="F1145">
        <v>87</v>
      </c>
      <c r="G1145">
        <v>2</v>
      </c>
      <c r="H1145">
        <v>87</v>
      </c>
      <c r="I1145">
        <v>-1</v>
      </c>
      <c r="J1145">
        <v>3800</v>
      </c>
      <c r="K1145">
        <v>-1</v>
      </c>
      <c r="L1145">
        <v>-1</v>
      </c>
      <c r="N1145" s="3" t="str">
        <f t="shared" si="34"/>
        <v/>
      </c>
      <c r="O1145" s="3">
        <f>COUNTIF(N$8:N1145,"X")</f>
        <v>102</v>
      </c>
      <c r="P1145" s="3"/>
      <c r="R1145" s="18" t="str">
        <f t="shared" si="35"/>
        <v/>
      </c>
    </row>
    <row r="1146" spans="1:18">
      <c r="A1146" s="2">
        <v>1139</v>
      </c>
      <c r="B1146">
        <v>1</v>
      </c>
      <c r="C1146">
        <v>10</v>
      </c>
      <c r="D1146">
        <v>83</v>
      </c>
      <c r="E1146">
        <v>4</v>
      </c>
      <c r="F1146">
        <v>86</v>
      </c>
      <c r="G1146">
        <v>6</v>
      </c>
      <c r="H1146">
        <v>82</v>
      </c>
      <c r="I1146">
        <v>-1</v>
      </c>
      <c r="J1146">
        <v>4000</v>
      </c>
      <c r="K1146">
        <v>-1</v>
      </c>
      <c r="L1146">
        <v>-1</v>
      </c>
      <c r="N1146" s="3" t="str">
        <f t="shared" si="34"/>
        <v/>
      </c>
      <c r="O1146" s="3">
        <f>COUNTIF(N$8:N1146,"X")</f>
        <v>102</v>
      </c>
      <c r="P1146" s="3"/>
      <c r="R1146" s="18" t="str">
        <f t="shared" si="35"/>
        <v/>
      </c>
    </row>
    <row r="1147" spans="1:18">
      <c r="A1147" s="2">
        <v>1140</v>
      </c>
      <c r="B1147">
        <v>1</v>
      </c>
      <c r="C1147">
        <v>10</v>
      </c>
      <c r="D1147">
        <v>-2</v>
      </c>
      <c r="E1147">
        <v>8</v>
      </c>
      <c r="F1147">
        <v>-2</v>
      </c>
      <c r="G1147">
        <v>2</v>
      </c>
      <c r="H1147">
        <v>-2</v>
      </c>
      <c r="I1147">
        <v>-1</v>
      </c>
      <c r="J1147">
        <v>3600</v>
      </c>
      <c r="K1147">
        <v>-1</v>
      </c>
      <c r="L1147">
        <v>-2</v>
      </c>
      <c r="N1147" s="3" t="str">
        <f t="shared" si="34"/>
        <v>X</v>
      </c>
      <c r="O1147" s="3">
        <f>COUNTIF(N$8:N1147,"X")</f>
        <v>103</v>
      </c>
      <c r="P1147" s="3"/>
      <c r="R1147" s="18" t="str">
        <f t="shared" si="35"/>
        <v/>
      </c>
    </row>
    <row r="1148" spans="1:18">
      <c r="A1148" s="2">
        <v>1141</v>
      </c>
      <c r="B1148">
        <v>1</v>
      </c>
      <c r="C1148">
        <v>7</v>
      </c>
      <c r="D1148">
        <v>91</v>
      </c>
      <c r="E1148">
        <v>4</v>
      </c>
      <c r="F1148">
        <v>88</v>
      </c>
      <c r="G1148">
        <v>3</v>
      </c>
      <c r="H1148">
        <v>97</v>
      </c>
      <c r="I1148">
        <v>-1</v>
      </c>
      <c r="J1148">
        <v>3800</v>
      </c>
      <c r="K1148">
        <v>-1</v>
      </c>
      <c r="L1148">
        <v>-1</v>
      </c>
      <c r="N1148" s="3" t="str">
        <f t="shared" si="34"/>
        <v/>
      </c>
      <c r="O1148" s="3">
        <f>COUNTIF(N$8:N1148,"X")</f>
        <v>103</v>
      </c>
      <c r="P1148" s="3" t="str">
        <f>IF(O1148&gt;$F$3,"X","-")</f>
        <v>X</v>
      </c>
      <c r="R1148" s="18" t="str">
        <f t="shared" si="35"/>
        <v>Betriebsmeldung</v>
      </c>
    </row>
    <row r="1149" spans="1:18">
      <c r="A1149" s="2">
        <v>1142</v>
      </c>
      <c r="B1149">
        <v>1</v>
      </c>
      <c r="C1149">
        <v>8</v>
      </c>
      <c r="D1149">
        <v>96</v>
      </c>
      <c r="E1149">
        <v>2</v>
      </c>
      <c r="F1149">
        <v>86</v>
      </c>
      <c r="G1149">
        <v>6</v>
      </c>
      <c r="H1149">
        <v>100</v>
      </c>
      <c r="I1149">
        <v>-1</v>
      </c>
      <c r="J1149">
        <v>4600</v>
      </c>
      <c r="K1149">
        <v>-1</v>
      </c>
      <c r="L1149">
        <v>-1</v>
      </c>
      <c r="N1149" s="3" t="str">
        <f t="shared" si="34"/>
        <v/>
      </c>
      <c r="O1149" s="3">
        <f>COUNTIF(N$8:N1149,"X")</f>
        <v>103</v>
      </c>
      <c r="P1149" s="3"/>
      <c r="R1149" s="18" t="str">
        <f t="shared" si="35"/>
        <v/>
      </c>
    </row>
    <row r="1150" spans="1:18">
      <c r="A1150" s="2">
        <v>1143</v>
      </c>
      <c r="B1150">
        <v>1</v>
      </c>
      <c r="C1150">
        <v>7</v>
      </c>
      <c r="D1150">
        <v>96</v>
      </c>
      <c r="E1150">
        <v>2</v>
      </c>
      <c r="F1150">
        <v>84</v>
      </c>
      <c r="G1150">
        <v>5</v>
      </c>
      <c r="H1150">
        <v>102</v>
      </c>
      <c r="I1150">
        <v>-1</v>
      </c>
      <c r="J1150">
        <v>4500</v>
      </c>
      <c r="K1150">
        <v>-1</v>
      </c>
      <c r="L1150">
        <v>-1</v>
      </c>
      <c r="N1150" s="3" t="str">
        <f t="shared" si="34"/>
        <v/>
      </c>
      <c r="O1150" s="3">
        <f>COUNTIF(N$8:N1150,"X")</f>
        <v>103</v>
      </c>
      <c r="P1150" s="3"/>
      <c r="R1150" s="18" t="str">
        <f t="shared" si="35"/>
        <v/>
      </c>
    </row>
    <row r="1151" spans="1:18">
      <c r="A1151" s="2">
        <v>1144</v>
      </c>
      <c r="B1151">
        <v>1</v>
      </c>
      <c r="C1151">
        <v>11</v>
      </c>
      <c r="D1151">
        <v>103</v>
      </c>
      <c r="E1151">
        <v>5</v>
      </c>
      <c r="F1151">
        <v>83</v>
      </c>
      <c r="G1151">
        <v>6</v>
      </c>
      <c r="H1151">
        <v>121</v>
      </c>
      <c r="I1151">
        <v>-1</v>
      </c>
      <c r="J1151">
        <v>4200</v>
      </c>
      <c r="K1151">
        <v>-1</v>
      </c>
      <c r="L1151">
        <v>-1</v>
      </c>
      <c r="N1151" s="3" t="str">
        <f t="shared" si="34"/>
        <v/>
      </c>
      <c r="O1151" s="3">
        <f>COUNTIF(N$8:N1151,"X")</f>
        <v>103</v>
      </c>
      <c r="P1151" s="3"/>
      <c r="R1151" s="18" t="str">
        <f t="shared" si="35"/>
        <v/>
      </c>
    </row>
    <row r="1152" spans="1:18">
      <c r="A1152" s="2">
        <v>1145</v>
      </c>
      <c r="B1152">
        <v>1</v>
      </c>
      <c r="C1152">
        <v>14</v>
      </c>
      <c r="D1152">
        <v>97</v>
      </c>
      <c r="E1152">
        <v>6</v>
      </c>
      <c r="F1152">
        <v>85</v>
      </c>
      <c r="G1152">
        <v>8</v>
      </c>
      <c r="H1152">
        <v>107</v>
      </c>
      <c r="I1152">
        <v>-1</v>
      </c>
      <c r="J1152">
        <v>3900</v>
      </c>
      <c r="K1152">
        <v>-1</v>
      </c>
      <c r="L1152">
        <v>-1</v>
      </c>
      <c r="N1152" s="3" t="str">
        <f t="shared" si="34"/>
        <v/>
      </c>
      <c r="O1152" s="3">
        <f>COUNTIF(N$8:N1152,"X")</f>
        <v>103</v>
      </c>
      <c r="P1152" s="3"/>
      <c r="R1152" s="18" t="str">
        <f t="shared" si="35"/>
        <v/>
      </c>
    </row>
    <row r="1153" spans="1:18">
      <c r="A1153" s="2">
        <v>1146</v>
      </c>
      <c r="B1153">
        <v>1</v>
      </c>
      <c r="C1153">
        <v>6</v>
      </c>
      <c r="D1153">
        <v>97</v>
      </c>
      <c r="E1153">
        <v>3</v>
      </c>
      <c r="F1153">
        <v>84</v>
      </c>
      <c r="G1153">
        <v>3</v>
      </c>
      <c r="H1153">
        <v>110</v>
      </c>
      <c r="I1153">
        <v>-1</v>
      </c>
      <c r="J1153">
        <v>4000</v>
      </c>
      <c r="K1153">
        <v>-1</v>
      </c>
      <c r="L1153">
        <v>-1</v>
      </c>
      <c r="N1153" s="3" t="str">
        <f t="shared" si="34"/>
        <v/>
      </c>
      <c r="O1153" s="3">
        <f>COUNTIF(N$8:N1153,"X")</f>
        <v>103</v>
      </c>
      <c r="P1153" s="3"/>
      <c r="R1153" s="18" t="str">
        <f t="shared" si="35"/>
        <v/>
      </c>
    </row>
    <row r="1154" spans="1:18">
      <c r="A1154" s="2">
        <v>1147</v>
      </c>
      <c r="B1154">
        <v>1</v>
      </c>
      <c r="C1154">
        <v>10</v>
      </c>
      <c r="D1154">
        <v>99</v>
      </c>
      <c r="E1154">
        <v>3</v>
      </c>
      <c r="F1154">
        <v>86</v>
      </c>
      <c r="G1154">
        <v>7</v>
      </c>
      <c r="H1154">
        <v>105</v>
      </c>
      <c r="I1154">
        <v>-1</v>
      </c>
      <c r="J1154" s="10">
        <v>4200</v>
      </c>
      <c r="K1154">
        <v>-1</v>
      </c>
      <c r="L1154">
        <v>-1</v>
      </c>
      <c r="N1154" s="3" t="str">
        <f t="shared" si="34"/>
        <v/>
      </c>
      <c r="O1154" s="3">
        <f>COUNTIF(N$8:N1154,"X")</f>
        <v>103</v>
      </c>
      <c r="P1154" s="3"/>
      <c r="R1154" s="18" t="str">
        <f t="shared" si="35"/>
        <v/>
      </c>
    </row>
    <row r="1155" spans="1:18">
      <c r="A1155" s="2">
        <v>1148</v>
      </c>
      <c r="B1155">
        <v>1</v>
      </c>
      <c r="C1155">
        <v>5</v>
      </c>
      <c r="D1155">
        <v>100</v>
      </c>
      <c r="E1155">
        <v>2</v>
      </c>
      <c r="F1155">
        <v>88</v>
      </c>
      <c r="G1155">
        <v>3</v>
      </c>
      <c r="H1155">
        <v>109</v>
      </c>
      <c r="I1155">
        <v>-1</v>
      </c>
      <c r="J1155" s="10">
        <v>4300</v>
      </c>
      <c r="K1155">
        <v>-1</v>
      </c>
      <c r="L1155">
        <v>-1</v>
      </c>
      <c r="N1155" s="3" t="str">
        <f t="shared" si="34"/>
        <v/>
      </c>
      <c r="O1155" s="3">
        <f>COUNTIF(N$8:N1155,"X")</f>
        <v>103</v>
      </c>
      <c r="P1155" s="3"/>
      <c r="R1155" s="18" t="str">
        <f t="shared" si="35"/>
        <v/>
      </c>
    </row>
    <row r="1156" spans="1:18">
      <c r="A1156" s="2">
        <v>1149</v>
      </c>
      <c r="B1156">
        <v>1</v>
      </c>
      <c r="C1156">
        <v>9</v>
      </c>
      <c r="D1156">
        <v>93</v>
      </c>
      <c r="E1156">
        <v>6</v>
      </c>
      <c r="F1156">
        <v>89</v>
      </c>
      <c r="G1156">
        <v>3</v>
      </c>
      <c r="H1156">
        <v>101</v>
      </c>
      <c r="I1156">
        <v>-1</v>
      </c>
      <c r="J1156" s="10">
        <v>3900</v>
      </c>
      <c r="K1156">
        <v>-1</v>
      </c>
      <c r="L1156">
        <v>-1</v>
      </c>
      <c r="N1156" s="3" t="str">
        <f t="shared" si="34"/>
        <v/>
      </c>
      <c r="O1156" s="3">
        <f>COUNTIF(N$8:N1156,"X")</f>
        <v>103</v>
      </c>
      <c r="P1156" s="3"/>
      <c r="R1156" s="18" t="str">
        <f t="shared" si="35"/>
        <v/>
      </c>
    </row>
    <row r="1157" spans="1:18">
      <c r="A1157" s="2">
        <v>1150</v>
      </c>
      <c r="B1157">
        <v>1</v>
      </c>
      <c r="C1157">
        <v>9</v>
      </c>
      <c r="D1157">
        <v>98</v>
      </c>
      <c r="E1157">
        <v>4</v>
      </c>
      <c r="F1157">
        <v>88</v>
      </c>
      <c r="G1157">
        <v>5</v>
      </c>
      <c r="H1157">
        <v>106</v>
      </c>
      <c r="I1157">
        <v>-1</v>
      </c>
      <c r="J1157" s="10">
        <v>2500</v>
      </c>
      <c r="K1157">
        <v>-1</v>
      </c>
      <c r="L1157">
        <v>-1</v>
      </c>
      <c r="N1157" s="3" t="str">
        <f t="shared" si="34"/>
        <v/>
      </c>
      <c r="O1157" s="3">
        <f>COUNTIF(N$8:N1157,"X")</f>
        <v>103</v>
      </c>
      <c r="P1157" s="3"/>
      <c r="R1157" s="18" t="str">
        <f t="shared" si="35"/>
        <v/>
      </c>
    </row>
    <row r="1158" spans="1:18">
      <c r="A1158" s="2">
        <v>1151</v>
      </c>
      <c r="B1158">
        <v>1</v>
      </c>
      <c r="C1158">
        <v>6</v>
      </c>
      <c r="D1158">
        <v>93</v>
      </c>
      <c r="E1158">
        <v>4</v>
      </c>
      <c r="F1158">
        <v>87</v>
      </c>
      <c r="G1158">
        <v>2</v>
      </c>
      <c r="H1158">
        <v>107</v>
      </c>
      <c r="I1158">
        <v>-1</v>
      </c>
      <c r="J1158" s="10">
        <v>3800</v>
      </c>
      <c r="K1158">
        <v>-1</v>
      </c>
      <c r="L1158">
        <v>-1</v>
      </c>
      <c r="N1158" s="3" t="str">
        <f t="shared" si="34"/>
        <v/>
      </c>
      <c r="O1158" s="3">
        <f>COUNTIF(N$8:N1158,"X")</f>
        <v>103</v>
      </c>
      <c r="P1158" s="3" t="str">
        <f>IF(O1158&gt;$F$3,"X","-")</f>
        <v>X</v>
      </c>
      <c r="R1158" s="18" t="str">
        <f t="shared" si="35"/>
        <v>Betriebsmeldung</v>
      </c>
    </row>
    <row r="1159" spans="1:18">
      <c r="A1159" s="2">
        <v>1152</v>
      </c>
      <c r="B1159">
        <v>1</v>
      </c>
      <c r="C1159">
        <v>9</v>
      </c>
      <c r="D1159">
        <v>105</v>
      </c>
      <c r="E1159">
        <v>4</v>
      </c>
      <c r="F1159">
        <v>92</v>
      </c>
      <c r="G1159">
        <v>5</v>
      </c>
      <c r="H1159">
        <v>116</v>
      </c>
      <c r="I1159">
        <v>-1</v>
      </c>
      <c r="J1159" s="10">
        <v>4700</v>
      </c>
      <c r="K1159">
        <v>-1</v>
      </c>
      <c r="L1159">
        <v>-1</v>
      </c>
      <c r="N1159" s="3" t="str">
        <f t="shared" si="34"/>
        <v/>
      </c>
      <c r="O1159" s="3">
        <f>COUNTIF(N$8:N1159,"X")</f>
        <v>103</v>
      </c>
      <c r="P1159" s="3"/>
      <c r="R1159" s="18" t="str">
        <f t="shared" si="35"/>
        <v/>
      </c>
    </row>
    <row r="1160" spans="1:18">
      <c r="A1160" s="2">
        <v>1153</v>
      </c>
      <c r="B1160">
        <v>1</v>
      </c>
      <c r="C1160">
        <v>10</v>
      </c>
      <c r="D1160">
        <v>91</v>
      </c>
      <c r="E1160">
        <v>5</v>
      </c>
      <c r="F1160">
        <v>90</v>
      </c>
      <c r="G1160">
        <v>5</v>
      </c>
      <c r="H1160">
        <v>92</v>
      </c>
      <c r="I1160">
        <v>-1</v>
      </c>
      <c r="J1160" s="10">
        <v>3600</v>
      </c>
      <c r="K1160">
        <v>-1</v>
      </c>
      <c r="L1160">
        <v>-1</v>
      </c>
      <c r="N1160" s="3" t="str">
        <f t="shared" ref="N1160:N1223" si="36">IF(OR(C1160=-2,D1160=-2,E1160=-2,F1160=-2,G1160=-2,H1160=-2),"X","")</f>
        <v/>
      </c>
      <c r="O1160" s="3">
        <f>COUNTIF(N$8:N1160,"X")</f>
        <v>103</v>
      </c>
      <c r="P1160" s="3"/>
      <c r="R1160" s="18" t="str">
        <f t="shared" ref="R1160:R1223" si="37">IF(P1160&gt;="X","Betriebsmeldung","")</f>
        <v/>
      </c>
    </row>
    <row r="1161" spans="1:18">
      <c r="A1161" s="2">
        <v>1154</v>
      </c>
      <c r="B1161">
        <v>1</v>
      </c>
      <c r="C1161">
        <v>-2</v>
      </c>
      <c r="D1161">
        <v>91</v>
      </c>
      <c r="E1161">
        <v>-2</v>
      </c>
      <c r="F1161">
        <v>86</v>
      </c>
      <c r="G1161">
        <v>-2</v>
      </c>
      <c r="H1161">
        <v>102</v>
      </c>
      <c r="I1161">
        <v>-1</v>
      </c>
      <c r="J1161" s="10">
        <v>3300</v>
      </c>
      <c r="K1161">
        <v>-1</v>
      </c>
      <c r="L1161">
        <v>-1</v>
      </c>
      <c r="N1161" s="3" t="str">
        <f t="shared" si="36"/>
        <v>X</v>
      </c>
      <c r="O1161" s="3">
        <f>COUNTIF(N$8:N1161,"X")</f>
        <v>104</v>
      </c>
      <c r="P1161" s="3"/>
      <c r="R1161" s="18" t="str">
        <f t="shared" si="37"/>
        <v/>
      </c>
    </row>
    <row r="1162" spans="1:18">
      <c r="A1162" s="2">
        <v>1155</v>
      </c>
      <c r="B1162">
        <v>1</v>
      </c>
      <c r="C1162">
        <v>6</v>
      </c>
      <c r="D1162">
        <v>115</v>
      </c>
      <c r="E1162">
        <v>1</v>
      </c>
      <c r="F1162">
        <v>86</v>
      </c>
      <c r="G1162">
        <v>5</v>
      </c>
      <c r="H1162">
        <v>121</v>
      </c>
      <c r="I1162">
        <v>-1</v>
      </c>
      <c r="J1162">
        <v>3600</v>
      </c>
      <c r="K1162">
        <v>-1</v>
      </c>
      <c r="L1162">
        <v>-1</v>
      </c>
      <c r="N1162" s="3" t="str">
        <f t="shared" si="36"/>
        <v/>
      </c>
      <c r="O1162" s="3">
        <f>COUNTIF(N$8:N1162,"X")</f>
        <v>104</v>
      </c>
      <c r="P1162" s="3"/>
      <c r="R1162" s="18" t="str">
        <f t="shared" si="37"/>
        <v/>
      </c>
    </row>
    <row r="1163" spans="1:18">
      <c r="A1163" s="2">
        <v>1156</v>
      </c>
      <c r="B1163">
        <v>1</v>
      </c>
      <c r="C1163">
        <v>9</v>
      </c>
      <c r="D1163">
        <v>95</v>
      </c>
      <c r="E1163">
        <v>4</v>
      </c>
      <c r="F1163">
        <v>89</v>
      </c>
      <c r="G1163">
        <v>5</v>
      </c>
      <c r="H1163">
        <v>101</v>
      </c>
      <c r="I1163">
        <v>-1</v>
      </c>
      <c r="J1163">
        <v>3800</v>
      </c>
      <c r="K1163">
        <v>-1</v>
      </c>
      <c r="L1163">
        <v>-1</v>
      </c>
      <c r="N1163" s="3" t="str">
        <f t="shared" si="36"/>
        <v/>
      </c>
      <c r="O1163" s="3">
        <f>COUNTIF(N$8:N1163,"X")</f>
        <v>104</v>
      </c>
      <c r="P1163" s="3"/>
      <c r="R1163" s="18" t="str">
        <f t="shared" si="37"/>
        <v/>
      </c>
    </row>
    <row r="1164" spans="1:18">
      <c r="A1164" s="2">
        <v>1157</v>
      </c>
      <c r="B1164">
        <v>1</v>
      </c>
      <c r="C1164">
        <v>10</v>
      </c>
      <c r="D1164">
        <v>90</v>
      </c>
      <c r="E1164">
        <v>6</v>
      </c>
      <c r="F1164">
        <v>85</v>
      </c>
      <c r="G1164">
        <v>4</v>
      </c>
      <c r="H1164">
        <v>99</v>
      </c>
      <c r="I1164">
        <v>-1</v>
      </c>
      <c r="J1164">
        <v>4600</v>
      </c>
      <c r="K1164">
        <v>-1</v>
      </c>
      <c r="L1164">
        <v>-1</v>
      </c>
      <c r="N1164" s="3" t="str">
        <f t="shared" si="36"/>
        <v/>
      </c>
      <c r="O1164" s="3">
        <f>COUNTIF(N$8:N1164,"X")</f>
        <v>104</v>
      </c>
      <c r="P1164" s="3"/>
      <c r="R1164" s="18" t="str">
        <f t="shared" si="37"/>
        <v/>
      </c>
    </row>
    <row r="1165" spans="1:18">
      <c r="A1165" s="2">
        <v>1158</v>
      </c>
      <c r="B1165">
        <v>1</v>
      </c>
      <c r="C1165">
        <v>8</v>
      </c>
      <c r="D1165">
        <v>108</v>
      </c>
      <c r="E1165">
        <v>2</v>
      </c>
      <c r="F1165">
        <v>87</v>
      </c>
      <c r="G1165">
        <v>6</v>
      </c>
      <c r="H1165">
        <v>115</v>
      </c>
      <c r="I1165">
        <v>-1</v>
      </c>
      <c r="J1165">
        <v>4500</v>
      </c>
      <c r="K1165">
        <v>-1</v>
      </c>
      <c r="L1165">
        <v>-1</v>
      </c>
      <c r="N1165" s="3" t="str">
        <f t="shared" si="36"/>
        <v/>
      </c>
      <c r="O1165" s="3">
        <f>COUNTIF(N$8:N1165,"X")</f>
        <v>104</v>
      </c>
      <c r="P1165" s="3"/>
      <c r="R1165" s="18" t="str">
        <f t="shared" si="37"/>
        <v/>
      </c>
    </row>
    <row r="1166" spans="1:18">
      <c r="A1166" s="2">
        <v>1159</v>
      </c>
      <c r="B1166">
        <v>1</v>
      </c>
      <c r="C1166">
        <v>8</v>
      </c>
      <c r="D1166">
        <v>106</v>
      </c>
      <c r="E1166">
        <v>3</v>
      </c>
      <c r="F1166">
        <v>100</v>
      </c>
      <c r="G1166">
        <v>5</v>
      </c>
      <c r="H1166">
        <v>110</v>
      </c>
      <c r="I1166">
        <v>-1</v>
      </c>
      <c r="J1166">
        <v>4200</v>
      </c>
      <c r="K1166">
        <v>-1</v>
      </c>
      <c r="L1166">
        <v>-1</v>
      </c>
      <c r="N1166" s="3" t="str">
        <f t="shared" si="36"/>
        <v/>
      </c>
      <c r="O1166" s="3">
        <f>COUNTIF(N$8:N1166,"X")</f>
        <v>104</v>
      </c>
      <c r="P1166" s="3"/>
      <c r="R1166" s="18" t="str">
        <f t="shared" si="37"/>
        <v/>
      </c>
    </row>
    <row r="1167" spans="1:18">
      <c r="A1167" s="2">
        <v>1160</v>
      </c>
      <c r="B1167">
        <v>1</v>
      </c>
      <c r="C1167">
        <v>8</v>
      </c>
      <c r="D1167">
        <v>94</v>
      </c>
      <c r="E1167">
        <v>5</v>
      </c>
      <c r="F1167">
        <v>86</v>
      </c>
      <c r="G1167">
        <v>3</v>
      </c>
      <c r="H1167">
        <v>108</v>
      </c>
      <c r="I1167">
        <v>-1</v>
      </c>
      <c r="J1167">
        <v>3600</v>
      </c>
      <c r="K1167">
        <v>-1</v>
      </c>
      <c r="L1167">
        <v>-1</v>
      </c>
      <c r="N1167" s="3" t="str">
        <f t="shared" si="36"/>
        <v/>
      </c>
      <c r="O1167" s="3">
        <f>COUNTIF(N$8:N1167,"X")</f>
        <v>104</v>
      </c>
      <c r="P1167" s="3"/>
      <c r="R1167" s="18" t="str">
        <f t="shared" si="37"/>
        <v/>
      </c>
    </row>
    <row r="1168" spans="1:18">
      <c r="A1168" s="2">
        <v>1161</v>
      </c>
      <c r="B1168">
        <v>1</v>
      </c>
      <c r="C1168">
        <v>6</v>
      </c>
      <c r="D1168">
        <v>84</v>
      </c>
      <c r="E1168">
        <v>3</v>
      </c>
      <c r="F1168">
        <v>86</v>
      </c>
      <c r="G1168">
        <v>3</v>
      </c>
      <c r="H1168">
        <v>83</v>
      </c>
      <c r="I1168">
        <v>-1</v>
      </c>
      <c r="J1168">
        <v>3800</v>
      </c>
      <c r="K1168">
        <v>-1</v>
      </c>
      <c r="L1168">
        <v>-1</v>
      </c>
      <c r="N1168" s="3" t="str">
        <f t="shared" si="36"/>
        <v/>
      </c>
      <c r="O1168" s="3">
        <f>COUNTIF(N$8:N1168,"X")</f>
        <v>104</v>
      </c>
      <c r="P1168" s="3" t="str">
        <f>IF(O1168&gt;$F$3,"X","-")</f>
        <v>X</v>
      </c>
      <c r="R1168" s="18" t="str">
        <f t="shared" si="37"/>
        <v>Betriebsmeldung</v>
      </c>
    </row>
    <row r="1169" spans="1:18">
      <c r="A1169" s="2">
        <v>1162</v>
      </c>
      <c r="B1169">
        <v>1</v>
      </c>
      <c r="C1169">
        <v>7</v>
      </c>
      <c r="D1169">
        <v>98</v>
      </c>
      <c r="E1169">
        <v>4</v>
      </c>
      <c r="F1169">
        <v>89</v>
      </c>
      <c r="G1169">
        <v>3</v>
      </c>
      <c r="H1169">
        <v>111</v>
      </c>
      <c r="I1169">
        <v>-1</v>
      </c>
      <c r="J1169">
        <v>4600</v>
      </c>
      <c r="K1169">
        <v>-1</v>
      </c>
      <c r="L1169">
        <v>-1</v>
      </c>
      <c r="N1169" s="3" t="str">
        <f t="shared" si="36"/>
        <v/>
      </c>
      <c r="O1169" s="3">
        <f>COUNTIF(N$8:N1169,"X")</f>
        <v>104</v>
      </c>
      <c r="P1169" s="3"/>
      <c r="R1169" s="18" t="str">
        <f t="shared" si="37"/>
        <v/>
      </c>
    </row>
    <row r="1170" spans="1:18">
      <c r="A1170" s="2">
        <v>1163</v>
      </c>
      <c r="B1170">
        <v>1</v>
      </c>
      <c r="C1170">
        <v>10</v>
      </c>
      <c r="D1170">
        <v>97</v>
      </c>
      <c r="E1170">
        <v>3</v>
      </c>
      <c r="F1170">
        <v>83</v>
      </c>
      <c r="G1170">
        <v>7</v>
      </c>
      <c r="H1170">
        <v>103</v>
      </c>
      <c r="I1170">
        <v>-1</v>
      </c>
      <c r="J1170">
        <v>4500</v>
      </c>
      <c r="K1170">
        <v>-1</v>
      </c>
      <c r="L1170">
        <v>-1</v>
      </c>
      <c r="N1170" s="3" t="str">
        <f t="shared" si="36"/>
        <v/>
      </c>
      <c r="O1170" s="3">
        <f>COUNTIF(N$8:N1170,"X")</f>
        <v>104</v>
      </c>
      <c r="P1170" s="3"/>
      <c r="R1170" s="18" t="str">
        <f t="shared" si="37"/>
        <v/>
      </c>
    </row>
    <row r="1171" spans="1:18">
      <c r="A1171" s="2">
        <v>1164</v>
      </c>
      <c r="B1171">
        <v>1</v>
      </c>
      <c r="C1171">
        <v>6</v>
      </c>
      <c r="D1171">
        <v>98</v>
      </c>
      <c r="E1171">
        <v>3</v>
      </c>
      <c r="F1171">
        <v>92</v>
      </c>
      <c r="G1171">
        <v>3</v>
      </c>
      <c r="H1171">
        <v>105</v>
      </c>
      <c r="I1171">
        <v>-1</v>
      </c>
      <c r="J1171">
        <v>4200</v>
      </c>
      <c r="K1171">
        <v>-1</v>
      </c>
      <c r="L1171">
        <v>-1</v>
      </c>
      <c r="N1171" s="3" t="str">
        <f t="shared" si="36"/>
        <v/>
      </c>
      <c r="O1171" s="3">
        <f>COUNTIF(N$8:N1171,"X")</f>
        <v>104</v>
      </c>
      <c r="P1171" s="3"/>
      <c r="R1171" s="18" t="str">
        <f t="shared" si="37"/>
        <v/>
      </c>
    </row>
    <row r="1172" spans="1:18">
      <c r="A1172" s="2">
        <v>1165</v>
      </c>
      <c r="B1172">
        <v>1</v>
      </c>
      <c r="C1172">
        <v>7</v>
      </c>
      <c r="D1172">
        <v>91</v>
      </c>
      <c r="E1172">
        <v>4</v>
      </c>
      <c r="F1172">
        <v>86</v>
      </c>
      <c r="G1172">
        <v>3</v>
      </c>
      <c r="H1172">
        <v>99</v>
      </c>
      <c r="I1172">
        <v>-1</v>
      </c>
      <c r="J1172">
        <v>3900</v>
      </c>
      <c r="K1172">
        <v>-1</v>
      </c>
      <c r="L1172">
        <v>-1</v>
      </c>
      <c r="N1172" s="3" t="str">
        <f t="shared" si="36"/>
        <v/>
      </c>
      <c r="O1172" s="3">
        <f>COUNTIF(N$8:N1172,"X")</f>
        <v>104</v>
      </c>
      <c r="P1172" s="3"/>
      <c r="R1172" s="18" t="str">
        <f t="shared" si="37"/>
        <v/>
      </c>
    </row>
    <row r="1173" spans="1:18">
      <c r="A1173" s="2">
        <v>1166</v>
      </c>
      <c r="B1173">
        <v>1</v>
      </c>
      <c r="C1173">
        <v>-2</v>
      </c>
      <c r="D1173">
        <v>89</v>
      </c>
      <c r="E1173">
        <v>-2</v>
      </c>
      <c r="F1173">
        <v>89</v>
      </c>
      <c r="G1173">
        <v>-2</v>
      </c>
      <c r="H1173">
        <v>92</v>
      </c>
      <c r="I1173">
        <v>-1</v>
      </c>
      <c r="J1173">
        <v>4000</v>
      </c>
      <c r="K1173">
        <v>-1</v>
      </c>
      <c r="L1173">
        <v>-1</v>
      </c>
      <c r="N1173" s="3" t="str">
        <f t="shared" si="36"/>
        <v>X</v>
      </c>
      <c r="O1173" s="3">
        <f>COUNTIF(N$8:N1173,"X")</f>
        <v>105</v>
      </c>
      <c r="P1173" s="3"/>
      <c r="R1173" s="18" t="str">
        <f t="shared" si="37"/>
        <v/>
      </c>
    </row>
    <row r="1174" spans="1:18">
      <c r="A1174" s="2">
        <v>1167</v>
      </c>
      <c r="B1174">
        <v>1</v>
      </c>
      <c r="C1174">
        <v>9</v>
      </c>
      <c r="D1174">
        <v>96</v>
      </c>
      <c r="E1174">
        <v>5</v>
      </c>
      <c r="F1174">
        <v>87</v>
      </c>
      <c r="G1174">
        <v>4</v>
      </c>
      <c r="H1174">
        <v>109</v>
      </c>
      <c r="I1174">
        <v>-1</v>
      </c>
      <c r="J1174" s="10">
        <v>4200</v>
      </c>
      <c r="K1174">
        <v>-1</v>
      </c>
      <c r="L1174">
        <v>-1</v>
      </c>
      <c r="N1174" s="3" t="str">
        <f t="shared" si="36"/>
        <v/>
      </c>
      <c r="O1174" s="3">
        <f>COUNTIF(N$8:N1174,"X")</f>
        <v>105</v>
      </c>
      <c r="P1174" s="3"/>
      <c r="R1174" s="18" t="str">
        <f t="shared" si="37"/>
        <v/>
      </c>
    </row>
    <row r="1175" spans="1:18">
      <c r="A1175" s="2">
        <v>1168</v>
      </c>
      <c r="B1175">
        <v>1</v>
      </c>
      <c r="C1175">
        <v>7</v>
      </c>
      <c r="D1175">
        <v>94</v>
      </c>
      <c r="E1175">
        <v>4</v>
      </c>
      <c r="F1175">
        <v>87</v>
      </c>
      <c r="G1175">
        <v>3</v>
      </c>
      <c r="H1175">
        <v>104</v>
      </c>
      <c r="I1175">
        <v>-1</v>
      </c>
      <c r="J1175" s="10">
        <v>4300</v>
      </c>
      <c r="K1175">
        <v>-1</v>
      </c>
      <c r="L1175">
        <v>-1</v>
      </c>
      <c r="N1175" s="3" t="str">
        <f t="shared" si="36"/>
        <v/>
      </c>
      <c r="O1175" s="3">
        <f>COUNTIF(N$8:N1175,"X")</f>
        <v>105</v>
      </c>
      <c r="P1175" s="3"/>
      <c r="R1175" s="18" t="str">
        <f t="shared" si="37"/>
        <v/>
      </c>
    </row>
    <row r="1176" spans="1:18">
      <c r="A1176" s="2">
        <v>1169</v>
      </c>
      <c r="B1176">
        <v>1</v>
      </c>
      <c r="C1176">
        <v>12</v>
      </c>
      <c r="D1176">
        <v>90</v>
      </c>
      <c r="E1176">
        <v>10</v>
      </c>
      <c r="F1176">
        <v>88</v>
      </c>
      <c r="G1176">
        <v>2</v>
      </c>
      <c r="H1176">
        <v>102</v>
      </c>
      <c r="I1176">
        <v>-1</v>
      </c>
      <c r="J1176" s="10">
        <v>3900</v>
      </c>
      <c r="K1176">
        <v>-1</v>
      </c>
      <c r="L1176">
        <v>-1</v>
      </c>
      <c r="N1176" s="3" t="str">
        <f t="shared" si="36"/>
        <v/>
      </c>
      <c r="O1176" s="3">
        <f>COUNTIF(N$8:N1176,"X")</f>
        <v>105</v>
      </c>
      <c r="P1176" s="3"/>
      <c r="R1176" s="18" t="str">
        <f t="shared" si="37"/>
        <v/>
      </c>
    </row>
    <row r="1177" spans="1:18">
      <c r="A1177" s="2">
        <v>1170</v>
      </c>
      <c r="B1177">
        <v>1</v>
      </c>
      <c r="C1177">
        <v>5</v>
      </c>
      <c r="D1177">
        <v>110</v>
      </c>
      <c r="E1177">
        <v>1</v>
      </c>
      <c r="F1177">
        <v>91</v>
      </c>
      <c r="G1177">
        <v>4</v>
      </c>
      <c r="H1177">
        <v>115</v>
      </c>
      <c r="I1177">
        <v>-1</v>
      </c>
      <c r="J1177">
        <v>4600</v>
      </c>
      <c r="K1177">
        <v>-1</v>
      </c>
      <c r="L1177">
        <v>-1</v>
      </c>
      <c r="N1177" s="3" t="str">
        <f t="shared" si="36"/>
        <v/>
      </c>
      <c r="O1177" s="3">
        <f>COUNTIF(N$8:N1177,"X")</f>
        <v>105</v>
      </c>
      <c r="P1177" s="3"/>
      <c r="R1177" s="18" t="str">
        <f t="shared" si="37"/>
        <v/>
      </c>
    </row>
    <row r="1178" spans="1:18">
      <c r="A1178" s="2">
        <v>1171</v>
      </c>
      <c r="B1178">
        <v>1</v>
      </c>
      <c r="C1178">
        <v>8</v>
      </c>
      <c r="D1178">
        <v>102</v>
      </c>
      <c r="E1178">
        <v>0</v>
      </c>
      <c r="F1178">
        <v>-1</v>
      </c>
      <c r="G1178">
        <v>8</v>
      </c>
      <c r="H1178">
        <v>102</v>
      </c>
      <c r="I1178">
        <v>-1</v>
      </c>
      <c r="J1178">
        <v>4500</v>
      </c>
      <c r="K1178">
        <v>-1</v>
      </c>
      <c r="L1178">
        <v>-1</v>
      </c>
      <c r="N1178" s="3" t="str">
        <f t="shared" si="36"/>
        <v/>
      </c>
      <c r="O1178" s="3">
        <f>COUNTIF(N$8:N1178,"X")</f>
        <v>105</v>
      </c>
      <c r="P1178" s="3" t="str">
        <f>IF(O1178&gt;$F$3,"X","-")</f>
        <v>X</v>
      </c>
      <c r="R1178" s="18" t="str">
        <f t="shared" si="37"/>
        <v>Betriebsmeldung</v>
      </c>
    </row>
    <row r="1179" spans="1:18">
      <c r="A1179" s="2">
        <v>1172</v>
      </c>
      <c r="B1179">
        <v>1</v>
      </c>
      <c r="C1179">
        <v>11</v>
      </c>
      <c r="D1179">
        <v>86</v>
      </c>
      <c r="E1179">
        <v>8</v>
      </c>
      <c r="F1179">
        <v>85</v>
      </c>
      <c r="G1179">
        <v>3</v>
      </c>
      <c r="H1179">
        <v>89</v>
      </c>
      <c r="I1179">
        <v>-1</v>
      </c>
      <c r="J1179">
        <v>3300</v>
      </c>
      <c r="K1179">
        <v>-1</v>
      </c>
      <c r="L1179">
        <v>-1</v>
      </c>
      <c r="N1179" s="3" t="str">
        <f t="shared" si="36"/>
        <v/>
      </c>
      <c r="O1179" s="3">
        <f>COUNTIF(N$8:N1179,"X")</f>
        <v>105</v>
      </c>
      <c r="P1179" s="3"/>
      <c r="R1179" s="18" t="str">
        <f t="shared" si="37"/>
        <v/>
      </c>
    </row>
    <row r="1180" spans="1:18">
      <c r="A1180" s="2">
        <v>1173</v>
      </c>
      <c r="B1180">
        <v>1</v>
      </c>
      <c r="C1180">
        <v>9</v>
      </c>
      <c r="D1180">
        <v>100</v>
      </c>
      <c r="E1180">
        <v>3</v>
      </c>
      <c r="F1180">
        <v>91</v>
      </c>
      <c r="G1180">
        <v>6</v>
      </c>
      <c r="H1180">
        <v>105</v>
      </c>
      <c r="I1180">
        <v>-1</v>
      </c>
      <c r="J1180">
        <v>3500</v>
      </c>
      <c r="K1180">
        <v>-1</v>
      </c>
      <c r="L1180">
        <v>-1</v>
      </c>
      <c r="N1180" s="3" t="str">
        <f t="shared" si="36"/>
        <v/>
      </c>
      <c r="O1180" s="3">
        <f>COUNTIF(N$8:N1180,"X")</f>
        <v>105</v>
      </c>
      <c r="P1180" s="3"/>
      <c r="R1180" s="18" t="str">
        <f t="shared" si="37"/>
        <v/>
      </c>
    </row>
    <row r="1181" spans="1:18">
      <c r="A1181" s="2">
        <v>1174</v>
      </c>
      <c r="B1181">
        <v>1</v>
      </c>
      <c r="C1181">
        <v>10</v>
      </c>
      <c r="D1181">
        <v>100</v>
      </c>
      <c r="E1181">
        <v>6</v>
      </c>
      <c r="F1181">
        <v>91</v>
      </c>
      <c r="G1181">
        <v>4</v>
      </c>
      <c r="H1181">
        <v>115</v>
      </c>
      <c r="I1181">
        <v>-1</v>
      </c>
      <c r="J1181">
        <v>2800</v>
      </c>
      <c r="K1181">
        <v>-1</v>
      </c>
      <c r="L1181">
        <v>-1</v>
      </c>
      <c r="N1181" s="3" t="str">
        <f t="shared" si="36"/>
        <v/>
      </c>
      <c r="O1181" s="3">
        <f>COUNTIF(N$8:N1181,"X")</f>
        <v>105</v>
      </c>
      <c r="P1181" s="3"/>
      <c r="R1181" s="18" t="str">
        <f t="shared" si="37"/>
        <v/>
      </c>
    </row>
    <row r="1182" spans="1:18">
      <c r="A1182" s="2">
        <v>1175</v>
      </c>
      <c r="B1182">
        <v>1</v>
      </c>
      <c r="C1182">
        <v>14</v>
      </c>
      <c r="D1182">
        <v>107</v>
      </c>
      <c r="E1182">
        <v>5</v>
      </c>
      <c r="F1182">
        <v>90</v>
      </c>
      <c r="G1182">
        <v>9</v>
      </c>
      <c r="H1182">
        <v>117</v>
      </c>
      <c r="I1182">
        <v>-1</v>
      </c>
      <c r="J1182">
        <v>4400</v>
      </c>
      <c r="K1182">
        <v>-1</v>
      </c>
      <c r="L1182">
        <v>-1</v>
      </c>
      <c r="N1182" s="3" t="str">
        <f t="shared" si="36"/>
        <v/>
      </c>
      <c r="O1182" s="3">
        <f>COUNTIF(N$8:N1182,"X")</f>
        <v>105</v>
      </c>
      <c r="P1182" s="3"/>
      <c r="R1182" s="18" t="str">
        <f t="shared" si="37"/>
        <v/>
      </c>
    </row>
    <row r="1183" spans="1:18">
      <c r="A1183" s="2">
        <v>1176</v>
      </c>
      <c r="B1183">
        <v>1</v>
      </c>
      <c r="C1183">
        <v>8</v>
      </c>
      <c r="D1183">
        <v>99</v>
      </c>
      <c r="E1183">
        <v>3</v>
      </c>
      <c r="F1183">
        <v>90</v>
      </c>
      <c r="G1183">
        <v>5</v>
      </c>
      <c r="H1183">
        <v>105</v>
      </c>
      <c r="I1183">
        <v>-1</v>
      </c>
      <c r="J1183">
        <v>3600</v>
      </c>
      <c r="K1183">
        <v>-1</v>
      </c>
      <c r="L1183">
        <v>-1</v>
      </c>
      <c r="N1183" s="3" t="str">
        <f t="shared" si="36"/>
        <v/>
      </c>
      <c r="O1183" s="3">
        <f>COUNTIF(N$8:N1183,"X")</f>
        <v>105</v>
      </c>
      <c r="P1183" s="3"/>
      <c r="R1183" s="18" t="str">
        <f t="shared" si="37"/>
        <v/>
      </c>
    </row>
    <row r="1184" spans="1:18">
      <c r="A1184" s="2">
        <v>1177</v>
      </c>
      <c r="B1184">
        <v>1</v>
      </c>
      <c r="C1184">
        <v>10</v>
      </c>
      <c r="D1184">
        <v>97</v>
      </c>
      <c r="E1184">
        <v>7</v>
      </c>
      <c r="F1184">
        <v>91</v>
      </c>
      <c r="G1184">
        <v>3</v>
      </c>
      <c r="H1184">
        <v>114</v>
      </c>
      <c r="I1184">
        <v>-1</v>
      </c>
      <c r="J1184">
        <v>3800</v>
      </c>
      <c r="K1184">
        <v>-1</v>
      </c>
      <c r="L1184">
        <v>-1</v>
      </c>
      <c r="N1184" s="3" t="str">
        <f t="shared" si="36"/>
        <v/>
      </c>
      <c r="O1184" s="3">
        <f>COUNTIF(N$8:N1184,"X")</f>
        <v>105</v>
      </c>
      <c r="P1184" s="3"/>
      <c r="R1184" s="18" t="str">
        <f t="shared" si="37"/>
        <v/>
      </c>
    </row>
    <row r="1185" spans="1:18">
      <c r="A1185" s="2">
        <v>1178</v>
      </c>
      <c r="B1185">
        <v>1</v>
      </c>
      <c r="C1185">
        <v>9</v>
      </c>
      <c r="D1185">
        <v>87</v>
      </c>
      <c r="E1185">
        <v>7</v>
      </c>
      <c r="F1185">
        <v>86</v>
      </c>
      <c r="G1185">
        <v>2</v>
      </c>
      <c r="H1185">
        <v>91</v>
      </c>
      <c r="I1185">
        <v>-1</v>
      </c>
      <c r="J1185">
        <v>4600</v>
      </c>
      <c r="K1185">
        <v>-1</v>
      </c>
      <c r="L1185">
        <v>-1</v>
      </c>
      <c r="N1185" s="3" t="str">
        <f t="shared" si="36"/>
        <v/>
      </c>
      <c r="O1185" s="3">
        <f>COUNTIF(N$8:N1185,"X")</f>
        <v>105</v>
      </c>
      <c r="P1185" s="3"/>
      <c r="R1185" s="18" t="str">
        <f t="shared" si="37"/>
        <v/>
      </c>
    </row>
    <row r="1186" spans="1:18">
      <c r="A1186" s="2">
        <v>1179</v>
      </c>
      <c r="B1186">
        <v>1</v>
      </c>
      <c r="C1186">
        <v>8</v>
      </c>
      <c r="D1186">
        <v>89</v>
      </c>
      <c r="E1186">
        <v>6</v>
      </c>
      <c r="F1186">
        <v>88</v>
      </c>
      <c r="G1186">
        <v>2</v>
      </c>
      <c r="H1186">
        <v>93</v>
      </c>
      <c r="I1186">
        <v>-1</v>
      </c>
      <c r="J1186">
        <v>4500</v>
      </c>
      <c r="K1186">
        <v>-1</v>
      </c>
      <c r="L1186">
        <v>-1</v>
      </c>
      <c r="N1186" s="3" t="str">
        <f t="shared" si="36"/>
        <v/>
      </c>
      <c r="O1186" s="3">
        <f>COUNTIF(N$8:N1186,"X")</f>
        <v>105</v>
      </c>
      <c r="P1186" s="3"/>
      <c r="R1186" s="18" t="str">
        <f t="shared" si="37"/>
        <v/>
      </c>
    </row>
    <row r="1187" spans="1:18">
      <c r="A1187" s="2">
        <v>1180</v>
      </c>
      <c r="B1187">
        <v>1</v>
      </c>
      <c r="C1187">
        <v>7</v>
      </c>
      <c r="D1187">
        <v>102</v>
      </c>
      <c r="E1187">
        <v>3</v>
      </c>
      <c r="F1187">
        <v>98</v>
      </c>
      <c r="G1187">
        <v>4</v>
      </c>
      <c r="H1187">
        <v>105</v>
      </c>
      <c r="I1187">
        <v>-1</v>
      </c>
      <c r="J1187">
        <v>4200</v>
      </c>
      <c r="K1187">
        <v>-1</v>
      </c>
      <c r="L1187">
        <v>-1</v>
      </c>
      <c r="N1187" s="3" t="str">
        <f t="shared" si="36"/>
        <v/>
      </c>
      <c r="O1187" s="3">
        <f>COUNTIF(N$8:N1187,"X")</f>
        <v>105</v>
      </c>
      <c r="P1187" s="3"/>
      <c r="R1187" s="18" t="str">
        <f t="shared" si="37"/>
        <v/>
      </c>
    </row>
    <row r="1188" spans="1:18">
      <c r="A1188" s="2">
        <v>1181</v>
      </c>
      <c r="B1188">
        <v>1</v>
      </c>
      <c r="C1188">
        <v>6</v>
      </c>
      <c r="D1188">
        <v>114</v>
      </c>
      <c r="E1188">
        <v>1</v>
      </c>
      <c r="F1188">
        <v>91</v>
      </c>
      <c r="G1188">
        <v>5</v>
      </c>
      <c r="H1188">
        <v>119</v>
      </c>
      <c r="I1188">
        <v>-1</v>
      </c>
      <c r="J1188">
        <v>3900</v>
      </c>
      <c r="K1188">
        <v>-1</v>
      </c>
      <c r="L1188">
        <v>-1</v>
      </c>
      <c r="N1188" s="3" t="str">
        <f t="shared" si="36"/>
        <v/>
      </c>
      <c r="O1188" s="3">
        <f>COUNTIF(N$8:N1188,"X")</f>
        <v>105</v>
      </c>
      <c r="P1188" s="3" t="str">
        <f>IF(O1188&gt;$F$3,"X","-")</f>
        <v>X</v>
      </c>
      <c r="R1188" s="18" t="str">
        <f t="shared" si="37"/>
        <v>Betriebsmeldung</v>
      </c>
    </row>
    <row r="1189" spans="1:18">
      <c r="A1189" s="2">
        <v>1182</v>
      </c>
      <c r="B1189">
        <v>1</v>
      </c>
      <c r="C1189">
        <v>8</v>
      </c>
      <c r="D1189">
        <v>103</v>
      </c>
      <c r="E1189">
        <v>3</v>
      </c>
      <c r="F1189">
        <v>90</v>
      </c>
      <c r="G1189">
        <v>5</v>
      </c>
      <c r="H1189">
        <v>111</v>
      </c>
      <c r="I1189">
        <v>-1</v>
      </c>
      <c r="J1189">
        <v>4000</v>
      </c>
      <c r="K1189">
        <v>-1</v>
      </c>
      <c r="L1189">
        <v>-1</v>
      </c>
      <c r="N1189" s="3" t="str">
        <f t="shared" si="36"/>
        <v/>
      </c>
      <c r="O1189" s="3">
        <f>COUNTIF(N$8:N1189,"X")</f>
        <v>105</v>
      </c>
      <c r="P1189" s="3"/>
      <c r="R1189" s="18" t="str">
        <f t="shared" si="37"/>
        <v/>
      </c>
    </row>
    <row r="1190" spans="1:18">
      <c r="A1190" s="2">
        <v>1183</v>
      </c>
      <c r="B1190">
        <v>1</v>
      </c>
      <c r="C1190">
        <v>9</v>
      </c>
      <c r="D1190">
        <v>111</v>
      </c>
      <c r="E1190">
        <v>2</v>
      </c>
      <c r="F1190">
        <v>96</v>
      </c>
      <c r="G1190">
        <v>7</v>
      </c>
      <c r="H1190">
        <v>116</v>
      </c>
      <c r="I1190">
        <v>-1</v>
      </c>
      <c r="J1190" s="10">
        <v>4200</v>
      </c>
      <c r="K1190">
        <v>-1</v>
      </c>
      <c r="L1190">
        <v>-1</v>
      </c>
      <c r="N1190" s="3" t="str">
        <f t="shared" si="36"/>
        <v/>
      </c>
      <c r="O1190" s="3">
        <f>COUNTIF(N$8:N1190,"X")</f>
        <v>105</v>
      </c>
      <c r="P1190" s="3"/>
      <c r="R1190" s="18" t="str">
        <f t="shared" si="37"/>
        <v/>
      </c>
    </row>
    <row r="1191" spans="1:18">
      <c r="A1191" s="2">
        <v>1184</v>
      </c>
      <c r="B1191">
        <v>1</v>
      </c>
      <c r="C1191">
        <v>7</v>
      </c>
      <c r="D1191">
        <v>113</v>
      </c>
      <c r="E1191">
        <v>0</v>
      </c>
      <c r="F1191">
        <v>-1</v>
      </c>
      <c r="G1191">
        <v>7</v>
      </c>
      <c r="H1191">
        <v>113</v>
      </c>
      <c r="I1191">
        <v>-1</v>
      </c>
      <c r="J1191" s="10">
        <v>4300</v>
      </c>
      <c r="K1191">
        <v>-1</v>
      </c>
      <c r="L1191">
        <v>-1</v>
      </c>
      <c r="N1191" s="3" t="str">
        <f t="shared" si="36"/>
        <v/>
      </c>
      <c r="O1191" s="3">
        <f>COUNTIF(N$8:N1191,"X")</f>
        <v>105</v>
      </c>
      <c r="P1191" s="3"/>
      <c r="R1191" s="18" t="str">
        <f t="shared" si="37"/>
        <v/>
      </c>
    </row>
    <row r="1192" spans="1:18">
      <c r="A1192" s="2">
        <v>1185</v>
      </c>
      <c r="B1192">
        <v>1</v>
      </c>
      <c r="C1192">
        <v>11</v>
      </c>
      <c r="D1192">
        <v>93</v>
      </c>
      <c r="E1192">
        <v>9</v>
      </c>
      <c r="F1192">
        <v>90</v>
      </c>
      <c r="G1192">
        <v>2</v>
      </c>
      <c r="H1192">
        <v>107</v>
      </c>
      <c r="I1192">
        <v>-1</v>
      </c>
      <c r="J1192" s="10">
        <v>3900</v>
      </c>
      <c r="K1192">
        <v>-1</v>
      </c>
      <c r="L1192">
        <v>-1</v>
      </c>
      <c r="N1192" s="3" t="str">
        <f t="shared" si="36"/>
        <v/>
      </c>
      <c r="O1192" s="3">
        <f>COUNTIF(N$8:N1192,"X")</f>
        <v>105</v>
      </c>
      <c r="P1192" s="3"/>
      <c r="R1192" s="18" t="str">
        <f t="shared" si="37"/>
        <v/>
      </c>
    </row>
    <row r="1193" spans="1:18">
      <c r="A1193" s="2">
        <v>1186</v>
      </c>
      <c r="B1193">
        <v>1</v>
      </c>
      <c r="C1193">
        <v>4</v>
      </c>
      <c r="D1193">
        <v>98</v>
      </c>
      <c r="E1193">
        <v>3</v>
      </c>
      <c r="F1193">
        <v>96</v>
      </c>
      <c r="G1193">
        <v>1</v>
      </c>
      <c r="H1193">
        <v>104</v>
      </c>
      <c r="I1193">
        <v>-1</v>
      </c>
      <c r="J1193" s="10">
        <v>2500</v>
      </c>
      <c r="K1193">
        <v>-1</v>
      </c>
      <c r="L1193">
        <v>-1</v>
      </c>
      <c r="N1193" s="3" t="str">
        <f t="shared" si="36"/>
        <v/>
      </c>
      <c r="O1193" s="3">
        <f>COUNTIF(N$8:N1193,"X")</f>
        <v>105</v>
      </c>
      <c r="P1193" s="3"/>
      <c r="R1193" s="18" t="str">
        <f t="shared" si="37"/>
        <v/>
      </c>
    </row>
    <row r="1194" spans="1:18">
      <c r="A1194" s="2">
        <v>1187</v>
      </c>
      <c r="B1194">
        <v>1</v>
      </c>
      <c r="C1194">
        <v>10</v>
      </c>
      <c r="D1194">
        <v>118</v>
      </c>
      <c r="E1194">
        <v>1</v>
      </c>
      <c r="F1194">
        <v>110</v>
      </c>
      <c r="G1194">
        <v>9</v>
      </c>
      <c r="H1194">
        <v>119</v>
      </c>
      <c r="I1194">
        <v>-1</v>
      </c>
      <c r="J1194" s="10">
        <v>3800</v>
      </c>
      <c r="K1194">
        <v>-1</v>
      </c>
      <c r="L1194">
        <v>-1</v>
      </c>
      <c r="N1194" s="3" t="str">
        <f t="shared" si="36"/>
        <v/>
      </c>
      <c r="O1194" s="3">
        <f>COUNTIF(N$8:N1194,"X")</f>
        <v>105</v>
      </c>
      <c r="P1194" s="3"/>
      <c r="R1194" s="18" t="str">
        <f t="shared" si="37"/>
        <v/>
      </c>
    </row>
    <row r="1195" spans="1:18">
      <c r="A1195" s="2">
        <v>1188</v>
      </c>
      <c r="B1195">
        <v>1</v>
      </c>
      <c r="C1195">
        <v>12</v>
      </c>
      <c r="D1195">
        <v>92</v>
      </c>
      <c r="E1195">
        <v>11</v>
      </c>
      <c r="F1195">
        <v>93</v>
      </c>
      <c r="G1195">
        <v>1</v>
      </c>
      <c r="H1195">
        <v>91</v>
      </c>
      <c r="I1195">
        <v>-1</v>
      </c>
      <c r="J1195" s="10">
        <v>4700</v>
      </c>
      <c r="K1195">
        <v>-1</v>
      </c>
      <c r="L1195">
        <v>-1</v>
      </c>
      <c r="N1195" s="3" t="str">
        <f t="shared" si="36"/>
        <v/>
      </c>
      <c r="O1195" s="3">
        <f>COUNTIF(N$8:N1195,"X")</f>
        <v>105</v>
      </c>
      <c r="P1195" s="3"/>
      <c r="R1195" s="18" t="str">
        <f t="shared" si="37"/>
        <v/>
      </c>
    </row>
    <row r="1196" spans="1:18">
      <c r="A1196" s="2">
        <v>1189</v>
      </c>
      <c r="B1196">
        <v>1</v>
      </c>
      <c r="C1196">
        <v>8</v>
      </c>
      <c r="D1196">
        <v>100</v>
      </c>
      <c r="E1196">
        <v>5</v>
      </c>
      <c r="F1196">
        <v>88</v>
      </c>
      <c r="G1196">
        <v>3</v>
      </c>
      <c r="H1196">
        <v>121</v>
      </c>
      <c r="I1196">
        <v>-1</v>
      </c>
      <c r="J1196" s="10">
        <v>3600</v>
      </c>
      <c r="K1196">
        <v>-1</v>
      </c>
      <c r="L1196">
        <v>-1</v>
      </c>
      <c r="N1196" s="3" t="str">
        <f t="shared" si="36"/>
        <v/>
      </c>
      <c r="O1196" s="3">
        <f>COUNTIF(N$8:N1196,"X")</f>
        <v>105</v>
      </c>
      <c r="P1196" s="3"/>
      <c r="R1196" s="18" t="str">
        <f t="shared" si="37"/>
        <v/>
      </c>
    </row>
    <row r="1197" spans="1:18">
      <c r="A1197" s="2">
        <v>1190</v>
      </c>
      <c r="B1197">
        <v>1</v>
      </c>
      <c r="C1197">
        <v>7</v>
      </c>
      <c r="D1197">
        <v>108</v>
      </c>
      <c r="E1197">
        <v>3</v>
      </c>
      <c r="F1197">
        <v>92</v>
      </c>
      <c r="G1197">
        <v>4</v>
      </c>
      <c r="H1197">
        <v>120</v>
      </c>
      <c r="I1197">
        <v>-1</v>
      </c>
      <c r="J1197" s="10">
        <v>3300</v>
      </c>
      <c r="K1197">
        <v>-1</v>
      </c>
      <c r="L1197">
        <v>-1</v>
      </c>
      <c r="N1197" s="3" t="str">
        <f t="shared" si="36"/>
        <v/>
      </c>
      <c r="O1197" s="3">
        <f>COUNTIF(N$8:N1197,"X")</f>
        <v>105</v>
      </c>
      <c r="P1197" s="3"/>
      <c r="R1197" s="18" t="str">
        <f t="shared" si="37"/>
        <v/>
      </c>
    </row>
    <row r="1198" spans="1:18">
      <c r="A1198" s="2">
        <v>1191</v>
      </c>
      <c r="B1198">
        <v>1</v>
      </c>
      <c r="C1198">
        <v>6</v>
      </c>
      <c r="D1198">
        <v>91</v>
      </c>
      <c r="E1198">
        <v>5</v>
      </c>
      <c r="F1198">
        <v>87</v>
      </c>
      <c r="G1198">
        <v>1</v>
      </c>
      <c r="H1198">
        <v>114</v>
      </c>
      <c r="I1198">
        <v>-1</v>
      </c>
      <c r="J1198" s="10">
        <v>3500</v>
      </c>
      <c r="K1198">
        <v>-1</v>
      </c>
      <c r="L1198">
        <v>-1</v>
      </c>
      <c r="N1198" s="3" t="str">
        <f t="shared" si="36"/>
        <v/>
      </c>
      <c r="O1198" s="3">
        <f>COUNTIF(N$8:N1198,"X")</f>
        <v>105</v>
      </c>
      <c r="P1198" s="3" t="str">
        <f>IF(O1198&gt;$F$3,"X","-")</f>
        <v>X</v>
      </c>
      <c r="R1198" s="18" t="str">
        <f t="shared" si="37"/>
        <v>Betriebsmeldung</v>
      </c>
    </row>
    <row r="1199" spans="1:18">
      <c r="A1199" s="2">
        <v>1192</v>
      </c>
      <c r="B1199">
        <v>1</v>
      </c>
      <c r="C1199">
        <v>7</v>
      </c>
      <c r="D1199">
        <v>93</v>
      </c>
      <c r="E1199">
        <v>5</v>
      </c>
      <c r="F1199">
        <v>88</v>
      </c>
      <c r="G1199">
        <v>2</v>
      </c>
      <c r="H1199">
        <v>108</v>
      </c>
      <c r="I1199">
        <v>-1</v>
      </c>
      <c r="J1199" s="10">
        <v>3900</v>
      </c>
      <c r="K1199">
        <v>-1</v>
      </c>
      <c r="L1199">
        <v>-1</v>
      </c>
      <c r="N1199" s="3" t="str">
        <f t="shared" si="36"/>
        <v/>
      </c>
      <c r="O1199" s="3">
        <f>COUNTIF(N$8:N1199,"X")</f>
        <v>105</v>
      </c>
      <c r="P1199" s="3"/>
      <c r="R1199" s="18" t="str">
        <f t="shared" si="37"/>
        <v/>
      </c>
    </row>
    <row r="1200" spans="1:18">
      <c r="A1200" s="2">
        <v>1193</v>
      </c>
      <c r="B1200">
        <v>1</v>
      </c>
      <c r="C1200">
        <v>4</v>
      </c>
      <c r="D1200">
        <v>102</v>
      </c>
      <c r="E1200">
        <v>0</v>
      </c>
      <c r="F1200">
        <v>-1</v>
      </c>
      <c r="G1200">
        <v>4</v>
      </c>
      <c r="H1200">
        <v>102</v>
      </c>
      <c r="I1200">
        <v>-1</v>
      </c>
      <c r="J1200" s="10">
        <v>4100</v>
      </c>
      <c r="K1200">
        <v>-1</v>
      </c>
      <c r="L1200">
        <v>-1</v>
      </c>
      <c r="N1200" s="3" t="str">
        <f t="shared" si="36"/>
        <v/>
      </c>
      <c r="O1200" s="3">
        <f>COUNTIF(N$8:N1200,"X")</f>
        <v>105</v>
      </c>
      <c r="P1200" s="3"/>
      <c r="R1200" s="18" t="str">
        <f t="shared" si="37"/>
        <v/>
      </c>
    </row>
    <row r="1201" spans="1:18">
      <c r="A1201" s="2">
        <v>1194</v>
      </c>
      <c r="B1201">
        <v>1</v>
      </c>
      <c r="C1201">
        <v>8</v>
      </c>
      <c r="D1201">
        <v>91</v>
      </c>
      <c r="E1201">
        <v>7</v>
      </c>
      <c r="F1201">
        <v>89</v>
      </c>
      <c r="G1201">
        <v>1</v>
      </c>
      <c r="H1201">
        <v>110</v>
      </c>
      <c r="I1201">
        <v>-1</v>
      </c>
      <c r="J1201" s="10">
        <v>4200</v>
      </c>
      <c r="K1201">
        <v>-1</v>
      </c>
      <c r="L1201">
        <v>-1</v>
      </c>
      <c r="N1201" s="3" t="str">
        <f t="shared" si="36"/>
        <v/>
      </c>
      <c r="O1201" s="3">
        <f>COUNTIF(N$8:N1201,"X")</f>
        <v>105</v>
      </c>
      <c r="P1201" s="3"/>
      <c r="R1201" s="18" t="str">
        <f t="shared" si="37"/>
        <v/>
      </c>
    </row>
    <row r="1202" spans="1:18">
      <c r="A1202" s="2">
        <v>1195</v>
      </c>
      <c r="B1202">
        <v>1</v>
      </c>
      <c r="C1202">
        <v>8</v>
      </c>
      <c r="D1202">
        <v>98</v>
      </c>
      <c r="E1202">
        <v>4</v>
      </c>
      <c r="F1202">
        <v>87</v>
      </c>
      <c r="G1202">
        <v>4</v>
      </c>
      <c r="H1202">
        <v>110</v>
      </c>
      <c r="I1202">
        <v>-1</v>
      </c>
      <c r="J1202" s="10">
        <v>4000</v>
      </c>
      <c r="K1202">
        <v>-1</v>
      </c>
      <c r="L1202">
        <v>-1</v>
      </c>
      <c r="N1202" s="3" t="str">
        <f t="shared" si="36"/>
        <v/>
      </c>
      <c r="O1202" s="3">
        <f>COUNTIF(N$8:N1202,"X")</f>
        <v>105</v>
      </c>
      <c r="P1202" s="3"/>
      <c r="R1202" s="18" t="str">
        <f t="shared" si="37"/>
        <v/>
      </c>
    </row>
    <row r="1203" spans="1:18">
      <c r="A1203" s="2">
        <v>1196</v>
      </c>
      <c r="B1203">
        <v>1</v>
      </c>
      <c r="C1203">
        <v>9</v>
      </c>
      <c r="D1203">
        <v>96</v>
      </c>
      <c r="E1203">
        <v>3</v>
      </c>
      <c r="F1203">
        <v>94</v>
      </c>
      <c r="G1203">
        <v>6</v>
      </c>
      <c r="H1203">
        <v>97</v>
      </c>
      <c r="I1203">
        <v>-1</v>
      </c>
      <c r="J1203">
        <v>3800</v>
      </c>
      <c r="K1203">
        <v>-1</v>
      </c>
      <c r="L1203">
        <v>-1</v>
      </c>
      <c r="N1203" s="3" t="str">
        <f t="shared" si="36"/>
        <v/>
      </c>
      <c r="O1203" s="3">
        <f>COUNTIF(N$8:N1203,"X")</f>
        <v>105</v>
      </c>
      <c r="P1203" s="3"/>
      <c r="R1203" s="18" t="str">
        <f t="shared" si="37"/>
        <v/>
      </c>
    </row>
    <row r="1204" spans="1:18">
      <c r="A1204" s="2">
        <v>1197</v>
      </c>
      <c r="B1204">
        <v>1</v>
      </c>
      <c r="C1204">
        <v>6</v>
      </c>
      <c r="D1204">
        <v>-2</v>
      </c>
      <c r="E1204">
        <v>4</v>
      </c>
      <c r="F1204">
        <v>-2</v>
      </c>
      <c r="G1204">
        <v>2</v>
      </c>
      <c r="H1204">
        <v>-2</v>
      </c>
      <c r="I1204">
        <v>-1</v>
      </c>
      <c r="J1204">
        <v>3100</v>
      </c>
      <c r="K1204">
        <v>-1</v>
      </c>
      <c r="L1204">
        <v>-2</v>
      </c>
      <c r="N1204" s="3" t="str">
        <f t="shared" si="36"/>
        <v>X</v>
      </c>
      <c r="O1204" s="3">
        <f>COUNTIF(N$8:N1204,"X")</f>
        <v>106</v>
      </c>
      <c r="P1204" s="3"/>
      <c r="R1204" s="18" t="str">
        <f t="shared" si="37"/>
        <v/>
      </c>
    </row>
    <row r="1205" spans="1:18">
      <c r="A1205" s="2">
        <v>1198</v>
      </c>
      <c r="B1205">
        <v>1</v>
      </c>
      <c r="C1205">
        <v>9</v>
      </c>
      <c r="D1205">
        <v>107</v>
      </c>
      <c r="E1205">
        <v>3</v>
      </c>
      <c r="F1205">
        <v>87</v>
      </c>
      <c r="G1205">
        <v>6</v>
      </c>
      <c r="H1205">
        <v>118</v>
      </c>
      <c r="I1205">
        <v>-1</v>
      </c>
      <c r="J1205">
        <v>4200</v>
      </c>
      <c r="K1205">
        <v>-1</v>
      </c>
      <c r="L1205">
        <v>-1</v>
      </c>
      <c r="N1205" s="3" t="str">
        <f t="shared" si="36"/>
        <v/>
      </c>
      <c r="O1205" s="3">
        <f>COUNTIF(N$8:N1205,"X")</f>
        <v>106</v>
      </c>
      <c r="P1205" s="3"/>
      <c r="R1205" s="18" t="str">
        <f t="shared" si="37"/>
        <v/>
      </c>
    </row>
    <row r="1206" spans="1:18">
      <c r="A1206" s="2">
        <v>1199</v>
      </c>
      <c r="B1206">
        <v>1</v>
      </c>
      <c r="C1206">
        <v>8</v>
      </c>
      <c r="D1206">
        <v>99</v>
      </c>
      <c r="E1206">
        <v>3</v>
      </c>
      <c r="F1206">
        <v>95</v>
      </c>
      <c r="G1206">
        <v>5</v>
      </c>
      <c r="H1206">
        <v>102</v>
      </c>
      <c r="I1206">
        <v>-1</v>
      </c>
      <c r="J1206">
        <v>4400</v>
      </c>
      <c r="K1206">
        <v>-1</v>
      </c>
      <c r="L1206">
        <v>-1</v>
      </c>
      <c r="N1206" s="3" t="str">
        <f t="shared" si="36"/>
        <v/>
      </c>
      <c r="O1206" s="3">
        <f>COUNTIF(N$8:N1206,"X")</f>
        <v>106</v>
      </c>
      <c r="P1206" s="3"/>
      <c r="R1206" s="18" t="str">
        <f t="shared" si="37"/>
        <v/>
      </c>
    </row>
    <row r="1207" spans="1:18">
      <c r="A1207" s="2">
        <v>1200</v>
      </c>
      <c r="B1207">
        <v>1</v>
      </c>
      <c r="C1207">
        <v>12</v>
      </c>
      <c r="D1207">
        <v>110</v>
      </c>
      <c r="E1207">
        <v>3</v>
      </c>
      <c r="F1207">
        <v>85</v>
      </c>
      <c r="G1207">
        <v>9</v>
      </c>
      <c r="H1207">
        <v>119</v>
      </c>
      <c r="I1207">
        <v>-1</v>
      </c>
      <c r="J1207">
        <v>3900</v>
      </c>
      <c r="K1207">
        <v>-1</v>
      </c>
      <c r="L1207">
        <v>-1</v>
      </c>
      <c r="N1207" s="3" t="str">
        <f t="shared" si="36"/>
        <v/>
      </c>
      <c r="O1207" s="3">
        <f>COUNTIF(N$8:N1207,"X")</f>
        <v>106</v>
      </c>
      <c r="P1207" s="3"/>
      <c r="R1207" s="18" t="str">
        <f t="shared" si="37"/>
        <v/>
      </c>
    </row>
    <row r="1208" spans="1:18">
      <c r="A1208" s="2">
        <v>1201</v>
      </c>
      <c r="B1208">
        <v>1</v>
      </c>
      <c r="C1208">
        <v>9</v>
      </c>
      <c r="D1208">
        <v>103</v>
      </c>
      <c r="E1208">
        <v>3</v>
      </c>
      <c r="F1208">
        <v>85</v>
      </c>
      <c r="G1208">
        <v>6</v>
      </c>
      <c r="H1208">
        <v>113</v>
      </c>
      <c r="I1208">
        <v>-1</v>
      </c>
      <c r="J1208">
        <v>3000</v>
      </c>
      <c r="K1208">
        <v>-1</v>
      </c>
      <c r="L1208">
        <v>-1</v>
      </c>
      <c r="N1208" s="3" t="str">
        <f t="shared" si="36"/>
        <v/>
      </c>
      <c r="O1208" s="3">
        <f>COUNTIF(N$8:N1208,"X")</f>
        <v>106</v>
      </c>
      <c r="P1208" s="3" t="str">
        <f>IF(O1208&gt;$F$3,"X","-")</f>
        <v>X</v>
      </c>
      <c r="R1208" s="18" t="str">
        <f t="shared" si="37"/>
        <v>Betriebsmeldung</v>
      </c>
    </row>
    <row r="1209" spans="1:18">
      <c r="A1209" s="2">
        <v>1202</v>
      </c>
      <c r="B1209">
        <v>1</v>
      </c>
      <c r="C1209">
        <v>6</v>
      </c>
      <c r="D1209">
        <v>87</v>
      </c>
      <c r="E1209">
        <v>6</v>
      </c>
      <c r="F1209">
        <v>87</v>
      </c>
      <c r="G1209">
        <v>0</v>
      </c>
      <c r="H1209">
        <v>-1</v>
      </c>
      <c r="I1209">
        <v>-1</v>
      </c>
      <c r="J1209">
        <v>3500</v>
      </c>
      <c r="K1209">
        <v>-1</v>
      </c>
      <c r="L1209">
        <v>-1</v>
      </c>
      <c r="N1209" s="3" t="str">
        <f t="shared" si="36"/>
        <v/>
      </c>
      <c r="O1209" s="3">
        <f>COUNTIF(N$8:N1209,"X")</f>
        <v>106</v>
      </c>
      <c r="P1209" s="3"/>
      <c r="R1209" s="18" t="str">
        <f t="shared" si="37"/>
        <v/>
      </c>
    </row>
    <row r="1210" spans="1:18">
      <c r="A1210" s="2">
        <v>1203</v>
      </c>
      <c r="B1210">
        <v>1</v>
      </c>
      <c r="C1210">
        <v>12</v>
      </c>
      <c r="D1210">
        <v>105</v>
      </c>
      <c r="E1210">
        <v>4</v>
      </c>
      <c r="F1210">
        <v>89</v>
      </c>
      <c r="G1210">
        <v>8</v>
      </c>
      <c r="H1210">
        <v>114</v>
      </c>
      <c r="I1210">
        <v>-1</v>
      </c>
      <c r="J1210">
        <v>4000</v>
      </c>
      <c r="K1210">
        <v>-1</v>
      </c>
      <c r="L1210">
        <v>-1</v>
      </c>
      <c r="N1210" s="3" t="str">
        <f t="shared" si="36"/>
        <v/>
      </c>
      <c r="O1210" s="3">
        <f>COUNTIF(N$8:N1210,"X")</f>
        <v>106</v>
      </c>
      <c r="P1210" s="3"/>
      <c r="R1210" s="18" t="str">
        <f t="shared" si="37"/>
        <v/>
      </c>
    </row>
    <row r="1211" spans="1:18">
      <c r="A1211" s="2">
        <v>1204</v>
      </c>
      <c r="B1211">
        <v>1</v>
      </c>
      <c r="C1211">
        <v>9</v>
      </c>
      <c r="D1211">
        <v>100</v>
      </c>
      <c r="E1211">
        <v>2</v>
      </c>
      <c r="F1211">
        <v>86</v>
      </c>
      <c r="G1211">
        <v>7</v>
      </c>
      <c r="H1211">
        <v>105</v>
      </c>
      <c r="I1211">
        <v>-1</v>
      </c>
      <c r="J1211">
        <v>4000</v>
      </c>
      <c r="K1211">
        <v>-1</v>
      </c>
      <c r="L1211">
        <v>-1</v>
      </c>
      <c r="N1211" s="3" t="str">
        <f t="shared" si="36"/>
        <v/>
      </c>
      <c r="O1211" s="3">
        <f>COUNTIF(N$8:N1211,"X")</f>
        <v>106</v>
      </c>
      <c r="P1211" s="3"/>
      <c r="R1211" s="18" t="str">
        <f t="shared" si="37"/>
        <v/>
      </c>
    </row>
    <row r="1212" spans="1:18">
      <c r="A1212" s="2">
        <v>1205</v>
      </c>
      <c r="B1212">
        <v>1</v>
      </c>
      <c r="C1212">
        <v>8</v>
      </c>
      <c r="D1212">
        <v>93</v>
      </c>
      <c r="E1212">
        <v>4</v>
      </c>
      <c r="F1212">
        <v>86</v>
      </c>
      <c r="G1212">
        <v>4</v>
      </c>
      <c r="H1212">
        <v>101</v>
      </c>
      <c r="I1212">
        <v>-1</v>
      </c>
      <c r="J1212">
        <v>3500</v>
      </c>
      <c r="K1212">
        <v>-1</v>
      </c>
      <c r="L1212">
        <v>-1</v>
      </c>
      <c r="N1212" s="3" t="str">
        <f t="shared" si="36"/>
        <v/>
      </c>
      <c r="O1212" s="3">
        <f>COUNTIF(N$8:N1212,"X")</f>
        <v>106</v>
      </c>
      <c r="P1212" s="3"/>
      <c r="R1212" s="18" t="str">
        <f t="shared" si="37"/>
        <v/>
      </c>
    </row>
    <row r="1213" spans="1:18">
      <c r="A1213" s="2">
        <v>1206</v>
      </c>
      <c r="B1213">
        <v>1</v>
      </c>
      <c r="C1213">
        <v>6</v>
      </c>
      <c r="D1213">
        <v>103</v>
      </c>
      <c r="E1213">
        <v>4</v>
      </c>
      <c r="F1213">
        <v>89</v>
      </c>
      <c r="G1213">
        <v>2</v>
      </c>
      <c r="H1213">
        <v>132</v>
      </c>
      <c r="I1213">
        <v>-1</v>
      </c>
      <c r="J1213">
        <v>3000</v>
      </c>
      <c r="K1213">
        <v>-1</v>
      </c>
      <c r="L1213">
        <v>-1</v>
      </c>
      <c r="N1213" s="3" t="str">
        <f t="shared" si="36"/>
        <v/>
      </c>
      <c r="O1213" s="3">
        <f>COUNTIF(N$8:N1213,"X")</f>
        <v>106</v>
      </c>
      <c r="P1213" s="3"/>
      <c r="R1213" s="18" t="str">
        <f t="shared" si="37"/>
        <v/>
      </c>
    </row>
    <row r="1214" spans="1:18">
      <c r="A1214" s="2">
        <v>1207</v>
      </c>
      <c r="B1214">
        <v>1</v>
      </c>
      <c r="C1214">
        <v>8</v>
      </c>
      <c r="D1214">
        <v>95</v>
      </c>
      <c r="E1214">
        <v>5</v>
      </c>
      <c r="F1214">
        <v>91</v>
      </c>
      <c r="G1214">
        <v>3</v>
      </c>
      <c r="H1214">
        <v>104</v>
      </c>
      <c r="I1214">
        <v>-1</v>
      </c>
      <c r="J1214">
        <v>3900</v>
      </c>
      <c r="K1214">
        <v>-1</v>
      </c>
      <c r="L1214">
        <v>-1</v>
      </c>
      <c r="N1214" s="3" t="str">
        <f t="shared" si="36"/>
        <v/>
      </c>
      <c r="O1214" s="3">
        <f>COUNTIF(N$8:N1214,"X")</f>
        <v>106</v>
      </c>
      <c r="P1214" s="3"/>
      <c r="R1214" s="18" t="str">
        <f t="shared" si="37"/>
        <v/>
      </c>
    </row>
    <row r="1215" spans="1:18">
      <c r="A1215" s="2">
        <v>1208</v>
      </c>
      <c r="B1215">
        <v>1</v>
      </c>
      <c r="C1215">
        <v>7</v>
      </c>
      <c r="D1215">
        <v>109</v>
      </c>
      <c r="E1215">
        <v>2</v>
      </c>
      <c r="F1215">
        <v>92</v>
      </c>
      <c r="G1215">
        <v>5</v>
      </c>
      <c r="H1215">
        <v>116</v>
      </c>
      <c r="I1215">
        <v>-1</v>
      </c>
      <c r="J1215">
        <v>4400</v>
      </c>
      <c r="K1215">
        <v>-1</v>
      </c>
      <c r="L1215">
        <v>-1</v>
      </c>
      <c r="N1215" s="3" t="str">
        <f t="shared" si="36"/>
        <v/>
      </c>
      <c r="O1215" s="3">
        <f>COUNTIF(N$8:N1215,"X")</f>
        <v>106</v>
      </c>
      <c r="P1215" s="3"/>
      <c r="R1215" s="18" t="str">
        <f t="shared" si="37"/>
        <v/>
      </c>
    </row>
    <row r="1216" spans="1:18">
      <c r="A1216" s="2">
        <v>1209</v>
      </c>
      <c r="B1216">
        <v>1</v>
      </c>
      <c r="C1216">
        <v>8</v>
      </c>
      <c r="D1216">
        <v>97</v>
      </c>
      <c r="E1216">
        <v>3</v>
      </c>
      <c r="F1216">
        <v>87</v>
      </c>
      <c r="G1216">
        <v>5</v>
      </c>
      <c r="H1216">
        <v>103</v>
      </c>
      <c r="I1216">
        <v>-1</v>
      </c>
      <c r="J1216">
        <v>4200</v>
      </c>
      <c r="K1216">
        <v>-1</v>
      </c>
      <c r="L1216">
        <v>-1</v>
      </c>
      <c r="N1216" s="3" t="str">
        <f t="shared" si="36"/>
        <v/>
      </c>
      <c r="O1216" s="3">
        <f>COUNTIF(N$8:N1216,"X")</f>
        <v>106</v>
      </c>
      <c r="P1216" s="3"/>
      <c r="R1216" s="18" t="str">
        <f t="shared" si="37"/>
        <v/>
      </c>
    </row>
    <row r="1217" spans="1:18">
      <c r="A1217" s="2">
        <v>1210</v>
      </c>
      <c r="B1217">
        <v>1</v>
      </c>
      <c r="C1217">
        <v>4</v>
      </c>
      <c r="D1217">
        <v>101</v>
      </c>
      <c r="E1217">
        <v>2</v>
      </c>
      <c r="F1217">
        <v>87</v>
      </c>
      <c r="G1217">
        <v>2</v>
      </c>
      <c r="H1217">
        <v>116</v>
      </c>
      <c r="I1217">
        <v>-1</v>
      </c>
      <c r="J1217">
        <v>3100</v>
      </c>
      <c r="K1217">
        <v>-1</v>
      </c>
      <c r="L1217">
        <v>-1</v>
      </c>
      <c r="N1217" s="3" t="str">
        <f t="shared" si="36"/>
        <v/>
      </c>
      <c r="O1217" s="3">
        <f>COUNTIF(N$8:N1217,"X")</f>
        <v>106</v>
      </c>
      <c r="P1217" s="3"/>
      <c r="R1217" s="18" t="str">
        <f t="shared" si="37"/>
        <v/>
      </c>
    </row>
    <row r="1218" spans="1:18">
      <c r="A1218" s="2">
        <v>1211</v>
      </c>
      <c r="B1218">
        <v>1</v>
      </c>
      <c r="C1218">
        <v>8</v>
      </c>
      <c r="D1218">
        <v>91</v>
      </c>
      <c r="E1218">
        <v>6</v>
      </c>
      <c r="F1218">
        <v>89</v>
      </c>
      <c r="G1218">
        <v>2</v>
      </c>
      <c r="H1218">
        <v>97</v>
      </c>
      <c r="I1218">
        <v>-1</v>
      </c>
      <c r="J1218">
        <v>3800</v>
      </c>
      <c r="K1218">
        <v>-1</v>
      </c>
      <c r="L1218">
        <v>-1</v>
      </c>
      <c r="N1218" s="3" t="str">
        <f t="shared" si="36"/>
        <v/>
      </c>
      <c r="O1218" s="3">
        <f>COUNTIF(N$8:N1218,"X")</f>
        <v>106</v>
      </c>
      <c r="P1218" s="3" t="str">
        <f>IF(O1218&gt;$F$3,"X","-")</f>
        <v>X</v>
      </c>
      <c r="R1218" s="18" t="str">
        <f t="shared" si="37"/>
        <v>Betriebsmeldung</v>
      </c>
    </row>
    <row r="1219" spans="1:18">
      <c r="A1219" s="2">
        <v>1212</v>
      </c>
      <c r="B1219">
        <v>1</v>
      </c>
      <c r="C1219">
        <v>6</v>
      </c>
      <c r="D1219">
        <v>90</v>
      </c>
      <c r="E1219">
        <v>5</v>
      </c>
      <c r="F1219">
        <v>87</v>
      </c>
      <c r="G1219">
        <v>1</v>
      </c>
      <c r="H1219">
        <v>108</v>
      </c>
      <c r="I1219">
        <v>-1</v>
      </c>
      <c r="J1219">
        <v>4000</v>
      </c>
      <c r="K1219">
        <v>-1</v>
      </c>
      <c r="L1219">
        <v>-1</v>
      </c>
      <c r="N1219" s="3" t="str">
        <f t="shared" si="36"/>
        <v/>
      </c>
      <c r="O1219" s="3">
        <f>COUNTIF(N$8:N1219,"X")</f>
        <v>106</v>
      </c>
      <c r="P1219" s="3"/>
      <c r="R1219" s="18" t="str">
        <f t="shared" si="37"/>
        <v/>
      </c>
    </row>
    <row r="1220" spans="1:18">
      <c r="A1220" s="2">
        <v>1213</v>
      </c>
      <c r="B1220">
        <v>1</v>
      </c>
      <c r="C1220">
        <v>5</v>
      </c>
      <c r="D1220">
        <v>94</v>
      </c>
      <c r="E1220">
        <v>4</v>
      </c>
      <c r="F1220">
        <v>94</v>
      </c>
      <c r="G1220">
        <v>1</v>
      </c>
      <c r="H1220">
        <v>97</v>
      </c>
      <c r="I1220">
        <v>-1</v>
      </c>
      <c r="J1220">
        <v>3300</v>
      </c>
      <c r="K1220">
        <v>-1</v>
      </c>
      <c r="L1220">
        <v>-1</v>
      </c>
      <c r="N1220" s="3" t="str">
        <f t="shared" si="36"/>
        <v/>
      </c>
      <c r="O1220" s="3">
        <f>COUNTIF(N$8:N1220,"X")</f>
        <v>106</v>
      </c>
      <c r="P1220" s="3"/>
      <c r="R1220" s="18" t="str">
        <f t="shared" si="37"/>
        <v/>
      </c>
    </row>
    <row r="1221" spans="1:18">
      <c r="A1221" s="2">
        <v>1214</v>
      </c>
      <c r="B1221">
        <v>1</v>
      </c>
      <c r="C1221">
        <v>8</v>
      </c>
      <c r="D1221">
        <v>108</v>
      </c>
      <c r="E1221">
        <v>3</v>
      </c>
      <c r="F1221">
        <v>87</v>
      </c>
      <c r="G1221">
        <v>5</v>
      </c>
      <c r="H1221">
        <v>122</v>
      </c>
      <c r="I1221">
        <v>-1</v>
      </c>
      <c r="J1221">
        <v>3500</v>
      </c>
      <c r="K1221">
        <v>-1</v>
      </c>
      <c r="L1221">
        <v>-1</v>
      </c>
      <c r="N1221" s="3" t="str">
        <f t="shared" si="36"/>
        <v/>
      </c>
      <c r="O1221" s="3">
        <f>COUNTIF(N$8:N1221,"X")</f>
        <v>106</v>
      </c>
      <c r="P1221" s="3"/>
      <c r="R1221" s="18" t="str">
        <f t="shared" si="37"/>
        <v/>
      </c>
    </row>
    <row r="1222" spans="1:18">
      <c r="A1222" s="2">
        <v>1215</v>
      </c>
      <c r="B1222">
        <v>1</v>
      </c>
      <c r="C1222">
        <v>11</v>
      </c>
      <c r="D1222">
        <v>112</v>
      </c>
      <c r="E1222">
        <v>2</v>
      </c>
      <c r="F1222">
        <v>96</v>
      </c>
      <c r="G1222">
        <v>9</v>
      </c>
      <c r="H1222">
        <v>116</v>
      </c>
      <c r="I1222">
        <v>-1</v>
      </c>
      <c r="J1222">
        <v>2800</v>
      </c>
      <c r="K1222">
        <v>-1</v>
      </c>
      <c r="L1222">
        <v>-1</v>
      </c>
      <c r="N1222" s="3" t="str">
        <f t="shared" si="36"/>
        <v/>
      </c>
      <c r="O1222" s="3">
        <f>COUNTIF(N$8:N1222,"X")</f>
        <v>106</v>
      </c>
      <c r="P1222" s="3"/>
      <c r="R1222" s="18" t="str">
        <f t="shared" si="37"/>
        <v/>
      </c>
    </row>
    <row r="1223" spans="1:18">
      <c r="A1223" s="2">
        <v>1216</v>
      </c>
      <c r="B1223">
        <v>1</v>
      </c>
      <c r="C1223">
        <v>8</v>
      </c>
      <c r="D1223">
        <v>106</v>
      </c>
      <c r="E1223">
        <v>3</v>
      </c>
      <c r="F1223">
        <v>90</v>
      </c>
      <c r="G1223">
        <v>5</v>
      </c>
      <c r="H1223">
        <v>116</v>
      </c>
      <c r="I1223">
        <v>-1</v>
      </c>
      <c r="J1223">
        <v>4400</v>
      </c>
      <c r="K1223">
        <v>-1</v>
      </c>
      <c r="L1223">
        <v>-1</v>
      </c>
      <c r="N1223" s="3" t="str">
        <f t="shared" si="36"/>
        <v/>
      </c>
      <c r="O1223" s="3">
        <f>COUNTIF(N$8:N1223,"X")</f>
        <v>106</v>
      </c>
      <c r="P1223" s="3"/>
      <c r="R1223" s="18" t="str">
        <f t="shared" si="37"/>
        <v/>
      </c>
    </row>
    <row r="1224" spans="1:18">
      <c r="A1224" s="2">
        <v>1217</v>
      </c>
      <c r="B1224">
        <v>1</v>
      </c>
      <c r="C1224">
        <v>7</v>
      </c>
      <c r="D1224">
        <v>117</v>
      </c>
      <c r="E1224">
        <v>1</v>
      </c>
      <c r="F1224">
        <v>88</v>
      </c>
      <c r="G1224">
        <v>6</v>
      </c>
      <c r="H1224">
        <v>122</v>
      </c>
      <c r="I1224">
        <v>-1</v>
      </c>
      <c r="J1224">
        <v>3600</v>
      </c>
      <c r="K1224">
        <v>-1</v>
      </c>
      <c r="L1224">
        <v>-1</v>
      </c>
      <c r="N1224" s="3" t="str">
        <f t="shared" ref="N1224:N1287" si="38">IF(OR(C1224=-2,D1224=-2,E1224=-2,F1224=-2,G1224=-2,H1224=-2),"X","")</f>
        <v/>
      </c>
      <c r="O1224" s="3">
        <f>COUNTIF(N$8:N1224,"X")</f>
        <v>106</v>
      </c>
      <c r="P1224" s="3"/>
      <c r="R1224" s="18" t="str">
        <f t="shared" ref="R1224:R1287" si="39">IF(P1224&gt;="X","Betriebsmeldung","")</f>
        <v/>
      </c>
    </row>
    <row r="1225" spans="1:18">
      <c r="A1225" s="2">
        <v>1218</v>
      </c>
      <c r="B1225">
        <v>1</v>
      </c>
      <c r="C1225">
        <v>9</v>
      </c>
      <c r="D1225">
        <v>105</v>
      </c>
      <c r="E1225">
        <v>4</v>
      </c>
      <c r="F1225">
        <v>95</v>
      </c>
      <c r="G1225">
        <v>5</v>
      </c>
      <c r="H1225">
        <v>113</v>
      </c>
      <c r="I1225">
        <v>-1</v>
      </c>
      <c r="J1225">
        <v>3800</v>
      </c>
      <c r="K1225">
        <v>-1</v>
      </c>
      <c r="L1225">
        <v>-1</v>
      </c>
      <c r="N1225" s="3" t="str">
        <f t="shared" si="38"/>
        <v/>
      </c>
      <c r="O1225" s="3">
        <f>COUNTIF(N$8:N1225,"X")</f>
        <v>106</v>
      </c>
      <c r="P1225" s="3"/>
      <c r="R1225" s="18" t="str">
        <f t="shared" si="39"/>
        <v/>
      </c>
    </row>
    <row r="1226" spans="1:18">
      <c r="A1226" s="2">
        <v>1219</v>
      </c>
      <c r="B1226">
        <v>1</v>
      </c>
      <c r="C1226">
        <v>10</v>
      </c>
      <c r="D1226">
        <v>111</v>
      </c>
      <c r="E1226">
        <v>3</v>
      </c>
      <c r="F1226">
        <v>92</v>
      </c>
      <c r="G1226">
        <v>7</v>
      </c>
      <c r="H1226">
        <v>120</v>
      </c>
      <c r="I1226">
        <v>-1</v>
      </c>
      <c r="J1226">
        <v>4600</v>
      </c>
      <c r="K1226">
        <v>-1</v>
      </c>
      <c r="L1226">
        <v>-1</v>
      </c>
      <c r="N1226" s="3" t="str">
        <f t="shared" si="38"/>
        <v/>
      </c>
      <c r="O1226" s="3">
        <f>COUNTIF(N$8:N1226,"X")</f>
        <v>106</v>
      </c>
      <c r="P1226" s="3"/>
      <c r="R1226" s="18" t="str">
        <f t="shared" si="39"/>
        <v/>
      </c>
    </row>
    <row r="1227" spans="1:18">
      <c r="A1227" s="2">
        <v>1220</v>
      </c>
      <c r="B1227">
        <v>1</v>
      </c>
      <c r="C1227">
        <v>9</v>
      </c>
      <c r="D1227">
        <v>101</v>
      </c>
      <c r="E1227">
        <v>4</v>
      </c>
      <c r="F1227">
        <v>91</v>
      </c>
      <c r="G1227">
        <v>5</v>
      </c>
      <c r="H1227">
        <v>110</v>
      </c>
      <c r="I1227">
        <v>-1</v>
      </c>
      <c r="J1227">
        <v>4500</v>
      </c>
      <c r="K1227">
        <v>-1</v>
      </c>
      <c r="L1227">
        <v>-1</v>
      </c>
      <c r="N1227" s="3" t="str">
        <f t="shared" si="38"/>
        <v/>
      </c>
      <c r="O1227" s="3">
        <f>COUNTIF(N$8:N1227,"X")</f>
        <v>106</v>
      </c>
      <c r="P1227" s="3"/>
      <c r="R1227" s="18" t="str">
        <f t="shared" si="39"/>
        <v/>
      </c>
    </row>
    <row r="1228" spans="1:18">
      <c r="A1228" s="2">
        <v>1221</v>
      </c>
      <c r="B1228">
        <v>1</v>
      </c>
      <c r="C1228">
        <v>7</v>
      </c>
      <c r="D1228">
        <v>97</v>
      </c>
      <c r="E1228">
        <v>3</v>
      </c>
      <c r="F1228">
        <v>91</v>
      </c>
      <c r="G1228">
        <v>4</v>
      </c>
      <c r="H1228">
        <v>102</v>
      </c>
      <c r="I1228">
        <v>-1</v>
      </c>
      <c r="J1228">
        <v>4200</v>
      </c>
      <c r="K1228">
        <v>-1</v>
      </c>
      <c r="L1228">
        <v>-1</v>
      </c>
      <c r="N1228" s="3" t="str">
        <f t="shared" si="38"/>
        <v/>
      </c>
      <c r="O1228" s="3">
        <f>COUNTIF(N$8:N1228,"X")</f>
        <v>106</v>
      </c>
      <c r="P1228" s="3" t="str">
        <f>IF(O1228&gt;$F$3,"X","-")</f>
        <v>X</v>
      </c>
      <c r="R1228" s="18" t="str">
        <f t="shared" si="39"/>
        <v>Betriebsmeldung</v>
      </c>
    </row>
    <row r="1229" spans="1:18">
      <c r="A1229" s="2">
        <v>1222</v>
      </c>
      <c r="B1229">
        <v>1</v>
      </c>
      <c r="C1229">
        <v>-2</v>
      </c>
      <c r="D1229">
        <v>111</v>
      </c>
      <c r="E1229">
        <v>-2</v>
      </c>
      <c r="F1229">
        <v>81</v>
      </c>
      <c r="G1229">
        <v>-2</v>
      </c>
      <c r="H1229">
        <v>117</v>
      </c>
      <c r="I1229">
        <v>-1</v>
      </c>
      <c r="J1229">
        <v>3900</v>
      </c>
      <c r="K1229">
        <v>-1</v>
      </c>
      <c r="L1229">
        <v>-1</v>
      </c>
      <c r="N1229" s="3" t="str">
        <f t="shared" si="38"/>
        <v>X</v>
      </c>
      <c r="O1229" s="3">
        <f>COUNTIF(N$8:N1229,"X")</f>
        <v>107</v>
      </c>
      <c r="P1229" s="3"/>
      <c r="R1229" s="18" t="str">
        <f t="shared" si="39"/>
        <v/>
      </c>
    </row>
    <row r="1230" spans="1:18">
      <c r="A1230" s="2">
        <v>1223</v>
      </c>
      <c r="B1230">
        <v>1</v>
      </c>
      <c r="C1230">
        <v>10</v>
      </c>
      <c r="D1230">
        <v>102</v>
      </c>
      <c r="E1230">
        <v>2</v>
      </c>
      <c r="F1230">
        <v>87</v>
      </c>
      <c r="G1230">
        <v>8</v>
      </c>
      <c r="H1230">
        <v>106</v>
      </c>
      <c r="I1230">
        <v>-1</v>
      </c>
      <c r="J1230">
        <v>4000</v>
      </c>
      <c r="K1230">
        <v>-1</v>
      </c>
      <c r="L1230">
        <v>-1</v>
      </c>
      <c r="N1230" s="3" t="str">
        <f t="shared" si="38"/>
        <v/>
      </c>
      <c r="O1230" s="3">
        <f>COUNTIF(N$8:N1230,"X")</f>
        <v>107</v>
      </c>
      <c r="P1230" s="3"/>
      <c r="R1230" s="18" t="str">
        <f t="shared" si="39"/>
        <v/>
      </c>
    </row>
    <row r="1231" spans="1:18">
      <c r="A1231" s="2">
        <v>1224</v>
      </c>
      <c r="B1231">
        <v>1</v>
      </c>
      <c r="C1231">
        <v>7</v>
      </c>
      <c r="D1231">
        <v>92</v>
      </c>
      <c r="E1231">
        <v>6</v>
      </c>
      <c r="F1231">
        <v>86</v>
      </c>
      <c r="G1231">
        <v>1</v>
      </c>
      <c r="H1231">
        <v>134</v>
      </c>
      <c r="I1231">
        <v>-1</v>
      </c>
      <c r="J1231" s="10">
        <v>4200</v>
      </c>
      <c r="K1231">
        <v>-1</v>
      </c>
      <c r="L1231">
        <v>-1</v>
      </c>
      <c r="N1231" s="3" t="str">
        <f t="shared" si="38"/>
        <v/>
      </c>
      <c r="O1231" s="3">
        <f>COUNTIF(N$8:N1231,"X")</f>
        <v>107</v>
      </c>
      <c r="P1231" s="3"/>
      <c r="R1231" s="18" t="str">
        <f t="shared" si="39"/>
        <v/>
      </c>
    </row>
    <row r="1232" spans="1:18">
      <c r="A1232" s="2">
        <v>1225</v>
      </c>
      <c r="B1232">
        <v>1</v>
      </c>
      <c r="C1232">
        <v>12</v>
      </c>
      <c r="D1232">
        <v>110</v>
      </c>
      <c r="E1232">
        <v>2</v>
      </c>
      <c r="F1232">
        <v>89</v>
      </c>
      <c r="G1232">
        <v>10</v>
      </c>
      <c r="H1232">
        <v>115</v>
      </c>
      <c r="I1232">
        <v>-1</v>
      </c>
      <c r="J1232" s="10">
        <v>4300</v>
      </c>
      <c r="K1232">
        <v>-1</v>
      </c>
      <c r="L1232">
        <v>-1</v>
      </c>
      <c r="N1232" s="3" t="str">
        <f t="shared" si="38"/>
        <v/>
      </c>
      <c r="O1232" s="3">
        <f>COUNTIF(N$8:N1232,"X")</f>
        <v>107</v>
      </c>
      <c r="P1232" s="3"/>
      <c r="R1232" s="18" t="str">
        <f t="shared" si="39"/>
        <v/>
      </c>
    </row>
    <row r="1233" spans="1:18">
      <c r="A1233" s="2">
        <v>1226</v>
      </c>
      <c r="B1233">
        <v>1</v>
      </c>
      <c r="C1233">
        <v>5</v>
      </c>
      <c r="D1233">
        <v>99</v>
      </c>
      <c r="E1233">
        <v>3</v>
      </c>
      <c r="F1233">
        <v>90</v>
      </c>
      <c r="G1233">
        <v>2</v>
      </c>
      <c r="H1233">
        <v>113</v>
      </c>
      <c r="I1233">
        <v>-1</v>
      </c>
      <c r="J1233" s="10">
        <v>3900</v>
      </c>
      <c r="K1233">
        <v>-1</v>
      </c>
      <c r="L1233">
        <v>-1</v>
      </c>
      <c r="N1233" s="3" t="str">
        <f t="shared" si="38"/>
        <v/>
      </c>
      <c r="O1233" s="3">
        <f>COUNTIF(N$8:N1233,"X")</f>
        <v>107</v>
      </c>
      <c r="P1233" s="3"/>
      <c r="R1233" s="18" t="str">
        <f t="shared" si="39"/>
        <v/>
      </c>
    </row>
    <row r="1234" spans="1:18">
      <c r="A1234" s="2">
        <v>1227</v>
      </c>
      <c r="B1234">
        <v>1</v>
      </c>
      <c r="C1234">
        <v>8</v>
      </c>
      <c r="D1234">
        <v>91</v>
      </c>
      <c r="E1234">
        <v>5</v>
      </c>
      <c r="F1234">
        <v>88</v>
      </c>
      <c r="G1234">
        <v>3</v>
      </c>
      <c r="H1234">
        <v>98</v>
      </c>
      <c r="I1234">
        <v>-1</v>
      </c>
      <c r="J1234" s="10">
        <v>2500</v>
      </c>
      <c r="K1234">
        <v>-1</v>
      </c>
      <c r="L1234">
        <v>-1</v>
      </c>
      <c r="N1234" s="3" t="str">
        <f t="shared" si="38"/>
        <v/>
      </c>
      <c r="O1234" s="3">
        <f>COUNTIF(N$8:N1234,"X")</f>
        <v>107</v>
      </c>
      <c r="P1234" s="3"/>
      <c r="R1234" s="18" t="str">
        <f t="shared" si="39"/>
        <v/>
      </c>
    </row>
    <row r="1235" spans="1:18">
      <c r="A1235" s="2">
        <v>1228</v>
      </c>
      <c r="B1235">
        <v>1</v>
      </c>
      <c r="C1235">
        <v>5</v>
      </c>
      <c r="D1235">
        <v>97</v>
      </c>
      <c r="E1235">
        <v>3</v>
      </c>
      <c r="F1235">
        <v>95</v>
      </c>
      <c r="G1235">
        <v>2</v>
      </c>
      <c r="H1235">
        <v>102</v>
      </c>
      <c r="I1235">
        <v>-1</v>
      </c>
      <c r="J1235" s="10">
        <v>3800</v>
      </c>
      <c r="K1235">
        <v>-1</v>
      </c>
      <c r="L1235">
        <v>-1</v>
      </c>
      <c r="N1235" s="3" t="str">
        <f t="shared" si="38"/>
        <v/>
      </c>
      <c r="O1235" s="3">
        <f>COUNTIF(N$8:N1235,"X")</f>
        <v>107</v>
      </c>
      <c r="P1235" s="3"/>
      <c r="R1235" s="18" t="str">
        <f t="shared" si="39"/>
        <v/>
      </c>
    </row>
    <row r="1236" spans="1:18">
      <c r="A1236" s="2">
        <v>1229</v>
      </c>
      <c r="B1236">
        <v>1</v>
      </c>
      <c r="C1236">
        <v>7</v>
      </c>
      <c r="D1236">
        <v>115</v>
      </c>
      <c r="E1236">
        <v>1</v>
      </c>
      <c r="F1236">
        <v>87</v>
      </c>
      <c r="G1236">
        <v>6</v>
      </c>
      <c r="H1236">
        <v>120</v>
      </c>
      <c r="I1236">
        <v>-1</v>
      </c>
      <c r="J1236" s="10">
        <v>4700</v>
      </c>
      <c r="K1236">
        <v>-1</v>
      </c>
      <c r="L1236">
        <v>-1</v>
      </c>
      <c r="N1236" s="3" t="str">
        <f t="shared" si="38"/>
        <v/>
      </c>
      <c r="O1236" s="3">
        <f>COUNTIF(N$8:N1236,"X")</f>
        <v>107</v>
      </c>
      <c r="P1236" s="3"/>
      <c r="R1236" s="18" t="str">
        <f t="shared" si="39"/>
        <v/>
      </c>
    </row>
    <row r="1237" spans="1:18">
      <c r="A1237" s="2">
        <v>1230</v>
      </c>
      <c r="B1237">
        <v>1</v>
      </c>
      <c r="C1237">
        <v>7</v>
      </c>
      <c r="D1237">
        <v>103</v>
      </c>
      <c r="E1237">
        <v>3</v>
      </c>
      <c r="F1237">
        <v>87</v>
      </c>
      <c r="G1237">
        <v>4</v>
      </c>
      <c r="H1237">
        <v>116</v>
      </c>
      <c r="I1237">
        <v>-1</v>
      </c>
      <c r="J1237" s="10">
        <v>3600</v>
      </c>
      <c r="K1237">
        <v>-1</v>
      </c>
      <c r="L1237">
        <v>-1</v>
      </c>
      <c r="N1237" s="3" t="str">
        <f t="shared" si="38"/>
        <v/>
      </c>
      <c r="O1237" s="3">
        <f>COUNTIF(N$8:N1237,"X")</f>
        <v>107</v>
      </c>
      <c r="P1237" s="3"/>
      <c r="R1237" s="18" t="str">
        <f t="shared" si="39"/>
        <v/>
      </c>
    </row>
    <row r="1238" spans="1:18">
      <c r="A1238" s="2">
        <v>1231</v>
      </c>
      <c r="B1238">
        <v>1</v>
      </c>
      <c r="C1238">
        <v>10</v>
      </c>
      <c r="D1238">
        <v>103</v>
      </c>
      <c r="E1238">
        <v>5</v>
      </c>
      <c r="F1238">
        <v>88</v>
      </c>
      <c r="G1238">
        <v>5</v>
      </c>
      <c r="H1238">
        <v>119</v>
      </c>
      <c r="I1238">
        <v>-1</v>
      </c>
      <c r="J1238" s="10">
        <v>3300</v>
      </c>
      <c r="K1238">
        <v>-1</v>
      </c>
      <c r="L1238">
        <v>-1</v>
      </c>
      <c r="N1238" s="3" t="str">
        <f t="shared" si="38"/>
        <v/>
      </c>
      <c r="O1238" s="3">
        <f>COUNTIF(N$8:N1238,"X")</f>
        <v>107</v>
      </c>
      <c r="P1238" s="3" t="str">
        <f>IF(O1238&gt;$F$3,"X","-")</f>
        <v>X</v>
      </c>
      <c r="R1238" s="18" t="str">
        <f t="shared" si="39"/>
        <v>Betriebsmeldung</v>
      </c>
    </row>
    <row r="1239" spans="1:18">
      <c r="A1239" s="2">
        <v>1232</v>
      </c>
      <c r="B1239">
        <v>1</v>
      </c>
      <c r="C1239">
        <v>7</v>
      </c>
      <c r="D1239">
        <v>112</v>
      </c>
      <c r="E1239">
        <v>1</v>
      </c>
      <c r="F1239">
        <v>90</v>
      </c>
      <c r="G1239">
        <v>6</v>
      </c>
      <c r="H1239">
        <v>116</v>
      </c>
      <c r="I1239">
        <v>-1</v>
      </c>
      <c r="J1239" s="10">
        <v>3500</v>
      </c>
      <c r="K1239">
        <v>-1</v>
      </c>
      <c r="L1239">
        <v>-1</v>
      </c>
      <c r="N1239" s="3" t="str">
        <f t="shared" si="38"/>
        <v/>
      </c>
      <c r="O1239" s="3">
        <f>COUNTIF(N$8:N1239,"X")</f>
        <v>107</v>
      </c>
      <c r="P1239" s="3"/>
      <c r="R1239" s="18" t="str">
        <f t="shared" si="39"/>
        <v/>
      </c>
    </row>
    <row r="1240" spans="1:18">
      <c r="A1240" s="2">
        <v>1233</v>
      </c>
      <c r="B1240">
        <v>1</v>
      </c>
      <c r="C1240">
        <v>5</v>
      </c>
      <c r="D1240">
        <v>108</v>
      </c>
      <c r="E1240">
        <v>1</v>
      </c>
      <c r="F1240">
        <v>80</v>
      </c>
      <c r="G1240">
        <v>4</v>
      </c>
      <c r="H1240">
        <v>116</v>
      </c>
      <c r="I1240">
        <v>-1</v>
      </c>
      <c r="J1240" s="10">
        <v>3900</v>
      </c>
      <c r="K1240">
        <v>-1</v>
      </c>
      <c r="L1240">
        <v>-1</v>
      </c>
      <c r="N1240" s="3" t="str">
        <f t="shared" si="38"/>
        <v/>
      </c>
      <c r="O1240" s="3">
        <f>COUNTIF(N$8:N1240,"X")</f>
        <v>107</v>
      </c>
      <c r="P1240" s="3"/>
      <c r="R1240" s="18" t="str">
        <f t="shared" si="39"/>
        <v/>
      </c>
    </row>
    <row r="1241" spans="1:18">
      <c r="A1241" s="2">
        <v>1234</v>
      </c>
      <c r="B1241">
        <v>1</v>
      </c>
      <c r="C1241">
        <v>10</v>
      </c>
      <c r="D1241">
        <v>95</v>
      </c>
      <c r="E1241">
        <v>5</v>
      </c>
      <c r="F1241">
        <v>81</v>
      </c>
      <c r="G1241">
        <v>5</v>
      </c>
      <c r="H1241">
        <v>110</v>
      </c>
      <c r="I1241">
        <v>-1</v>
      </c>
      <c r="J1241" s="10">
        <v>4100</v>
      </c>
      <c r="K1241">
        <v>-1</v>
      </c>
      <c r="L1241">
        <v>-1</v>
      </c>
      <c r="N1241" s="3" t="str">
        <f t="shared" si="38"/>
        <v/>
      </c>
      <c r="O1241" s="3">
        <f>COUNTIF(N$8:N1241,"X")</f>
        <v>107</v>
      </c>
      <c r="P1241" s="3"/>
      <c r="R1241" s="18" t="str">
        <f t="shared" si="39"/>
        <v/>
      </c>
    </row>
    <row r="1242" spans="1:18">
      <c r="A1242" s="2">
        <v>1235</v>
      </c>
      <c r="B1242">
        <v>1</v>
      </c>
      <c r="C1242">
        <v>6</v>
      </c>
      <c r="D1242">
        <v>87</v>
      </c>
      <c r="E1242">
        <v>5</v>
      </c>
      <c r="F1242">
        <v>88</v>
      </c>
      <c r="G1242">
        <v>1</v>
      </c>
      <c r="H1242">
        <v>85</v>
      </c>
      <c r="I1242">
        <v>-1</v>
      </c>
      <c r="J1242" s="10">
        <v>4200</v>
      </c>
      <c r="K1242">
        <v>-1</v>
      </c>
      <c r="L1242">
        <v>-1</v>
      </c>
      <c r="N1242" s="3" t="str">
        <f t="shared" si="38"/>
        <v/>
      </c>
      <c r="O1242" s="3">
        <f>COUNTIF(N$8:N1242,"X")</f>
        <v>107</v>
      </c>
      <c r="P1242" s="3"/>
      <c r="R1242" s="18" t="str">
        <f t="shared" si="39"/>
        <v/>
      </c>
    </row>
    <row r="1243" spans="1:18">
      <c r="A1243" s="2">
        <v>1236</v>
      </c>
      <c r="B1243">
        <v>1</v>
      </c>
      <c r="C1243">
        <v>5</v>
      </c>
      <c r="D1243">
        <v>106</v>
      </c>
      <c r="E1243">
        <v>1</v>
      </c>
      <c r="F1243">
        <v>91</v>
      </c>
      <c r="G1243">
        <v>4</v>
      </c>
      <c r="H1243">
        <v>110</v>
      </c>
      <c r="I1243">
        <v>-1</v>
      </c>
      <c r="J1243" s="10">
        <v>4000</v>
      </c>
      <c r="K1243">
        <v>-1</v>
      </c>
      <c r="L1243">
        <v>-1</v>
      </c>
      <c r="N1243" s="3" t="str">
        <f t="shared" si="38"/>
        <v/>
      </c>
      <c r="O1243" s="3">
        <f>COUNTIF(N$8:N1243,"X")</f>
        <v>107</v>
      </c>
      <c r="P1243" s="3"/>
      <c r="R1243" s="18" t="str">
        <f t="shared" si="39"/>
        <v/>
      </c>
    </row>
    <row r="1244" spans="1:18">
      <c r="A1244" s="2">
        <v>1237</v>
      </c>
      <c r="B1244">
        <v>1</v>
      </c>
      <c r="C1244">
        <v>7</v>
      </c>
      <c r="D1244">
        <v>98</v>
      </c>
      <c r="E1244">
        <v>2</v>
      </c>
      <c r="F1244">
        <v>90</v>
      </c>
      <c r="G1244">
        <v>5</v>
      </c>
      <c r="H1244">
        <v>102</v>
      </c>
      <c r="I1244">
        <v>-1</v>
      </c>
      <c r="J1244">
        <v>3800</v>
      </c>
      <c r="K1244">
        <v>-1</v>
      </c>
      <c r="L1244">
        <v>-1</v>
      </c>
      <c r="N1244" s="3" t="str">
        <f t="shared" si="38"/>
        <v/>
      </c>
      <c r="O1244" s="3">
        <f>COUNTIF(N$8:N1244,"X")</f>
        <v>107</v>
      </c>
      <c r="P1244" s="3"/>
      <c r="R1244" s="18" t="str">
        <f t="shared" si="39"/>
        <v/>
      </c>
    </row>
    <row r="1245" spans="1:18">
      <c r="A1245" s="2">
        <v>1238</v>
      </c>
      <c r="B1245">
        <v>1</v>
      </c>
      <c r="C1245">
        <v>8</v>
      </c>
      <c r="D1245">
        <v>118</v>
      </c>
      <c r="E1245">
        <v>1</v>
      </c>
      <c r="F1245">
        <v>91</v>
      </c>
      <c r="G1245">
        <v>7</v>
      </c>
      <c r="H1245">
        <v>122</v>
      </c>
      <c r="I1245">
        <v>-1</v>
      </c>
      <c r="J1245">
        <v>3100</v>
      </c>
      <c r="K1245">
        <v>-1</v>
      </c>
      <c r="L1245">
        <v>-1</v>
      </c>
      <c r="N1245" s="3" t="str">
        <f t="shared" si="38"/>
        <v/>
      </c>
      <c r="O1245" s="3">
        <f>COUNTIF(N$8:N1245,"X")</f>
        <v>107</v>
      </c>
      <c r="P1245" s="3"/>
      <c r="R1245" s="18" t="str">
        <f t="shared" si="39"/>
        <v/>
      </c>
    </row>
    <row r="1246" spans="1:18">
      <c r="A1246" s="2">
        <v>1239</v>
      </c>
      <c r="B1246">
        <v>1</v>
      </c>
      <c r="C1246">
        <v>4</v>
      </c>
      <c r="D1246">
        <v>96</v>
      </c>
      <c r="E1246">
        <v>3</v>
      </c>
      <c r="F1246">
        <v>92</v>
      </c>
      <c r="G1246">
        <v>1</v>
      </c>
      <c r="H1246">
        <v>108</v>
      </c>
      <c r="I1246">
        <v>-1</v>
      </c>
      <c r="J1246">
        <v>4200</v>
      </c>
      <c r="K1246">
        <v>-1</v>
      </c>
      <c r="L1246">
        <v>-1</v>
      </c>
      <c r="N1246" s="3" t="str">
        <f t="shared" si="38"/>
        <v/>
      </c>
      <c r="O1246" s="3">
        <f>COUNTIF(N$8:N1246,"X")</f>
        <v>107</v>
      </c>
      <c r="P1246" s="3"/>
      <c r="R1246" s="18" t="str">
        <f t="shared" si="39"/>
        <v/>
      </c>
    </row>
    <row r="1247" spans="1:18">
      <c r="A1247" s="2">
        <v>1240</v>
      </c>
      <c r="B1247">
        <v>1</v>
      </c>
      <c r="C1247">
        <v>10</v>
      </c>
      <c r="D1247">
        <v>99</v>
      </c>
      <c r="E1247">
        <v>7</v>
      </c>
      <c r="F1247">
        <v>91</v>
      </c>
      <c r="G1247">
        <v>3</v>
      </c>
      <c r="H1247">
        <v>118</v>
      </c>
      <c r="I1247">
        <v>-1</v>
      </c>
      <c r="J1247">
        <v>4400</v>
      </c>
      <c r="K1247">
        <v>-1</v>
      </c>
      <c r="L1247">
        <v>-1</v>
      </c>
      <c r="N1247" s="3" t="str">
        <f t="shared" si="38"/>
        <v/>
      </c>
      <c r="O1247" s="3">
        <f>COUNTIF(N$8:N1247,"X")</f>
        <v>107</v>
      </c>
      <c r="P1247" s="3"/>
      <c r="R1247" s="18" t="str">
        <f t="shared" si="39"/>
        <v/>
      </c>
    </row>
    <row r="1248" spans="1:18">
      <c r="A1248" s="2">
        <v>1241</v>
      </c>
      <c r="B1248">
        <v>1</v>
      </c>
      <c r="C1248">
        <v>7</v>
      </c>
      <c r="D1248">
        <v>107</v>
      </c>
      <c r="E1248">
        <v>2</v>
      </c>
      <c r="F1248">
        <v>87</v>
      </c>
      <c r="G1248">
        <v>5</v>
      </c>
      <c r="H1248">
        <v>116</v>
      </c>
      <c r="I1248">
        <v>-1</v>
      </c>
      <c r="J1248">
        <v>3900</v>
      </c>
      <c r="K1248">
        <v>-1</v>
      </c>
      <c r="L1248">
        <v>-1</v>
      </c>
      <c r="N1248" s="3" t="str">
        <f t="shared" si="38"/>
        <v/>
      </c>
      <c r="O1248" s="3">
        <f>COUNTIF(N$8:N1248,"X")</f>
        <v>107</v>
      </c>
      <c r="P1248" s="3" t="str">
        <f>IF(O1248&gt;$F$3,"X","-")</f>
        <v>X</v>
      </c>
      <c r="R1248" s="18" t="str">
        <f t="shared" si="39"/>
        <v>Betriebsmeldung</v>
      </c>
    </row>
    <row r="1249" spans="1:18">
      <c r="A1249" s="2">
        <v>1242</v>
      </c>
      <c r="B1249">
        <v>1</v>
      </c>
      <c r="C1249">
        <v>8</v>
      </c>
      <c r="D1249">
        <v>107</v>
      </c>
      <c r="E1249">
        <v>3</v>
      </c>
      <c r="F1249">
        <v>94</v>
      </c>
      <c r="G1249">
        <v>5</v>
      </c>
      <c r="H1249">
        <v>116</v>
      </c>
      <c r="I1249">
        <v>-1</v>
      </c>
      <c r="J1249">
        <v>3000</v>
      </c>
      <c r="K1249">
        <v>-1</v>
      </c>
      <c r="L1249">
        <v>-1</v>
      </c>
      <c r="N1249" s="3" t="str">
        <f t="shared" si="38"/>
        <v/>
      </c>
      <c r="O1249" s="3">
        <f>COUNTIF(N$8:N1249,"X")</f>
        <v>107</v>
      </c>
      <c r="P1249" s="3"/>
      <c r="R1249" s="18" t="str">
        <f t="shared" si="39"/>
        <v/>
      </c>
    </row>
    <row r="1250" spans="1:18">
      <c r="A1250" s="2">
        <v>1243</v>
      </c>
      <c r="B1250">
        <v>1</v>
      </c>
      <c r="C1250">
        <v>7</v>
      </c>
      <c r="D1250">
        <v>104</v>
      </c>
      <c r="E1250">
        <v>3</v>
      </c>
      <c r="F1250">
        <v>89</v>
      </c>
      <c r="G1250">
        <v>4</v>
      </c>
      <c r="H1250">
        <v>116</v>
      </c>
      <c r="I1250">
        <v>-1</v>
      </c>
      <c r="J1250">
        <v>3500</v>
      </c>
      <c r="K1250">
        <v>-1</v>
      </c>
      <c r="L1250">
        <v>-1</v>
      </c>
      <c r="N1250" s="3" t="str">
        <f t="shared" si="38"/>
        <v/>
      </c>
      <c r="O1250" s="3">
        <f>COUNTIF(N$8:N1250,"X")</f>
        <v>107</v>
      </c>
      <c r="P1250" s="3"/>
      <c r="R1250" s="18" t="str">
        <f t="shared" si="39"/>
        <v/>
      </c>
    </row>
    <row r="1251" spans="1:18">
      <c r="A1251" s="2">
        <v>1244</v>
      </c>
      <c r="B1251">
        <v>1</v>
      </c>
      <c r="C1251">
        <v>7</v>
      </c>
      <c r="D1251">
        <v>103</v>
      </c>
      <c r="E1251">
        <v>4</v>
      </c>
      <c r="F1251">
        <v>89</v>
      </c>
      <c r="G1251">
        <v>3</v>
      </c>
      <c r="H1251">
        <v>122</v>
      </c>
      <c r="I1251">
        <v>-1</v>
      </c>
      <c r="J1251">
        <v>4000</v>
      </c>
      <c r="K1251">
        <v>-1</v>
      </c>
      <c r="L1251">
        <v>-1</v>
      </c>
      <c r="N1251" s="3" t="str">
        <f t="shared" si="38"/>
        <v/>
      </c>
      <c r="O1251" s="3">
        <f>COUNTIF(N$8:N1251,"X")</f>
        <v>107</v>
      </c>
      <c r="P1251" s="3"/>
      <c r="R1251" s="18" t="str">
        <f t="shared" si="39"/>
        <v/>
      </c>
    </row>
    <row r="1252" spans="1:18">
      <c r="A1252" s="2">
        <v>1245</v>
      </c>
      <c r="B1252">
        <v>1</v>
      </c>
      <c r="C1252">
        <v>-2</v>
      </c>
      <c r="D1252">
        <v>95</v>
      </c>
      <c r="E1252">
        <v>-2</v>
      </c>
      <c r="F1252">
        <v>88</v>
      </c>
      <c r="G1252">
        <v>-2</v>
      </c>
      <c r="H1252">
        <v>110</v>
      </c>
      <c r="I1252">
        <v>-1</v>
      </c>
      <c r="J1252">
        <v>4000</v>
      </c>
      <c r="K1252">
        <v>-1</v>
      </c>
      <c r="L1252">
        <v>-1</v>
      </c>
      <c r="N1252" s="3" t="str">
        <f t="shared" si="38"/>
        <v>X</v>
      </c>
      <c r="O1252" s="3">
        <f>COUNTIF(N$8:N1252,"X")</f>
        <v>108</v>
      </c>
      <c r="P1252" s="3"/>
      <c r="R1252" s="18" t="str">
        <f t="shared" si="39"/>
        <v/>
      </c>
    </row>
    <row r="1253" spans="1:18">
      <c r="A1253" s="2">
        <v>1246</v>
      </c>
      <c r="B1253">
        <v>1</v>
      </c>
      <c r="C1253">
        <v>9</v>
      </c>
      <c r="D1253">
        <v>105</v>
      </c>
      <c r="E1253">
        <v>5</v>
      </c>
      <c r="F1253">
        <v>92</v>
      </c>
      <c r="G1253">
        <v>4</v>
      </c>
      <c r="H1253">
        <v>123</v>
      </c>
      <c r="I1253">
        <v>-1</v>
      </c>
      <c r="J1253">
        <v>3500</v>
      </c>
      <c r="K1253">
        <v>-1</v>
      </c>
      <c r="L1253">
        <v>-1</v>
      </c>
      <c r="N1253" s="3" t="str">
        <f t="shared" si="38"/>
        <v/>
      </c>
      <c r="O1253" s="3">
        <f>COUNTIF(N$8:N1253,"X")</f>
        <v>108</v>
      </c>
      <c r="P1253" s="3"/>
      <c r="R1253" s="18" t="str">
        <f t="shared" si="39"/>
        <v/>
      </c>
    </row>
    <row r="1254" spans="1:18">
      <c r="A1254" s="2">
        <v>1247</v>
      </c>
      <c r="B1254">
        <v>1</v>
      </c>
      <c r="C1254">
        <v>3</v>
      </c>
      <c r="D1254">
        <v>99</v>
      </c>
      <c r="E1254">
        <v>1</v>
      </c>
      <c r="F1254">
        <v>89</v>
      </c>
      <c r="G1254">
        <v>2</v>
      </c>
      <c r="H1254">
        <v>105</v>
      </c>
      <c r="I1254">
        <v>-1</v>
      </c>
      <c r="J1254">
        <v>3000</v>
      </c>
      <c r="K1254">
        <v>-1</v>
      </c>
      <c r="L1254">
        <v>-1</v>
      </c>
      <c r="N1254" s="3" t="str">
        <f t="shared" si="38"/>
        <v/>
      </c>
      <c r="O1254" s="3">
        <f>COUNTIF(N$8:N1254,"X")</f>
        <v>108</v>
      </c>
      <c r="P1254" s="3"/>
      <c r="R1254" s="18" t="str">
        <f t="shared" si="39"/>
        <v/>
      </c>
    </row>
    <row r="1255" spans="1:18">
      <c r="A1255" s="2">
        <v>1248</v>
      </c>
      <c r="B1255">
        <v>1</v>
      </c>
      <c r="C1255">
        <v>7</v>
      </c>
      <c r="D1255">
        <v>95</v>
      </c>
      <c r="E1255">
        <v>5</v>
      </c>
      <c r="F1255">
        <v>87</v>
      </c>
      <c r="G1255">
        <v>2</v>
      </c>
      <c r="H1255">
        <v>116</v>
      </c>
      <c r="I1255">
        <v>-1</v>
      </c>
      <c r="J1255">
        <v>3900</v>
      </c>
      <c r="K1255">
        <v>-1</v>
      </c>
      <c r="L1255">
        <v>-1</v>
      </c>
      <c r="N1255" s="3" t="str">
        <f t="shared" si="38"/>
        <v/>
      </c>
      <c r="O1255" s="3">
        <f>COUNTIF(N$8:N1255,"X")</f>
        <v>108</v>
      </c>
      <c r="P1255" s="3"/>
      <c r="R1255" s="18" t="str">
        <f t="shared" si="39"/>
        <v/>
      </c>
    </row>
    <row r="1256" spans="1:18">
      <c r="A1256" s="2">
        <v>1249</v>
      </c>
      <c r="B1256">
        <v>1</v>
      </c>
      <c r="C1256">
        <v>9</v>
      </c>
      <c r="D1256">
        <v>106</v>
      </c>
      <c r="E1256">
        <v>3</v>
      </c>
      <c r="F1256">
        <v>90</v>
      </c>
      <c r="G1256">
        <v>6</v>
      </c>
      <c r="H1256">
        <v>114</v>
      </c>
      <c r="I1256">
        <v>-1</v>
      </c>
      <c r="J1256">
        <v>4400</v>
      </c>
      <c r="K1256">
        <v>-1</v>
      </c>
      <c r="L1256">
        <v>-1</v>
      </c>
      <c r="N1256" s="3" t="str">
        <f t="shared" si="38"/>
        <v/>
      </c>
      <c r="O1256" s="3">
        <f>COUNTIF(N$8:N1256,"X")</f>
        <v>108</v>
      </c>
      <c r="P1256" s="3"/>
      <c r="R1256" s="18" t="str">
        <f t="shared" si="39"/>
        <v/>
      </c>
    </row>
    <row r="1257" spans="1:18">
      <c r="A1257" s="2">
        <v>1250</v>
      </c>
      <c r="B1257">
        <v>1</v>
      </c>
      <c r="C1257">
        <v>6</v>
      </c>
      <c r="D1257">
        <v>97</v>
      </c>
      <c r="E1257">
        <v>4</v>
      </c>
      <c r="F1257">
        <v>89</v>
      </c>
      <c r="G1257">
        <v>2</v>
      </c>
      <c r="H1257">
        <v>114</v>
      </c>
      <c r="I1257">
        <v>-1</v>
      </c>
      <c r="J1257">
        <v>4200</v>
      </c>
      <c r="K1257">
        <v>-1</v>
      </c>
      <c r="L1257">
        <v>-1</v>
      </c>
      <c r="N1257" s="3" t="str">
        <f t="shared" si="38"/>
        <v/>
      </c>
      <c r="O1257" s="3">
        <f>COUNTIF(N$8:N1257,"X")</f>
        <v>108</v>
      </c>
      <c r="P1257" s="3"/>
      <c r="R1257" s="18" t="str">
        <f t="shared" si="39"/>
        <v/>
      </c>
    </row>
    <row r="1258" spans="1:18">
      <c r="A1258" s="2">
        <v>1251</v>
      </c>
      <c r="B1258">
        <v>1</v>
      </c>
      <c r="C1258">
        <v>6</v>
      </c>
      <c r="D1258">
        <v>101</v>
      </c>
      <c r="E1258">
        <v>4</v>
      </c>
      <c r="F1258">
        <v>95</v>
      </c>
      <c r="G1258">
        <v>2</v>
      </c>
      <c r="H1258">
        <v>114</v>
      </c>
      <c r="I1258">
        <v>-1</v>
      </c>
      <c r="J1258">
        <v>3100</v>
      </c>
      <c r="K1258">
        <v>-1</v>
      </c>
      <c r="L1258">
        <v>-1</v>
      </c>
      <c r="N1258" s="3" t="str">
        <f t="shared" si="38"/>
        <v/>
      </c>
      <c r="O1258" s="3">
        <f>COUNTIF(N$8:N1258,"X")</f>
        <v>108</v>
      </c>
      <c r="P1258" s="3" t="str">
        <f>IF(O1258&gt;$F$3,"X","-")</f>
        <v>X</v>
      </c>
      <c r="R1258" s="18" t="str">
        <f t="shared" si="39"/>
        <v>Betriebsmeldung</v>
      </c>
    </row>
    <row r="1259" spans="1:18">
      <c r="A1259" s="2">
        <v>1252</v>
      </c>
      <c r="B1259">
        <v>1</v>
      </c>
      <c r="C1259">
        <v>10</v>
      </c>
      <c r="D1259">
        <v>105</v>
      </c>
      <c r="E1259">
        <v>2</v>
      </c>
      <c r="F1259">
        <v>88</v>
      </c>
      <c r="G1259">
        <v>8</v>
      </c>
      <c r="H1259">
        <v>110</v>
      </c>
      <c r="I1259">
        <v>-1</v>
      </c>
      <c r="J1259">
        <v>3800</v>
      </c>
      <c r="K1259">
        <v>-1</v>
      </c>
      <c r="L1259">
        <v>-1</v>
      </c>
      <c r="N1259" s="3" t="str">
        <f t="shared" si="38"/>
        <v/>
      </c>
      <c r="O1259" s="3">
        <f>COUNTIF(N$8:N1259,"X")</f>
        <v>108</v>
      </c>
      <c r="P1259" s="3"/>
      <c r="R1259" s="18" t="str">
        <f t="shared" si="39"/>
        <v/>
      </c>
    </row>
    <row r="1260" spans="1:18">
      <c r="A1260" s="2">
        <v>1253</v>
      </c>
      <c r="B1260">
        <v>1</v>
      </c>
      <c r="C1260">
        <v>8</v>
      </c>
      <c r="D1260">
        <v>104</v>
      </c>
      <c r="E1260">
        <v>2</v>
      </c>
      <c r="F1260">
        <v>106</v>
      </c>
      <c r="G1260">
        <v>6</v>
      </c>
      <c r="H1260">
        <v>104</v>
      </c>
      <c r="I1260">
        <v>-1</v>
      </c>
      <c r="J1260">
        <v>4000</v>
      </c>
      <c r="K1260">
        <v>-1</v>
      </c>
      <c r="L1260">
        <v>-1</v>
      </c>
      <c r="N1260" s="3" t="str">
        <f t="shared" si="38"/>
        <v/>
      </c>
      <c r="O1260" s="3">
        <f>COUNTIF(N$8:N1260,"X")</f>
        <v>108</v>
      </c>
      <c r="P1260" s="3"/>
      <c r="R1260" s="18" t="str">
        <f t="shared" si="39"/>
        <v/>
      </c>
    </row>
    <row r="1261" spans="1:18">
      <c r="A1261" s="2">
        <v>1254</v>
      </c>
      <c r="B1261">
        <v>1</v>
      </c>
      <c r="C1261">
        <v>2</v>
      </c>
      <c r="D1261">
        <v>99</v>
      </c>
      <c r="E1261">
        <v>2</v>
      </c>
      <c r="F1261">
        <v>99</v>
      </c>
      <c r="G1261">
        <v>0</v>
      </c>
      <c r="H1261">
        <v>-1</v>
      </c>
      <c r="I1261">
        <v>-1</v>
      </c>
      <c r="J1261">
        <v>3600</v>
      </c>
      <c r="K1261">
        <v>-1</v>
      </c>
      <c r="L1261">
        <v>-1</v>
      </c>
      <c r="N1261" s="3" t="str">
        <f t="shared" si="38"/>
        <v/>
      </c>
      <c r="O1261" s="3">
        <f>COUNTIF(N$8:N1261,"X")</f>
        <v>108</v>
      </c>
      <c r="P1261" s="3"/>
      <c r="R1261" s="18" t="str">
        <f t="shared" si="39"/>
        <v/>
      </c>
    </row>
    <row r="1262" spans="1:18">
      <c r="A1262" s="2">
        <v>1255</v>
      </c>
      <c r="B1262">
        <v>1</v>
      </c>
      <c r="C1262">
        <v>7</v>
      </c>
      <c r="D1262">
        <v>99</v>
      </c>
      <c r="E1262">
        <v>3</v>
      </c>
      <c r="F1262">
        <v>86</v>
      </c>
      <c r="G1262">
        <v>4</v>
      </c>
      <c r="H1262">
        <v>110</v>
      </c>
      <c r="I1262">
        <v>-1</v>
      </c>
      <c r="J1262">
        <v>3800</v>
      </c>
      <c r="K1262">
        <v>-1</v>
      </c>
      <c r="L1262">
        <v>-1</v>
      </c>
      <c r="N1262" s="3" t="str">
        <f t="shared" si="38"/>
        <v/>
      </c>
      <c r="O1262" s="3">
        <f>COUNTIF(N$8:N1262,"X")</f>
        <v>108</v>
      </c>
      <c r="P1262" s="3"/>
      <c r="R1262" s="18" t="str">
        <f t="shared" si="39"/>
        <v/>
      </c>
    </row>
    <row r="1263" spans="1:18">
      <c r="A1263" s="2">
        <v>1256</v>
      </c>
      <c r="B1263">
        <v>1</v>
      </c>
      <c r="C1263">
        <v>5</v>
      </c>
      <c r="D1263">
        <v>92</v>
      </c>
      <c r="E1263">
        <v>4</v>
      </c>
      <c r="F1263">
        <v>88</v>
      </c>
      <c r="G1263">
        <v>1</v>
      </c>
      <c r="H1263">
        <v>112</v>
      </c>
      <c r="I1263">
        <v>-1</v>
      </c>
      <c r="J1263">
        <v>4600</v>
      </c>
      <c r="K1263">
        <v>-1</v>
      </c>
      <c r="L1263">
        <v>-1</v>
      </c>
      <c r="N1263" s="3" t="str">
        <f t="shared" si="38"/>
        <v/>
      </c>
      <c r="O1263" s="3">
        <f>COUNTIF(N$8:N1263,"X")</f>
        <v>108</v>
      </c>
      <c r="P1263" s="3"/>
      <c r="R1263" s="18" t="str">
        <f t="shared" si="39"/>
        <v/>
      </c>
    </row>
    <row r="1264" spans="1:18">
      <c r="A1264" s="2">
        <v>1257</v>
      </c>
      <c r="B1264">
        <v>1</v>
      </c>
      <c r="C1264">
        <v>3</v>
      </c>
      <c r="D1264">
        <v>103</v>
      </c>
      <c r="E1264">
        <v>1</v>
      </c>
      <c r="F1264">
        <v>79</v>
      </c>
      <c r="G1264">
        <v>2</v>
      </c>
      <c r="H1264">
        <v>116</v>
      </c>
      <c r="I1264">
        <v>-1</v>
      </c>
      <c r="J1264">
        <v>4500</v>
      </c>
      <c r="K1264">
        <v>-1</v>
      </c>
      <c r="L1264">
        <v>-1</v>
      </c>
      <c r="N1264" s="3" t="str">
        <f t="shared" si="38"/>
        <v/>
      </c>
      <c r="O1264" s="3">
        <f>COUNTIF(N$8:N1264,"X")</f>
        <v>108</v>
      </c>
      <c r="P1264" s="3"/>
      <c r="R1264" s="18" t="str">
        <f t="shared" si="39"/>
        <v/>
      </c>
    </row>
    <row r="1265" spans="1:18">
      <c r="A1265" s="2">
        <v>1258</v>
      </c>
      <c r="B1265">
        <v>1</v>
      </c>
      <c r="C1265">
        <v>9</v>
      </c>
      <c r="D1265">
        <v>97</v>
      </c>
      <c r="E1265">
        <v>6</v>
      </c>
      <c r="F1265">
        <v>94</v>
      </c>
      <c r="G1265">
        <v>3</v>
      </c>
      <c r="H1265">
        <v>104</v>
      </c>
      <c r="I1265">
        <v>-1</v>
      </c>
      <c r="J1265">
        <v>4200</v>
      </c>
      <c r="K1265">
        <v>-1</v>
      </c>
      <c r="L1265">
        <v>-1</v>
      </c>
      <c r="N1265" s="3" t="str">
        <f t="shared" si="38"/>
        <v/>
      </c>
      <c r="O1265" s="3">
        <f>COUNTIF(N$8:N1265,"X")</f>
        <v>108</v>
      </c>
      <c r="P1265" s="3"/>
      <c r="R1265" s="18" t="str">
        <f t="shared" si="39"/>
        <v/>
      </c>
    </row>
    <row r="1266" spans="1:18">
      <c r="A1266" s="2">
        <v>1259</v>
      </c>
      <c r="B1266">
        <v>1</v>
      </c>
      <c r="C1266">
        <v>5</v>
      </c>
      <c r="D1266">
        <v>100</v>
      </c>
      <c r="E1266">
        <v>3</v>
      </c>
      <c r="F1266">
        <v>88</v>
      </c>
      <c r="G1266">
        <v>2</v>
      </c>
      <c r="H1266">
        <v>120</v>
      </c>
      <c r="I1266">
        <v>-1</v>
      </c>
      <c r="J1266">
        <v>3900</v>
      </c>
      <c r="K1266">
        <v>-1</v>
      </c>
      <c r="L1266">
        <v>-1</v>
      </c>
      <c r="N1266" s="3" t="str">
        <f t="shared" si="38"/>
        <v/>
      </c>
      <c r="O1266" s="3">
        <f>COUNTIF(N$8:N1266,"X")</f>
        <v>108</v>
      </c>
      <c r="P1266" s="3"/>
      <c r="R1266" s="18" t="str">
        <f t="shared" si="39"/>
        <v/>
      </c>
    </row>
    <row r="1267" spans="1:18">
      <c r="A1267" s="2">
        <v>1260</v>
      </c>
      <c r="B1267">
        <v>1</v>
      </c>
      <c r="C1267">
        <v>5</v>
      </c>
      <c r="D1267">
        <v>98</v>
      </c>
      <c r="E1267">
        <v>3</v>
      </c>
      <c r="F1267">
        <v>88</v>
      </c>
      <c r="G1267">
        <v>2</v>
      </c>
      <c r="H1267">
        <v>113</v>
      </c>
      <c r="I1267">
        <v>-1</v>
      </c>
      <c r="J1267">
        <v>4000</v>
      </c>
      <c r="K1267">
        <v>-1</v>
      </c>
      <c r="L1267">
        <v>-1</v>
      </c>
      <c r="N1267" s="3" t="str">
        <f t="shared" si="38"/>
        <v/>
      </c>
      <c r="O1267" s="3">
        <f>COUNTIF(N$8:N1267,"X")</f>
        <v>108</v>
      </c>
      <c r="P1267" s="3"/>
      <c r="R1267" s="18" t="str">
        <f t="shared" si="39"/>
        <v/>
      </c>
    </row>
    <row r="1268" spans="1:18">
      <c r="A1268" s="2">
        <v>1261</v>
      </c>
      <c r="B1268">
        <v>1</v>
      </c>
      <c r="C1268">
        <v>8</v>
      </c>
      <c r="D1268">
        <v>122</v>
      </c>
      <c r="E1268">
        <v>0</v>
      </c>
      <c r="F1268">
        <v>-1</v>
      </c>
      <c r="G1268">
        <v>8</v>
      </c>
      <c r="H1268">
        <v>122</v>
      </c>
      <c r="I1268">
        <v>-1</v>
      </c>
      <c r="J1268" s="10">
        <v>4200</v>
      </c>
      <c r="K1268">
        <v>-1</v>
      </c>
      <c r="L1268">
        <v>-1</v>
      </c>
      <c r="N1268" s="3" t="str">
        <f t="shared" si="38"/>
        <v/>
      </c>
      <c r="O1268" s="3">
        <f>COUNTIF(N$8:N1268,"X")</f>
        <v>108</v>
      </c>
      <c r="P1268" s="3" t="str">
        <f>IF(O1268&gt;$F$3,"X","-")</f>
        <v>X</v>
      </c>
      <c r="R1268" s="18" t="str">
        <f t="shared" si="39"/>
        <v>Betriebsmeldung</v>
      </c>
    </row>
    <row r="1269" spans="1:18">
      <c r="A1269" s="2">
        <v>1262</v>
      </c>
      <c r="B1269">
        <v>1</v>
      </c>
      <c r="C1269">
        <v>8</v>
      </c>
      <c r="D1269">
        <v>112</v>
      </c>
      <c r="E1269">
        <v>2</v>
      </c>
      <c r="F1269">
        <v>94</v>
      </c>
      <c r="G1269">
        <v>6</v>
      </c>
      <c r="H1269">
        <v>118</v>
      </c>
      <c r="I1269">
        <v>-1</v>
      </c>
      <c r="J1269" s="10">
        <v>4300</v>
      </c>
      <c r="K1269">
        <v>-1</v>
      </c>
      <c r="L1269">
        <v>-1</v>
      </c>
      <c r="N1269" s="3" t="str">
        <f t="shared" si="38"/>
        <v/>
      </c>
      <c r="O1269" s="3">
        <f>COUNTIF(N$8:N1269,"X")</f>
        <v>108</v>
      </c>
      <c r="P1269" s="3"/>
      <c r="R1269" s="18" t="str">
        <f t="shared" si="39"/>
        <v/>
      </c>
    </row>
    <row r="1270" spans="1:18">
      <c r="A1270" s="2">
        <v>1263</v>
      </c>
      <c r="B1270">
        <v>1</v>
      </c>
      <c r="C1270">
        <v>3</v>
      </c>
      <c r="D1270">
        <v>91</v>
      </c>
      <c r="E1270">
        <v>3</v>
      </c>
      <c r="F1270">
        <v>91</v>
      </c>
      <c r="G1270">
        <v>0</v>
      </c>
      <c r="H1270">
        <v>-1</v>
      </c>
      <c r="I1270">
        <v>-1</v>
      </c>
      <c r="J1270" s="10">
        <v>3900</v>
      </c>
      <c r="K1270">
        <v>-1</v>
      </c>
      <c r="L1270">
        <v>-1</v>
      </c>
      <c r="N1270" s="3" t="str">
        <f t="shared" si="38"/>
        <v/>
      </c>
      <c r="O1270" s="3">
        <f>COUNTIF(N$8:N1270,"X")</f>
        <v>108</v>
      </c>
      <c r="P1270" s="3"/>
      <c r="R1270" s="18" t="str">
        <f t="shared" si="39"/>
        <v/>
      </c>
    </row>
    <row r="1271" spans="1:18">
      <c r="A1271" s="2">
        <v>1264</v>
      </c>
      <c r="B1271">
        <v>1</v>
      </c>
      <c r="C1271">
        <v>4</v>
      </c>
      <c r="D1271">
        <v>92</v>
      </c>
      <c r="E1271">
        <v>3</v>
      </c>
      <c r="F1271">
        <v>88</v>
      </c>
      <c r="G1271">
        <v>1</v>
      </c>
      <c r="H1271">
        <v>105</v>
      </c>
      <c r="I1271">
        <v>-1</v>
      </c>
      <c r="J1271" s="10">
        <v>2500</v>
      </c>
      <c r="K1271">
        <v>-1</v>
      </c>
      <c r="L1271">
        <v>-1</v>
      </c>
      <c r="N1271" s="3" t="str">
        <f t="shared" si="38"/>
        <v/>
      </c>
      <c r="O1271" s="3">
        <f>COUNTIF(N$8:N1271,"X")</f>
        <v>108</v>
      </c>
      <c r="P1271" s="3"/>
      <c r="R1271" s="18" t="str">
        <f t="shared" si="39"/>
        <v/>
      </c>
    </row>
    <row r="1272" spans="1:18">
      <c r="A1272" s="2">
        <v>1265</v>
      </c>
      <c r="B1272">
        <v>1</v>
      </c>
      <c r="C1272">
        <v>8</v>
      </c>
      <c r="D1272">
        <v>102</v>
      </c>
      <c r="E1272">
        <v>3</v>
      </c>
      <c r="F1272">
        <v>87</v>
      </c>
      <c r="G1272">
        <v>5</v>
      </c>
      <c r="H1272">
        <v>112</v>
      </c>
      <c r="I1272">
        <v>-1</v>
      </c>
      <c r="J1272" s="10">
        <v>3800</v>
      </c>
      <c r="K1272">
        <v>-1</v>
      </c>
      <c r="L1272">
        <v>-1</v>
      </c>
      <c r="N1272" s="3" t="str">
        <f t="shared" si="38"/>
        <v/>
      </c>
      <c r="O1272" s="3">
        <f>COUNTIF(N$8:N1272,"X")</f>
        <v>108</v>
      </c>
      <c r="P1272" s="3"/>
      <c r="R1272" s="18" t="str">
        <f t="shared" si="39"/>
        <v/>
      </c>
    </row>
    <row r="1273" spans="1:18">
      <c r="A1273" s="2">
        <v>1266</v>
      </c>
      <c r="B1273">
        <v>1</v>
      </c>
      <c r="C1273">
        <v>6</v>
      </c>
      <c r="D1273">
        <v>99</v>
      </c>
      <c r="E1273">
        <v>4</v>
      </c>
      <c r="F1273">
        <v>87</v>
      </c>
      <c r="G1273">
        <v>2</v>
      </c>
      <c r="H1273">
        <v>124</v>
      </c>
      <c r="I1273">
        <v>-1</v>
      </c>
      <c r="J1273" s="10">
        <v>4700</v>
      </c>
      <c r="K1273">
        <v>-1</v>
      </c>
      <c r="L1273">
        <v>-1</v>
      </c>
      <c r="N1273" s="3" t="str">
        <f t="shared" si="38"/>
        <v/>
      </c>
      <c r="O1273" s="3">
        <f>COUNTIF(N$8:N1273,"X")</f>
        <v>108</v>
      </c>
      <c r="P1273" s="3"/>
      <c r="R1273" s="18" t="str">
        <f t="shared" si="39"/>
        <v/>
      </c>
    </row>
    <row r="1274" spans="1:18">
      <c r="A1274" s="2">
        <v>1267</v>
      </c>
      <c r="B1274">
        <v>1</v>
      </c>
      <c r="C1274">
        <v>7</v>
      </c>
      <c r="D1274">
        <v>102</v>
      </c>
      <c r="E1274">
        <v>4</v>
      </c>
      <c r="F1274">
        <v>93</v>
      </c>
      <c r="G1274">
        <v>3</v>
      </c>
      <c r="H1274">
        <v>116</v>
      </c>
      <c r="I1274">
        <v>-1</v>
      </c>
      <c r="J1274" s="10">
        <v>3600</v>
      </c>
      <c r="K1274">
        <v>-1</v>
      </c>
      <c r="L1274">
        <v>-1</v>
      </c>
      <c r="N1274" s="3" t="str">
        <f t="shared" si="38"/>
        <v/>
      </c>
      <c r="O1274" s="3">
        <f>COUNTIF(N$8:N1274,"X")</f>
        <v>108</v>
      </c>
      <c r="P1274" s="3"/>
      <c r="R1274" s="18" t="str">
        <f t="shared" si="39"/>
        <v/>
      </c>
    </row>
    <row r="1275" spans="1:18">
      <c r="A1275" s="2">
        <v>1268</v>
      </c>
      <c r="B1275">
        <v>1</v>
      </c>
      <c r="C1275">
        <v>6</v>
      </c>
      <c r="D1275">
        <v>109</v>
      </c>
      <c r="E1275">
        <v>3</v>
      </c>
      <c r="F1275">
        <v>99</v>
      </c>
      <c r="G1275">
        <v>3</v>
      </c>
      <c r="H1275">
        <v>119</v>
      </c>
      <c r="I1275">
        <v>-1</v>
      </c>
      <c r="J1275" s="10">
        <v>3300</v>
      </c>
      <c r="K1275">
        <v>-1</v>
      </c>
      <c r="L1275">
        <v>-1</v>
      </c>
      <c r="N1275" s="3" t="str">
        <f t="shared" si="38"/>
        <v/>
      </c>
      <c r="O1275" s="3">
        <f>COUNTIF(N$8:N1275,"X")</f>
        <v>108</v>
      </c>
      <c r="P1275" s="3"/>
      <c r="R1275" s="18" t="str">
        <f t="shared" si="39"/>
        <v/>
      </c>
    </row>
    <row r="1276" spans="1:18">
      <c r="A1276" s="2">
        <v>1269</v>
      </c>
      <c r="B1276">
        <v>1</v>
      </c>
      <c r="C1276">
        <v>8</v>
      </c>
      <c r="D1276">
        <v>113</v>
      </c>
      <c r="E1276">
        <v>3</v>
      </c>
      <c r="F1276">
        <v>103</v>
      </c>
      <c r="G1276">
        <v>5</v>
      </c>
      <c r="H1276">
        <v>120</v>
      </c>
      <c r="I1276">
        <v>-1</v>
      </c>
      <c r="J1276" s="10">
        <v>3500</v>
      </c>
      <c r="K1276">
        <v>-1</v>
      </c>
      <c r="L1276">
        <v>-1</v>
      </c>
      <c r="N1276" s="3" t="str">
        <f t="shared" si="38"/>
        <v/>
      </c>
      <c r="O1276" s="3">
        <f>COUNTIF(N$8:N1276,"X")</f>
        <v>108</v>
      </c>
      <c r="P1276" s="3"/>
      <c r="R1276" s="18" t="str">
        <f t="shared" si="39"/>
        <v/>
      </c>
    </row>
    <row r="1277" spans="1:18">
      <c r="A1277" s="2">
        <v>1270</v>
      </c>
      <c r="B1277">
        <v>1</v>
      </c>
      <c r="C1277">
        <v>9</v>
      </c>
      <c r="D1277">
        <v>90</v>
      </c>
      <c r="E1277">
        <v>7</v>
      </c>
      <c r="F1277">
        <v>90</v>
      </c>
      <c r="G1277">
        <v>2</v>
      </c>
      <c r="H1277">
        <v>93</v>
      </c>
      <c r="I1277">
        <v>-1</v>
      </c>
      <c r="J1277" s="10">
        <v>3900</v>
      </c>
      <c r="K1277">
        <v>-1</v>
      </c>
      <c r="L1277">
        <v>-1</v>
      </c>
      <c r="N1277" s="3" t="str">
        <f t="shared" si="38"/>
        <v/>
      </c>
      <c r="O1277" s="3">
        <f>COUNTIF(N$8:N1277,"X")</f>
        <v>108</v>
      </c>
      <c r="P1277" s="3"/>
      <c r="R1277" s="18" t="str">
        <f t="shared" si="39"/>
        <v/>
      </c>
    </row>
    <row r="1278" spans="1:18">
      <c r="A1278" s="2">
        <v>1271</v>
      </c>
      <c r="B1278">
        <v>1</v>
      </c>
      <c r="C1278">
        <v>3</v>
      </c>
      <c r="D1278">
        <v>99</v>
      </c>
      <c r="E1278">
        <v>2</v>
      </c>
      <c r="F1278">
        <v>91</v>
      </c>
      <c r="G1278">
        <v>1</v>
      </c>
      <c r="H1278">
        <v>115</v>
      </c>
      <c r="I1278">
        <v>-1</v>
      </c>
      <c r="J1278" s="10">
        <v>4100</v>
      </c>
      <c r="K1278">
        <v>-1</v>
      </c>
      <c r="L1278">
        <v>-1</v>
      </c>
      <c r="N1278" s="3" t="str">
        <f t="shared" si="38"/>
        <v/>
      </c>
      <c r="O1278" s="3">
        <f>COUNTIF(N$8:N1278,"X")</f>
        <v>108</v>
      </c>
      <c r="P1278" s="3" t="str">
        <f>IF(O1278&gt;$F$3,"X","-")</f>
        <v>X</v>
      </c>
      <c r="R1278" s="18" t="str">
        <f t="shared" si="39"/>
        <v>Betriebsmeldung</v>
      </c>
    </row>
    <row r="1279" spans="1:18">
      <c r="A1279" s="2">
        <v>1272</v>
      </c>
      <c r="B1279">
        <v>1</v>
      </c>
      <c r="C1279">
        <v>5</v>
      </c>
      <c r="D1279">
        <v>103</v>
      </c>
      <c r="E1279">
        <v>2</v>
      </c>
      <c r="F1279">
        <v>90</v>
      </c>
      <c r="G1279">
        <v>3</v>
      </c>
      <c r="H1279">
        <v>112</v>
      </c>
      <c r="I1279">
        <v>-1</v>
      </c>
      <c r="J1279" s="10">
        <v>4200</v>
      </c>
      <c r="K1279">
        <v>-1</v>
      </c>
      <c r="L1279">
        <v>-1</v>
      </c>
      <c r="N1279" s="3" t="str">
        <f t="shared" si="38"/>
        <v/>
      </c>
      <c r="O1279" s="3">
        <f>COUNTIF(N$8:N1279,"X")</f>
        <v>108</v>
      </c>
      <c r="P1279" s="3"/>
      <c r="R1279" s="18" t="str">
        <f t="shared" si="39"/>
        <v/>
      </c>
    </row>
    <row r="1280" spans="1:18">
      <c r="A1280" s="2">
        <v>1273</v>
      </c>
      <c r="B1280">
        <v>1</v>
      </c>
      <c r="C1280">
        <v>6</v>
      </c>
      <c r="D1280">
        <v>98</v>
      </c>
      <c r="E1280">
        <v>2</v>
      </c>
      <c r="F1280">
        <v>86</v>
      </c>
      <c r="G1280">
        <v>4</v>
      </c>
      <c r="H1280">
        <v>104</v>
      </c>
      <c r="I1280">
        <v>-1</v>
      </c>
      <c r="J1280" s="10">
        <v>4000</v>
      </c>
      <c r="K1280">
        <v>-1</v>
      </c>
      <c r="L1280">
        <v>-1</v>
      </c>
      <c r="N1280" s="3" t="str">
        <f t="shared" si="38"/>
        <v/>
      </c>
      <c r="O1280" s="3">
        <f>COUNTIF(N$8:N1280,"X")</f>
        <v>108</v>
      </c>
      <c r="P1280" s="3"/>
      <c r="R1280" s="18" t="str">
        <f t="shared" si="39"/>
        <v/>
      </c>
    </row>
    <row r="1281" spans="1:18">
      <c r="A1281" s="2">
        <v>1274</v>
      </c>
      <c r="B1281">
        <v>1</v>
      </c>
      <c r="C1281">
        <v>6</v>
      </c>
      <c r="D1281">
        <v>-2</v>
      </c>
      <c r="E1281">
        <v>3</v>
      </c>
      <c r="F1281">
        <v>-2</v>
      </c>
      <c r="G1281">
        <v>3</v>
      </c>
      <c r="H1281">
        <v>-2</v>
      </c>
      <c r="I1281">
        <v>-1</v>
      </c>
      <c r="J1281">
        <v>3800</v>
      </c>
      <c r="K1281">
        <v>-1</v>
      </c>
      <c r="L1281">
        <v>-2</v>
      </c>
      <c r="N1281" s="3" t="str">
        <f t="shared" si="38"/>
        <v>X</v>
      </c>
      <c r="O1281" s="3">
        <f>COUNTIF(N$8:N1281,"X")</f>
        <v>109</v>
      </c>
      <c r="P1281" s="3"/>
      <c r="R1281" s="18" t="str">
        <f t="shared" si="39"/>
        <v/>
      </c>
    </row>
    <row r="1282" spans="1:18">
      <c r="A1282" s="2">
        <v>1275</v>
      </c>
      <c r="B1282">
        <v>1</v>
      </c>
      <c r="C1282">
        <v>6</v>
      </c>
      <c r="D1282">
        <v>91</v>
      </c>
      <c r="E1282">
        <v>4</v>
      </c>
      <c r="F1282">
        <v>88</v>
      </c>
      <c r="G1282">
        <v>2</v>
      </c>
      <c r="H1282">
        <v>97</v>
      </c>
      <c r="I1282">
        <v>-1</v>
      </c>
      <c r="J1282">
        <v>3100</v>
      </c>
      <c r="K1282">
        <v>-1</v>
      </c>
      <c r="L1282">
        <v>-1</v>
      </c>
      <c r="N1282" s="3" t="str">
        <f t="shared" si="38"/>
        <v/>
      </c>
      <c r="O1282" s="3">
        <f>COUNTIF(N$8:N1282,"X")</f>
        <v>109</v>
      </c>
      <c r="P1282" s="3"/>
      <c r="R1282" s="18" t="str">
        <f t="shared" si="39"/>
        <v/>
      </c>
    </row>
    <row r="1283" spans="1:18">
      <c r="A1283" s="2">
        <v>1276</v>
      </c>
      <c r="B1283">
        <v>1</v>
      </c>
      <c r="C1283">
        <v>9</v>
      </c>
      <c r="D1283">
        <v>103</v>
      </c>
      <c r="E1283">
        <v>3</v>
      </c>
      <c r="F1283">
        <v>100</v>
      </c>
      <c r="G1283">
        <v>6</v>
      </c>
      <c r="H1283">
        <v>105</v>
      </c>
      <c r="I1283">
        <v>-1</v>
      </c>
      <c r="J1283">
        <v>4200</v>
      </c>
      <c r="K1283">
        <v>-1</v>
      </c>
      <c r="L1283">
        <v>-1</v>
      </c>
      <c r="N1283" s="3" t="str">
        <f t="shared" si="38"/>
        <v/>
      </c>
      <c r="O1283" s="3">
        <f>COUNTIF(N$8:N1283,"X")</f>
        <v>109</v>
      </c>
      <c r="P1283" s="3"/>
      <c r="R1283" s="18" t="str">
        <f t="shared" si="39"/>
        <v/>
      </c>
    </row>
    <row r="1284" spans="1:18">
      <c r="A1284" s="2">
        <v>1277</v>
      </c>
      <c r="B1284">
        <v>1</v>
      </c>
      <c r="C1284">
        <v>4</v>
      </c>
      <c r="D1284">
        <v>102</v>
      </c>
      <c r="E1284">
        <v>1</v>
      </c>
      <c r="F1284">
        <v>92</v>
      </c>
      <c r="G1284">
        <v>3</v>
      </c>
      <c r="H1284">
        <v>106</v>
      </c>
      <c r="I1284">
        <v>-1</v>
      </c>
      <c r="J1284">
        <v>4400</v>
      </c>
      <c r="K1284">
        <v>-1</v>
      </c>
      <c r="L1284">
        <v>-1</v>
      </c>
      <c r="N1284" s="3" t="str">
        <f t="shared" si="38"/>
        <v/>
      </c>
      <c r="O1284" s="3">
        <f>COUNTIF(N$8:N1284,"X")</f>
        <v>109</v>
      </c>
      <c r="P1284" s="3"/>
      <c r="R1284" s="18" t="str">
        <f t="shared" si="39"/>
        <v/>
      </c>
    </row>
    <row r="1285" spans="1:18">
      <c r="A1285" s="2">
        <v>1278</v>
      </c>
      <c r="B1285">
        <v>1</v>
      </c>
      <c r="C1285">
        <v>7</v>
      </c>
      <c r="D1285">
        <v>103</v>
      </c>
      <c r="E1285">
        <v>2</v>
      </c>
      <c r="F1285">
        <v>93</v>
      </c>
      <c r="G1285">
        <v>5</v>
      </c>
      <c r="H1285">
        <v>107</v>
      </c>
      <c r="I1285">
        <v>-1</v>
      </c>
      <c r="J1285">
        <v>3900</v>
      </c>
      <c r="K1285">
        <v>-1</v>
      </c>
      <c r="L1285">
        <v>-1</v>
      </c>
      <c r="N1285" s="3" t="str">
        <f t="shared" si="38"/>
        <v/>
      </c>
      <c r="O1285" s="3">
        <f>COUNTIF(N$8:N1285,"X")</f>
        <v>109</v>
      </c>
      <c r="P1285" s="3"/>
      <c r="R1285" s="18" t="str">
        <f t="shared" si="39"/>
        <v/>
      </c>
    </row>
    <row r="1286" spans="1:18">
      <c r="A1286" s="2">
        <v>1279</v>
      </c>
      <c r="B1286">
        <v>1</v>
      </c>
      <c r="C1286">
        <v>9</v>
      </c>
      <c r="D1286">
        <v>91</v>
      </c>
      <c r="E1286">
        <v>7</v>
      </c>
      <c r="F1286">
        <v>90</v>
      </c>
      <c r="G1286">
        <v>2</v>
      </c>
      <c r="H1286">
        <v>98</v>
      </c>
      <c r="I1286">
        <v>-1</v>
      </c>
      <c r="J1286">
        <v>4000</v>
      </c>
      <c r="K1286">
        <v>-1</v>
      </c>
      <c r="L1286">
        <v>-1</v>
      </c>
      <c r="N1286" s="3" t="str">
        <f t="shared" si="38"/>
        <v/>
      </c>
      <c r="O1286" s="3">
        <f>COUNTIF(N$8:N1286,"X")</f>
        <v>109</v>
      </c>
      <c r="P1286" s="3"/>
      <c r="R1286" s="18" t="str">
        <f t="shared" si="39"/>
        <v/>
      </c>
    </row>
    <row r="1287" spans="1:18">
      <c r="A1287" s="2">
        <v>1280</v>
      </c>
      <c r="B1287">
        <v>1</v>
      </c>
      <c r="C1287">
        <v>6</v>
      </c>
      <c r="D1287">
        <v>94</v>
      </c>
      <c r="E1287">
        <v>5</v>
      </c>
      <c r="F1287">
        <v>89</v>
      </c>
      <c r="G1287">
        <v>1</v>
      </c>
      <c r="H1287">
        <v>124</v>
      </c>
      <c r="I1287">
        <v>-1</v>
      </c>
      <c r="J1287">
        <v>3500</v>
      </c>
      <c r="K1287">
        <v>-1</v>
      </c>
      <c r="L1287">
        <v>-1</v>
      </c>
      <c r="N1287" s="3" t="str">
        <f t="shared" si="38"/>
        <v/>
      </c>
      <c r="O1287" s="3">
        <f>COUNTIF(N$8:N1287,"X")</f>
        <v>109</v>
      </c>
      <c r="P1287" s="3"/>
      <c r="R1287" s="18" t="str">
        <f t="shared" si="39"/>
        <v/>
      </c>
    </row>
    <row r="1288" spans="1:18">
      <c r="A1288" s="2">
        <v>1281</v>
      </c>
      <c r="B1288">
        <v>1</v>
      </c>
      <c r="C1288">
        <v>4</v>
      </c>
      <c r="D1288">
        <v>95</v>
      </c>
      <c r="E1288">
        <v>2</v>
      </c>
      <c r="F1288">
        <v>87</v>
      </c>
      <c r="G1288">
        <v>2</v>
      </c>
      <c r="H1288">
        <v>104</v>
      </c>
      <c r="I1288">
        <v>-1</v>
      </c>
      <c r="J1288">
        <v>3000</v>
      </c>
      <c r="K1288">
        <v>-1</v>
      </c>
      <c r="L1288">
        <v>-1</v>
      </c>
      <c r="N1288" s="3" t="str">
        <f t="shared" ref="N1288:N1351" si="40">IF(OR(C1288=-2,D1288=-2,E1288=-2,F1288=-2,G1288=-2,H1288=-2),"X","")</f>
        <v/>
      </c>
      <c r="O1288" s="3">
        <f>COUNTIF(N$8:N1288,"X")</f>
        <v>109</v>
      </c>
      <c r="P1288" s="3" t="str">
        <f>IF(O1288&gt;$F$3,"X","-")</f>
        <v>X</v>
      </c>
      <c r="R1288" s="18" t="str">
        <f t="shared" ref="R1288:R1351" si="41">IF(P1288&gt;="X","Betriebsmeldung","")</f>
        <v>Betriebsmeldung</v>
      </c>
    </row>
    <row r="1289" spans="1:18">
      <c r="A1289" s="2">
        <v>1282</v>
      </c>
      <c r="B1289">
        <v>1</v>
      </c>
      <c r="C1289">
        <v>5</v>
      </c>
      <c r="D1289">
        <v>107</v>
      </c>
      <c r="E1289">
        <v>0</v>
      </c>
      <c r="F1289">
        <v>-1</v>
      </c>
      <c r="G1289">
        <v>5</v>
      </c>
      <c r="H1289">
        <v>107</v>
      </c>
      <c r="I1289">
        <v>-1</v>
      </c>
      <c r="J1289">
        <v>3900</v>
      </c>
      <c r="K1289">
        <v>-1</v>
      </c>
      <c r="L1289">
        <v>-1</v>
      </c>
      <c r="N1289" s="3" t="str">
        <f t="shared" si="40"/>
        <v/>
      </c>
      <c r="O1289" s="3">
        <f>COUNTIF(N$8:N1289,"X")</f>
        <v>109</v>
      </c>
      <c r="P1289" s="3"/>
      <c r="R1289" s="18" t="str">
        <f t="shared" si="41"/>
        <v/>
      </c>
    </row>
    <row r="1290" spans="1:18">
      <c r="A1290" s="2">
        <v>1283</v>
      </c>
      <c r="B1290">
        <v>1</v>
      </c>
      <c r="C1290">
        <v>8</v>
      </c>
      <c r="D1290">
        <v>112</v>
      </c>
      <c r="E1290">
        <v>2</v>
      </c>
      <c r="F1290">
        <v>87</v>
      </c>
      <c r="G1290">
        <v>6</v>
      </c>
      <c r="H1290">
        <v>121</v>
      </c>
      <c r="I1290">
        <v>-1</v>
      </c>
      <c r="J1290">
        <v>4400</v>
      </c>
      <c r="K1290">
        <v>-1</v>
      </c>
      <c r="L1290">
        <v>-1</v>
      </c>
      <c r="N1290" s="3" t="str">
        <f t="shared" si="40"/>
        <v/>
      </c>
      <c r="O1290" s="3">
        <f>COUNTIF(N$8:N1290,"X")</f>
        <v>109</v>
      </c>
      <c r="P1290" s="3"/>
      <c r="R1290" s="18" t="str">
        <f t="shared" si="41"/>
        <v/>
      </c>
    </row>
    <row r="1291" spans="1:18">
      <c r="A1291" s="2">
        <v>1284</v>
      </c>
      <c r="B1291">
        <v>1</v>
      </c>
      <c r="C1291">
        <v>8</v>
      </c>
      <c r="D1291">
        <v>103</v>
      </c>
      <c r="E1291">
        <v>4</v>
      </c>
      <c r="F1291">
        <v>93</v>
      </c>
      <c r="G1291">
        <v>4</v>
      </c>
      <c r="H1291">
        <v>113</v>
      </c>
      <c r="I1291">
        <v>-1</v>
      </c>
      <c r="J1291">
        <v>4200</v>
      </c>
      <c r="K1291">
        <v>-1</v>
      </c>
      <c r="L1291">
        <v>-1</v>
      </c>
      <c r="N1291" s="3" t="str">
        <f t="shared" si="40"/>
        <v/>
      </c>
      <c r="O1291" s="3">
        <f>COUNTIF(N$8:N1291,"X")</f>
        <v>109</v>
      </c>
      <c r="P1291" s="3"/>
      <c r="R1291" s="18" t="str">
        <f t="shared" si="41"/>
        <v/>
      </c>
    </row>
    <row r="1292" spans="1:18">
      <c r="A1292" s="2">
        <v>1285</v>
      </c>
      <c r="B1292">
        <v>1</v>
      </c>
      <c r="C1292">
        <v>6</v>
      </c>
      <c r="D1292">
        <v>98</v>
      </c>
      <c r="E1292">
        <v>4</v>
      </c>
      <c r="F1292">
        <v>86</v>
      </c>
      <c r="G1292">
        <v>2</v>
      </c>
      <c r="H1292">
        <v>123</v>
      </c>
      <c r="I1292">
        <v>-1</v>
      </c>
      <c r="J1292">
        <v>3100</v>
      </c>
      <c r="K1292">
        <v>-1</v>
      </c>
      <c r="L1292">
        <v>-1</v>
      </c>
      <c r="N1292" s="3" t="str">
        <f t="shared" si="40"/>
        <v/>
      </c>
      <c r="O1292" s="3">
        <f>COUNTIF(N$8:N1292,"X")</f>
        <v>109</v>
      </c>
      <c r="P1292" s="3"/>
      <c r="R1292" s="18" t="str">
        <f t="shared" si="41"/>
        <v/>
      </c>
    </row>
    <row r="1293" spans="1:18">
      <c r="A1293" s="2">
        <v>1286</v>
      </c>
      <c r="B1293">
        <v>1</v>
      </c>
      <c r="C1293">
        <v>5</v>
      </c>
      <c r="D1293">
        <v>100</v>
      </c>
      <c r="E1293">
        <v>2</v>
      </c>
      <c r="F1293">
        <v>88</v>
      </c>
      <c r="G1293">
        <v>3</v>
      </c>
      <c r="H1293">
        <v>109</v>
      </c>
      <c r="I1293">
        <v>-1</v>
      </c>
      <c r="J1293">
        <v>3800</v>
      </c>
      <c r="K1293">
        <v>-1</v>
      </c>
      <c r="L1293">
        <v>-1</v>
      </c>
      <c r="N1293" s="3" t="str">
        <f t="shared" si="40"/>
        <v/>
      </c>
      <c r="O1293" s="3">
        <f>COUNTIF(N$8:N1293,"X")</f>
        <v>109</v>
      </c>
      <c r="P1293" s="3"/>
      <c r="R1293" s="18" t="str">
        <f t="shared" si="41"/>
        <v/>
      </c>
    </row>
    <row r="1294" spans="1:18">
      <c r="A1294" s="2">
        <v>1287</v>
      </c>
      <c r="B1294">
        <v>1</v>
      </c>
      <c r="C1294">
        <v>7</v>
      </c>
      <c r="D1294">
        <v>101</v>
      </c>
      <c r="E1294">
        <v>1</v>
      </c>
      <c r="F1294">
        <v>88</v>
      </c>
      <c r="G1294">
        <v>6</v>
      </c>
      <c r="H1294">
        <v>104</v>
      </c>
      <c r="I1294">
        <v>-1</v>
      </c>
      <c r="J1294">
        <v>4000</v>
      </c>
      <c r="K1294">
        <v>-1</v>
      </c>
      <c r="L1294">
        <v>-1</v>
      </c>
      <c r="N1294" s="3" t="str">
        <f t="shared" si="40"/>
        <v/>
      </c>
      <c r="O1294" s="3">
        <f>COUNTIF(N$8:N1294,"X")</f>
        <v>109</v>
      </c>
      <c r="P1294" s="3"/>
      <c r="R1294" s="18" t="str">
        <f t="shared" si="41"/>
        <v/>
      </c>
    </row>
    <row r="1295" spans="1:18">
      <c r="A1295" s="2">
        <v>1288</v>
      </c>
      <c r="B1295">
        <v>1</v>
      </c>
      <c r="C1295">
        <v>6</v>
      </c>
      <c r="D1295">
        <v>105</v>
      </c>
      <c r="E1295">
        <v>1</v>
      </c>
      <c r="F1295">
        <v>88</v>
      </c>
      <c r="G1295">
        <v>5</v>
      </c>
      <c r="H1295">
        <v>109</v>
      </c>
      <c r="I1295">
        <v>-1</v>
      </c>
      <c r="J1295">
        <v>3600</v>
      </c>
      <c r="K1295">
        <v>-1</v>
      </c>
      <c r="L1295">
        <v>-1</v>
      </c>
      <c r="N1295" s="3" t="str">
        <f t="shared" si="40"/>
        <v/>
      </c>
      <c r="O1295" s="3">
        <f>COUNTIF(N$8:N1295,"X")</f>
        <v>109</v>
      </c>
      <c r="P1295" s="3"/>
      <c r="R1295" s="18" t="str">
        <f t="shared" si="41"/>
        <v/>
      </c>
    </row>
    <row r="1296" spans="1:18">
      <c r="A1296" s="2">
        <v>1289</v>
      </c>
      <c r="B1296">
        <v>1</v>
      </c>
      <c r="C1296">
        <v>7</v>
      </c>
      <c r="D1296">
        <v>102</v>
      </c>
      <c r="E1296">
        <v>4</v>
      </c>
      <c r="F1296">
        <v>94</v>
      </c>
      <c r="G1296">
        <v>3</v>
      </c>
      <c r="H1296">
        <v>114</v>
      </c>
      <c r="I1296">
        <v>-1</v>
      </c>
      <c r="J1296">
        <v>3800</v>
      </c>
      <c r="K1296">
        <v>-1</v>
      </c>
      <c r="L1296">
        <v>-1</v>
      </c>
      <c r="N1296" s="3" t="str">
        <f t="shared" si="40"/>
        <v/>
      </c>
      <c r="O1296" s="3">
        <f>COUNTIF(N$8:N1296,"X")</f>
        <v>109</v>
      </c>
      <c r="P1296" s="3"/>
      <c r="R1296" s="18" t="str">
        <f t="shared" si="41"/>
        <v/>
      </c>
    </row>
    <row r="1297" spans="1:18">
      <c r="A1297" s="2">
        <v>1290</v>
      </c>
      <c r="B1297">
        <v>1</v>
      </c>
      <c r="C1297">
        <v>5</v>
      </c>
      <c r="D1297">
        <v>99</v>
      </c>
      <c r="E1297">
        <v>2</v>
      </c>
      <c r="F1297">
        <v>86</v>
      </c>
      <c r="G1297">
        <v>3</v>
      </c>
      <c r="H1297">
        <v>108</v>
      </c>
      <c r="I1297">
        <v>-1</v>
      </c>
      <c r="J1297">
        <v>4600</v>
      </c>
      <c r="K1297">
        <v>-1</v>
      </c>
      <c r="L1297">
        <v>-1</v>
      </c>
      <c r="N1297" s="3" t="str">
        <f t="shared" si="40"/>
        <v/>
      </c>
      <c r="O1297" s="3">
        <f>COUNTIF(N$8:N1297,"X")</f>
        <v>109</v>
      </c>
      <c r="P1297" s="3"/>
      <c r="R1297" s="18" t="str">
        <f t="shared" si="41"/>
        <v/>
      </c>
    </row>
    <row r="1298" spans="1:18">
      <c r="A1298" s="2">
        <v>1291</v>
      </c>
      <c r="B1298">
        <v>1</v>
      </c>
      <c r="C1298">
        <v>7</v>
      </c>
      <c r="D1298">
        <v>100</v>
      </c>
      <c r="E1298">
        <v>3</v>
      </c>
      <c r="F1298">
        <v>90</v>
      </c>
      <c r="G1298">
        <v>4</v>
      </c>
      <c r="H1298">
        <v>109</v>
      </c>
      <c r="I1298">
        <v>-1</v>
      </c>
      <c r="J1298">
        <v>4500</v>
      </c>
      <c r="K1298">
        <v>-1</v>
      </c>
      <c r="L1298">
        <v>-1</v>
      </c>
      <c r="N1298" s="3" t="str">
        <f t="shared" si="40"/>
        <v/>
      </c>
      <c r="O1298" s="3">
        <f>COUNTIF(N$8:N1298,"X")</f>
        <v>109</v>
      </c>
      <c r="P1298" s="3" t="str">
        <f>IF(O1298&gt;$F$3,"X","-")</f>
        <v>X</v>
      </c>
      <c r="R1298" s="18" t="str">
        <f t="shared" si="41"/>
        <v>Betriebsmeldung</v>
      </c>
    </row>
    <row r="1299" spans="1:18">
      <c r="A1299" s="2">
        <v>1292</v>
      </c>
      <c r="B1299">
        <v>1</v>
      </c>
      <c r="C1299">
        <v>5</v>
      </c>
      <c r="D1299">
        <v>102</v>
      </c>
      <c r="E1299">
        <v>1</v>
      </c>
      <c r="F1299">
        <v>86</v>
      </c>
      <c r="G1299">
        <v>4</v>
      </c>
      <c r="H1299">
        <v>107</v>
      </c>
      <c r="I1299">
        <v>-1</v>
      </c>
      <c r="J1299">
        <v>4200</v>
      </c>
      <c r="K1299">
        <v>-1</v>
      </c>
      <c r="L1299">
        <v>-1</v>
      </c>
      <c r="N1299" s="3" t="str">
        <f t="shared" si="40"/>
        <v/>
      </c>
      <c r="O1299" s="3">
        <f>COUNTIF(N$8:N1299,"X")</f>
        <v>109</v>
      </c>
      <c r="P1299" s="3"/>
      <c r="R1299" s="18" t="str">
        <f t="shared" si="41"/>
        <v/>
      </c>
    </row>
    <row r="1300" spans="1:18">
      <c r="A1300" s="2">
        <v>1293</v>
      </c>
      <c r="B1300">
        <v>1</v>
      </c>
      <c r="C1300">
        <v>5</v>
      </c>
      <c r="D1300">
        <v>85</v>
      </c>
      <c r="E1300">
        <v>2</v>
      </c>
      <c r="F1300">
        <v>86</v>
      </c>
      <c r="G1300">
        <v>3</v>
      </c>
      <c r="H1300">
        <v>85</v>
      </c>
      <c r="I1300">
        <v>-1</v>
      </c>
      <c r="J1300">
        <v>3900</v>
      </c>
      <c r="K1300">
        <v>-1</v>
      </c>
      <c r="L1300">
        <v>-1</v>
      </c>
      <c r="N1300" s="3" t="str">
        <f t="shared" si="40"/>
        <v/>
      </c>
      <c r="O1300" s="3">
        <f>COUNTIF(N$8:N1300,"X")</f>
        <v>109</v>
      </c>
      <c r="P1300" s="3"/>
      <c r="R1300" s="18" t="str">
        <f t="shared" si="41"/>
        <v/>
      </c>
    </row>
    <row r="1301" spans="1:18">
      <c r="A1301" s="2">
        <v>1294</v>
      </c>
      <c r="B1301">
        <v>1</v>
      </c>
      <c r="C1301">
        <v>7</v>
      </c>
      <c r="D1301">
        <v>95</v>
      </c>
      <c r="E1301">
        <v>4</v>
      </c>
      <c r="F1301">
        <v>93</v>
      </c>
      <c r="G1301">
        <v>3</v>
      </c>
      <c r="H1301">
        <v>99</v>
      </c>
      <c r="I1301">
        <v>-1</v>
      </c>
      <c r="J1301">
        <v>4000</v>
      </c>
      <c r="K1301">
        <v>-1</v>
      </c>
      <c r="L1301">
        <v>-1</v>
      </c>
      <c r="N1301" s="3" t="str">
        <f t="shared" si="40"/>
        <v/>
      </c>
      <c r="O1301" s="3">
        <f>COUNTIF(N$8:N1301,"X")</f>
        <v>109</v>
      </c>
      <c r="P1301" s="3"/>
      <c r="R1301" s="18" t="str">
        <f t="shared" si="41"/>
        <v/>
      </c>
    </row>
    <row r="1302" spans="1:18">
      <c r="A1302" s="2">
        <v>1295</v>
      </c>
      <c r="B1302">
        <v>1</v>
      </c>
      <c r="C1302">
        <v>8</v>
      </c>
      <c r="D1302">
        <v>98</v>
      </c>
      <c r="E1302">
        <v>5</v>
      </c>
      <c r="F1302">
        <v>90</v>
      </c>
      <c r="G1302">
        <v>3</v>
      </c>
      <c r="H1302">
        <v>113</v>
      </c>
      <c r="I1302">
        <v>-1</v>
      </c>
      <c r="J1302" s="10">
        <v>4200</v>
      </c>
      <c r="K1302">
        <v>-1</v>
      </c>
      <c r="L1302">
        <v>-1</v>
      </c>
      <c r="N1302" s="3" t="str">
        <f t="shared" si="40"/>
        <v/>
      </c>
      <c r="O1302" s="3">
        <f>COUNTIF(N$8:N1302,"X")</f>
        <v>109</v>
      </c>
      <c r="P1302" s="3"/>
      <c r="R1302" s="18" t="str">
        <f t="shared" si="41"/>
        <v/>
      </c>
    </row>
    <row r="1303" spans="1:18">
      <c r="A1303" s="2">
        <v>1296</v>
      </c>
      <c r="B1303">
        <v>1</v>
      </c>
      <c r="C1303">
        <v>4</v>
      </c>
      <c r="D1303">
        <v>104</v>
      </c>
      <c r="E1303">
        <v>1</v>
      </c>
      <c r="F1303">
        <v>87</v>
      </c>
      <c r="G1303">
        <v>3</v>
      </c>
      <c r="H1303">
        <v>110</v>
      </c>
      <c r="I1303">
        <v>-1</v>
      </c>
      <c r="J1303" s="10">
        <v>4300</v>
      </c>
      <c r="K1303">
        <v>-1</v>
      </c>
      <c r="L1303">
        <v>-1</v>
      </c>
      <c r="N1303" s="3" t="str">
        <f t="shared" si="40"/>
        <v/>
      </c>
      <c r="O1303" s="3">
        <f>COUNTIF(N$8:N1303,"X")</f>
        <v>109</v>
      </c>
      <c r="P1303" s="3"/>
      <c r="R1303" s="18" t="str">
        <f t="shared" si="41"/>
        <v/>
      </c>
    </row>
    <row r="1304" spans="1:18">
      <c r="A1304" s="2">
        <v>1297</v>
      </c>
      <c r="B1304">
        <v>1</v>
      </c>
      <c r="C1304">
        <v>7</v>
      </c>
      <c r="D1304">
        <v>100</v>
      </c>
      <c r="E1304">
        <v>4</v>
      </c>
      <c r="F1304">
        <v>87</v>
      </c>
      <c r="G1304">
        <v>3</v>
      </c>
      <c r="H1304">
        <v>118</v>
      </c>
      <c r="I1304">
        <v>-1</v>
      </c>
      <c r="J1304" s="10">
        <v>3900</v>
      </c>
      <c r="K1304">
        <v>-1</v>
      </c>
      <c r="L1304">
        <v>-1</v>
      </c>
      <c r="N1304" s="3" t="str">
        <f t="shared" si="40"/>
        <v/>
      </c>
      <c r="O1304" s="3">
        <f>COUNTIF(N$8:N1304,"X")</f>
        <v>109</v>
      </c>
      <c r="P1304" s="3"/>
      <c r="R1304" s="18" t="str">
        <f t="shared" si="41"/>
        <v/>
      </c>
    </row>
    <row r="1305" spans="1:18">
      <c r="A1305" s="2">
        <v>1298</v>
      </c>
      <c r="B1305">
        <v>1</v>
      </c>
      <c r="C1305">
        <v>4</v>
      </c>
      <c r="D1305">
        <v>109</v>
      </c>
      <c r="E1305">
        <v>0</v>
      </c>
      <c r="F1305">
        <v>-1</v>
      </c>
      <c r="G1305">
        <v>4</v>
      </c>
      <c r="H1305">
        <v>109</v>
      </c>
      <c r="I1305">
        <v>-1</v>
      </c>
      <c r="J1305" s="10">
        <v>2500</v>
      </c>
      <c r="K1305">
        <v>-1</v>
      </c>
      <c r="L1305">
        <v>-1</v>
      </c>
      <c r="N1305" s="3" t="str">
        <f t="shared" si="40"/>
        <v/>
      </c>
      <c r="O1305" s="3">
        <f>COUNTIF(N$8:N1305,"X")</f>
        <v>109</v>
      </c>
      <c r="P1305" s="3"/>
      <c r="R1305" s="18" t="str">
        <f t="shared" si="41"/>
        <v/>
      </c>
    </row>
    <row r="1306" spans="1:18">
      <c r="A1306" s="2">
        <v>1299</v>
      </c>
      <c r="B1306">
        <v>1</v>
      </c>
      <c r="C1306">
        <v>6</v>
      </c>
      <c r="D1306">
        <v>103</v>
      </c>
      <c r="E1306">
        <v>2</v>
      </c>
      <c r="F1306">
        <v>89</v>
      </c>
      <c r="G1306">
        <v>4</v>
      </c>
      <c r="H1306">
        <v>111</v>
      </c>
      <c r="I1306">
        <v>-1</v>
      </c>
      <c r="J1306" s="10">
        <v>3800</v>
      </c>
      <c r="K1306">
        <v>-1</v>
      </c>
      <c r="L1306">
        <v>-1</v>
      </c>
      <c r="N1306" s="3" t="str">
        <f t="shared" si="40"/>
        <v/>
      </c>
      <c r="O1306" s="3">
        <f>COUNTIF(N$8:N1306,"X")</f>
        <v>109</v>
      </c>
      <c r="P1306" s="3"/>
      <c r="R1306" s="18" t="str">
        <f t="shared" si="41"/>
        <v/>
      </c>
    </row>
    <row r="1307" spans="1:18">
      <c r="A1307" s="2">
        <v>1300</v>
      </c>
      <c r="B1307">
        <v>1</v>
      </c>
      <c r="C1307">
        <v>9</v>
      </c>
      <c r="D1307">
        <v>104</v>
      </c>
      <c r="E1307">
        <v>4</v>
      </c>
      <c r="F1307">
        <v>94</v>
      </c>
      <c r="G1307">
        <v>5</v>
      </c>
      <c r="H1307">
        <v>113</v>
      </c>
      <c r="I1307">
        <v>-1</v>
      </c>
      <c r="J1307" s="10">
        <v>4700</v>
      </c>
      <c r="K1307">
        <v>-1</v>
      </c>
      <c r="L1307">
        <v>-1</v>
      </c>
      <c r="N1307" s="3" t="str">
        <f t="shared" si="40"/>
        <v/>
      </c>
      <c r="O1307" s="3">
        <f>COUNTIF(N$8:N1307,"X")</f>
        <v>109</v>
      </c>
      <c r="P1307" s="3"/>
      <c r="R1307" s="18" t="str">
        <f t="shared" si="41"/>
        <v/>
      </c>
    </row>
    <row r="1308" spans="1:18">
      <c r="A1308" s="2">
        <v>1301</v>
      </c>
      <c r="B1308">
        <v>1</v>
      </c>
      <c r="C1308">
        <v>7</v>
      </c>
      <c r="D1308">
        <v>108</v>
      </c>
      <c r="E1308">
        <v>1</v>
      </c>
      <c r="F1308">
        <v>90</v>
      </c>
      <c r="G1308">
        <v>6</v>
      </c>
      <c r="H1308">
        <v>112</v>
      </c>
      <c r="I1308">
        <v>-1</v>
      </c>
      <c r="J1308" s="10">
        <v>3600</v>
      </c>
      <c r="K1308">
        <v>-1</v>
      </c>
      <c r="L1308">
        <v>-1</v>
      </c>
      <c r="N1308" s="3" t="str">
        <f t="shared" si="40"/>
        <v/>
      </c>
      <c r="O1308" s="3">
        <f>COUNTIF(N$8:N1308,"X")</f>
        <v>109</v>
      </c>
      <c r="P1308" s="3" t="str">
        <f>IF(O1308&gt;$F$3,"X","-")</f>
        <v>X</v>
      </c>
      <c r="R1308" s="18" t="str">
        <f t="shared" si="41"/>
        <v>Betriebsmeldung</v>
      </c>
    </row>
    <row r="1309" spans="1:18">
      <c r="A1309" s="2">
        <v>1302</v>
      </c>
      <c r="B1309">
        <v>1</v>
      </c>
      <c r="C1309">
        <v>7</v>
      </c>
      <c r="D1309">
        <v>109</v>
      </c>
      <c r="E1309">
        <v>1</v>
      </c>
      <c r="F1309">
        <v>93</v>
      </c>
      <c r="G1309">
        <v>6</v>
      </c>
      <c r="H1309">
        <v>112</v>
      </c>
      <c r="I1309">
        <v>-1</v>
      </c>
      <c r="J1309" s="10">
        <v>2540</v>
      </c>
      <c r="K1309">
        <v>-1</v>
      </c>
      <c r="L1309">
        <v>-1</v>
      </c>
      <c r="N1309" s="3" t="str">
        <f t="shared" si="40"/>
        <v/>
      </c>
      <c r="O1309" s="3">
        <f>COUNTIF(N$8:N1309,"X")</f>
        <v>109</v>
      </c>
      <c r="P1309" s="3"/>
      <c r="R1309" s="18" t="str">
        <f t="shared" si="41"/>
        <v/>
      </c>
    </row>
    <row r="1310" spans="1:18">
      <c r="A1310" s="2">
        <v>1303</v>
      </c>
      <c r="B1310">
        <v>1</v>
      </c>
      <c r="C1310">
        <v>6</v>
      </c>
      <c r="D1310">
        <v>115</v>
      </c>
      <c r="E1310">
        <v>2</v>
      </c>
      <c r="F1310">
        <v>88</v>
      </c>
      <c r="G1310">
        <v>4</v>
      </c>
      <c r="H1310">
        <v>129</v>
      </c>
      <c r="I1310">
        <v>-1</v>
      </c>
      <c r="J1310">
        <v>2540</v>
      </c>
      <c r="K1310">
        <v>-1</v>
      </c>
      <c r="L1310">
        <v>-1</v>
      </c>
      <c r="N1310" s="3" t="str">
        <f t="shared" si="40"/>
        <v/>
      </c>
      <c r="O1310" s="3">
        <f>COUNTIF(N$8:N1310,"X")</f>
        <v>109</v>
      </c>
      <c r="P1310" s="3"/>
      <c r="R1310" s="18" t="str">
        <f t="shared" si="41"/>
        <v/>
      </c>
    </row>
    <row r="1311" spans="1:18">
      <c r="A1311" s="2">
        <v>1304</v>
      </c>
      <c r="B1311">
        <v>1</v>
      </c>
      <c r="C1311">
        <v>4</v>
      </c>
      <c r="D1311">
        <v>99</v>
      </c>
      <c r="E1311">
        <v>2</v>
      </c>
      <c r="F1311">
        <v>92</v>
      </c>
      <c r="G1311">
        <v>2</v>
      </c>
      <c r="H1311">
        <v>106</v>
      </c>
      <c r="I1311">
        <v>-1</v>
      </c>
      <c r="J1311">
        <v>25400</v>
      </c>
      <c r="K1311">
        <v>-1</v>
      </c>
      <c r="L1311">
        <v>-1</v>
      </c>
      <c r="N1311" s="3" t="str">
        <f t="shared" si="40"/>
        <v/>
      </c>
      <c r="O1311" s="3">
        <f>COUNTIF(N$8:N1311,"X")</f>
        <v>109</v>
      </c>
      <c r="P1311" s="3"/>
      <c r="R1311" s="18" t="str">
        <f t="shared" si="41"/>
        <v/>
      </c>
    </row>
    <row r="1312" spans="1:18">
      <c r="A1312" s="2">
        <v>1305</v>
      </c>
      <c r="B1312">
        <v>1</v>
      </c>
      <c r="C1312">
        <v>4</v>
      </c>
      <c r="D1312">
        <v>96</v>
      </c>
      <c r="E1312">
        <v>3</v>
      </c>
      <c r="F1312">
        <v>87</v>
      </c>
      <c r="G1312">
        <v>1</v>
      </c>
      <c r="H1312">
        <v>123</v>
      </c>
      <c r="I1312">
        <v>-1</v>
      </c>
      <c r="J1312">
        <v>25400</v>
      </c>
      <c r="K1312">
        <v>-1</v>
      </c>
      <c r="L1312">
        <v>-1</v>
      </c>
      <c r="N1312" s="3" t="str">
        <f t="shared" si="40"/>
        <v/>
      </c>
      <c r="O1312" s="3">
        <f>COUNTIF(N$8:N1312,"X")</f>
        <v>109</v>
      </c>
      <c r="P1312" s="3"/>
      <c r="R1312" s="18" t="str">
        <f t="shared" si="41"/>
        <v/>
      </c>
    </row>
    <row r="1313" spans="1:18">
      <c r="A1313" s="2">
        <v>1306</v>
      </c>
      <c r="B1313">
        <v>1</v>
      </c>
      <c r="C1313">
        <v>9</v>
      </c>
      <c r="D1313">
        <v>105</v>
      </c>
      <c r="E1313">
        <v>4</v>
      </c>
      <c r="F1313">
        <v>89</v>
      </c>
      <c r="G1313">
        <v>5</v>
      </c>
      <c r="H1313">
        <v>118</v>
      </c>
      <c r="I1313">
        <v>-1</v>
      </c>
      <c r="J1313">
        <v>25400</v>
      </c>
      <c r="K1313">
        <v>-1</v>
      </c>
      <c r="L1313">
        <v>-1</v>
      </c>
      <c r="N1313" s="3" t="str">
        <f t="shared" si="40"/>
        <v/>
      </c>
      <c r="O1313" s="3">
        <f>COUNTIF(N$8:N1313,"X")</f>
        <v>109</v>
      </c>
      <c r="P1313" s="3"/>
      <c r="R1313" s="18" t="str">
        <f t="shared" si="41"/>
        <v/>
      </c>
    </row>
    <row r="1314" spans="1:18">
      <c r="A1314" s="2">
        <v>1307</v>
      </c>
      <c r="B1314">
        <v>1</v>
      </c>
      <c r="C1314">
        <v>5</v>
      </c>
      <c r="D1314">
        <v>112</v>
      </c>
      <c r="E1314">
        <v>2</v>
      </c>
      <c r="F1314">
        <v>90</v>
      </c>
      <c r="G1314">
        <v>3</v>
      </c>
      <c r="H1314">
        <v>127</v>
      </c>
      <c r="I1314">
        <v>-1</v>
      </c>
      <c r="J1314">
        <v>25400</v>
      </c>
      <c r="K1314">
        <v>-1</v>
      </c>
      <c r="L1314">
        <v>-1</v>
      </c>
      <c r="N1314" s="3" t="str">
        <f t="shared" si="40"/>
        <v/>
      </c>
      <c r="O1314" s="3">
        <f>COUNTIF(N$8:N1314,"X")</f>
        <v>109</v>
      </c>
      <c r="P1314" s="3"/>
      <c r="R1314" s="18" t="str">
        <f t="shared" si="41"/>
        <v/>
      </c>
    </row>
    <row r="1315" spans="1:18">
      <c r="A1315" s="2">
        <v>1308</v>
      </c>
      <c r="B1315">
        <v>1</v>
      </c>
      <c r="C1315">
        <v>7</v>
      </c>
      <c r="D1315">
        <v>97</v>
      </c>
      <c r="E1315">
        <v>1</v>
      </c>
      <c r="F1315">
        <v>90</v>
      </c>
      <c r="G1315">
        <v>6</v>
      </c>
      <c r="H1315">
        <v>99</v>
      </c>
      <c r="I1315">
        <v>-1</v>
      </c>
      <c r="J1315">
        <v>25400</v>
      </c>
      <c r="K1315">
        <v>-1</v>
      </c>
      <c r="L1315">
        <v>-1</v>
      </c>
      <c r="N1315" s="3" t="str">
        <f t="shared" si="40"/>
        <v/>
      </c>
      <c r="O1315" s="3">
        <f>COUNTIF(N$8:N1315,"X")</f>
        <v>109</v>
      </c>
      <c r="P1315" s="3"/>
      <c r="R1315" s="18" t="str">
        <f t="shared" si="41"/>
        <v/>
      </c>
    </row>
    <row r="1316" spans="1:18">
      <c r="A1316" s="2">
        <v>1309</v>
      </c>
      <c r="B1316">
        <v>1</v>
      </c>
      <c r="C1316">
        <v>-2</v>
      </c>
      <c r="D1316">
        <v>103</v>
      </c>
      <c r="E1316">
        <v>-2</v>
      </c>
      <c r="F1316">
        <v>87</v>
      </c>
      <c r="G1316">
        <v>-2</v>
      </c>
      <c r="H1316">
        <v>112</v>
      </c>
      <c r="I1316">
        <v>-1</v>
      </c>
      <c r="J1316">
        <v>25400</v>
      </c>
      <c r="K1316">
        <v>-1</v>
      </c>
      <c r="L1316">
        <v>-1</v>
      </c>
      <c r="N1316" s="3" t="str">
        <f t="shared" si="40"/>
        <v>X</v>
      </c>
      <c r="O1316" s="3">
        <f>COUNTIF(N$8:N1316,"X")</f>
        <v>110</v>
      </c>
      <c r="P1316" s="3"/>
      <c r="R1316" s="18" t="str">
        <f t="shared" si="41"/>
        <v/>
      </c>
    </row>
    <row r="1317" spans="1:18">
      <c r="A1317" s="2">
        <v>1310</v>
      </c>
      <c r="B1317">
        <v>1</v>
      </c>
      <c r="C1317">
        <v>1</v>
      </c>
      <c r="D1317">
        <v>85</v>
      </c>
      <c r="E1317">
        <v>1</v>
      </c>
      <c r="F1317">
        <v>85</v>
      </c>
      <c r="G1317">
        <v>0</v>
      </c>
      <c r="H1317">
        <v>-1</v>
      </c>
      <c r="I1317">
        <v>-1</v>
      </c>
      <c r="J1317" s="10">
        <v>25400</v>
      </c>
      <c r="K1317">
        <v>-1</v>
      </c>
      <c r="L1317">
        <v>-1</v>
      </c>
      <c r="N1317" s="3" t="str">
        <f t="shared" si="40"/>
        <v/>
      </c>
      <c r="O1317" s="3">
        <f>COUNTIF(N$8:N1317,"X")</f>
        <v>110</v>
      </c>
      <c r="P1317" s="3"/>
      <c r="R1317" s="18" t="str">
        <f t="shared" si="41"/>
        <v/>
      </c>
    </row>
    <row r="1318" spans="1:18">
      <c r="A1318" s="2">
        <v>1311</v>
      </c>
      <c r="B1318">
        <v>1</v>
      </c>
      <c r="C1318">
        <v>4</v>
      </c>
      <c r="D1318">
        <v>92</v>
      </c>
      <c r="E1318">
        <v>2</v>
      </c>
      <c r="F1318">
        <v>91</v>
      </c>
      <c r="G1318">
        <v>2</v>
      </c>
      <c r="H1318">
        <v>94</v>
      </c>
      <c r="I1318">
        <v>-1</v>
      </c>
      <c r="J1318" s="10">
        <v>25400</v>
      </c>
      <c r="K1318">
        <v>-1</v>
      </c>
      <c r="L1318">
        <v>-1</v>
      </c>
      <c r="N1318" s="3" t="str">
        <f t="shared" si="40"/>
        <v/>
      </c>
      <c r="O1318" s="3">
        <f>COUNTIF(N$8:N1318,"X")</f>
        <v>110</v>
      </c>
      <c r="P1318" s="3" t="str">
        <f>IF(O1318&gt;$F$3,"X","-")</f>
        <v>X</v>
      </c>
      <c r="R1318" s="18" t="str">
        <f t="shared" si="41"/>
        <v>Betriebsmeldung</v>
      </c>
    </row>
    <row r="1319" spans="1:18">
      <c r="A1319" s="2">
        <v>1312</v>
      </c>
      <c r="B1319">
        <v>1</v>
      </c>
      <c r="C1319">
        <v>7</v>
      </c>
      <c r="D1319">
        <v>102</v>
      </c>
      <c r="E1319">
        <v>3</v>
      </c>
      <c r="F1319">
        <v>84</v>
      </c>
      <c r="G1319">
        <v>4</v>
      </c>
      <c r="H1319">
        <v>116</v>
      </c>
      <c r="I1319">
        <v>-1</v>
      </c>
      <c r="J1319" s="10">
        <v>25400</v>
      </c>
      <c r="K1319">
        <v>-1</v>
      </c>
      <c r="L1319">
        <v>-1</v>
      </c>
      <c r="N1319" s="3" t="str">
        <f t="shared" si="40"/>
        <v/>
      </c>
      <c r="O1319" s="3">
        <f>COUNTIF(N$8:N1319,"X")</f>
        <v>110</v>
      </c>
      <c r="P1319" s="3"/>
      <c r="R1319" s="18" t="str">
        <f t="shared" si="41"/>
        <v/>
      </c>
    </row>
    <row r="1320" spans="1:18">
      <c r="A1320" s="2">
        <v>1313</v>
      </c>
      <c r="B1320">
        <v>1</v>
      </c>
      <c r="C1320">
        <v>8</v>
      </c>
      <c r="D1320">
        <v>88</v>
      </c>
      <c r="E1320">
        <v>8</v>
      </c>
      <c r="F1320">
        <v>88</v>
      </c>
      <c r="G1320">
        <v>0</v>
      </c>
      <c r="H1320">
        <v>-1</v>
      </c>
      <c r="I1320">
        <v>-1</v>
      </c>
      <c r="J1320" s="10">
        <v>2500</v>
      </c>
      <c r="K1320">
        <v>-1</v>
      </c>
      <c r="L1320">
        <v>-1</v>
      </c>
      <c r="N1320" s="3" t="str">
        <f t="shared" si="40"/>
        <v/>
      </c>
      <c r="O1320" s="3">
        <f>COUNTIF(N$8:N1320,"X")</f>
        <v>110</v>
      </c>
      <c r="P1320" s="3"/>
      <c r="R1320" s="18" t="str">
        <f t="shared" si="41"/>
        <v/>
      </c>
    </row>
    <row r="1321" spans="1:18">
      <c r="A1321" s="2">
        <v>1314</v>
      </c>
      <c r="B1321">
        <v>1</v>
      </c>
      <c r="C1321">
        <v>5</v>
      </c>
      <c r="D1321">
        <v>106</v>
      </c>
      <c r="E1321">
        <v>3</v>
      </c>
      <c r="F1321">
        <v>92</v>
      </c>
      <c r="G1321">
        <v>2</v>
      </c>
      <c r="H1321">
        <v>128</v>
      </c>
      <c r="I1321">
        <v>-1</v>
      </c>
      <c r="J1321" s="10">
        <v>3800</v>
      </c>
      <c r="K1321">
        <v>-1</v>
      </c>
      <c r="L1321">
        <v>-1</v>
      </c>
      <c r="N1321" s="3" t="str">
        <f t="shared" si="40"/>
        <v/>
      </c>
      <c r="O1321" s="3">
        <f>COUNTIF(N$8:N1321,"X")</f>
        <v>110</v>
      </c>
      <c r="P1321" s="3"/>
      <c r="R1321" s="18" t="str">
        <f t="shared" si="41"/>
        <v/>
      </c>
    </row>
    <row r="1322" spans="1:18">
      <c r="A1322" s="2">
        <v>1315</v>
      </c>
      <c r="B1322">
        <v>1</v>
      </c>
      <c r="C1322">
        <v>5</v>
      </c>
      <c r="D1322">
        <v>99</v>
      </c>
      <c r="E1322">
        <v>1</v>
      </c>
      <c r="F1322">
        <v>88</v>
      </c>
      <c r="G1322">
        <v>4</v>
      </c>
      <c r="H1322">
        <v>102</v>
      </c>
      <c r="I1322">
        <v>-1</v>
      </c>
      <c r="J1322" s="10">
        <v>3300</v>
      </c>
      <c r="K1322">
        <v>-1</v>
      </c>
      <c r="L1322">
        <v>-1</v>
      </c>
      <c r="N1322" s="3" t="str">
        <f t="shared" si="40"/>
        <v/>
      </c>
      <c r="O1322" s="3">
        <f>COUNTIF(N$8:N1322,"X")</f>
        <v>110</v>
      </c>
      <c r="P1322" s="3"/>
      <c r="R1322" s="18" t="str">
        <f t="shared" si="41"/>
        <v/>
      </c>
    </row>
    <row r="1323" spans="1:18">
      <c r="A1323" s="2">
        <v>1316</v>
      </c>
      <c r="B1323">
        <v>1</v>
      </c>
      <c r="C1323">
        <v>4</v>
      </c>
      <c r="D1323">
        <v>104</v>
      </c>
      <c r="E1323">
        <v>1</v>
      </c>
      <c r="F1323">
        <v>90</v>
      </c>
      <c r="G1323">
        <v>3</v>
      </c>
      <c r="H1323">
        <v>109</v>
      </c>
      <c r="I1323">
        <v>-1</v>
      </c>
      <c r="J1323" s="10">
        <v>3500</v>
      </c>
      <c r="K1323">
        <v>-1</v>
      </c>
      <c r="L1323">
        <v>-1</v>
      </c>
      <c r="N1323" s="3" t="str">
        <f t="shared" si="40"/>
        <v/>
      </c>
      <c r="O1323" s="3">
        <f>COUNTIF(N$8:N1323,"X")</f>
        <v>110</v>
      </c>
      <c r="P1323" s="3"/>
      <c r="R1323" s="18" t="str">
        <f t="shared" si="41"/>
        <v/>
      </c>
    </row>
    <row r="1324" spans="1:18">
      <c r="A1324" s="2">
        <v>1317</v>
      </c>
      <c r="B1324">
        <v>1</v>
      </c>
      <c r="C1324">
        <v>6</v>
      </c>
      <c r="D1324">
        <v>101</v>
      </c>
      <c r="E1324">
        <v>3</v>
      </c>
      <c r="F1324">
        <v>89</v>
      </c>
      <c r="G1324">
        <v>3</v>
      </c>
      <c r="H1324">
        <v>114</v>
      </c>
      <c r="I1324">
        <v>-1</v>
      </c>
      <c r="J1324" s="10">
        <v>3900</v>
      </c>
      <c r="K1324">
        <v>-1</v>
      </c>
      <c r="L1324">
        <v>-1</v>
      </c>
      <c r="N1324" s="3" t="str">
        <f t="shared" si="40"/>
        <v/>
      </c>
      <c r="O1324" s="3">
        <f>COUNTIF(N$8:N1324,"X")</f>
        <v>110</v>
      </c>
      <c r="P1324" s="3"/>
      <c r="R1324" s="18" t="str">
        <f t="shared" si="41"/>
        <v/>
      </c>
    </row>
    <row r="1325" spans="1:18">
      <c r="A1325" s="2">
        <v>1318</v>
      </c>
      <c r="B1325">
        <v>1</v>
      </c>
      <c r="C1325">
        <v>7</v>
      </c>
      <c r="D1325">
        <v>111</v>
      </c>
      <c r="E1325">
        <v>1</v>
      </c>
      <c r="F1325">
        <v>94</v>
      </c>
      <c r="G1325">
        <v>6</v>
      </c>
      <c r="H1325">
        <v>114</v>
      </c>
      <c r="I1325">
        <v>-1</v>
      </c>
      <c r="J1325" s="10">
        <v>4100</v>
      </c>
      <c r="K1325">
        <v>-1</v>
      </c>
      <c r="L1325">
        <v>-1</v>
      </c>
      <c r="N1325" s="3" t="str">
        <f t="shared" si="40"/>
        <v/>
      </c>
      <c r="O1325" s="3">
        <f>COUNTIF(N$8:N1325,"X")</f>
        <v>110</v>
      </c>
      <c r="P1325" s="3"/>
      <c r="R1325" s="18" t="str">
        <f t="shared" si="41"/>
        <v/>
      </c>
    </row>
    <row r="1326" spans="1:18">
      <c r="A1326" s="2">
        <v>1319</v>
      </c>
      <c r="B1326">
        <v>1</v>
      </c>
      <c r="C1326">
        <v>6</v>
      </c>
      <c r="D1326">
        <v>107</v>
      </c>
      <c r="E1326">
        <v>2</v>
      </c>
      <c r="F1326">
        <v>85</v>
      </c>
      <c r="G1326">
        <v>4</v>
      </c>
      <c r="H1326">
        <v>118</v>
      </c>
      <c r="I1326">
        <v>-1</v>
      </c>
      <c r="J1326" s="10">
        <v>4200</v>
      </c>
      <c r="K1326">
        <v>-1</v>
      </c>
      <c r="L1326">
        <v>-1</v>
      </c>
      <c r="N1326" s="3" t="str">
        <f t="shared" si="40"/>
        <v/>
      </c>
      <c r="O1326" s="3">
        <f>COUNTIF(N$8:N1326,"X")</f>
        <v>110</v>
      </c>
      <c r="P1326" s="3"/>
      <c r="R1326" s="18" t="str">
        <f t="shared" si="41"/>
        <v/>
      </c>
    </row>
    <row r="1327" spans="1:18">
      <c r="A1327" s="2">
        <v>1320</v>
      </c>
      <c r="B1327">
        <v>1</v>
      </c>
      <c r="C1327">
        <v>8</v>
      </c>
      <c r="D1327">
        <v>109</v>
      </c>
      <c r="E1327">
        <v>2</v>
      </c>
      <c r="F1327">
        <v>97</v>
      </c>
      <c r="G1327">
        <v>6</v>
      </c>
      <c r="H1327">
        <v>114</v>
      </c>
      <c r="I1327">
        <v>-1</v>
      </c>
      <c r="J1327" s="10">
        <v>4000</v>
      </c>
      <c r="K1327">
        <v>-1</v>
      </c>
      <c r="L1327">
        <v>-1</v>
      </c>
      <c r="N1327" s="3" t="str">
        <f t="shared" si="40"/>
        <v/>
      </c>
      <c r="O1327" s="3">
        <f>COUNTIF(N$8:N1327,"X")</f>
        <v>110</v>
      </c>
      <c r="P1327" s="3"/>
      <c r="R1327" s="18" t="str">
        <f t="shared" si="41"/>
        <v/>
      </c>
    </row>
    <row r="1328" spans="1:18">
      <c r="A1328" s="2">
        <v>1321</v>
      </c>
      <c r="B1328">
        <v>1</v>
      </c>
      <c r="C1328">
        <v>4</v>
      </c>
      <c r="D1328">
        <v>103</v>
      </c>
      <c r="E1328">
        <v>1</v>
      </c>
      <c r="F1328">
        <v>100</v>
      </c>
      <c r="G1328">
        <v>3</v>
      </c>
      <c r="H1328">
        <v>105</v>
      </c>
      <c r="I1328">
        <v>-1</v>
      </c>
      <c r="J1328">
        <v>3800</v>
      </c>
      <c r="K1328">
        <v>-1</v>
      </c>
      <c r="L1328">
        <v>-1</v>
      </c>
      <c r="N1328" s="3" t="str">
        <f t="shared" si="40"/>
        <v/>
      </c>
      <c r="O1328" s="3">
        <f>COUNTIF(N$8:N1328,"X")</f>
        <v>110</v>
      </c>
      <c r="P1328" s="3" t="str">
        <f>IF(O1328&gt;$F$3,"X","-")</f>
        <v>X</v>
      </c>
      <c r="R1328" s="18" t="str">
        <f t="shared" si="41"/>
        <v>Betriebsmeldung</v>
      </c>
    </row>
    <row r="1329" spans="1:18">
      <c r="A1329" s="2">
        <v>1322</v>
      </c>
      <c r="B1329">
        <v>1</v>
      </c>
      <c r="C1329">
        <v>4</v>
      </c>
      <c r="D1329">
        <v>96</v>
      </c>
      <c r="E1329">
        <v>1</v>
      </c>
      <c r="F1329">
        <v>87</v>
      </c>
      <c r="G1329">
        <v>3</v>
      </c>
      <c r="H1329">
        <v>100</v>
      </c>
      <c r="I1329">
        <v>-1</v>
      </c>
      <c r="J1329">
        <v>3100</v>
      </c>
      <c r="K1329">
        <v>-1</v>
      </c>
      <c r="L1329">
        <v>-1</v>
      </c>
      <c r="N1329" s="3" t="str">
        <f t="shared" si="40"/>
        <v/>
      </c>
      <c r="O1329" s="3">
        <f>COUNTIF(N$8:N1329,"X")</f>
        <v>110</v>
      </c>
      <c r="P1329" s="3"/>
      <c r="R1329" s="18" t="str">
        <f t="shared" si="41"/>
        <v/>
      </c>
    </row>
    <row r="1330" spans="1:18">
      <c r="A1330" s="2">
        <v>1323</v>
      </c>
      <c r="B1330">
        <v>1</v>
      </c>
      <c r="C1330">
        <v>5</v>
      </c>
      <c r="D1330">
        <v>98</v>
      </c>
      <c r="E1330">
        <v>3</v>
      </c>
      <c r="F1330">
        <v>90</v>
      </c>
      <c r="G1330">
        <v>2</v>
      </c>
      <c r="H1330">
        <v>111</v>
      </c>
      <c r="I1330">
        <v>-1</v>
      </c>
      <c r="J1330">
        <v>4200</v>
      </c>
      <c r="K1330">
        <v>-1</v>
      </c>
      <c r="L1330">
        <v>-1</v>
      </c>
      <c r="N1330" s="3" t="str">
        <f t="shared" si="40"/>
        <v/>
      </c>
      <c r="O1330" s="3">
        <f>COUNTIF(N$8:N1330,"X")</f>
        <v>110</v>
      </c>
      <c r="P1330" s="3"/>
      <c r="R1330" s="18" t="str">
        <f t="shared" si="41"/>
        <v/>
      </c>
    </row>
    <row r="1331" spans="1:18">
      <c r="A1331" s="2">
        <v>1324</v>
      </c>
      <c r="B1331">
        <v>1</v>
      </c>
      <c r="C1331">
        <v>6</v>
      </c>
      <c r="D1331">
        <v>118</v>
      </c>
      <c r="E1331">
        <v>0</v>
      </c>
      <c r="F1331">
        <v>-1</v>
      </c>
      <c r="G1331">
        <v>6</v>
      </c>
      <c r="H1331">
        <v>118</v>
      </c>
      <c r="I1331">
        <v>-1</v>
      </c>
      <c r="J1331">
        <v>4400</v>
      </c>
      <c r="K1331">
        <v>-1</v>
      </c>
      <c r="L1331">
        <v>-1</v>
      </c>
      <c r="N1331" s="3" t="str">
        <f t="shared" si="40"/>
        <v/>
      </c>
      <c r="O1331" s="3">
        <f>COUNTIF(N$8:N1331,"X")</f>
        <v>110</v>
      </c>
      <c r="P1331" s="3"/>
      <c r="R1331" s="18" t="str">
        <f t="shared" si="41"/>
        <v/>
      </c>
    </row>
    <row r="1332" spans="1:18">
      <c r="A1332" s="2">
        <v>1325</v>
      </c>
      <c r="B1332">
        <v>1</v>
      </c>
      <c r="C1332">
        <v>11</v>
      </c>
      <c r="D1332">
        <v>106</v>
      </c>
      <c r="E1332">
        <v>2</v>
      </c>
      <c r="F1332">
        <v>105</v>
      </c>
      <c r="G1332">
        <v>9</v>
      </c>
      <c r="H1332">
        <v>107</v>
      </c>
      <c r="I1332">
        <v>-1</v>
      </c>
      <c r="J1332">
        <v>3900</v>
      </c>
      <c r="K1332">
        <v>-1</v>
      </c>
      <c r="L1332">
        <v>-1</v>
      </c>
      <c r="N1332" s="3" t="str">
        <f t="shared" si="40"/>
        <v/>
      </c>
      <c r="O1332" s="3">
        <f>COUNTIF(N$8:N1332,"X")</f>
        <v>110</v>
      </c>
      <c r="P1332" s="3"/>
      <c r="R1332" s="18" t="str">
        <f t="shared" si="41"/>
        <v/>
      </c>
    </row>
    <row r="1333" spans="1:18">
      <c r="A1333" s="2">
        <v>1326</v>
      </c>
      <c r="B1333">
        <v>1</v>
      </c>
      <c r="C1333">
        <v>-2</v>
      </c>
      <c r="D1333">
        <v>95</v>
      </c>
      <c r="E1333">
        <v>-2</v>
      </c>
      <c r="F1333">
        <v>81</v>
      </c>
      <c r="G1333">
        <v>-2</v>
      </c>
      <c r="H1333">
        <v>109</v>
      </c>
      <c r="I1333">
        <v>-1</v>
      </c>
      <c r="J1333">
        <v>4000</v>
      </c>
      <c r="K1333">
        <v>-1</v>
      </c>
      <c r="L1333">
        <v>-1</v>
      </c>
      <c r="N1333" s="3" t="str">
        <f t="shared" si="40"/>
        <v>X</v>
      </c>
      <c r="O1333" s="3">
        <f>COUNTIF(N$8:N1333,"X")</f>
        <v>111</v>
      </c>
      <c r="P1333" s="3"/>
      <c r="R1333" s="18" t="str">
        <f t="shared" si="41"/>
        <v/>
      </c>
    </row>
    <row r="1334" spans="1:18">
      <c r="A1334" s="2">
        <v>1327</v>
      </c>
      <c r="B1334">
        <v>1</v>
      </c>
      <c r="C1334">
        <v>6</v>
      </c>
      <c r="D1334">
        <v>97</v>
      </c>
      <c r="E1334">
        <v>3</v>
      </c>
      <c r="F1334">
        <v>90</v>
      </c>
      <c r="G1334">
        <v>3</v>
      </c>
      <c r="H1334">
        <v>105</v>
      </c>
      <c r="I1334">
        <v>-1</v>
      </c>
      <c r="J1334">
        <v>3500</v>
      </c>
      <c r="K1334">
        <v>-1</v>
      </c>
      <c r="L1334">
        <v>-1</v>
      </c>
      <c r="N1334" s="3" t="str">
        <f t="shared" si="40"/>
        <v/>
      </c>
      <c r="O1334" s="3">
        <f>COUNTIF(N$8:N1334,"X")</f>
        <v>111</v>
      </c>
      <c r="P1334" s="3"/>
      <c r="R1334" s="18" t="str">
        <f t="shared" si="41"/>
        <v/>
      </c>
    </row>
    <row r="1335" spans="1:18">
      <c r="A1335" s="2">
        <v>1328</v>
      </c>
      <c r="B1335">
        <v>1</v>
      </c>
      <c r="C1335">
        <v>8</v>
      </c>
      <c r="D1335">
        <v>100</v>
      </c>
      <c r="E1335">
        <v>4</v>
      </c>
      <c r="F1335">
        <v>89</v>
      </c>
      <c r="G1335">
        <v>4</v>
      </c>
      <c r="H1335">
        <v>111</v>
      </c>
      <c r="I1335">
        <v>-1</v>
      </c>
      <c r="J1335">
        <v>3000</v>
      </c>
      <c r="K1335">
        <v>-1</v>
      </c>
      <c r="L1335">
        <v>-1</v>
      </c>
      <c r="N1335" s="3" t="str">
        <f t="shared" si="40"/>
        <v/>
      </c>
      <c r="O1335" s="3">
        <f>COUNTIF(N$8:N1335,"X")</f>
        <v>111</v>
      </c>
      <c r="P1335" s="3"/>
      <c r="R1335" s="18" t="str">
        <f t="shared" si="41"/>
        <v/>
      </c>
    </row>
    <row r="1336" spans="1:18">
      <c r="A1336" s="2">
        <v>1329</v>
      </c>
      <c r="B1336">
        <v>1</v>
      </c>
      <c r="C1336">
        <v>5</v>
      </c>
      <c r="D1336">
        <v>105</v>
      </c>
      <c r="E1336">
        <v>3</v>
      </c>
      <c r="F1336">
        <v>96</v>
      </c>
      <c r="G1336">
        <v>2</v>
      </c>
      <c r="H1336">
        <v>119</v>
      </c>
      <c r="I1336">
        <v>-1</v>
      </c>
      <c r="J1336">
        <v>3900</v>
      </c>
      <c r="K1336">
        <v>-1</v>
      </c>
      <c r="L1336">
        <v>-1</v>
      </c>
      <c r="N1336" s="3" t="str">
        <f t="shared" si="40"/>
        <v/>
      </c>
      <c r="O1336" s="3">
        <f>COUNTIF(N$8:N1336,"X")</f>
        <v>111</v>
      </c>
      <c r="P1336" s="3"/>
      <c r="R1336" s="18" t="str">
        <f t="shared" si="41"/>
        <v/>
      </c>
    </row>
    <row r="1337" spans="1:18">
      <c r="A1337" s="2">
        <v>1330</v>
      </c>
      <c r="B1337">
        <v>1</v>
      </c>
      <c r="C1337">
        <v>4</v>
      </c>
      <c r="D1337">
        <v>97</v>
      </c>
      <c r="E1337">
        <v>2</v>
      </c>
      <c r="F1337">
        <v>90</v>
      </c>
      <c r="G1337">
        <v>2</v>
      </c>
      <c r="H1337">
        <v>104</v>
      </c>
      <c r="I1337">
        <v>-1</v>
      </c>
      <c r="J1337">
        <v>4400</v>
      </c>
      <c r="K1337">
        <v>-1</v>
      </c>
      <c r="L1337">
        <v>-1</v>
      </c>
      <c r="N1337" s="3" t="str">
        <f t="shared" si="40"/>
        <v/>
      </c>
      <c r="O1337" s="3">
        <f>COUNTIF(N$8:N1337,"X")</f>
        <v>111</v>
      </c>
      <c r="P1337" s="3"/>
      <c r="R1337" s="18" t="str">
        <f t="shared" si="41"/>
        <v/>
      </c>
    </row>
    <row r="1338" spans="1:18">
      <c r="A1338" s="2">
        <v>1331</v>
      </c>
      <c r="B1338">
        <v>1</v>
      </c>
      <c r="C1338">
        <v>6</v>
      </c>
      <c r="D1338">
        <v>97</v>
      </c>
      <c r="E1338">
        <v>4</v>
      </c>
      <c r="F1338">
        <v>94</v>
      </c>
      <c r="G1338">
        <v>2</v>
      </c>
      <c r="H1338">
        <v>103</v>
      </c>
      <c r="I1338">
        <v>-1</v>
      </c>
      <c r="J1338">
        <v>4200</v>
      </c>
      <c r="K1338">
        <v>-1</v>
      </c>
      <c r="L1338">
        <v>-1</v>
      </c>
      <c r="N1338" s="3" t="str">
        <f t="shared" si="40"/>
        <v/>
      </c>
      <c r="O1338" s="3">
        <f>COUNTIF(N$8:N1338,"X")</f>
        <v>111</v>
      </c>
      <c r="P1338" s="3" t="str">
        <f>IF(O1338&gt;$F$3,"X","-")</f>
        <v>X</v>
      </c>
      <c r="R1338" s="18" t="str">
        <f t="shared" si="41"/>
        <v>Betriebsmeldung</v>
      </c>
    </row>
    <row r="1339" spans="1:18">
      <c r="A1339" s="2">
        <v>1332</v>
      </c>
      <c r="B1339">
        <v>1</v>
      </c>
      <c r="C1339">
        <v>4</v>
      </c>
      <c r="D1339">
        <v>100</v>
      </c>
      <c r="E1339">
        <v>1</v>
      </c>
      <c r="F1339">
        <v>90</v>
      </c>
      <c r="G1339">
        <v>3</v>
      </c>
      <c r="H1339">
        <v>104</v>
      </c>
      <c r="I1339">
        <v>-1</v>
      </c>
      <c r="J1339">
        <v>3100</v>
      </c>
      <c r="K1339">
        <v>-1</v>
      </c>
      <c r="L1339">
        <v>-1</v>
      </c>
      <c r="N1339" s="3" t="str">
        <f t="shared" si="40"/>
        <v/>
      </c>
      <c r="O1339" s="3">
        <f>COUNTIF(N$8:N1339,"X")</f>
        <v>111</v>
      </c>
      <c r="P1339" s="3"/>
      <c r="R1339" s="18" t="str">
        <f t="shared" si="41"/>
        <v/>
      </c>
    </row>
    <row r="1340" spans="1:18">
      <c r="A1340" s="2">
        <v>1333</v>
      </c>
      <c r="B1340">
        <v>1</v>
      </c>
      <c r="C1340">
        <v>5</v>
      </c>
      <c r="D1340">
        <v>99</v>
      </c>
      <c r="E1340">
        <v>4</v>
      </c>
      <c r="F1340">
        <v>92</v>
      </c>
      <c r="G1340">
        <v>1</v>
      </c>
      <c r="H1340">
        <v>130</v>
      </c>
      <c r="I1340">
        <v>-1</v>
      </c>
      <c r="J1340">
        <v>3800</v>
      </c>
      <c r="K1340">
        <v>-1</v>
      </c>
      <c r="L1340">
        <v>-1</v>
      </c>
      <c r="N1340" s="3" t="str">
        <f t="shared" si="40"/>
        <v/>
      </c>
      <c r="O1340" s="3">
        <f>COUNTIF(N$8:N1340,"X")</f>
        <v>111</v>
      </c>
      <c r="P1340" s="3"/>
      <c r="R1340" s="18" t="str">
        <f t="shared" si="41"/>
        <v/>
      </c>
    </row>
    <row r="1341" spans="1:18">
      <c r="A1341" s="2">
        <v>1334</v>
      </c>
      <c r="B1341">
        <v>1</v>
      </c>
      <c r="C1341">
        <v>7</v>
      </c>
      <c r="D1341">
        <v>89</v>
      </c>
      <c r="E1341">
        <v>5</v>
      </c>
      <c r="F1341">
        <v>90</v>
      </c>
      <c r="G1341">
        <v>2</v>
      </c>
      <c r="H1341">
        <v>89</v>
      </c>
      <c r="I1341">
        <v>-1</v>
      </c>
      <c r="J1341">
        <v>4000</v>
      </c>
      <c r="K1341">
        <v>-1</v>
      </c>
      <c r="L1341">
        <v>-1</v>
      </c>
      <c r="N1341" s="3" t="str">
        <f t="shared" si="40"/>
        <v/>
      </c>
      <c r="O1341" s="3">
        <f>COUNTIF(N$8:N1341,"X")</f>
        <v>111</v>
      </c>
      <c r="P1341" s="3"/>
      <c r="R1341" s="18" t="str">
        <f t="shared" si="41"/>
        <v/>
      </c>
    </row>
    <row r="1342" spans="1:18">
      <c r="A1342" s="2">
        <v>1335</v>
      </c>
      <c r="B1342">
        <v>1</v>
      </c>
      <c r="C1342">
        <v>6</v>
      </c>
      <c r="D1342">
        <v>101</v>
      </c>
      <c r="E1342">
        <v>2</v>
      </c>
      <c r="F1342">
        <v>103</v>
      </c>
      <c r="G1342">
        <v>4</v>
      </c>
      <c r="H1342">
        <v>100</v>
      </c>
      <c r="I1342">
        <v>-1</v>
      </c>
      <c r="J1342">
        <v>3600</v>
      </c>
      <c r="K1342">
        <v>-1</v>
      </c>
      <c r="L1342">
        <v>-1</v>
      </c>
      <c r="N1342" s="3" t="str">
        <f t="shared" si="40"/>
        <v/>
      </c>
      <c r="O1342" s="3">
        <f>COUNTIF(N$8:N1342,"X")</f>
        <v>111</v>
      </c>
      <c r="P1342" s="3"/>
      <c r="R1342" s="18" t="str">
        <f t="shared" si="41"/>
        <v/>
      </c>
    </row>
    <row r="1343" spans="1:18">
      <c r="A1343" s="2">
        <v>1336</v>
      </c>
      <c r="B1343">
        <v>1</v>
      </c>
      <c r="C1343">
        <v>3</v>
      </c>
      <c r="D1343">
        <v>83</v>
      </c>
      <c r="E1343">
        <v>2</v>
      </c>
      <c r="F1343">
        <v>82</v>
      </c>
      <c r="G1343">
        <v>1</v>
      </c>
      <c r="H1343">
        <v>86</v>
      </c>
      <c r="I1343">
        <v>-1</v>
      </c>
      <c r="J1343">
        <v>3800</v>
      </c>
      <c r="K1343">
        <v>-1</v>
      </c>
      <c r="L1343">
        <v>-1</v>
      </c>
      <c r="N1343" s="3" t="str">
        <f t="shared" si="40"/>
        <v/>
      </c>
      <c r="O1343" s="3">
        <f>COUNTIF(N$8:N1343,"X")</f>
        <v>111</v>
      </c>
      <c r="P1343" s="3"/>
      <c r="R1343" s="18" t="str">
        <f t="shared" si="41"/>
        <v/>
      </c>
    </row>
    <row r="1344" spans="1:18">
      <c r="A1344" s="2">
        <v>1337</v>
      </c>
      <c r="B1344">
        <v>1</v>
      </c>
      <c r="C1344">
        <v>5</v>
      </c>
      <c r="D1344">
        <v>94</v>
      </c>
      <c r="E1344">
        <v>2</v>
      </c>
      <c r="F1344">
        <v>88</v>
      </c>
      <c r="G1344">
        <v>3</v>
      </c>
      <c r="H1344">
        <v>98</v>
      </c>
      <c r="I1344">
        <v>-1</v>
      </c>
      <c r="J1344">
        <v>4600</v>
      </c>
      <c r="K1344">
        <v>-1</v>
      </c>
      <c r="L1344">
        <v>-1</v>
      </c>
      <c r="N1344" s="3" t="str">
        <f t="shared" si="40"/>
        <v/>
      </c>
      <c r="O1344" s="3">
        <f>COUNTIF(N$8:N1344,"X")</f>
        <v>111</v>
      </c>
      <c r="P1344" s="3"/>
      <c r="R1344" s="18" t="str">
        <f t="shared" si="41"/>
        <v/>
      </c>
    </row>
    <row r="1345" spans="1:18">
      <c r="A1345" s="2">
        <v>1338</v>
      </c>
      <c r="B1345">
        <v>1</v>
      </c>
      <c r="C1345">
        <v>4</v>
      </c>
      <c r="D1345">
        <v>102</v>
      </c>
      <c r="E1345">
        <v>2</v>
      </c>
      <c r="F1345">
        <v>90</v>
      </c>
      <c r="G1345">
        <v>2</v>
      </c>
      <c r="H1345">
        <v>114</v>
      </c>
      <c r="I1345">
        <v>-1</v>
      </c>
      <c r="J1345">
        <v>4500</v>
      </c>
      <c r="K1345">
        <v>-1</v>
      </c>
      <c r="L1345">
        <v>-1</v>
      </c>
      <c r="N1345" s="3" t="str">
        <f t="shared" si="40"/>
        <v/>
      </c>
      <c r="O1345" s="3">
        <f>COUNTIF(N$8:N1345,"X")</f>
        <v>111</v>
      </c>
      <c r="P1345" s="3"/>
      <c r="R1345" s="18" t="str">
        <f t="shared" si="41"/>
        <v/>
      </c>
    </row>
    <row r="1346" spans="1:18">
      <c r="A1346" s="2">
        <v>1339</v>
      </c>
      <c r="B1346">
        <v>1</v>
      </c>
      <c r="C1346">
        <v>3</v>
      </c>
      <c r="D1346">
        <v>114</v>
      </c>
      <c r="E1346">
        <v>0</v>
      </c>
      <c r="F1346">
        <v>-1</v>
      </c>
      <c r="G1346">
        <v>3</v>
      </c>
      <c r="H1346">
        <v>114</v>
      </c>
      <c r="I1346">
        <v>-1</v>
      </c>
      <c r="J1346">
        <v>4200</v>
      </c>
      <c r="K1346">
        <v>-1</v>
      </c>
      <c r="L1346">
        <v>-1</v>
      </c>
      <c r="N1346" s="3" t="str">
        <f t="shared" si="40"/>
        <v/>
      </c>
      <c r="O1346" s="3">
        <f>COUNTIF(N$8:N1346,"X")</f>
        <v>111</v>
      </c>
      <c r="P1346" s="3"/>
      <c r="R1346" s="18" t="str">
        <f t="shared" si="41"/>
        <v/>
      </c>
    </row>
    <row r="1347" spans="1:18">
      <c r="A1347" s="2">
        <v>1340</v>
      </c>
      <c r="B1347">
        <v>1</v>
      </c>
      <c r="C1347">
        <v>6</v>
      </c>
      <c r="D1347">
        <v>-2</v>
      </c>
      <c r="E1347">
        <v>3</v>
      </c>
      <c r="F1347">
        <v>-2</v>
      </c>
      <c r="G1347">
        <v>3</v>
      </c>
      <c r="H1347">
        <v>-2</v>
      </c>
      <c r="I1347">
        <v>-1</v>
      </c>
      <c r="J1347">
        <v>3900</v>
      </c>
      <c r="K1347">
        <v>-1</v>
      </c>
      <c r="L1347">
        <v>-2</v>
      </c>
      <c r="N1347" s="3" t="str">
        <f t="shared" si="40"/>
        <v>X</v>
      </c>
      <c r="O1347" s="3">
        <f>COUNTIF(N$8:N1347,"X")</f>
        <v>112</v>
      </c>
      <c r="P1347" s="3"/>
      <c r="R1347" s="18" t="str">
        <f t="shared" si="41"/>
        <v/>
      </c>
    </row>
    <row r="1348" spans="1:18">
      <c r="A1348" s="2">
        <v>1341</v>
      </c>
      <c r="B1348">
        <v>1</v>
      </c>
      <c r="C1348">
        <v>7</v>
      </c>
      <c r="D1348">
        <v>96</v>
      </c>
      <c r="E1348">
        <v>6</v>
      </c>
      <c r="F1348">
        <v>91</v>
      </c>
      <c r="G1348">
        <v>1</v>
      </c>
      <c r="H1348">
        <v>131</v>
      </c>
      <c r="I1348">
        <v>-1</v>
      </c>
      <c r="J1348">
        <v>4000</v>
      </c>
      <c r="K1348">
        <v>-1</v>
      </c>
      <c r="L1348">
        <v>-1</v>
      </c>
      <c r="N1348" s="3" t="str">
        <f t="shared" si="40"/>
        <v/>
      </c>
      <c r="O1348" s="3">
        <f>COUNTIF(N$8:N1348,"X")</f>
        <v>112</v>
      </c>
      <c r="P1348" s="3" t="str">
        <f>IF(O1348&gt;$F$3,"X","-")</f>
        <v>X</v>
      </c>
      <c r="R1348" s="18" t="str">
        <f t="shared" si="41"/>
        <v>Betriebsmeldung</v>
      </c>
    </row>
    <row r="1349" spans="1:18">
      <c r="A1349" s="2">
        <v>1342</v>
      </c>
      <c r="B1349">
        <v>1</v>
      </c>
      <c r="C1349">
        <v>1</v>
      </c>
      <c r="D1349">
        <v>93</v>
      </c>
      <c r="E1349">
        <v>0</v>
      </c>
      <c r="F1349">
        <v>-1</v>
      </c>
      <c r="G1349">
        <v>1</v>
      </c>
      <c r="H1349">
        <v>93</v>
      </c>
      <c r="I1349">
        <v>-1</v>
      </c>
      <c r="J1349" s="10">
        <v>4200</v>
      </c>
      <c r="K1349">
        <v>-1</v>
      </c>
      <c r="L1349">
        <v>-1</v>
      </c>
      <c r="N1349" s="3" t="str">
        <f t="shared" si="40"/>
        <v/>
      </c>
      <c r="O1349" s="3">
        <f>COUNTIF(N$8:N1349,"X")</f>
        <v>112</v>
      </c>
      <c r="P1349" s="3"/>
      <c r="R1349" s="18" t="str">
        <f t="shared" si="41"/>
        <v/>
      </c>
    </row>
    <row r="1350" spans="1:18">
      <c r="A1350" s="2">
        <v>1343</v>
      </c>
      <c r="B1350">
        <v>1</v>
      </c>
      <c r="C1350">
        <v>7</v>
      </c>
      <c r="D1350">
        <v>114</v>
      </c>
      <c r="E1350">
        <v>0</v>
      </c>
      <c r="F1350">
        <v>-1</v>
      </c>
      <c r="G1350">
        <v>7</v>
      </c>
      <c r="H1350">
        <v>114</v>
      </c>
      <c r="I1350">
        <v>-1</v>
      </c>
      <c r="J1350" s="10">
        <v>4300</v>
      </c>
      <c r="K1350">
        <v>-1</v>
      </c>
      <c r="L1350">
        <v>-1</v>
      </c>
      <c r="N1350" s="3" t="str">
        <f t="shared" si="40"/>
        <v/>
      </c>
      <c r="O1350" s="3">
        <f>COUNTIF(N$8:N1350,"X")</f>
        <v>112</v>
      </c>
      <c r="P1350" s="3"/>
      <c r="R1350" s="18" t="str">
        <f t="shared" si="41"/>
        <v/>
      </c>
    </row>
    <row r="1351" spans="1:18">
      <c r="A1351" s="2">
        <v>1344</v>
      </c>
      <c r="B1351">
        <v>1</v>
      </c>
      <c r="C1351">
        <v>9</v>
      </c>
      <c r="D1351">
        <v>100</v>
      </c>
      <c r="E1351">
        <v>6</v>
      </c>
      <c r="F1351">
        <v>94</v>
      </c>
      <c r="G1351">
        <v>3</v>
      </c>
      <c r="H1351">
        <v>114</v>
      </c>
      <c r="I1351">
        <v>-1</v>
      </c>
      <c r="J1351" s="10">
        <v>3900</v>
      </c>
      <c r="K1351">
        <v>-1</v>
      </c>
      <c r="L1351">
        <v>-1</v>
      </c>
      <c r="N1351" s="3" t="str">
        <f t="shared" si="40"/>
        <v/>
      </c>
      <c r="O1351" s="3">
        <f>COUNTIF(N$8:N1351,"X")</f>
        <v>112</v>
      </c>
      <c r="P1351" s="3"/>
      <c r="R1351" s="18" t="str">
        <f t="shared" si="41"/>
        <v/>
      </c>
    </row>
    <row r="1352" spans="1:18">
      <c r="A1352" s="2">
        <v>1345</v>
      </c>
      <c r="B1352">
        <v>1</v>
      </c>
      <c r="C1352">
        <v>8</v>
      </c>
      <c r="D1352">
        <v>106</v>
      </c>
      <c r="E1352">
        <v>2</v>
      </c>
      <c r="F1352">
        <v>91</v>
      </c>
      <c r="G1352">
        <v>6</v>
      </c>
      <c r="H1352">
        <v>112</v>
      </c>
      <c r="I1352">
        <v>-1</v>
      </c>
      <c r="J1352" s="10">
        <v>2500</v>
      </c>
      <c r="K1352">
        <v>-1</v>
      </c>
      <c r="L1352">
        <v>-1</v>
      </c>
      <c r="N1352" s="3" t="str">
        <f t="shared" ref="N1352:N1415" si="42">IF(OR(C1352=-2,D1352=-2,E1352=-2,F1352=-2,G1352=-2,H1352=-2),"X","")</f>
        <v/>
      </c>
      <c r="O1352" s="3">
        <f>COUNTIF(N$8:N1352,"X")</f>
        <v>112</v>
      </c>
      <c r="P1352" s="3"/>
      <c r="R1352" s="18" t="str">
        <f t="shared" ref="R1352:R1415" si="43">IF(P1352&gt;="X","Betriebsmeldung","")</f>
        <v/>
      </c>
    </row>
    <row r="1353" spans="1:18">
      <c r="A1353" s="2">
        <v>1346</v>
      </c>
      <c r="B1353">
        <v>1</v>
      </c>
      <c r="C1353">
        <v>6</v>
      </c>
      <c r="D1353">
        <v>88</v>
      </c>
      <c r="E1353">
        <v>5</v>
      </c>
      <c r="F1353">
        <v>87</v>
      </c>
      <c r="G1353">
        <v>1</v>
      </c>
      <c r="H1353">
        <v>98</v>
      </c>
      <c r="I1353">
        <v>-1</v>
      </c>
      <c r="J1353" s="10">
        <v>3800</v>
      </c>
      <c r="K1353">
        <v>-1</v>
      </c>
      <c r="L1353">
        <v>-1</v>
      </c>
      <c r="N1353" s="3" t="str">
        <f t="shared" si="42"/>
        <v/>
      </c>
      <c r="O1353" s="3">
        <f>COUNTIF(N$8:N1353,"X")</f>
        <v>112</v>
      </c>
      <c r="P1353" s="3"/>
      <c r="R1353" s="18" t="str">
        <f t="shared" si="43"/>
        <v/>
      </c>
    </row>
    <row r="1354" spans="1:18">
      <c r="A1354" s="2">
        <v>1347</v>
      </c>
      <c r="B1354">
        <v>1</v>
      </c>
      <c r="C1354">
        <v>4</v>
      </c>
      <c r="D1354">
        <v>101</v>
      </c>
      <c r="E1354">
        <v>2</v>
      </c>
      <c r="F1354">
        <v>88</v>
      </c>
      <c r="G1354">
        <v>2</v>
      </c>
      <c r="H1354">
        <v>114</v>
      </c>
      <c r="I1354">
        <v>-1</v>
      </c>
      <c r="J1354" s="10">
        <v>4700</v>
      </c>
      <c r="K1354">
        <v>-1</v>
      </c>
      <c r="L1354">
        <v>-1</v>
      </c>
      <c r="N1354" s="3" t="str">
        <f t="shared" si="42"/>
        <v/>
      </c>
      <c r="O1354" s="3">
        <f>COUNTIF(N$8:N1354,"X")</f>
        <v>112</v>
      </c>
      <c r="P1354" s="3"/>
      <c r="R1354" s="18" t="str">
        <f t="shared" si="43"/>
        <v/>
      </c>
    </row>
    <row r="1355" spans="1:18">
      <c r="A1355" s="2">
        <v>1348</v>
      </c>
      <c r="B1355">
        <v>1</v>
      </c>
      <c r="C1355">
        <v>5</v>
      </c>
      <c r="D1355">
        <v>115</v>
      </c>
      <c r="E1355">
        <v>1</v>
      </c>
      <c r="F1355">
        <v>90</v>
      </c>
      <c r="G1355">
        <v>4</v>
      </c>
      <c r="H1355">
        <v>122</v>
      </c>
      <c r="I1355">
        <v>-1</v>
      </c>
      <c r="J1355" s="10">
        <v>3600</v>
      </c>
      <c r="K1355">
        <v>-1</v>
      </c>
      <c r="L1355">
        <v>-1</v>
      </c>
      <c r="N1355" s="3" t="str">
        <f t="shared" si="42"/>
        <v/>
      </c>
      <c r="O1355" s="3">
        <f>COUNTIF(N$8:N1355,"X")</f>
        <v>112</v>
      </c>
      <c r="P1355" s="3"/>
      <c r="R1355" s="18" t="str">
        <f t="shared" si="43"/>
        <v/>
      </c>
    </row>
    <row r="1356" spans="1:18">
      <c r="A1356" s="2">
        <v>1349</v>
      </c>
      <c r="B1356">
        <v>1</v>
      </c>
      <c r="C1356">
        <v>6</v>
      </c>
      <c r="D1356">
        <v>98</v>
      </c>
      <c r="E1356">
        <v>2</v>
      </c>
      <c r="F1356">
        <v>86</v>
      </c>
      <c r="G1356">
        <v>4</v>
      </c>
      <c r="H1356">
        <v>104</v>
      </c>
      <c r="I1356">
        <v>-1</v>
      </c>
      <c r="J1356" s="10">
        <v>3300</v>
      </c>
      <c r="K1356">
        <v>-1</v>
      </c>
      <c r="L1356">
        <v>-1</v>
      </c>
      <c r="N1356" s="3" t="str">
        <f t="shared" si="42"/>
        <v/>
      </c>
      <c r="O1356" s="3">
        <f>COUNTIF(N$8:N1356,"X")</f>
        <v>112</v>
      </c>
      <c r="P1356" s="3"/>
      <c r="R1356" s="18" t="str">
        <f t="shared" si="43"/>
        <v/>
      </c>
    </row>
    <row r="1357" spans="1:18">
      <c r="A1357" s="2">
        <v>1350</v>
      </c>
      <c r="B1357">
        <v>1</v>
      </c>
      <c r="C1357">
        <v>5</v>
      </c>
      <c r="D1357">
        <v>84</v>
      </c>
      <c r="E1357">
        <v>4</v>
      </c>
      <c r="F1357">
        <v>82</v>
      </c>
      <c r="G1357">
        <v>1</v>
      </c>
      <c r="H1357">
        <v>94</v>
      </c>
      <c r="I1357">
        <v>-1</v>
      </c>
      <c r="J1357">
        <v>3600</v>
      </c>
      <c r="K1357">
        <v>-1</v>
      </c>
      <c r="L1357">
        <v>-1</v>
      </c>
      <c r="N1357" s="3" t="str">
        <f t="shared" si="42"/>
        <v/>
      </c>
      <c r="O1357" s="3">
        <f>COUNTIF(N$8:N1357,"X")</f>
        <v>112</v>
      </c>
      <c r="P1357" s="3"/>
      <c r="R1357" s="18" t="str">
        <f t="shared" si="43"/>
        <v/>
      </c>
    </row>
    <row r="1358" spans="1:18">
      <c r="A1358" s="2">
        <v>1351</v>
      </c>
      <c r="B1358">
        <v>1</v>
      </c>
      <c r="C1358">
        <v>5</v>
      </c>
      <c r="D1358">
        <v>105</v>
      </c>
      <c r="E1358">
        <v>2</v>
      </c>
      <c r="F1358">
        <v>89</v>
      </c>
      <c r="G1358">
        <v>3</v>
      </c>
      <c r="H1358">
        <v>116</v>
      </c>
      <c r="I1358">
        <v>-1</v>
      </c>
      <c r="J1358">
        <v>3800</v>
      </c>
      <c r="K1358">
        <v>-1</v>
      </c>
      <c r="L1358">
        <v>-1</v>
      </c>
      <c r="N1358" s="3" t="str">
        <f t="shared" si="42"/>
        <v/>
      </c>
      <c r="O1358" s="3">
        <f>COUNTIF(N$8:N1358,"X")</f>
        <v>112</v>
      </c>
      <c r="P1358" s="3" t="str">
        <f>IF(O1358&gt;$F$3,"X","-")</f>
        <v>X</v>
      </c>
      <c r="R1358" s="18" t="str">
        <f t="shared" si="43"/>
        <v>Betriebsmeldung</v>
      </c>
    </row>
    <row r="1359" spans="1:18">
      <c r="A1359" s="2">
        <v>1352</v>
      </c>
      <c r="B1359">
        <v>1</v>
      </c>
      <c r="C1359">
        <v>10</v>
      </c>
      <c r="D1359">
        <v>97</v>
      </c>
      <c r="E1359">
        <v>2</v>
      </c>
      <c r="F1359">
        <v>88</v>
      </c>
      <c r="G1359">
        <v>8</v>
      </c>
      <c r="H1359">
        <v>100</v>
      </c>
      <c r="I1359">
        <v>-1</v>
      </c>
      <c r="J1359">
        <v>4600</v>
      </c>
      <c r="K1359">
        <v>-1</v>
      </c>
      <c r="L1359">
        <v>-1</v>
      </c>
      <c r="N1359" s="3" t="str">
        <f t="shared" si="42"/>
        <v/>
      </c>
      <c r="O1359" s="3">
        <f>COUNTIF(N$8:N1359,"X")</f>
        <v>112</v>
      </c>
      <c r="P1359" s="3"/>
      <c r="R1359" s="18" t="str">
        <f t="shared" si="43"/>
        <v/>
      </c>
    </row>
    <row r="1360" spans="1:18">
      <c r="A1360" s="2">
        <v>1353</v>
      </c>
      <c r="B1360">
        <v>1</v>
      </c>
      <c r="C1360">
        <v>6</v>
      </c>
      <c r="D1360">
        <v>94</v>
      </c>
      <c r="E1360">
        <v>3</v>
      </c>
      <c r="F1360">
        <v>89</v>
      </c>
      <c r="G1360">
        <v>3</v>
      </c>
      <c r="H1360">
        <v>100</v>
      </c>
      <c r="I1360">
        <v>-1</v>
      </c>
      <c r="J1360">
        <v>4500</v>
      </c>
      <c r="K1360">
        <v>-1</v>
      </c>
      <c r="L1360">
        <v>-1</v>
      </c>
      <c r="N1360" s="3" t="str">
        <f t="shared" si="42"/>
        <v/>
      </c>
      <c r="O1360" s="3">
        <f>COUNTIF(N$8:N1360,"X")</f>
        <v>112</v>
      </c>
      <c r="P1360" s="3"/>
      <c r="R1360" s="18" t="str">
        <f t="shared" si="43"/>
        <v/>
      </c>
    </row>
    <row r="1361" spans="1:18">
      <c r="A1361" s="2">
        <v>1354</v>
      </c>
      <c r="B1361">
        <v>1</v>
      </c>
      <c r="C1361">
        <v>6</v>
      </c>
      <c r="D1361">
        <v>103</v>
      </c>
      <c r="E1361">
        <v>3</v>
      </c>
      <c r="F1361">
        <v>86</v>
      </c>
      <c r="G1361">
        <v>3</v>
      </c>
      <c r="H1361">
        <v>120</v>
      </c>
      <c r="I1361">
        <v>-1</v>
      </c>
      <c r="J1361">
        <v>4200</v>
      </c>
      <c r="K1361">
        <v>-1</v>
      </c>
      <c r="L1361">
        <v>-1</v>
      </c>
      <c r="N1361" s="3" t="str">
        <f t="shared" si="42"/>
        <v/>
      </c>
      <c r="O1361" s="3">
        <f>COUNTIF(N$8:N1361,"X")</f>
        <v>112</v>
      </c>
      <c r="P1361" s="3"/>
      <c r="R1361" s="18" t="str">
        <f t="shared" si="43"/>
        <v/>
      </c>
    </row>
    <row r="1362" spans="1:18">
      <c r="A1362" s="2">
        <v>1355</v>
      </c>
      <c r="B1362">
        <v>1</v>
      </c>
      <c r="C1362">
        <v>5</v>
      </c>
      <c r="D1362">
        <v>118</v>
      </c>
      <c r="E1362">
        <v>0</v>
      </c>
      <c r="F1362">
        <v>-1</v>
      </c>
      <c r="G1362">
        <v>5</v>
      </c>
      <c r="H1362">
        <v>118</v>
      </c>
      <c r="I1362">
        <v>-1</v>
      </c>
      <c r="J1362">
        <v>3600</v>
      </c>
      <c r="K1362">
        <v>-1</v>
      </c>
      <c r="L1362">
        <v>-1</v>
      </c>
      <c r="N1362" s="3" t="str">
        <f t="shared" si="42"/>
        <v/>
      </c>
      <c r="O1362" s="3">
        <f>COUNTIF(N$8:N1362,"X")</f>
        <v>112</v>
      </c>
      <c r="P1362" s="3"/>
      <c r="R1362" s="18" t="str">
        <f t="shared" si="43"/>
        <v/>
      </c>
    </row>
    <row r="1363" spans="1:18">
      <c r="A1363" s="2">
        <v>1356</v>
      </c>
      <c r="B1363">
        <v>1</v>
      </c>
      <c r="C1363">
        <v>6</v>
      </c>
      <c r="D1363">
        <v>100</v>
      </c>
      <c r="E1363">
        <v>3</v>
      </c>
      <c r="F1363">
        <v>89</v>
      </c>
      <c r="G1363">
        <v>3</v>
      </c>
      <c r="H1363">
        <v>111</v>
      </c>
      <c r="I1363">
        <v>-1</v>
      </c>
      <c r="J1363">
        <v>3800</v>
      </c>
      <c r="K1363">
        <v>-1</v>
      </c>
      <c r="L1363">
        <v>-1</v>
      </c>
      <c r="N1363" s="3" t="str">
        <f t="shared" si="42"/>
        <v/>
      </c>
      <c r="O1363" s="3">
        <f>COUNTIF(N$8:N1363,"X")</f>
        <v>112</v>
      </c>
      <c r="P1363" s="3"/>
      <c r="R1363" s="18" t="str">
        <f t="shared" si="43"/>
        <v/>
      </c>
    </row>
    <row r="1364" spans="1:18">
      <c r="A1364" s="2">
        <v>1357</v>
      </c>
      <c r="B1364">
        <v>1</v>
      </c>
      <c r="C1364">
        <v>6</v>
      </c>
      <c r="D1364">
        <v>117</v>
      </c>
      <c r="E1364">
        <v>1</v>
      </c>
      <c r="F1364">
        <v>110</v>
      </c>
      <c r="G1364">
        <v>5</v>
      </c>
      <c r="H1364">
        <v>118</v>
      </c>
      <c r="I1364">
        <v>-1</v>
      </c>
      <c r="J1364">
        <v>4600</v>
      </c>
      <c r="K1364">
        <v>-1</v>
      </c>
      <c r="L1364">
        <v>-1</v>
      </c>
      <c r="N1364" s="3" t="str">
        <f t="shared" si="42"/>
        <v/>
      </c>
      <c r="O1364" s="3">
        <f>COUNTIF(N$8:N1364,"X")</f>
        <v>112</v>
      </c>
      <c r="P1364" s="3"/>
      <c r="R1364" s="18" t="str">
        <f t="shared" si="43"/>
        <v/>
      </c>
    </row>
    <row r="1365" spans="1:18">
      <c r="A1365" s="2">
        <v>1358</v>
      </c>
      <c r="B1365">
        <v>1</v>
      </c>
      <c r="C1365">
        <v>5</v>
      </c>
      <c r="D1365">
        <v>87</v>
      </c>
      <c r="E1365">
        <v>5</v>
      </c>
      <c r="F1365">
        <v>87</v>
      </c>
      <c r="G1365">
        <v>0</v>
      </c>
      <c r="H1365">
        <v>-1</v>
      </c>
      <c r="I1365">
        <v>-1</v>
      </c>
      <c r="J1365">
        <v>4500</v>
      </c>
      <c r="K1365">
        <v>-1</v>
      </c>
      <c r="L1365">
        <v>-1</v>
      </c>
      <c r="N1365" s="3" t="str">
        <f t="shared" si="42"/>
        <v/>
      </c>
      <c r="O1365" s="3">
        <f>COUNTIF(N$8:N1365,"X")</f>
        <v>112</v>
      </c>
      <c r="P1365" s="3"/>
      <c r="R1365" s="18" t="str">
        <f t="shared" si="43"/>
        <v/>
      </c>
    </row>
    <row r="1366" spans="1:18">
      <c r="A1366" s="2">
        <v>1359</v>
      </c>
      <c r="B1366">
        <v>1</v>
      </c>
      <c r="C1366">
        <v>5</v>
      </c>
      <c r="D1366">
        <v>84</v>
      </c>
      <c r="E1366">
        <v>5</v>
      </c>
      <c r="F1366">
        <v>84</v>
      </c>
      <c r="G1366">
        <v>0</v>
      </c>
      <c r="H1366">
        <v>-1</v>
      </c>
      <c r="I1366">
        <v>-1</v>
      </c>
      <c r="J1366">
        <v>4200</v>
      </c>
      <c r="K1366">
        <v>-1</v>
      </c>
      <c r="L1366">
        <v>-1</v>
      </c>
      <c r="N1366" s="3" t="str">
        <f t="shared" si="42"/>
        <v/>
      </c>
      <c r="O1366" s="3">
        <f>COUNTIF(N$8:N1366,"X")</f>
        <v>112</v>
      </c>
      <c r="P1366" s="3"/>
      <c r="R1366" s="18" t="str">
        <f t="shared" si="43"/>
        <v/>
      </c>
    </row>
    <row r="1367" spans="1:18">
      <c r="A1367" s="2">
        <v>1360</v>
      </c>
      <c r="B1367">
        <v>1</v>
      </c>
      <c r="C1367">
        <v>6</v>
      </c>
      <c r="D1367">
        <v>107</v>
      </c>
      <c r="E1367">
        <v>2</v>
      </c>
      <c r="F1367">
        <v>103</v>
      </c>
      <c r="G1367">
        <v>4</v>
      </c>
      <c r="H1367">
        <v>110</v>
      </c>
      <c r="I1367">
        <v>-1</v>
      </c>
      <c r="J1367">
        <v>3900</v>
      </c>
      <c r="K1367">
        <v>-1</v>
      </c>
      <c r="L1367">
        <v>-1</v>
      </c>
      <c r="N1367" s="3" t="str">
        <f t="shared" si="42"/>
        <v/>
      </c>
      <c r="O1367" s="3">
        <f>COUNTIF(N$8:N1367,"X")</f>
        <v>112</v>
      </c>
      <c r="P1367" s="3"/>
      <c r="R1367" s="18" t="str">
        <f t="shared" si="43"/>
        <v/>
      </c>
    </row>
    <row r="1368" spans="1:18">
      <c r="A1368" s="2">
        <v>1361</v>
      </c>
      <c r="B1368">
        <v>1</v>
      </c>
      <c r="C1368">
        <v>5</v>
      </c>
      <c r="D1368">
        <v>88</v>
      </c>
      <c r="E1368">
        <v>4</v>
      </c>
      <c r="F1368">
        <v>85</v>
      </c>
      <c r="G1368">
        <v>1</v>
      </c>
      <c r="H1368">
        <v>104</v>
      </c>
      <c r="I1368">
        <v>-1</v>
      </c>
      <c r="J1368">
        <v>4000</v>
      </c>
      <c r="K1368">
        <v>-1</v>
      </c>
      <c r="L1368">
        <v>-1</v>
      </c>
      <c r="N1368" s="3" t="str">
        <f t="shared" si="42"/>
        <v/>
      </c>
      <c r="O1368" s="3">
        <f>COUNTIF(N$8:N1368,"X")</f>
        <v>112</v>
      </c>
      <c r="P1368" s="3" t="str">
        <f>IF(O1368&gt;$F$3,"X","-")</f>
        <v>X</v>
      </c>
      <c r="R1368" s="18" t="str">
        <f t="shared" si="43"/>
        <v>Betriebsmeldung</v>
      </c>
    </row>
    <row r="1369" spans="1:18">
      <c r="A1369" s="2">
        <v>1362</v>
      </c>
      <c r="B1369">
        <v>1</v>
      </c>
      <c r="C1369">
        <v>3</v>
      </c>
      <c r="D1369">
        <v>98</v>
      </c>
      <c r="E1369">
        <v>1</v>
      </c>
      <c r="F1369">
        <v>83</v>
      </c>
      <c r="G1369">
        <v>2</v>
      </c>
      <c r="H1369">
        <v>106</v>
      </c>
      <c r="I1369">
        <v>-1</v>
      </c>
      <c r="J1369" s="10">
        <v>4200</v>
      </c>
      <c r="K1369">
        <v>-1</v>
      </c>
      <c r="L1369">
        <v>-1</v>
      </c>
      <c r="N1369" s="3" t="str">
        <f t="shared" si="42"/>
        <v/>
      </c>
      <c r="O1369" s="3">
        <f>COUNTIF(N$8:N1369,"X")</f>
        <v>112</v>
      </c>
      <c r="P1369" s="3"/>
      <c r="R1369" s="18" t="str">
        <f t="shared" si="43"/>
        <v/>
      </c>
    </row>
    <row r="1370" spans="1:18">
      <c r="A1370" s="2">
        <v>1363</v>
      </c>
      <c r="B1370">
        <v>1</v>
      </c>
      <c r="C1370">
        <v>8</v>
      </c>
      <c r="D1370">
        <v>97</v>
      </c>
      <c r="E1370">
        <v>3</v>
      </c>
      <c r="F1370">
        <v>89</v>
      </c>
      <c r="G1370">
        <v>5</v>
      </c>
      <c r="H1370">
        <v>103</v>
      </c>
      <c r="I1370">
        <v>-1</v>
      </c>
      <c r="J1370" s="10">
        <v>4300</v>
      </c>
      <c r="K1370">
        <v>-1</v>
      </c>
      <c r="L1370">
        <v>-1</v>
      </c>
      <c r="N1370" s="3" t="str">
        <f t="shared" si="42"/>
        <v/>
      </c>
      <c r="O1370" s="3">
        <f>COUNTIF(N$8:N1370,"X")</f>
        <v>112</v>
      </c>
      <c r="P1370" s="3"/>
      <c r="R1370" s="18" t="str">
        <f t="shared" si="43"/>
        <v/>
      </c>
    </row>
    <row r="1371" spans="1:18">
      <c r="A1371" s="2">
        <v>1364</v>
      </c>
      <c r="B1371">
        <v>1</v>
      </c>
      <c r="C1371">
        <v>5</v>
      </c>
      <c r="D1371">
        <v>92</v>
      </c>
      <c r="E1371">
        <v>0</v>
      </c>
      <c r="F1371">
        <v>-1</v>
      </c>
      <c r="G1371">
        <v>5</v>
      </c>
      <c r="H1371">
        <v>92</v>
      </c>
      <c r="I1371">
        <v>-1</v>
      </c>
      <c r="J1371" s="10">
        <v>3900</v>
      </c>
      <c r="K1371">
        <v>-1</v>
      </c>
      <c r="L1371">
        <v>-1</v>
      </c>
      <c r="N1371" s="3" t="str">
        <f t="shared" si="42"/>
        <v/>
      </c>
      <c r="O1371" s="3">
        <f>COUNTIF(N$8:N1371,"X")</f>
        <v>112</v>
      </c>
      <c r="P1371" s="3"/>
      <c r="R1371" s="18" t="str">
        <f t="shared" si="43"/>
        <v/>
      </c>
    </row>
    <row r="1372" spans="1:18">
      <c r="A1372" s="2">
        <v>1365</v>
      </c>
      <c r="B1372">
        <v>1</v>
      </c>
      <c r="C1372">
        <v>9</v>
      </c>
      <c r="D1372">
        <v>90</v>
      </c>
      <c r="E1372">
        <v>5</v>
      </c>
      <c r="F1372">
        <v>86</v>
      </c>
      <c r="G1372">
        <v>4</v>
      </c>
      <c r="H1372">
        <v>97</v>
      </c>
      <c r="I1372">
        <v>-1</v>
      </c>
      <c r="J1372">
        <v>4600</v>
      </c>
      <c r="K1372">
        <v>-1</v>
      </c>
      <c r="L1372">
        <v>-1</v>
      </c>
      <c r="N1372" s="3" t="str">
        <f t="shared" si="42"/>
        <v/>
      </c>
      <c r="O1372" s="3">
        <f>COUNTIF(N$8:N1372,"X")</f>
        <v>112</v>
      </c>
      <c r="P1372" s="3"/>
      <c r="R1372" s="18" t="str">
        <f t="shared" si="43"/>
        <v/>
      </c>
    </row>
    <row r="1373" spans="1:18">
      <c r="A1373" s="2">
        <v>1366</v>
      </c>
      <c r="B1373">
        <v>1</v>
      </c>
      <c r="C1373">
        <v>6</v>
      </c>
      <c r="D1373">
        <v>96</v>
      </c>
      <c r="E1373">
        <v>3</v>
      </c>
      <c r="F1373">
        <v>85</v>
      </c>
      <c r="G1373">
        <v>3</v>
      </c>
      <c r="H1373">
        <v>108</v>
      </c>
      <c r="I1373">
        <v>-1</v>
      </c>
      <c r="J1373">
        <v>4500</v>
      </c>
      <c r="K1373">
        <v>-1</v>
      </c>
      <c r="L1373">
        <v>-1</v>
      </c>
      <c r="N1373" s="3" t="str">
        <f t="shared" si="42"/>
        <v/>
      </c>
      <c r="O1373" s="3">
        <f>COUNTIF(N$8:N1373,"X")</f>
        <v>112</v>
      </c>
      <c r="P1373" s="3"/>
      <c r="R1373" s="18" t="str">
        <f t="shared" si="43"/>
        <v/>
      </c>
    </row>
    <row r="1374" spans="1:18">
      <c r="A1374" s="2">
        <v>1367</v>
      </c>
      <c r="B1374">
        <v>1</v>
      </c>
      <c r="C1374">
        <v>4</v>
      </c>
      <c r="D1374">
        <v>92</v>
      </c>
      <c r="E1374">
        <v>3</v>
      </c>
      <c r="F1374">
        <v>89</v>
      </c>
      <c r="G1374">
        <v>1</v>
      </c>
      <c r="H1374">
        <v>102</v>
      </c>
      <c r="I1374">
        <v>-1</v>
      </c>
      <c r="J1374">
        <v>4200</v>
      </c>
      <c r="K1374">
        <v>-1</v>
      </c>
      <c r="L1374">
        <v>-1</v>
      </c>
      <c r="N1374" s="3" t="str">
        <f t="shared" si="42"/>
        <v/>
      </c>
      <c r="O1374" s="3">
        <f>COUNTIF(N$8:N1374,"X")</f>
        <v>112</v>
      </c>
      <c r="P1374" s="3"/>
      <c r="R1374" s="18" t="str">
        <f t="shared" si="43"/>
        <v/>
      </c>
    </row>
    <row r="1375" spans="1:18">
      <c r="A1375" s="2">
        <v>1368</v>
      </c>
      <c r="B1375">
        <v>1</v>
      </c>
      <c r="C1375">
        <v>7</v>
      </c>
      <c r="D1375">
        <v>98</v>
      </c>
      <c r="E1375">
        <v>3</v>
      </c>
      <c r="F1375">
        <v>93</v>
      </c>
      <c r="G1375">
        <v>4</v>
      </c>
      <c r="H1375">
        <v>103</v>
      </c>
      <c r="I1375">
        <v>-1</v>
      </c>
      <c r="J1375">
        <v>3900</v>
      </c>
      <c r="K1375">
        <v>-1</v>
      </c>
      <c r="L1375">
        <v>-1</v>
      </c>
      <c r="N1375" s="3" t="str">
        <f t="shared" si="42"/>
        <v/>
      </c>
      <c r="O1375" s="3">
        <f>COUNTIF(N$8:N1375,"X")</f>
        <v>112</v>
      </c>
      <c r="P1375" s="3"/>
      <c r="R1375" s="18" t="str">
        <f t="shared" si="43"/>
        <v/>
      </c>
    </row>
    <row r="1376" spans="1:18">
      <c r="A1376" s="2">
        <v>1369</v>
      </c>
      <c r="B1376">
        <v>1</v>
      </c>
      <c r="C1376">
        <v>6</v>
      </c>
      <c r="D1376">
        <v>100</v>
      </c>
      <c r="E1376">
        <v>3</v>
      </c>
      <c r="F1376">
        <v>89</v>
      </c>
      <c r="G1376">
        <v>3</v>
      </c>
      <c r="H1376">
        <v>112</v>
      </c>
      <c r="I1376">
        <v>-1</v>
      </c>
      <c r="J1376">
        <v>4000</v>
      </c>
      <c r="K1376">
        <v>-1</v>
      </c>
      <c r="L1376">
        <v>-1</v>
      </c>
      <c r="N1376" s="3" t="str">
        <f t="shared" si="42"/>
        <v/>
      </c>
      <c r="O1376" s="3">
        <f>COUNTIF(N$8:N1376,"X")</f>
        <v>112</v>
      </c>
      <c r="P1376" s="3"/>
      <c r="R1376" s="18" t="str">
        <f t="shared" si="43"/>
        <v/>
      </c>
    </row>
    <row r="1377" spans="1:18">
      <c r="A1377" s="2">
        <v>1370</v>
      </c>
      <c r="B1377">
        <v>1</v>
      </c>
      <c r="C1377">
        <v>4</v>
      </c>
      <c r="D1377">
        <v>106</v>
      </c>
      <c r="E1377">
        <v>2</v>
      </c>
      <c r="F1377">
        <v>86</v>
      </c>
      <c r="G1377">
        <v>2</v>
      </c>
      <c r="H1377">
        <v>126</v>
      </c>
      <c r="I1377">
        <v>-1</v>
      </c>
      <c r="J1377">
        <v>3300</v>
      </c>
      <c r="K1377">
        <v>-1</v>
      </c>
      <c r="L1377">
        <v>-1</v>
      </c>
      <c r="N1377" s="3" t="str">
        <f t="shared" si="42"/>
        <v/>
      </c>
      <c r="O1377" s="3">
        <f>COUNTIF(N$8:N1377,"X")</f>
        <v>112</v>
      </c>
      <c r="P1377" s="3"/>
      <c r="R1377" s="18" t="str">
        <f t="shared" si="43"/>
        <v/>
      </c>
    </row>
    <row r="1378" spans="1:18">
      <c r="A1378" s="2">
        <v>1371</v>
      </c>
      <c r="B1378">
        <v>1</v>
      </c>
      <c r="C1378">
        <v>6</v>
      </c>
      <c r="D1378">
        <v>94</v>
      </c>
      <c r="E1378">
        <v>3</v>
      </c>
      <c r="F1378">
        <v>86</v>
      </c>
      <c r="G1378">
        <v>3</v>
      </c>
      <c r="H1378">
        <v>102</v>
      </c>
      <c r="I1378">
        <v>-1</v>
      </c>
      <c r="J1378">
        <v>3500</v>
      </c>
      <c r="K1378">
        <v>-1</v>
      </c>
      <c r="L1378">
        <v>-1</v>
      </c>
      <c r="N1378" s="3" t="str">
        <f t="shared" si="42"/>
        <v/>
      </c>
      <c r="O1378" s="3">
        <f>COUNTIF(N$8:N1378,"X")</f>
        <v>112</v>
      </c>
      <c r="P1378" s="3" t="str">
        <f>IF(O1378&gt;$F$3,"X","-")</f>
        <v>X</v>
      </c>
      <c r="R1378" s="18" t="str">
        <f t="shared" si="43"/>
        <v>Betriebsmeldung</v>
      </c>
    </row>
    <row r="1379" spans="1:18">
      <c r="A1379" s="2">
        <v>1372</v>
      </c>
      <c r="B1379">
        <v>1</v>
      </c>
      <c r="C1379">
        <v>7</v>
      </c>
      <c r="D1379">
        <v>102</v>
      </c>
      <c r="E1379">
        <v>2</v>
      </c>
      <c r="F1379">
        <v>88</v>
      </c>
      <c r="G1379">
        <v>5</v>
      </c>
      <c r="H1379">
        <v>108</v>
      </c>
      <c r="I1379">
        <v>-1</v>
      </c>
      <c r="J1379">
        <v>2800</v>
      </c>
      <c r="K1379">
        <v>-1</v>
      </c>
      <c r="L1379">
        <v>-1</v>
      </c>
      <c r="N1379" s="3" t="str">
        <f t="shared" si="42"/>
        <v/>
      </c>
      <c r="O1379" s="3">
        <f>COUNTIF(N$8:N1379,"X")</f>
        <v>112</v>
      </c>
      <c r="P1379" s="3"/>
      <c r="R1379" s="18" t="str">
        <f t="shared" si="43"/>
        <v/>
      </c>
    </row>
    <row r="1380" spans="1:18">
      <c r="A1380" s="2">
        <v>1373</v>
      </c>
      <c r="B1380">
        <v>1</v>
      </c>
      <c r="C1380">
        <v>3</v>
      </c>
      <c r="D1380">
        <v>89</v>
      </c>
      <c r="E1380">
        <v>3</v>
      </c>
      <c r="F1380">
        <v>89</v>
      </c>
      <c r="G1380">
        <v>0</v>
      </c>
      <c r="H1380">
        <v>-1</v>
      </c>
      <c r="I1380">
        <v>-1</v>
      </c>
      <c r="J1380">
        <v>4400</v>
      </c>
      <c r="K1380">
        <v>-1</v>
      </c>
      <c r="L1380">
        <v>-1</v>
      </c>
      <c r="N1380" s="3" t="str">
        <f t="shared" si="42"/>
        <v/>
      </c>
      <c r="O1380" s="3">
        <f>COUNTIF(N$8:N1380,"X")</f>
        <v>112</v>
      </c>
      <c r="P1380" s="3"/>
      <c r="R1380" s="18" t="str">
        <f t="shared" si="43"/>
        <v/>
      </c>
    </row>
    <row r="1381" spans="1:18">
      <c r="A1381" s="2">
        <v>1374</v>
      </c>
      <c r="B1381">
        <v>1</v>
      </c>
      <c r="C1381">
        <v>7</v>
      </c>
      <c r="D1381">
        <v>93</v>
      </c>
      <c r="E1381">
        <v>5</v>
      </c>
      <c r="F1381">
        <v>85</v>
      </c>
      <c r="G1381">
        <v>2</v>
      </c>
      <c r="H1381">
        <v>113</v>
      </c>
      <c r="I1381">
        <v>-1</v>
      </c>
      <c r="J1381">
        <v>3600</v>
      </c>
      <c r="K1381">
        <v>-1</v>
      </c>
      <c r="L1381">
        <v>-1</v>
      </c>
      <c r="N1381" s="3" t="str">
        <f t="shared" si="42"/>
        <v/>
      </c>
      <c r="O1381" s="3">
        <f>COUNTIF(N$8:N1381,"X")</f>
        <v>112</v>
      </c>
      <c r="P1381" s="3"/>
      <c r="R1381" s="18" t="str">
        <f t="shared" si="43"/>
        <v/>
      </c>
    </row>
    <row r="1382" spans="1:18">
      <c r="A1382" s="2">
        <v>1375</v>
      </c>
      <c r="B1382">
        <v>1</v>
      </c>
      <c r="C1382">
        <v>6</v>
      </c>
      <c r="D1382">
        <v>108</v>
      </c>
      <c r="E1382">
        <v>1</v>
      </c>
      <c r="F1382">
        <v>73</v>
      </c>
      <c r="G1382">
        <v>5</v>
      </c>
      <c r="H1382">
        <v>115</v>
      </c>
      <c r="I1382">
        <v>-1</v>
      </c>
      <c r="J1382">
        <v>3800</v>
      </c>
      <c r="K1382">
        <v>-1</v>
      </c>
      <c r="L1382">
        <v>-1</v>
      </c>
      <c r="N1382" s="3" t="str">
        <f t="shared" si="42"/>
        <v/>
      </c>
      <c r="O1382" s="3">
        <f>COUNTIF(N$8:N1382,"X")</f>
        <v>112</v>
      </c>
      <c r="P1382" s="3"/>
      <c r="R1382" s="18" t="str">
        <f t="shared" si="43"/>
        <v/>
      </c>
    </row>
    <row r="1383" spans="1:18">
      <c r="A1383" s="2">
        <v>1376</v>
      </c>
      <c r="B1383">
        <v>1</v>
      </c>
      <c r="C1383">
        <v>6</v>
      </c>
      <c r="D1383">
        <v>86</v>
      </c>
      <c r="E1383">
        <v>6</v>
      </c>
      <c r="F1383">
        <v>86</v>
      </c>
      <c r="G1383">
        <v>0</v>
      </c>
      <c r="H1383">
        <v>-1</v>
      </c>
      <c r="I1383">
        <v>-1</v>
      </c>
      <c r="J1383">
        <v>4600</v>
      </c>
      <c r="K1383">
        <v>-1</v>
      </c>
      <c r="L1383">
        <v>-1</v>
      </c>
      <c r="N1383" s="3" t="str">
        <f t="shared" si="42"/>
        <v/>
      </c>
      <c r="O1383" s="3">
        <f>COUNTIF(N$8:N1383,"X")</f>
        <v>112</v>
      </c>
      <c r="P1383" s="3"/>
      <c r="R1383" s="18" t="str">
        <f t="shared" si="43"/>
        <v/>
      </c>
    </row>
    <row r="1384" spans="1:18">
      <c r="A1384" s="2">
        <v>1377</v>
      </c>
      <c r="B1384">
        <v>1</v>
      </c>
      <c r="C1384">
        <v>6</v>
      </c>
      <c r="D1384">
        <v>92</v>
      </c>
      <c r="E1384">
        <v>5</v>
      </c>
      <c r="F1384">
        <v>85</v>
      </c>
      <c r="G1384">
        <v>1</v>
      </c>
      <c r="H1384">
        <v>132</v>
      </c>
      <c r="I1384">
        <v>-1</v>
      </c>
      <c r="J1384">
        <v>4500</v>
      </c>
      <c r="K1384">
        <v>-1</v>
      </c>
      <c r="L1384">
        <v>-1</v>
      </c>
      <c r="N1384" s="3" t="str">
        <f t="shared" si="42"/>
        <v/>
      </c>
      <c r="O1384" s="3">
        <f>COUNTIF(N$8:N1384,"X")</f>
        <v>112</v>
      </c>
      <c r="P1384" s="3"/>
      <c r="R1384" s="18" t="str">
        <f t="shared" si="43"/>
        <v/>
      </c>
    </row>
    <row r="1385" spans="1:18">
      <c r="A1385" s="2">
        <v>1378</v>
      </c>
      <c r="B1385">
        <v>1</v>
      </c>
      <c r="C1385">
        <v>6</v>
      </c>
      <c r="D1385">
        <v>108</v>
      </c>
      <c r="E1385">
        <v>2</v>
      </c>
      <c r="F1385">
        <v>88</v>
      </c>
      <c r="G1385">
        <v>4</v>
      </c>
      <c r="H1385">
        <v>118</v>
      </c>
      <c r="I1385">
        <v>-1</v>
      </c>
      <c r="J1385">
        <v>4200</v>
      </c>
      <c r="K1385">
        <v>-1</v>
      </c>
      <c r="L1385">
        <v>-1</v>
      </c>
      <c r="N1385" s="3" t="str">
        <f t="shared" si="42"/>
        <v/>
      </c>
      <c r="O1385" s="3">
        <f>COUNTIF(N$8:N1385,"X")</f>
        <v>112</v>
      </c>
      <c r="P1385" s="3"/>
      <c r="R1385" s="18" t="str">
        <f t="shared" si="43"/>
        <v/>
      </c>
    </row>
    <row r="1386" spans="1:18">
      <c r="A1386" s="2">
        <v>1379</v>
      </c>
      <c r="B1386">
        <v>1</v>
      </c>
      <c r="C1386">
        <v>4</v>
      </c>
      <c r="D1386">
        <v>110</v>
      </c>
      <c r="E1386">
        <v>1</v>
      </c>
      <c r="F1386">
        <v>78</v>
      </c>
      <c r="G1386">
        <v>3</v>
      </c>
      <c r="H1386">
        <v>121</v>
      </c>
      <c r="I1386">
        <v>-1</v>
      </c>
      <c r="J1386">
        <v>3900</v>
      </c>
      <c r="K1386">
        <v>-1</v>
      </c>
      <c r="L1386">
        <v>-1</v>
      </c>
      <c r="N1386" s="3" t="str">
        <f t="shared" si="42"/>
        <v/>
      </c>
      <c r="O1386" s="3">
        <f>COUNTIF(N$8:N1386,"X")</f>
        <v>112</v>
      </c>
      <c r="P1386" s="3"/>
      <c r="R1386" s="18" t="str">
        <f t="shared" si="43"/>
        <v/>
      </c>
    </row>
    <row r="1387" spans="1:18">
      <c r="A1387" s="2">
        <v>1380</v>
      </c>
      <c r="B1387">
        <v>1</v>
      </c>
      <c r="C1387">
        <v>4</v>
      </c>
      <c r="D1387">
        <v>105</v>
      </c>
      <c r="E1387">
        <v>1</v>
      </c>
      <c r="F1387">
        <v>88</v>
      </c>
      <c r="G1387">
        <v>3</v>
      </c>
      <c r="H1387">
        <v>111</v>
      </c>
      <c r="I1387">
        <v>-1</v>
      </c>
      <c r="J1387">
        <v>4000</v>
      </c>
      <c r="K1387">
        <v>-1</v>
      </c>
      <c r="L1387">
        <v>-1</v>
      </c>
      <c r="N1387" s="3" t="str">
        <f t="shared" si="42"/>
        <v/>
      </c>
      <c r="O1387" s="3">
        <f>COUNTIF(N$8:N1387,"X")</f>
        <v>112</v>
      </c>
      <c r="P1387" s="3"/>
      <c r="R1387" s="18" t="str">
        <f t="shared" si="43"/>
        <v/>
      </c>
    </row>
    <row r="1388" spans="1:18">
      <c r="A1388" s="2">
        <v>1381</v>
      </c>
      <c r="B1388">
        <v>1</v>
      </c>
      <c r="C1388">
        <v>4</v>
      </c>
      <c r="D1388">
        <v>83</v>
      </c>
      <c r="E1388">
        <v>3</v>
      </c>
      <c r="F1388">
        <v>85</v>
      </c>
      <c r="G1388">
        <v>1</v>
      </c>
      <c r="H1388">
        <v>80</v>
      </c>
      <c r="I1388">
        <v>-1</v>
      </c>
      <c r="J1388" s="10">
        <v>4200</v>
      </c>
      <c r="K1388">
        <v>-1</v>
      </c>
      <c r="L1388">
        <v>-1</v>
      </c>
      <c r="N1388" s="3" t="str">
        <f t="shared" si="42"/>
        <v/>
      </c>
      <c r="O1388" s="3">
        <f>COUNTIF(N$8:N1388,"X")</f>
        <v>112</v>
      </c>
      <c r="P1388" s="3" t="str">
        <f>IF(O1388&gt;$F$3,"X","-")</f>
        <v>X</v>
      </c>
      <c r="R1388" s="18" t="str">
        <f t="shared" si="43"/>
        <v>Betriebsmeldung</v>
      </c>
    </row>
    <row r="1389" spans="1:18">
      <c r="A1389" s="2">
        <v>1382</v>
      </c>
      <c r="B1389">
        <v>1</v>
      </c>
      <c r="C1389">
        <v>2</v>
      </c>
      <c r="D1389">
        <v>104</v>
      </c>
      <c r="E1389">
        <v>0</v>
      </c>
      <c r="F1389">
        <v>-1</v>
      </c>
      <c r="G1389">
        <v>2</v>
      </c>
      <c r="H1389">
        <v>104</v>
      </c>
      <c r="I1389">
        <v>-1</v>
      </c>
      <c r="J1389" s="10">
        <v>4300</v>
      </c>
      <c r="K1389">
        <v>-1</v>
      </c>
      <c r="L1389">
        <v>-1</v>
      </c>
      <c r="N1389" s="3" t="str">
        <f t="shared" si="42"/>
        <v/>
      </c>
      <c r="O1389" s="3">
        <f>COUNTIF(N$8:N1389,"X")</f>
        <v>112</v>
      </c>
      <c r="P1389" s="3"/>
      <c r="R1389" s="18" t="str">
        <f t="shared" si="43"/>
        <v/>
      </c>
    </row>
    <row r="1390" spans="1:18">
      <c r="A1390" s="2">
        <v>1383</v>
      </c>
      <c r="B1390">
        <v>1</v>
      </c>
      <c r="C1390">
        <v>5</v>
      </c>
      <c r="D1390">
        <v>113</v>
      </c>
      <c r="E1390">
        <v>1</v>
      </c>
      <c r="F1390">
        <v>90</v>
      </c>
      <c r="G1390">
        <v>4</v>
      </c>
      <c r="H1390">
        <v>119</v>
      </c>
      <c r="I1390">
        <v>-1</v>
      </c>
      <c r="J1390" s="10">
        <v>3900</v>
      </c>
      <c r="K1390">
        <v>-1</v>
      </c>
      <c r="L1390">
        <v>-1</v>
      </c>
      <c r="N1390" s="3" t="str">
        <f t="shared" si="42"/>
        <v/>
      </c>
      <c r="O1390" s="3">
        <f>COUNTIF(N$8:N1390,"X")</f>
        <v>112</v>
      </c>
      <c r="P1390" s="3"/>
      <c r="R1390" s="18" t="str">
        <f t="shared" si="43"/>
        <v/>
      </c>
    </row>
    <row r="1391" spans="1:18">
      <c r="A1391" s="2">
        <v>1384</v>
      </c>
      <c r="B1391">
        <v>1</v>
      </c>
      <c r="C1391">
        <v>3</v>
      </c>
      <c r="D1391">
        <v>100</v>
      </c>
      <c r="E1391">
        <v>2</v>
      </c>
      <c r="F1391">
        <v>86</v>
      </c>
      <c r="G1391">
        <v>1</v>
      </c>
      <c r="H1391">
        <v>128</v>
      </c>
      <c r="I1391">
        <v>-1</v>
      </c>
      <c r="J1391" s="10">
        <v>2500</v>
      </c>
      <c r="K1391">
        <v>-1</v>
      </c>
      <c r="L1391">
        <v>-1</v>
      </c>
      <c r="N1391" s="3" t="str">
        <f t="shared" si="42"/>
        <v/>
      </c>
      <c r="O1391" s="3">
        <f>COUNTIF(N$8:N1391,"X")</f>
        <v>112</v>
      </c>
      <c r="P1391" s="3"/>
      <c r="R1391" s="18" t="str">
        <f t="shared" si="43"/>
        <v/>
      </c>
    </row>
    <row r="1392" spans="1:18">
      <c r="A1392" s="2">
        <v>1385</v>
      </c>
      <c r="B1392">
        <v>1</v>
      </c>
      <c r="C1392">
        <v>2</v>
      </c>
      <c r="D1392">
        <v>111</v>
      </c>
      <c r="E1392">
        <v>0</v>
      </c>
      <c r="F1392">
        <v>-1</v>
      </c>
      <c r="G1392">
        <v>2</v>
      </c>
      <c r="H1392">
        <v>111</v>
      </c>
      <c r="I1392">
        <v>-1</v>
      </c>
      <c r="J1392" s="10">
        <v>3800</v>
      </c>
      <c r="K1392">
        <v>-1</v>
      </c>
      <c r="L1392">
        <v>-1</v>
      </c>
      <c r="N1392" s="3" t="str">
        <f t="shared" si="42"/>
        <v/>
      </c>
      <c r="O1392" s="3">
        <f>COUNTIF(N$8:N1392,"X")</f>
        <v>112</v>
      </c>
      <c r="P1392" s="3"/>
      <c r="R1392" s="18" t="str">
        <f t="shared" si="43"/>
        <v/>
      </c>
    </row>
    <row r="1393" spans="1:18">
      <c r="A1393" s="2">
        <v>1386</v>
      </c>
      <c r="B1393">
        <v>1</v>
      </c>
      <c r="C1393">
        <v>5</v>
      </c>
      <c r="D1393">
        <v>109</v>
      </c>
      <c r="E1393">
        <v>2</v>
      </c>
      <c r="F1393">
        <v>88</v>
      </c>
      <c r="G1393">
        <v>3</v>
      </c>
      <c r="H1393">
        <v>123</v>
      </c>
      <c r="I1393">
        <v>-1</v>
      </c>
      <c r="J1393" s="10">
        <v>4700</v>
      </c>
      <c r="K1393">
        <v>-1</v>
      </c>
      <c r="L1393">
        <v>-1</v>
      </c>
      <c r="N1393" s="3" t="str">
        <f t="shared" si="42"/>
        <v/>
      </c>
      <c r="O1393" s="3">
        <f>COUNTIF(N$8:N1393,"X")</f>
        <v>112</v>
      </c>
      <c r="P1393" s="3"/>
      <c r="R1393" s="18" t="str">
        <f t="shared" si="43"/>
        <v/>
      </c>
    </row>
    <row r="1394" spans="1:18">
      <c r="A1394" s="2">
        <v>1387</v>
      </c>
      <c r="B1394">
        <v>1</v>
      </c>
      <c r="C1394">
        <v>7</v>
      </c>
      <c r="D1394">
        <v>90</v>
      </c>
      <c r="E1394">
        <v>4</v>
      </c>
      <c r="F1394">
        <v>86</v>
      </c>
      <c r="G1394">
        <v>3</v>
      </c>
      <c r="H1394">
        <v>97</v>
      </c>
      <c r="I1394">
        <v>-1</v>
      </c>
      <c r="J1394" s="10">
        <v>3600</v>
      </c>
      <c r="K1394">
        <v>-1</v>
      </c>
      <c r="L1394">
        <v>-1</v>
      </c>
      <c r="N1394" s="3" t="str">
        <f t="shared" si="42"/>
        <v/>
      </c>
      <c r="O1394" s="3">
        <f>COUNTIF(N$8:N1394,"X")</f>
        <v>112</v>
      </c>
      <c r="P1394" s="3"/>
      <c r="R1394" s="18" t="str">
        <f t="shared" si="43"/>
        <v/>
      </c>
    </row>
    <row r="1395" spans="1:18">
      <c r="A1395" s="2">
        <v>1388</v>
      </c>
      <c r="B1395">
        <v>1</v>
      </c>
      <c r="C1395">
        <v>5</v>
      </c>
      <c r="D1395">
        <v>94</v>
      </c>
      <c r="E1395">
        <v>4</v>
      </c>
      <c r="F1395">
        <v>89</v>
      </c>
      <c r="G1395">
        <v>1</v>
      </c>
      <c r="H1395">
        <v>118</v>
      </c>
      <c r="I1395">
        <v>-1</v>
      </c>
      <c r="J1395" s="10">
        <v>3300</v>
      </c>
      <c r="K1395">
        <v>-1</v>
      </c>
      <c r="L1395">
        <v>-1</v>
      </c>
      <c r="N1395" s="3" t="str">
        <f t="shared" si="42"/>
        <v/>
      </c>
      <c r="O1395" s="3">
        <f>COUNTIF(N$8:N1395,"X")</f>
        <v>112</v>
      </c>
      <c r="P1395" s="3"/>
      <c r="R1395" s="18" t="str">
        <f t="shared" si="43"/>
        <v/>
      </c>
    </row>
    <row r="1396" spans="1:18">
      <c r="A1396" s="2">
        <v>1389</v>
      </c>
      <c r="B1396">
        <v>1</v>
      </c>
      <c r="C1396">
        <v>4</v>
      </c>
      <c r="D1396">
        <v>92</v>
      </c>
      <c r="E1396">
        <v>3</v>
      </c>
      <c r="F1396">
        <v>91</v>
      </c>
      <c r="G1396">
        <v>1</v>
      </c>
      <c r="H1396">
        <v>95</v>
      </c>
      <c r="I1396">
        <v>-1</v>
      </c>
      <c r="J1396" s="10">
        <v>3500</v>
      </c>
      <c r="K1396">
        <v>-1</v>
      </c>
      <c r="L1396">
        <v>-1</v>
      </c>
      <c r="N1396" s="3" t="str">
        <f t="shared" si="42"/>
        <v/>
      </c>
      <c r="O1396" s="3">
        <f>COUNTIF(N$8:N1396,"X")</f>
        <v>112</v>
      </c>
      <c r="P1396" s="3"/>
      <c r="R1396" s="18" t="str">
        <f t="shared" si="43"/>
        <v/>
      </c>
    </row>
    <row r="1397" spans="1:18">
      <c r="A1397" s="2">
        <v>1390</v>
      </c>
      <c r="B1397">
        <v>1</v>
      </c>
      <c r="C1397">
        <v>6</v>
      </c>
      <c r="D1397">
        <v>97</v>
      </c>
      <c r="E1397">
        <v>2</v>
      </c>
      <c r="F1397">
        <v>89</v>
      </c>
      <c r="G1397">
        <v>4</v>
      </c>
      <c r="H1397">
        <v>102</v>
      </c>
      <c r="I1397">
        <v>-1</v>
      </c>
      <c r="J1397" s="10">
        <v>3900</v>
      </c>
      <c r="K1397">
        <v>-1</v>
      </c>
      <c r="L1397">
        <v>-1</v>
      </c>
      <c r="N1397" s="3" t="str">
        <f t="shared" si="42"/>
        <v/>
      </c>
      <c r="O1397" s="3">
        <f>COUNTIF(N$8:N1397,"X")</f>
        <v>112</v>
      </c>
      <c r="P1397" s="3"/>
      <c r="R1397" s="18" t="str">
        <f t="shared" si="43"/>
        <v/>
      </c>
    </row>
    <row r="1398" spans="1:18">
      <c r="A1398" s="2">
        <v>1391</v>
      </c>
      <c r="B1398">
        <v>1</v>
      </c>
      <c r="C1398">
        <v>3</v>
      </c>
      <c r="D1398">
        <v>100</v>
      </c>
      <c r="E1398">
        <v>2</v>
      </c>
      <c r="F1398">
        <v>91</v>
      </c>
      <c r="G1398">
        <v>1</v>
      </c>
      <c r="H1398">
        <v>118</v>
      </c>
      <c r="I1398">
        <v>-1</v>
      </c>
      <c r="J1398" s="10">
        <v>4100</v>
      </c>
      <c r="K1398">
        <v>-1</v>
      </c>
      <c r="L1398">
        <v>-1</v>
      </c>
      <c r="N1398" s="3" t="str">
        <f t="shared" si="42"/>
        <v/>
      </c>
      <c r="O1398" s="3">
        <f>COUNTIF(N$8:N1398,"X")</f>
        <v>112</v>
      </c>
      <c r="P1398" s="3" t="str">
        <f>IF(O1398&gt;$F$3,"X","-")</f>
        <v>X</v>
      </c>
      <c r="R1398" s="18" t="str">
        <f t="shared" si="43"/>
        <v>Betriebsmeldung</v>
      </c>
    </row>
    <row r="1399" spans="1:18">
      <c r="A1399" s="2">
        <v>1392</v>
      </c>
      <c r="B1399">
        <v>1</v>
      </c>
      <c r="C1399">
        <v>4</v>
      </c>
      <c r="D1399">
        <v>87</v>
      </c>
      <c r="E1399">
        <v>4</v>
      </c>
      <c r="F1399">
        <v>87</v>
      </c>
      <c r="G1399">
        <v>0</v>
      </c>
      <c r="H1399">
        <v>-1</v>
      </c>
      <c r="I1399">
        <v>-1</v>
      </c>
      <c r="J1399" s="10">
        <v>4200</v>
      </c>
      <c r="K1399">
        <v>-1</v>
      </c>
      <c r="L1399">
        <v>-1</v>
      </c>
      <c r="N1399" s="3" t="str">
        <f t="shared" si="42"/>
        <v/>
      </c>
      <c r="O1399" s="3">
        <f>COUNTIF(N$8:N1399,"X")</f>
        <v>112</v>
      </c>
      <c r="P1399" s="3"/>
      <c r="R1399" s="18" t="str">
        <f t="shared" si="43"/>
        <v/>
      </c>
    </row>
    <row r="1400" spans="1:18">
      <c r="A1400" s="2">
        <v>1393</v>
      </c>
      <c r="B1400">
        <v>1</v>
      </c>
      <c r="C1400">
        <v>4</v>
      </c>
      <c r="D1400">
        <v>99</v>
      </c>
      <c r="E1400">
        <v>3</v>
      </c>
      <c r="F1400">
        <v>91</v>
      </c>
      <c r="G1400">
        <v>1</v>
      </c>
      <c r="H1400">
        <v>124</v>
      </c>
      <c r="I1400">
        <v>-1</v>
      </c>
      <c r="J1400" s="10">
        <v>4000</v>
      </c>
      <c r="K1400">
        <v>-1</v>
      </c>
      <c r="L1400">
        <v>-1</v>
      </c>
      <c r="N1400" s="3" t="str">
        <f t="shared" si="42"/>
        <v/>
      </c>
      <c r="O1400" s="3">
        <f>COUNTIF(N$8:N1400,"X")</f>
        <v>112</v>
      </c>
      <c r="P1400" s="3"/>
      <c r="R1400" s="18" t="str">
        <f t="shared" si="43"/>
        <v/>
      </c>
    </row>
    <row r="1401" spans="1:18">
      <c r="A1401" s="2">
        <v>1394</v>
      </c>
      <c r="B1401">
        <v>1</v>
      </c>
      <c r="C1401">
        <v>3</v>
      </c>
      <c r="D1401">
        <v>111</v>
      </c>
      <c r="E1401">
        <v>1</v>
      </c>
      <c r="F1401">
        <v>91</v>
      </c>
      <c r="G1401">
        <v>2</v>
      </c>
      <c r="H1401">
        <v>121</v>
      </c>
      <c r="I1401">
        <v>-1</v>
      </c>
      <c r="J1401">
        <v>3800</v>
      </c>
      <c r="K1401">
        <v>-1</v>
      </c>
      <c r="L1401">
        <v>-1</v>
      </c>
      <c r="N1401" s="3" t="str">
        <f t="shared" si="42"/>
        <v/>
      </c>
      <c r="O1401" s="3">
        <f>COUNTIF(N$8:N1401,"X")</f>
        <v>112</v>
      </c>
      <c r="P1401" s="3"/>
      <c r="R1401" s="18" t="str">
        <f t="shared" si="43"/>
        <v/>
      </c>
    </row>
    <row r="1402" spans="1:18">
      <c r="A1402" s="2">
        <v>1395</v>
      </c>
      <c r="B1402">
        <v>1</v>
      </c>
      <c r="C1402">
        <v>3</v>
      </c>
      <c r="D1402">
        <v>90</v>
      </c>
      <c r="E1402">
        <v>1</v>
      </c>
      <c r="F1402">
        <v>89</v>
      </c>
      <c r="G1402">
        <v>2</v>
      </c>
      <c r="H1402">
        <v>91</v>
      </c>
      <c r="I1402">
        <v>-1</v>
      </c>
      <c r="J1402">
        <v>3100</v>
      </c>
      <c r="K1402">
        <v>-1</v>
      </c>
      <c r="L1402">
        <v>-1</v>
      </c>
      <c r="N1402" s="3" t="str">
        <f t="shared" si="42"/>
        <v/>
      </c>
      <c r="O1402" s="3">
        <f>COUNTIF(N$8:N1402,"X")</f>
        <v>112</v>
      </c>
      <c r="P1402" s="3"/>
      <c r="R1402" s="18" t="str">
        <f t="shared" si="43"/>
        <v/>
      </c>
    </row>
    <row r="1403" spans="1:18">
      <c r="A1403" s="2">
        <v>1396</v>
      </c>
      <c r="B1403">
        <v>1</v>
      </c>
      <c r="C1403">
        <v>2</v>
      </c>
      <c r="D1403">
        <v>100</v>
      </c>
      <c r="E1403">
        <v>1</v>
      </c>
      <c r="F1403">
        <v>90</v>
      </c>
      <c r="G1403">
        <v>1</v>
      </c>
      <c r="H1403">
        <v>111</v>
      </c>
      <c r="I1403">
        <v>-1</v>
      </c>
      <c r="J1403">
        <v>4200</v>
      </c>
      <c r="K1403">
        <v>-1</v>
      </c>
      <c r="L1403">
        <v>-1</v>
      </c>
      <c r="N1403" s="3" t="str">
        <f t="shared" si="42"/>
        <v/>
      </c>
      <c r="O1403" s="3">
        <f>COUNTIF(N$8:N1403,"X")</f>
        <v>112</v>
      </c>
      <c r="P1403" s="3"/>
      <c r="R1403" s="18" t="str">
        <f t="shared" si="43"/>
        <v/>
      </c>
    </row>
    <row r="1404" spans="1:18">
      <c r="A1404" s="2">
        <v>1397</v>
      </c>
      <c r="B1404">
        <v>1</v>
      </c>
      <c r="C1404">
        <v>4</v>
      </c>
      <c r="D1404">
        <v>105</v>
      </c>
      <c r="E1404">
        <v>2</v>
      </c>
      <c r="F1404">
        <v>100</v>
      </c>
      <c r="G1404">
        <v>2</v>
      </c>
      <c r="H1404">
        <v>111</v>
      </c>
      <c r="I1404">
        <v>-1</v>
      </c>
      <c r="J1404">
        <v>4400</v>
      </c>
      <c r="K1404">
        <v>-1</v>
      </c>
      <c r="L1404">
        <v>-1</v>
      </c>
      <c r="N1404" s="3" t="str">
        <f t="shared" si="42"/>
        <v/>
      </c>
      <c r="O1404" s="3">
        <f>COUNTIF(N$8:N1404,"X")</f>
        <v>112</v>
      </c>
      <c r="P1404" s="3"/>
      <c r="R1404" s="18" t="str">
        <f t="shared" si="43"/>
        <v/>
      </c>
    </row>
    <row r="1405" spans="1:18">
      <c r="A1405" s="2">
        <v>1398</v>
      </c>
      <c r="B1405">
        <v>1</v>
      </c>
      <c r="C1405">
        <v>5</v>
      </c>
      <c r="D1405">
        <v>127</v>
      </c>
      <c r="E1405">
        <v>0</v>
      </c>
      <c r="F1405">
        <v>-1</v>
      </c>
      <c r="G1405">
        <v>5</v>
      </c>
      <c r="H1405">
        <v>127</v>
      </c>
      <c r="I1405">
        <v>-1</v>
      </c>
      <c r="J1405">
        <v>3900</v>
      </c>
      <c r="K1405">
        <v>-1</v>
      </c>
      <c r="L1405">
        <v>-1</v>
      </c>
      <c r="N1405" s="3" t="str">
        <f t="shared" si="42"/>
        <v/>
      </c>
      <c r="O1405" s="3">
        <f>COUNTIF(N$8:N1405,"X")</f>
        <v>112</v>
      </c>
      <c r="P1405" s="3"/>
      <c r="R1405" s="18" t="str">
        <f t="shared" si="43"/>
        <v/>
      </c>
    </row>
    <row r="1406" spans="1:18">
      <c r="A1406" s="2">
        <v>1399</v>
      </c>
      <c r="B1406">
        <v>1</v>
      </c>
      <c r="C1406">
        <v>5</v>
      </c>
      <c r="D1406">
        <v>106</v>
      </c>
      <c r="E1406">
        <v>1</v>
      </c>
      <c r="F1406">
        <v>91</v>
      </c>
      <c r="G1406">
        <v>4</v>
      </c>
      <c r="H1406">
        <v>110</v>
      </c>
      <c r="I1406">
        <v>-1</v>
      </c>
      <c r="J1406">
        <v>3000</v>
      </c>
      <c r="K1406">
        <v>-1</v>
      </c>
      <c r="L1406">
        <v>-1</v>
      </c>
      <c r="N1406" s="3" t="str">
        <f t="shared" si="42"/>
        <v/>
      </c>
      <c r="O1406" s="3">
        <f>COUNTIF(N$8:N1406,"X")</f>
        <v>112</v>
      </c>
      <c r="P1406" s="3"/>
      <c r="R1406" s="18" t="str">
        <f t="shared" si="43"/>
        <v/>
      </c>
    </row>
    <row r="1407" spans="1:18">
      <c r="A1407" s="2">
        <v>1400</v>
      </c>
      <c r="B1407">
        <v>1</v>
      </c>
      <c r="C1407">
        <v>5</v>
      </c>
      <c r="D1407">
        <v>117</v>
      </c>
      <c r="E1407">
        <v>1</v>
      </c>
      <c r="F1407">
        <v>105</v>
      </c>
      <c r="G1407">
        <v>4</v>
      </c>
      <c r="H1407">
        <v>120</v>
      </c>
      <c r="I1407">
        <v>-1</v>
      </c>
      <c r="J1407">
        <v>3500</v>
      </c>
      <c r="K1407">
        <v>-1</v>
      </c>
      <c r="L1407">
        <v>-1</v>
      </c>
      <c r="N1407" s="3" t="str">
        <f t="shared" si="42"/>
        <v/>
      </c>
      <c r="O1407" s="3">
        <f>COUNTIF(N$8:N1407,"X")</f>
        <v>112</v>
      </c>
      <c r="P1407" s="3"/>
      <c r="R1407" s="18" t="str">
        <f t="shared" si="43"/>
        <v/>
      </c>
    </row>
    <row r="1408" spans="1:18">
      <c r="A1408" s="2">
        <v>1401</v>
      </c>
      <c r="B1408">
        <v>1</v>
      </c>
      <c r="C1408">
        <v>4</v>
      </c>
      <c r="D1408">
        <v>99</v>
      </c>
      <c r="E1408">
        <v>2</v>
      </c>
      <c r="F1408">
        <v>89</v>
      </c>
      <c r="G1408">
        <v>2</v>
      </c>
      <c r="H1408">
        <v>110</v>
      </c>
      <c r="I1408">
        <v>-1</v>
      </c>
      <c r="J1408">
        <v>4000</v>
      </c>
      <c r="K1408">
        <v>-1</v>
      </c>
      <c r="L1408">
        <v>-1</v>
      </c>
      <c r="N1408" s="3" t="str">
        <f t="shared" si="42"/>
        <v/>
      </c>
      <c r="O1408" s="3">
        <f>COUNTIF(N$8:N1408,"X")</f>
        <v>112</v>
      </c>
      <c r="P1408" s="3" t="str">
        <f>IF(O1408&gt;$F$3,"X","-")</f>
        <v>X</v>
      </c>
      <c r="R1408" s="18" t="str">
        <f t="shared" si="43"/>
        <v>Betriebsmeldung</v>
      </c>
    </row>
    <row r="1409" spans="1:18">
      <c r="A1409" s="2">
        <v>1402</v>
      </c>
      <c r="B1409">
        <v>1</v>
      </c>
      <c r="C1409">
        <v>3</v>
      </c>
      <c r="D1409">
        <v>107</v>
      </c>
      <c r="E1409">
        <v>1</v>
      </c>
      <c r="F1409">
        <v>89</v>
      </c>
      <c r="G1409">
        <v>2</v>
      </c>
      <c r="H1409">
        <v>116</v>
      </c>
      <c r="I1409">
        <v>-1</v>
      </c>
      <c r="J1409">
        <v>4000</v>
      </c>
      <c r="K1409">
        <v>-1</v>
      </c>
      <c r="L1409">
        <v>-1</v>
      </c>
      <c r="N1409" s="3" t="str">
        <f t="shared" si="42"/>
        <v/>
      </c>
      <c r="O1409" s="3">
        <f>COUNTIF(N$8:N1409,"X")</f>
        <v>112</v>
      </c>
      <c r="P1409" s="3"/>
      <c r="R1409" s="18" t="str">
        <f t="shared" si="43"/>
        <v/>
      </c>
    </row>
    <row r="1410" spans="1:18">
      <c r="A1410" s="2">
        <v>1403</v>
      </c>
      <c r="B1410">
        <v>1</v>
      </c>
      <c r="C1410">
        <v>6</v>
      </c>
      <c r="D1410">
        <v>89</v>
      </c>
      <c r="E1410">
        <v>5</v>
      </c>
      <c r="F1410">
        <v>90</v>
      </c>
      <c r="G1410">
        <v>1</v>
      </c>
      <c r="H1410">
        <v>88</v>
      </c>
      <c r="I1410">
        <v>-1</v>
      </c>
      <c r="J1410">
        <v>3500</v>
      </c>
      <c r="K1410">
        <v>-1</v>
      </c>
      <c r="L1410">
        <v>-1</v>
      </c>
      <c r="N1410" s="3" t="str">
        <f t="shared" si="42"/>
        <v/>
      </c>
      <c r="O1410" s="3">
        <f>COUNTIF(N$8:N1410,"X")</f>
        <v>112</v>
      </c>
      <c r="P1410" s="3"/>
      <c r="R1410" s="18" t="str">
        <f t="shared" si="43"/>
        <v/>
      </c>
    </row>
    <row r="1411" spans="1:18">
      <c r="A1411" s="2">
        <v>1404</v>
      </c>
      <c r="B1411">
        <v>1</v>
      </c>
      <c r="C1411">
        <v>4</v>
      </c>
      <c r="D1411">
        <v>109</v>
      </c>
      <c r="E1411">
        <v>1</v>
      </c>
      <c r="F1411">
        <v>85</v>
      </c>
      <c r="G1411">
        <v>3</v>
      </c>
      <c r="H1411">
        <v>117</v>
      </c>
      <c r="I1411">
        <v>-1</v>
      </c>
      <c r="J1411">
        <v>3000</v>
      </c>
      <c r="K1411">
        <v>-1</v>
      </c>
      <c r="L1411">
        <v>-1</v>
      </c>
      <c r="N1411" s="3" t="str">
        <f t="shared" si="42"/>
        <v/>
      </c>
      <c r="O1411" s="3">
        <f>COUNTIF(N$8:N1411,"X")</f>
        <v>112</v>
      </c>
      <c r="P1411" s="3"/>
      <c r="R1411" s="18" t="str">
        <f t="shared" si="43"/>
        <v/>
      </c>
    </row>
    <row r="1412" spans="1:18">
      <c r="A1412" s="2">
        <v>1405</v>
      </c>
      <c r="B1412">
        <v>1</v>
      </c>
      <c r="C1412">
        <v>4</v>
      </c>
      <c r="D1412">
        <v>104</v>
      </c>
      <c r="E1412">
        <v>1</v>
      </c>
      <c r="F1412">
        <v>84</v>
      </c>
      <c r="G1412">
        <v>3</v>
      </c>
      <c r="H1412">
        <v>111</v>
      </c>
      <c r="I1412">
        <v>-1</v>
      </c>
      <c r="J1412">
        <v>3900</v>
      </c>
      <c r="K1412">
        <v>-1</v>
      </c>
      <c r="L1412">
        <v>-1</v>
      </c>
      <c r="N1412" s="3" t="str">
        <f t="shared" si="42"/>
        <v/>
      </c>
      <c r="O1412" s="3">
        <f>COUNTIF(N$8:N1412,"X")</f>
        <v>112</v>
      </c>
      <c r="P1412" s="3"/>
      <c r="R1412" s="18" t="str">
        <f t="shared" si="43"/>
        <v/>
      </c>
    </row>
    <row r="1413" spans="1:18">
      <c r="A1413" s="2">
        <v>1406</v>
      </c>
      <c r="B1413">
        <v>1</v>
      </c>
      <c r="C1413">
        <v>2</v>
      </c>
      <c r="D1413">
        <v>115</v>
      </c>
      <c r="E1413">
        <v>0</v>
      </c>
      <c r="F1413">
        <v>-1</v>
      </c>
      <c r="G1413">
        <v>2</v>
      </c>
      <c r="H1413">
        <v>115</v>
      </c>
      <c r="I1413">
        <v>-1</v>
      </c>
      <c r="J1413">
        <v>4400</v>
      </c>
      <c r="K1413">
        <v>-1</v>
      </c>
      <c r="L1413">
        <v>-1</v>
      </c>
      <c r="N1413" s="3" t="str">
        <f t="shared" si="42"/>
        <v/>
      </c>
      <c r="O1413" s="3">
        <f>COUNTIF(N$8:N1413,"X")</f>
        <v>112</v>
      </c>
      <c r="P1413" s="3"/>
      <c r="R1413" s="18" t="str">
        <f t="shared" si="43"/>
        <v/>
      </c>
    </row>
    <row r="1414" spans="1:18">
      <c r="A1414" s="2">
        <v>1407</v>
      </c>
      <c r="B1414">
        <v>1</v>
      </c>
      <c r="C1414">
        <v>1</v>
      </c>
      <c r="D1414">
        <v>89</v>
      </c>
      <c r="E1414">
        <v>1</v>
      </c>
      <c r="F1414">
        <v>89</v>
      </c>
      <c r="G1414">
        <v>0</v>
      </c>
      <c r="H1414">
        <v>-1</v>
      </c>
      <c r="I1414">
        <v>-1</v>
      </c>
      <c r="J1414">
        <v>4200</v>
      </c>
      <c r="K1414">
        <v>-1</v>
      </c>
      <c r="L1414">
        <v>-1</v>
      </c>
      <c r="N1414" s="3" t="str">
        <f t="shared" si="42"/>
        <v/>
      </c>
      <c r="O1414" s="3">
        <f>COUNTIF(N$8:N1414,"X")</f>
        <v>112</v>
      </c>
      <c r="P1414" s="3"/>
      <c r="R1414" s="18" t="str">
        <f t="shared" si="43"/>
        <v/>
      </c>
    </row>
    <row r="1415" spans="1:18">
      <c r="A1415" s="2">
        <v>1408</v>
      </c>
      <c r="B1415">
        <v>1</v>
      </c>
      <c r="C1415">
        <v>7</v>
      </c>
      <c r="D1415">
        <v>96</v>
      </c>
      <c r="E1415">
        <v>4</v>
      </c>
      <c r="F1415">
        <v>86</v>
      </c>
      <c r="G1415">
        <v>3</v>
      </c>
      <c r="H1415">
        <v>110</v>
      </c>
      <c r="I1415">
        <v>-1</v>
      </c>
      <c r="J1415">
        <v>3100</v>
      </c>
      <c r="K1415">
        <v>-1</v>
      </c>
      <c r="L1415">
        <v>-1</v>
      </c>
      <c r="N1415" s="3" t="str">
        <f t="shared" si="42"/>
        <v/>
      </c>
      <c r="O1415" s="3">
        <f>COUNTIF(N$8:N1415,"X")</f>
        <v>112</v>
      </c>
      <c r="P1415" s="3"/>
      <c r="R1415" s="18" t="str">
        <f t="shared" si="43"/>
        <v/>
      </c>
    </row>
    <row r="1416" spans="1:18">
      <c r="A1416" s="2">
        <v>1409</v>
      </c>
      <c r="B1416">
        <v>1</v>
      </c>
      <c r="C1416">
        <v>1</v>
      </c>
      <c r="D1416">
        <v>106</v>
      </c>
      <c r="E1416">
        <v>0</v>
      </c>
      <c r="F1416">
        <v>-1</v>
      </c>
      <c r="G1416">
        <v>1</v>
      </c>
      <c r="H1416">
        <v>106</v>
      </c>
      <c r="I1416">
        <v>-1</v>
      </c>
      <c r="J1416">
        <v>3800</v>
      </c>
      <c r="K1416">
        <v>-1</v>
      </c>
      <c r="L1416">
        <v>-1</v>
      </c>
      <c r="N1416" s="3" t="str">
        <f t="shared" ref="N1416:N1479" si="44">IF(OR(C1416=-2,D1416=-2,E1416=-2,F1416=-2,G1416=-2,H1416=-2),"X","")</f>
        <v/>
      </c>
      <c r="O1416" s="3">
        <f>COUNTIF(N$8:N1416,"X")</f>
        <v>112</v>
      </c>
      <c r="P1416" s="3"/>
      <c r="R1416" s="18" t="str">
        <f t="shared" ref="R1416:R1479" si="45">IF(P1416&gt;="X","Betriebsmeldung","")</f>
        <v/>
      </c>
    </row>
    <row r="1417" spans="1:18">
      <c r="A1417" s="2">
        <v>1410</v>
      </c>
      <c r="B1417">
        <v>1</v>
      </c>
      <c r="C1417">
        <v>3</v>
      </c>
      <c r="D1417">
        <v>112</v>
      </c>
      <c r="E1417">
        <v>2</v>
      </c>
      <c r="F1417">
        <v>105</v>
      </c>
      <c r="G1417">
        <v>1</v>
      </c>
      <c r="H1417">
        <v>128</v>
      </c>
      <c r="I1417">
        <v>-1</v>
      </c>
      <c r="J1417">
        <v>4000</v>
      </c>
      <c r="K1417">
        <v>-1</v>
      </c>
      <c r="L1417">
        <v>-1</v>
      </c>
      <c r="N1417" s="3" t="str">
        <f t="shared" si="44"/>
        <v/>
      </c>
      <c r="O1417" s="3">
        <f>COUNTIF(N$8:N1417,"X")</f>
        <v>112</v>
      </c>
      <c r="P1417" s="3"/>
      <c r="R1417" s="18" t="str">
        <f t="shared" si="45"/>
        <v/>
      </c>
    </row>
    <row r="1418" spans="1:18">
      <c r="A1418" s="2">
        <v>1411</v>
      </c>
      <c r="B1418">
        <v>1</v>
      </c>
      <c r="C1418">
        <v>3</v>
      </c>
      <c r="D1418">
        <v>101</v>
      </c>
      <c r="E1418">
        <v>1</v>
      </c>
      <c r="F1418">
        <v>89</v>
      </c>
      <c r="G1418">
        <v>2</v>
      </c>
      <c r="H1418">
        <v>108</v>
      </c>
      <c r="I1418">
        <v>-1</v>
      </c>
      <c r="J1418">
        <v>3300</v>
      </c>
      <c r="K1418">
        <v>-1</v>
      </c>
      <c r="L1418">
        <v>-1</v>
      </c>
      <c r="N1418" s="3" t="str">
        <f t="shared" si="44"/>
        <v/>
      </c>
      <c r="O1418" s="3">
        <f>COUNTIF(N$8:N1418,"X")</f>
        <v>112</v>
      </c>
      <c r="P1418" s="3" t="str">
        <f>IF(O1418&gt;$F$3,"X","-")</f>
        <v>X</v>
      </c>
      <c r="R1418" s="18" t="str">
        <f t="shared" si="45"/>
        <v>Betriebsmeldung</v>
      </c>
    </row>
    <row r="1419" spans="1:18">
      <c r="A1419" s="2">
        <v>1412</v>
      </c>
      <c r="B1419">
        <v>1</v>
      </c>
      <c r="C1419">
        <v>6</v>
      </c>
      <c r="D1419">
        <v>94</v>
      </c>
      <c r="E1419">
        <v>3</v>
      </c>
      <c r="F1419">
        <v>88</v>
      </c>
      <c r="G1419">
        <v>3</v>
      </c>
      <c r="H1419">
        <v>100</v>
      </c>
      <c r="I1419">
        <v>-1</v>
      </c>
      <c r="J1419">
        <v>3500</v>
      </c>
      <c r="K1419">
        <v>-1</v>
      </c>
      <c r="L1419">
        <v>-1</v>
      </c>
      <c r="N1419" s="3" t="str">
        <f t="shared" si="44"/>
        <v/>
      </c>
      <c r="O1419" s="3">
        <f>COUNTIF(N$8:N1419,"X")</f>
        <v>112</v>
      </c>
      <c r="P1419" s="3"/>
      <c r="R1419" s="18" t="str">
        <f t="shared" si="45"/>
        <v/>
      </c>
    </row>
    <row r="1420" spans="1:18">
      <c r="A1420" s="2">
        <v>1413</v>
      </c>
      <c r="B1420">
        <v>1</v>
      </c>
      <c r="C1420">
        <v>3</v>
      </c>
      <c r="D1420">
        <v>98</v>
      </c>
      <c r="E1420">
        <v>1</v>
      </c>
      <c r="F1420">
        <v>90</v>
      </c>
      <c r="G1420">
        <v>2</v>
      </c>
      <c r="H1420">
        <v>102</v>
      </c>
      <c r="I1420">
        <v>-1</v>
      </c>
      <c r="J1420">
        <v>2800</v>
      </c>
      <c r="K1420">
        <v>-1</v>
      </c>
      <c r="L1420">
        <v>-1</v>
      </c>
      <c r="N1420" s="3" t="str">
        <f t="shared" si="44"/>
        <v/>
      </c>
      <c r="O1420" s="3">
        <f>COUNTIF(N$8:N1420,"X")</f>
        <v>112</v>
      </c>
      <c r="P1420" s="3"/>
      <c r="R1420" s="18" t="str">
        <f t="shared" si="45"/>
        <v/>
      </c>
    </row>
    <row r="1421" spans="1:18">
      <c r="A1421" s="2">
        <v>1414</v>
      </c>
      <c r="B1421">
        <v>1</v>
      </c>
      <c r="C1421">
        <v>3</v>
      </c>
      <c r="D1421">
        <v>89</v>
      </c>
      <c r="E1421">
        <v>2</v>
      </c>
      <c r="F1421">
        <v>88</v>
      </c>
      <c r="G1421">
        <v>1</v>
      </c>
      <c r="H1421">
        <v>92</v>
      </c>
      <c r="I1421">
        <v>-1</v>
      </c>
      <c r="J1421">
        <v>4400</v>
      </c>
      <c r="K1421">
        <v>-1</v>
      </c>
      <c r="L1421">
        <v>-1</v>
      </c>
      <c r="N1421" s="3" t="str">
        <f t="shared" si="44"/>
        <v/>
      </c>
      <c r="O1421" s="3">
        <f>COUNTIF(N$8:N1421,"X")</f>
        <v>112</v>
      </c>
      <c r="P1421" s="3"/>
      <c r="R1421" s="18" t="str">
        <f t="shared" si="45"/>
        <v/>
      </c>
    </row>
    <row r="1422" spans="1:18">
      <c r="A1422" s="2">
        <v>1415</v>
      </c>
      <c r="B1422">
        <v>1</v>
      </c>
      <c r="C1422">
        <v>3</v>
      </c>
      <c r="D1422">
        <v>112</v>
      </c>
      <c r="E1422">
        <v>1</v>
      </c>
      <c r="F1422">
        <v>90</v>
      </c>
      <c r="G1422">
        <v>2</v>
      </c>
      <c r="H1422">
        <v>123</v>
      </c>
      <c r="I1422">
        <v>-1</v>
      </c>
      <c r="J1422">
        <v>3600</v>
      </c>
      <c r="K1422">
        <v>-1</v>
      </c>
      <c r="L1422">
        <v>-1</v>
      </c>
      <c r="N1422" s="3" t="str">
        <f t="shared" si="44"/>
        <v/>
      </c>
      <c r="O1422" s="3">
        <f>COUNTIF(N$8:N1422,"X")</f>
        <v>112</v>
      </c>
      <c r="P1422" s="3"/>
      <c r="R1422" s="18" t="str">
        <f t="shared" si="45"/>
        <v/>
      </c>
    </row>
    <row r="1423" spans="1:18">
      <c r="A1423" s="2">
        <v>1416</v>
      </c>
      <c r="B1423">
        <v>1</v>
      </c>
      <c r="C1423">
        <v>8</v>
      </c>
      <c r="D1423">
        <v>114</v>
      </c>
      <c r="E1423">
        <v>3</v>
      </c>
      <c r="F1423">
        <v>93</v>
      </c>
      <c r="G1423">
        <v>5</v>
      </c>
      <c r="H1423">
        <v>127</v>
      </c>
      <c r="I1423">
        <v>-1</v>
      </c>
      <c r="J1423">
        <v>3800</v>
      </c>
      <c r="K1423">
        <v>-1</v>
      </c>
      <c r="L1423">
        <v>-1</v>
      </c>
      <c r="N1423" s="3" t="str">
        <f t="shared" si="44"/>
        <v/>
      </c>
      <c r="O1423" s="3">
        <f>COUNTIF(N$8:N1423,"X")</f>
        <v>112</v>
      </c>
      <c r="P1423" s="3"/>
      <c r="R1423" s="18" t="str">
        <f t="shared" si="45"/>
        <v/>
      </c>
    </row>
    <row r="1424" spans="1:18">
      <c r="A1424" s="2">
        <v>1417</v>
      </c>
      <c r="B1424">
        <v>1</v>
      </c>
      <c r="C1424">
        <v>7</v>
      </c>
      <c r="D1424">
        <v>93</v>
      </c>
      <c r="E1424">
        <v>5</v>
      </c>
      <c r="F1424">
        <v>91</v>
      </c>
      <c r="G1424">
        <v>2</v>
      </c>
      <c r="H1424">
        <v>101</v>
      </c>
      <c r="I1424">
        <v>-1</v>
      </c>
      <c r="J1424">
        <v>4600</v>
      </c>
      <c r="K1424">
        <v>-1</v>
      </c>
      <c r="L1424">
        <v>-1</v>
      </c>
      <c r="N1424" s="3" t="str">
        <f t="shared" si="44"/>
        <v/>
      </c>
      <c r="O1424" s="3">
        <f>COUNTIF(N$8:N1424,"X")</f>
        <v>112</v>
      </c>
      <c r="P1424" s="3"/>
      <c r="R1424" s="18" t="str">
        <f t="shared" si="45"/>
        <v/>
      </c>
    </row>
    <row r="1425" spans="1:18">
      <c r="A1425" s="2">
        <v>1418</v>
      </c>
      <c r="B1425">
        <v>1</v>
      </c>
      <c r="C1425">
        <v>7</v>
      </c>
      <c r="D1425">
        <v>100</v>
      </c>
      <c r="E1425">
        <v>2</v>
      </c>
      <c r="F1425">
        <v>93</v>
      </c>
      <c r="G1425">
        <v>5</v>
      </c>
      <c r="H1425">
        <v>103</v>
      </c>
      <c r="I1425">
        <v>-1</v>
      </c>
      <c r="J1425">
        <v>4500</v>
      </c>
      <c r="K1425">
        <v>-1</v>
      </c>
      <c r="L1425">
        <v>-1</v>
      </c>
      <c r="N1425" s="3" t="str">
        <f t="shared" si="44"/>
        <v/>
      </c>
      <c r="O1425" s="3">
        <f>COUNTIF(N$8:N1425,"X")</f>
        <v>112</v>
      </c>
      <c r="P1425" s="3"/>
      <c r="R1425" s="18" t="str">
        <f t="shared" si="45"/>
        <v/>
      </c>
    </row>
    <row r="1426" spans="1:18">
      <c r="A1426" s="2">
        <v>1419</v>
      </c>
      <c r="B1426">
        <v>1</v>
      </c>
      <c r="C1426">
        <v>4</v>
      </c>
      <c r="D1426">
        <v>105</v>
      </c>
      <c r="E1426">
        <v>2</v>
      </c>
      <c r="F1426">
        <v>92</v>
      </c>
      <c r="G1426">
        <v>2</v>
      </c>
      <c r="H1426">
        <v>118</v>
      </c>
      <c r="I1426">
        <v>-1</v>
      </c>
      <c r="J1426">
        <v>4200</v>
      </c>
      <c r="K1426">
        <v>-1</v>
      </c>
      <c r="L1426">
        <v>-1</v>
      </c>
      <c r="N1426" s="3" t="str">
        <f t="shared" si="44"/>
        <v/>
      </c>
      <c r="O1426" s="3">
        <f>COUNTIF(N$8:N1426,"X")</f>
        <v>112</v>
      </c>
      <c r="P1426" s="3"/>
      <c r="R1426" s="18" t="str">
        <f t="shared" si="45"/>
        <v/>
      </c>
    </row>
    <row r="1427" spans="1:18">
      <c r="A1427" s="2">
        <v>1420</v>
      </c>
      <c r="B1427">
        <v>1</v>
      </c>
      <c r="C1427">
        <v>2</v>
      </c>
      <c r="D1427">
        <v>98</v>
      </c>
      <c r="E1427">
        <v>1</v>
      </c>
      <c r="F1427">
        <v>90</v>
      </c>
      <c r="G1427">
        <v>1</v>
      </c>
      <c r="H1427">
        <v>107</v>
      </c>
      <c r="I1427">
        <v>-1</v>
      </c>
      <c r="J1427">
        <v>3900</v>
      </c>
      <c r="K1427">
        <v>-1</v>
      </c>
      <c r="L1427">
        <v>-1</v>
      </c>
      <c r="N1427" s="3" t="str">
        <f t="shared" si="44"/>
        <v/>
      </c>
      <c r="O1427" s="3">
        <f>COUNTIF(N$8:N1427,"X")</f>
        <v>112</v>
      </c>
      <c r="P1427" s="3"/>
      <c r="R1427" s="18" t="str">
        <f t="shared" si="45"/>
        <v/>
      </c>
    </row>
    <row r="1428" spans="1:18">
      <c r="A1428" s="2">
        <v>1421</v>
      </c>
      <c r="B1428">
        <v>1</v>
      </c>
      <c r="C1428">
        <v>2</v>
      </c>
      <c r="D1428">
        <v>118</v>
      </c>
      <c r="E1428">
        <v>0</v>
      </c>
      <c r="F1428">
        <v>-1</v>
      </c>
      <c r="G1428">
        <v>2</v>
      </c>
      <c r="H1428">
        <v>118</v>
      </c>
      <c r="I1428">
        <v>-1</v>
      </c>
      <c r="J1428">
        <v>4000</v>
      </c>
      <c r="K1428">
        <v>-1</v>
      </c>
      <c r="L1428">
        <v>-1</v>
      </c>
      <c r="N1428" s="3" t="str">
        <f t="shared" si="44"/>
        <v/>
      </c>
      <c r="O1428" s="3">
        <f>COUNTIF(N$8:N1428,"X")</f>
        <v>112</v>
      </c>
      <c r="P1428" s="3" t="str">
        <f>IF(O1428&gt;$F$3,"X","-")</f>
        <v>X</v>
      </c>
      <c r="R1428" s="18" t="str">
        <f t="shared" si="45"/>
        <v>Betriebsmeldung</v>
      </c>
    </row>
    <row r="1429" spans="1:18">
      <c r="A1429" s="2">
        <v>1422</v>
      </c>
      <c r="B1429">
        <v>1</v>
      </c>
      <c r="C1429">
        <v>2</v>
      </c>
      <c r="D1429">
        <v>97</v>
      </c>
      <c r="E1429">
        <v>2</v>
      </c>
      <c r="F1429">
        <v>97</v>
      </c>
      <c r="G1429">
        <v>0</v>
      </c>
      <c r="H1429">
        <v>-1</v>
      </c>
      <c r="I1429">
        <v>-1</v>
      </c>
      <c r="J1429" s="10">
        <v>4200</v>
      </c>
      <c r="K1429">
        <v>-1</v>
      </c>
      <c r="L1429">
        <v>-1</v>
      </c>
      <c r="N1429" s="3" t="str">
        <f t="shared" si="44"/>
        <v/>
      </c>
      <c r="O1429" s="3">
        <f>COUNTIF(N$8:N1429,"X")</f>
        <v>112</v>
      </c>
      <c r="P1429" s="3"/>
      <c r="R1429" s="18" t="str">
        <f t="shared" si="45"/>
        <v/>
      </c>
    </row>
    <row r="1430" spans="1:18">
      <c r="A1430" s="2">
        <v>1423</v>
      </c>
      <c r="B1430">
        <v>1</v>
      </c>
      <c r="C1430">
        <v>5</v>
      </c>
      <c r="D1430">
        <v>82</v>
      </c>
      <c r="E1430">
        <v>3</v>
      </c>
      <c r="F1430">
        <v>89</v>
      </c>
      <c r="G1430">
        <v>2</v>
      </c>
      <c r="H1430">
        <v>73</v>
      </c>
      <c r="I1430">
        <v>-1</v>
      </c>
      <c r="J1430" s="10">
        <v>4300</v>
      </c>
      <c r="K1430">
        <v>-1</v>
      </c>
      <c r="L1430">
        <v>-1</v>
      </c>
      <c r="N1430" s="3" t="str">
        <f t="shared" si="44"/>
        <v/>
      </c>
      <c r="O1430" s="3">
        <f>COUNTIF(N$8:N1430,"X")</f>
        <v>112</v>
      </c>
      <c r="P1430" s="3"/>
      <c r="R1430" s="18" t="str">
        <f t="shared" si="45"/>
        <v/>
      </c>
    </row>
    <row r="1431" spans="1:18">
      <c r="A1431" s="2">
        <v>1424</v>
      </c>
      <c r="B1431">
        <v>1</v>
      </c>
      <c r="C1431">
        <v>1</v>
      </c>
      <c r="D1431">
        <v>90</v>
      </c>
      <c r="E1431">
        <v>1</v>
      </c>
      <c r="F1431">
        <v>90</v>
      </c>
      <c r="G1431">
        <v>0</v>
      </c>
      <c r="H1431">
        <v>-1</v>
      </c>
      <c r="I1431">
        <v>-1</v>
      </c>
      <c r="J1431" s="10">
        <v>3900</v>
      </c>
      <c r="K1431">
        <v>-1</v>
      </c>
      <c r="L1431">
        <v>-1</v>
      </c>
      <c r="N1431" s="3" t="str">
        <f t="shared" si="44"/>
        <v/>
      </c>
      <c r="O1431" s="3">
        <f>COUNTIF(N$8:N1431,"X")</f>
        <v>112</v>
      </c>
      <c r="P1431" s="3"/>
      <c r="R1431" s="18" t="str">
        <f t="shared" si="45"/>
        <v/>
      </c>
    </row>
    <row r="1432" spans="1:18">
      <c r="A1432" s="2">
        <v>1425</v>
      </c>
      <c r="B1432">
        <v>1</v>
      </c>
      <c r="C1432">
        <v>3</v>
      </c>
      <c r="D1432">
        <v>96</v>
      </c>
      <c r="E1432">
        <v>2</v>
      </c>
      <c r="F1432">
        <v>90</v>
      </c>
      <c r="G1432">
        <v>1</v>
      </c>
      <c r="H1432">
        <v>109</v>
      </c>
      <c r="I1432">
        <v>-1</v>
      </c>
      <c r="J1432" s="10">
        <v>2500</v>
      </c>
      <c r="K1432">
        <v>-1</v>
      </c>
      <c r="L1432">
        <v>-1</v>
      </c>
      <c r="N1432" s="3" t="str">
        <f t="shared" si="44"/>
        <v/>
      </c>
      <c r="O1432" s="3">
        <f>COUNTIF(N$8:N1432,"X")</f>
        <v>112</v>
      </c>
      <c r="P1432" s="3"/>
      <c r="R1432" s="18" t="str">
        <f t="shared" si="45"/>
        <v/>
      </c>
    </row>
    <row r="1433" spans="1:18">
      <c r="A1433" s="2">
        <v>1426</v>
      </c>
      <c r="B1433">
        <v>1</v>
      </c>
      <c r="C1433">
        <v>1</v>
      </c>
      <c r="D1433">
        <v>126</v>
      </c>
      <c r="E1433">
        <v>0</v>
      </c>
      <c r="F1433">
        <v>-1</v>
      </c>
      <c r="G1433">
        <v>1</v>
      </c>
      <c r="H1433">
        <v>126</v>
      </c>
      <c r="I1433">
        <v>-1</v>
      </c>
      <c r="J1433" s="10">
        <v>3800</v>
      </c>
      <c r="K1433">
        <v>-1</v>
      </c>
      <c r="L1433">
        <v>-1</v>
      </c>
      <c r="N1433" s="3" t="str">
        <f t="shared" si="44"/>
        <v/>
      </c>
      <c r="O1433" s="3">
        <f>COUNTIF(N$8:N1433,"X")</f>
        <v>112</v>
      </c>
      <c r="P1433" s="3"/>
      <c r="R1433" s="18" t="str">
        <f t="shared" si="45"/>
        <v/>
      </c>
    </row>
    <row r="1434" spans="1:18">
      <c r="A1434" s="2">
        <v>1427</v>
      </c>
      <c r="B1434">
        <v>1</v>
      </c>
      <c r="C1434">
        <v>4</v>
      </c>
      <c r="D1434">
        <v>80</v>
      </c>
      <c r="E1434">
        <v>3</v>
      </c>
      <c r="F1434">
        <v>81</v>
      </c>
      <c r="G1434">
        <v>1</v>
      </c>
      <c r="H1434">
        <v>80</v>
      </c>
      <c r="I1434">
        <v>-1</v>
      </c>
      <c r="J1434" s="10">
        <v>4700</v>
      </c>
      <c r="K1434">
        <v>-1</v>
      </c>
      <c r="L1434">
        <v>-1</v>
      </c>
      <c r="N1434" s="3" t="str">
        <f t="shared" si="44"/>
        <v/>
      </c>
      <c r="O1434" s="3">
        <f>COUNTIF(N$8:N1434,"X")</f>
        <v>112</v>
      </c>
      <c r="P1434" s="3"/>
      <c r="R1434" s="18" t="str">
        <f t="shared" si="45"/>
        <v/>
      </c>
    </row>
    <row r="1435" spans="1:18">
      <c r="A1435" s="2">
        <v>1428</v>
      </c>
      <c r="B1435">
        <v>1</v>
      </c>
      <c r="C1435">
        <v>7</v>
      </c>
      <c r="D1435">
        <v>110</v>
      </c>
      <c r="E1435">
        <v>2</v>
      </c>
      <c r="F1435">
        <v>83</v>
      </c>
      <c r="G1435">
        <v>5</v>
      </c>
      <c r="H1435">
        <v>121</v>
      </c>
      <c r="I1435">
        <v>-1</v>
      </c>
      <c r="J1435" s="10">
        <v>3600</v>
      </c>
      <c r="K1435">
        <v>-1</v>
      </c>
      <c r="L1435">
        <v>-1</v>
      </c>
      <c r="N1435" s="3" t="str">
        <f t="shared" si="44"/>
        <v/>
      </c>
      <c r="O1435" s="3">
        <f>COUNTIF(N$8:N1435,"X")</f>
        <v>112</v>
      </c>
      <c r="P1435" s="3"/>
      <c r="R1435" s="18" t="str">
        <f t="shared" si="45"/>
        <v/>
      </c>
    </row>
    <row r="1436" spans="1:18">
      <c r="A1436" s="2">
        <v>1429</v>
      </c>
      <c r="B1436">
        <v>1</v>
      </c>
      <c r="C1436">
        <v>6</v>
      </c>
      <c r="D1436">
        <v>124</v>
      </c>
      <c r="E1436">
        <v>0</v>
      </c>
      <c r="F1436">
        <v>-1</v>
      </c>
      <c r="G1436">
        <v>6</v>
      </c>
      <c r="H1436">
        <v>124</v>
      </c>
      <c r="I1436">
        <v>-1</v>
      </c>
      <c r="J1436" s="10">
        <v>3300</v>
      </c>
      <c r="K1436">
        <v>-1</v>
      </c>
      <c r="L1436">
        <v>-1</v>
      </c>
      <c r="N1436" s="3" t="str">
        <f t="shared" si="44"/>
        <v/>
      </c>
      <c r="O1436" s="3">
        <f>COUNTIF(N$8:N1436,"X")</f>
        <v>112</v>
      </c>
      <c r="P1436" s="3"/>
      <c r="R1436" s="18" t="str">
        <f t="shared" si="45"/>
        <v/>
      </c>
    </row>
    <row r="1437" spans="1:18">
      <c r="A1437" s="2">
        <v>1430</v>
      </c>
      <c r="B1437">
        <v>1</v>
      </c>
      <c r="C1437">
        <v>7</v>
      </c>
      <c r="D1437">
        <v>97</v>
      </c>
      <c r="E1437">
        <v>4</v>
      </c>
      <c r="F1437">
        <v>85</v>
      </c>
      <c r="G1437">
        <v>3</v>
      </c>
      <c r="H1437">
        <v>113</v>
      </c>
      <c r="I1437">
        <v>-1</v>
      </c>
      <c r="J1437" s="10">
        <v>3500</v>
      </c>
      <c r="K1437">
        <v>-1</v>
      </c>
      <c r="L1437">
        <v>-1</v>
      </c>
      <c r="N1437" s="3" t="str">
        <f t="shared" si="44"/>
        <v/>
      </c>
      <c r="O1437" s="3">
        <f>COUNTIF(N$8:N1437,"X")</f>
        <v>112</v>
      </c>
      <c r="P1437" s="3"/>
      <c r="R1437" s="18" t="str">
        <f t="shared" si="45"/>
        <v/>
      </c>
    </row>
    <row r="1438" spans="1:18">
      <c r="A1438" s="2">
        <v>1431</v>
      </c>
      <c r="B1438">
        <v>1</v>
      </c>
      <c r="C1438">
        <v>4</v>
      </c>
      <c r="D1438">
        <v>95</v>
      </c>
      <c r="E1438">
        <v>3</v>
      </c>
      <c r="F1438">
        <v>89</v>
      </c>
      <c r="G1438">
        <v>1</v>
      </c>
      <c r="H1438">
        <v>116</v>
      </c>
      <c r="I1438">
        <v>-1</v>
      </c>
      <c r="J1438" s="10">
        <v>3900</v>
      </c>
      <c r="K1438">
        <v>-1</v>
      </c>
      <c r="L1438">
        <v>-1</v>
      </c>
      <c r="N1438" s="3" t="str">
        <f t="shared" si="44"/>
        <v/>
      </c>
      <c r="O1438" s="3">
        <f>COUNTIF(N$8:N1438,"X")</f>
        <v>112</v>
      </c>
      <c r="P1438" s="3" t="str">
        <f>IF(O1438&gt;$F$3,"X","-")</f>
        <v>X</v>
      </c>
      <c r="R1438" s="18" t="str">
        <f t="shared" si="45"/>
        <v>Betriebsmeldung</v>
      </c>
    </row>
    <row r="1439" spans="1:18">
      <c r="A1439" s="2">
        <v>1432</v>
      </c>
      <c r="B1439">
        <v>1</v>
      </c>
      <c r="C1439">
        <v>3</v>
      </c>
      <c r="D1439">
        <v>106</v>
      </c>
      <c r="E1439">
        <v>1</v>
      </c>
      <c r="F1439">
        <v>88</v>
      </c>
      <c r="G1439">
        <v>2</v>
      </c>
      <c r="H1439">
        <v>116</v>
      </c>
      <c r="I1439">
        <v>-1</v>
      </c>
      <c r="J1439" s="10">
        <v>4100</v>
      </c>
      <c r="K1439">
        <v>-1</v>
      </c>
      <c r="L1439">
        <v>-1</v>
      </c>
      <c r="N1439" s="3" t="str">
        <f t="shared" si="44"/>
        <v/>
      </c>
      <c r="O1439" s="3">
        <f>COUNTIF(N$8:N1439,"X")</f>
        <v>112</v>
      </c>
      <c r="P1439" s="3"/>
      <c r="R1439" s="18" t="str">
        <f t="shared" si="45"/>
        <v/>
      </c>
    </row>
    <row r="1440" spans="1:18">
      <c r="A1440" s="2">
        <v>1433</v>
      </c>
      <c r="B1440">
        <v>1</v>
      </c>
      <c r="C1440">
        <v>3</v>
      </c>
      <c r="D1440">
        <v>116</v>
      </c>
      <c r="E1440">
        <v>0</v>
      </c>
      <c r="F1440">
        <v>-1</v>
      </c>
      <c r="G1440">
        <v>3</v>
      </c>
      <c r="H1440">
        <v>116</v>
      </c>
      <c r="I1440">
        <v>-1</v>
      </c>
      <c r="J1440" s="10">
        <v>4200</v>
      </c>
      <c r="K1440">
        <v>-1</v>
      </c>
      <c r="L1440">
        <v>-1</v>
      </c>
      <c r="N1440" s="3" t="str">
        <f t="shared" si="44"/>
        <v/>
      </c>
      <c r="O1440" s="3">
        <f>COUNTIF(N$8:N1440,"X")</f>
        <v>112</v>
      </c>
      <c r="P1440" s="3"/>
      <c r="R1440" s="18" t="str">
        <f t="shared" si="45"/>
        <v/>
      </c>
    </row>
    <row r="1441" spans="1:18">
      <c r="A1441" s="2">
        <v>1434</v>
      </c>
      <c r="B1441">
        <v>1</v>
      </c>
      <c r="C1441">
        <v>6</v>
      </c>
      <c r="D1441">
        <v>120</v>
      </c>
      <c r="E1441">
        <v>1</v>
      </c>
      <c r="F1441">
        <v>90</v>
      </c>
      <c r="G1441">
        <v>5</v>
      </c>
      <c r="H1441">
        <v>127</v>
      </c>
      <c r="I1441">
        <v>-1</v>
      </c>
      <c r="J1441" s="10">
        <v>4000</v>
      </c>
      <c r="K1441">
        <v>-1</v>
      </c>
      <c r="L1441">
        <v>-1</v>
      </c>
      <c r="N1441" s="3" t="str">
        <f t="shared" si="44"/>
        <v/>
      </c>
      <c r="O1441" s="3">
        <f>COUNTIF(N$8:N1441,"X")</f>
        <v>112</v>
      </c>
      <c r="P1441" s="3"/>
      <c r="R1441" s="18" t="str">
        <f t="shared" si="45"/>
        <v/>
      </c>
    </row>
    <row r="1442" spans="1:18">
      <c r="A1442" s="2">
        <v>1435</v>
      </c>
      <c r="B1442">
        <v>1</v>
      </c>
      <c r="C1442">
        <v>2</v>
      </c>
      <c r="D1442">
        <v>95</v>
      </c>
      <c r="E1442">
        <v>1</v>
      </c>
      <c r="F1442">
        <v>90</v>
      </c>
      <c r="G1442">
        <v>1</v>
      </c>
      <c r="H1442">
        <v>101</v>
      </c>
      <c r="I1442">
        <v>-1</v>
      </c>
      <c r="J1442">
        <v>3800</v>
      </c>
      <c r="K1442">
        <v>-1</v>
      </c>
      <c r="L1442">
        <v>-1</v>
      </c>
      <c r="N1442" s="3" t="str">
        <f t="shared" si="44"/>
        <v/>
      </c>
      <c r="O1442" s="3">
        <f>COUNTIF(N$8:N1442,"X")</f>
        <v>112</v>
      </c>
      <c r="P1442" s="3"/>
      <c r="R1442" s="18" t="str">
        <f t="shared" si="45"/>
        <v/>
      </c>
    </row>
    <row r="1443" spans="1:18">
      <c r="A1443" s="2">
        <v>1436</v>
      </c>
      <c r="B1443">
        <v>1</v>
      </c>
      <c r="C1443">
        <v>8</v>
      </c>
      <c r="D1443">
        <v>106</v>
      </c>
      <c r="E1443">
        <v>1</v>
      </c>
      <c r="F1443">
        <v>82</v>
      </c>
      <c r="G1443">
        <v>7</v>
      </c>
      <c r="H1443">
        <v>110</v>
      </c>
      <c r="I1443">
        <v>-1</v>
      </c>
      <c r="J1443">
        <v>3100</v>
      </c>
      <c r="K1443">
        <v>-1</v>
      </c>
      <c r="L1443">
        <v>-1</v>
      </c>
      <c r="N1443" s="3" t="str">
        <f t="shared" si="44"/>
        <v/>
      </c>
      <c r="O1443" s="3">
        <f>COUNTIF(N$8:N1443,"X")</f>
        <v>112</v>
      </c>
      <c r="P1443" s="3"/>
      <c r="R1443" s="18" t="str">
        <f t="shared" si="45"/>
        <v/>
      </c>
    </row>
    <row r="1444" spans="1:18">
      <c r="A1444" s="2">
        <v>1437</v>
      </c>
      <c r="B1444">
        <v>1</v>
      </c>
      <c r="C1444">
        <v>3</v>
      </c>
      <c r="D1444">
        <v>114</v>
      </c>
      <c r="E1444">
        <v>1</v>
      </c>
      <c r="F1444">
        <v>88</v>
      </c>
      <c r="G1444">
        <v>2</v>
      </c>
      <c r="H1444">
        <v>127</v>
      </c>
      <c r="I1444">
        <v>-1</v>
      </c>
      <c r="J1444">
        <v>4200</v>
      </c>
      <c r="K1444">
        <v>-1</v>
      </c>
      <c r="L1444">
        <v>-1</v>
      </c>
      <c r="N1444" s="3" t="str">
        <f t="shared" si="44"/>
        <v/>
      </c>
      <c r="O1444" s="3">
        <f>COUNTIF(N$8:N1444,"X")</f>
        <v>112</v>
      </c>
      <c r="P1444" s="3"/>
      <c r="R1444" s="18" t="str">
        <f t="shared" si="45"/>
        <v/>
      </c>
    </row>
    <row r="1445" spans="1:18">
      <c r="A1445" s="2">
        <v>1438</v>
      </c>
      <c r="B1445">
        <v>1</v>
      </c>
      <c r="C1445">
        <v>6</v>
      </c>
      <c r="D1445">
        <v>82</v>
      </c>
      <c r="E1445">
        <v>5</v>
      </c>
      <c r="F1445">
        <v>83</v>
      </c>
      <c r="G1445">
        <v>1</v>
      </c>
      <c r="H1445">
        <v>82</v>
      </c>
      <c r="I1445">
        <v>-1</v>
      </c>
      <c r="J1445">
        <v>4400</v>
      </c>
      <c r="K1445">
        <v>-1</v>
      </c>
      <c r="L1445">
        <v>-1</v>
      </c>
      <c r="N1445" s="3" t="str">
        <f t="shared" si="44"/>
        <v/>
      </c>
      <c r="O1445" s="3">
        <f>COUNTIF(N$8:N1445,"X")</f>
        <v>112</v>
      </c>
      <c r="P1445" s="3"/>
      <c r="R1445" s="18" t="str">
        <f t="shared" si="45"/>
        <v/>
      </c>
    </row>
    <row r="1446" spans="1:18">
      <c r="A1446" s="2">
        <v>1439</v>
      </c>
      <c r="B1446">
        <v>1</v>
      </c>
      <c r="C1446">
        <v>3</v>
      </c>
      <c r="D1446">
        <v>96</v>
      </c>
      <c r="E1446">
        <v>2</v>
      </c>
      <c r="F1446">
        <v>86</v>
      </c>
      <c r="G1446">
        <v>1</v>
      </c>
      <c r="H1446">
        <v>118</v>
      </c>
      <c r="I1446">
        <v>-1</v>
      </c>
      <c r="J1446">
        <v>3900</v>
      </c>
      <c r="K1446">
        <v>-1</v>
      </c>
      <c r="L1446">
        <v>-1</v>
      </c>
      <c r="N1446" s="3" t="str">
        <f t="shared" si="44"/>
        <v/>
      </c>
      <c r="O1446" s="3">
        <f>COUNTIF(N$8:N1446,"X")</f>
        <v>112</v>
      </c>
      <c r="P1446" s="3"/>
      <c r="R1446" s="18" t="str">
        <f t="shared" si="45"/>
        <v/>
      </c>
    </row>
    <row r="1447" spans="1:18">
      <c r="A1447" s="2">
        <v>1440</v>
      </c>
      <c r="B1447">
        <v>1</v>
      </c>
      <c r="C1447">
        <v>2</v>
      </c>
      <c r="D1447">
        <v>108</v>
      </c>
      <c r="E1447">
        <v>1</v>
      </c>
      <c r="F1447">
        <v>90</v>
      </c>
      <c r="G1447">
        <v>1</v>
      </c>
      <c r="H1447">
        <v>126</v>
      </c>
      <c r="I1447">
        <v>-1</v>
      </c>
      <c r="J1447">
        <v>3000</v>
      </c>
      <c r="K1447">
        <v>-1</v>
      </c>
      <c r="L1447">
        <v>-1</v>
      </c>
      <c r="N1447" s="3" t="str">
        <f t="shared" si="44"/>
        <v/>
      </c>
      <c r="O1447" s="3">
        <f>COUNTIF(N$8:N1447,"X")</f>
        <v>112</v>
      </c>
      <c r="P1447" s="3"/>
      <c r="R1447" s="18" t="str">
        <f t="shared" si="45"/>
        <v/>
      </c>
    </row>
    <row r="1448" spans="1:18">
      <c r="A1448" s="2">
        <v>1441</v>
      </c>
      <c r="B1448">
        <v>1</v>
      </c>
      <c r="C1448">
        <v>7</v>
      </c>
      <c r="D1448">
        <v>91</v>
      </c>
      <c r="E1448">
        <v>5</v>
      </c>
      <c r="F1448">
        <v>88</v>
      </c>
      <c r="G1448">
        <v>2</v>
      </c>
      <c r="H1448">
        <v>99</v>
      </c>
      <c r="I1448">
        <v>-1</v>
      </c>
      <c r="J1448">
        <v>3500</v>
      </c>
      <c r="K1448">
        <v>-1</v>
      </c>
      <c r="L1448">
        <v>-1</v>
      </c>
      <c r="N1448" s="3" t="str">
        <f t="shared" si="44"/>
        <v/>
      </c>
      <c r="O1448" s="3">
        <f>COUNTIF(N9:N1448,"X")</f>
        <v>111</v>
      </c>
      <c r="P1448" s="3" t="str">
        <f>IF(O1448&gt;$F$3,"X","-")</f>
        <v>X</v>
      </c>
      <c r="R1448" s="18" t="str">
        <f t="shared" si="45"/>
        <v>Betriebsmeldung</v>
      </c>
    </row>
    <row r="1449" spans="1:18">
      <c r="A1449" s="2">
        <v>1442</v>
      </c>
      <c r="B1449">
        <v>1</v>
      </c>
      <c r="C1449">
        <v>5</v>
      </c>
      <c r="D1449">
        <v>105</v>
      </c>
      <c r="E1449">
        <v>3</v>
      </c>
      <c r="F1449">
        <v>91</v>
      </c>
      <c r="G1449">
        <v>2</v>
      </c>
      <c r="H1449">
        <v>127</v>
      </c>
      <c r="I1449">
        <v>-1</v>
      </c>
      <c r="J1449">
        <v>4000</v>
      </c>
      <c r="K1449">
        <v>-1</v>
      </c>
      <c r="L1449">
        <v>-1</v>
      </c>
      <c r="N1449" s="3" t="str">
        <f t="shared" si="44"/>
        <v/>
      </c>
      <c r="O1449" s="3">
        <f t="shared" ref="O1449:O1512" si="46">COUNTIF(N10:N1449,"X")</f>
        <v>111</v>
      </c>
      <c r="P1449" s="3"/>
      <c r="R1449" s="18" t="str">
        <f t="shared" si="45"/>
        <v/>
      </c>
    </row>
    <row r="1450" spans="1:18">
      <c r="A1450" s="2">
        <v>1443</v>
      </c>
      <c r="B1450">
        <v>1</v>
      </c>
      <c r="C1450">
        <v>4</v>
      </c>
      <c r="D1450">
        <v>104</v>
      </c>
      <c r="E1450">
        <v>1</v>
      </c>
      <c r="F1450">
        <v>91</v>
      </c>
      <c r="G1450">
        <v>3</v>
      </c>
      <c r="H1450">
        <v>109</v>
      </c>
      <c r="I1450">
        <v>-1</v>
      </c>
      <c r="J1450">
        <v>4000</v>
      </c>
      <c r="K1450">
        <v>-1</v>
      </c>
      <c r="L1450">
        <v>-1</v>
      </c>
      <c r="N1450" s="3" t="str">
        <f t="shared" si="44"/>
        <v/>
      </c>
      <c r="O1450" s="3">
        <f t="shared" si="46"/>
        <v>111</v>
      </c>
      <c r="P1450" s="3"/>
      <c r="R1450" s="18" t="str">
        <f t="shared" si="45"/>
        <v/>
      </c>
    </row>
    <row r="1451" spans="1:18">
      <c r="A1451" s="2">
        <v>1444</v>
      </c>
      <c r="B1451">
        <v>1</v>
      </c>
      <c r="C1451">
        <v>5</v>
      </c>
      <c r="D1451">
        <v>-2</v>
      </c>
      <c r="E1451">
        <v>2</v>
      </c>
      <c r="F1451">
        <v>-2</v>
      </c>
      <c r="G1451">
        <v>3</v>
      </c>
      <c r="H1451">
        <v>-2</v>
      </c>
      <c r="I1451">
        <v>-1</v>
      </c>
      <c r="J1451">
        <v>3500</v>
      </c>
      <c r="K1451">
        <v>-1</v>
      </c>
      <c r="L1451">
        <v>-2</v>
      </c>
      <c r="N1451" s="3" t="str">
        <f t="shared" si="44"/>
        <v>X</v>
      </c>
      <c r="O1451" s="3">
        <f t="shared" si="46"/>
        <v>112</v>
      </c>
      <c r="P1451" s="3"/>
      <c r="R1451" s="18" t="str">
        <f t="shared" si="45"/>
        <v/>
      </c>
    </row>
    <row r="1452" spans="1:18">
      <c r="A1452" s="2">
        <v>1445</v>
      </c>
      <c r="B1452">
        <v>1</v>
      </c>
      <c r="C1452">
        <v>2</v>
      </c>
      <c r="D1452">
        <v>90</v>
      </c>
      <c r="E1452">
        <v>1</v>
      </c>
      <c r="F1452">
        <v>90</v>
      </c>
      <c r="G1452">
        <v>1</v>
      </c>
      <c r="H1452">
        <v>91</v>
      </c>
      <c r="I1452">
        <v>-1</v>
      </c>
      <c r="J1452">
        <v>3000</v>
      </c>
      <c r="K1452">
        <v>-1</v>
      </c>
      <c r="L1452">
        <v>-1</v>
      </c>
      <c r="N1452" s="3" t="str">
        <f t="shared" si="44"/>
        <v/>
      </c>
      <c r="O1452" s="3">
        <f t="shared" si="46"/>
        <v>112</v>
      </c>
      <c r="P1452" s="3"/>
      <c r="R1452" s="18" t="str">
        <f t="shared" si="45"/>
        <v/>
      </c>
    </row>
    <row r="1453" spans="1:18">
      <c r="A1453" s="2">
        <v>1446</v>
      </c>
      <c r="B1453">
        <v>1</v>
      </c>
      <c r="C1453">
        <v>4</v>
      </c>
      <c r="D1453">
        <v>101</v>
      </c>
      <c r="E1453">
        <v>2</v>
      </c>
      <c r="F1453">
        <v>81</v>
      </c>
      <c r="G1453">
        <v>2</v>
      </c>
      <c r="H1453">
        <v>122</v>
      </c>
      <c r="I1453">
        <v>-1</v>
      </c>
      <c r="J1453">
        <v>3900</v>
      </c>
      <c r="K1453">
        <v>-1</v>
      </c>
      <c r="L1453">
        <v>-1</v>
      </c>
      <c r="N1453" s="3" t="str">
        <f t="shared" si="44"/>
        <v/>
      </c>
      <c r="O1453" s="3">
        <f t="shared" si="46"/>
        <v>112</v>
      </c>
      <c r="P1453" s="3"/>
      <c r="R1453" s="18" t="str">
        <f t="shared" si="45"/>
        <v/>
      </c>
    </row>
    <row r="1454" spans="1:18">
      <c r="A1454" s="2">
        <v>1447</v>
      </c>
      <c r="B1454">
        <v>1</v>
      </c>
      <c r="C1454">
        <v>4</v>
      </c>
      <c r="D1454">
        <v>101</v>
      </c>
      <c r="E1454">
        <v>1</v>
      </c>
      <c r="F1454">
        <v>88</v>
      </c>
      <c r="G1454">
        <v>3</v>
      </c>
      <c r="H1454">
        <v>106</v>
      </c>
      <c r="I1454">
        <v>-1</v>
      </c>
      <c r="J1454">
        <v>4400</v>
      </c>
      <c r="K1454">
        <v>-1</v>
      </c>
      <c r="L1454">
        <v>-1</v>
      </c>
      <c r="N1454" s="3" t="str">
        <f t="shared" si="44"/>
        <v/>
      </c>
      <c r="O1454" s="3">
        <f t="shared" si="46"/>
        <v>112</v>
      </c>
      <c r="P1454" s="3"/>
      <c r="R1454" s="18" t="str">
        <f t="shared" si="45"/>
        <v/>
      </c>
    </row>
    <row r="1455" spans="1:18">
      <c r="A1455" s="2">
        <v>1448</v>
      </c>
      <c r="B1455">
        <v>1</v>
      </c>
      <c r="C1455">
        <v>2</v>
      </c>
      <c r="D1455">
        <v>78</v>
      </c>
      <c r="E1455">
        <v>2</v>
      </c>
      <c r="F1455">
        <v>78</v>
      </c>
      <c r="G1455">
        <v>0</v>
      </c>
      <c r="H1455">
        <v>-1</v>
      </c>
      <c r="I1455">
        <v>-1</v>
      </c>
      <c r="J1455">
        <v>4200</v>
      </c>
      <c r="K1455">
        <v>-1</v>
      </c>
      <c r="L1455">
        <v>-1</v>
      </c>
      <c r="N1455" s="3" t="str">
        <f t="shared" si="44"/>
        <v/>
      </c>
      <c r="O1455" s="3">
        <f t="shared" si="46"/>
        <v>112</v>
      </c>
      <c r="P1455" s="3"/>
      <c r="R1455" s="18" t="str">
        <f t="shared" si="45"/>
        <v/>
      </c>
    </row>
    <row r="1456" spans="1:18">
      <c r="A1456" s="2">
        <v>1449</v>
      </c>
      <c r="B1456">
        <v>1</v>
      </c>
      <c r="C1456">
        <v>3</v>
      </c>
      <c r="D1456">
        <v>115</v>
      </c>
      <c r="E1456">
        <v>1</v>
      </c>
      <c r="F1456">
        <v>90</v>
      </c>
      <c r="G1456">
        <v>2</v>
      </c>
      <c r="H1456">
        <v>128</v>
      </c>
      <c r="I1456">
        <v>-1</v>
      </c>
      <c r="J1456">
        <v>3100</v>
      </c>
      <c r="K1456">
        <v>-1</v>
      </c>
      <c r="L1456">
        <v>-1</v>
      </c>
      <c r="N1456" s="3" t="str">
        <f t="shared" si="44"/>
        <v/>
      </c>
      <c r="O1456" s="3">
        <f t="shared" si="46"/>
        <v>112</v>
      </c>
      <c r="P1456" s="3"/>
      <c r="R1456" s="18" t="str">
        <f t="shared" si="45"/>
        <v/>
      </c>
    </row>
    <row r="1457" spans="1:18">
      <c r="A1457" s="2">
        <v>1450</v>
      </c>
      <c r="B1457">
        <v>1</v>
      </c>
      <c r="C1457">
        <v>2</v>
      </c>
      <c r="D1457">
        <v>96</v>
      </c>
      <c r="E1457">
        <v>1</v>
      </c>
      <c r="F1457">
        <v>87</v>
      </c>
      <c r="G1457">
        <v>1</v>
      </c>
      <c r="H1457">
        <v>106</v>
      </c>
      <c r="I1457">
        <v>-1</v>
      </c>
      <c r="J1457">
        <v>3800</v>
      </c>
      <c r="K1457">
        <v>-1</v>
      </c>
      <c r="L1457">
        <v>-1</v>
      </c>
      <c r="N1457" s="3" t="str">
        <f t="shared" si="44"/>
        <v/>
      </c>
      <c r="O1457" s="3">
        <f t="shared" si="46"/>
        <v>112</v>
      </c>
      <c r="P1457" s="3"/>
      <c r="R1457" s="18" t="str">
        <f t="shared" si="45"/>
        <v/>
      </c>
    </row>
    <row r="1458" spans="1:18">
      <c r="A1458" s="2">
        <v>1451</v>
      </c>
      <c r="B1458">
        <v>1</v>
      </c>
      <c r="C1458">
        <v>5</v>
      </c>
      <c r="D1458">
        <v>90</v>
      </c>
      <c r="E1458">
        <v>4</v>
      </c>
      <c r="F1458">
        <v>87</v>
      </c>
      <c r="G1458">
        <v>1</v>
      </c>
      <c r="H1458">
        <v>105</v>
      </c>
      <c r="I1458">
        <v>-1</v>
      </c>
      <c r="J1458">
        <v>4000</v>
      </c>
      <c r="K1458">
        <v>-1</v>
      </c>
      <c r="L1458">
        <v>-1</v>
      </c>
      <c r="N1458" s="3" t="str">
        <f t="shared" si="44"/>
        <v/>
      </c>
      <c r="O1458" s="3">
        <f t="shared" si="46"/>
        <v>112</v>
      </c>
      <c r="P1458" s="3" t="str">
        <f>IF(O1458&gt;$F$3,"X","-")</f>
        <v>X</v>
      </c>
      <c r="R1458" s="18" t="str">
        <f t="shared" si="45"/>
        <v>Betriebsmeldung</v>
      </c>
    </row>
    <row r="1459" spans="1:18">
      <c r="A1459" s="2">
        <v>1452</v>
      </c>
      <c r="B1459">
        <v>1</v>
      </c>
      <c r="C1459">
        <v>3</v>
      </c>
      <c r="D1459">
        <v>87</v>
      </c>
      <c r="E1459">
        <v>3</v>
      </c>
      <c r="F1459">
        <v>87</v>
      </c>
      <c r="G1459">
        <v>0</v>
      </c>
      <c r="H1459">
        <v>-1</v>
      </c>
      <c r="I1459">
        <v>-1</v>
      </c>
      <c r="J1459">
        <v>3600</v>
      </c>
      <c r="K1459">
        <v>-1</v>
      </c>
      <c r="L1459">
        <v>-1</v>
      </c>
      <c r="N1459" s="3" t="str">
        <f t="shared" si="44"/>
        <v/>
      </c>
      <c r="O1459" s="3">
        <f t="shared" si="46"/>
        <v>112</v>
      </c>
      <c r="P1459" s="3"/>
      <c r="R1459" s="18" t="str">
        <f t="shared" si="45"/>
        <v/>
      </c>
    </row>
    <row r="1460" spans="1:18">
      <c r="A1460" s="2">
        <v>1453</v>
      </c>
      <c r="B1460">
        <v>1</v>
      </c>
      <c r="C1460">
        <v>4</v>
      </c>
      <c r="D1460">
        <v>104</v>
      </c>
      <c r="E1460">
        <v>1</v>
      </c>
      <c r="F1460">
        <v>88</v>
      </c>
      <c r="G1460">
        <v>3</v>
      </c>
      <c r="H1460">
        <v>110</v>
      </c>
      <c r="I1460">
        <v>-1</v>
      </c>
      <c r="J1460">
        <v>3800</v>
      </c>
      <c r="K1460">
        <v>-1</v>
      </c>
      <c r="L1460">
        <v>-1</v>
      </c>
      <c r="N1460" s="3" t="str">
        <f t="shared" si="44"/>
        <v/>
      </c>
      <c r="O1460" s="3">
        <f t="shared" si="46"/>
        <v>112</v>
      </c>
      <c r="P1460" s="3"/>
      <c r="R1460" s="18" t="str">
        <f t="shared" si="45"/>
        <v/>
      </c>
    </row>
    <row r="1461" spans="1:18">
      <c r="A1461" s="2">
        <v>1454</v>
      </c>
      <c r="B1461">
        <v>1</v>
      </c>
      <c r="C1461">
        <v>3</v>
      </c>
      <c r="D1461">
        <v>93</v>
      </c>
      <c r="E1461">
        <v>1</v>
      </c>
      <c r="F1461">
        <v>90</v>
      </c>
      <c r="G1461">
        <v>2</v>
      </c>
      <c r="H1461">
        <v>95</v>
      </c>
      <c r="I1461">
        <v>-1</v>
      </c>
      <c r="J1461">
        <v>4600</v>
      </c>
      <c r="K1461">
        <v>-1</v>
      </c>
      <c r="L1461">
        <v>-1</v>
      </c>
      <c r="N1461" s="3" t="str">
        <f t="shared" si="44"/>
        <v/>
      </c>
      <c r="O1461" s="3">
        <f t="shared" si="46"/>
        <v>112</v>
      </c>
      <c r="P1461" s="3"/>
      <c r="R1461" s="18" t="str">
        <f t="shared" si="45"/>
        <v/>
      </c>
    </row>
    <row r="1462" spans="1:18">
      <c r="A1462" s="2">
        <v>1455</v>
      </c>
      <c r="B1462">
        <v>1</v>
      </c>
      <c r="C1462">
        <v>6</v>
      </c>
      <c r="D1462">
        <v>123</v>
      </c>
      <c r="E1462">
        <v>0</v>
      </c>
      <c r="F1462">
        <v>-1</v>
      </c>
      <c r="G1462">
        <v>6</v>
      </c>
      <c r="H1462">
        <v>123</v>
      </c>
      <c r="I1462">
        <v>-1</v>
      </c>
      <c r="J1462">
        <v>4500</v>
      </c>
      <c r="K1462">
        <v>-1</v>
      </c>
      <c r="L1462">
        <v>-1</v>
      </c>
      <c r="N1462" s="3" t="str">
        <f t="shared" si="44"/>
        <v/>
      </c>
      <c r="O1462" s="3">
        <f t="shared" si="46"/>
        <v>112</v>
      </c>
      <c r="P1462" s="3"/>
      <c r="R1462" s="18" t="str">
        <f t="shared" si="45"/>
        <v/>
      </c>
    </row>
    <row r="1463" spans="1:18">
      <c r="A1463" s="2">
        <v>1456</v>
      </c>
      <c r="B1463">
        <v>1</v>
      </c>
      <c r="C1463">
        <v>3</v>
      </c>
      <c r="D1463">
        <v>107</v>
      </c>
      <c r="E1463">
        <v>0</v>
      </c>
      <c r="F1463">
        <v>-1</v>
      </c>
      <c r="G1463">
        <v>3</v>
      </c>
      <c r="H1463">
        <v>107</v>
      </c>
      <c r="I1463">
        <v>-1</v>
      </c>
      <c r="J1463">
        <v>4200</v>
      </c>
      <c r="K1463">
        <v>-1</v>
      </c>
      <c r="L1463">
        <v>-1</v>
      </c>
      <c r="N1463" s="3" t="str">
        <f t="shared" si="44"/>
        <v/>
      </c>
      <c r="O1463" s="3">
        <f t="shared" si="46"/>
        <v>112</v>
      </c>
      <c r="P1463" s="3"/>
      <c r="R1463" s="18" t="str">
        <f t="shared" si="45"/>
        <v/>
      </c>
    </row>
    <row r="1464" spans="1:18">
      <c r="A1464" s="2">
        <v>1457</v>
      </c>
      <c r="B1464">
        <v>1</v>
      </c>
      <c r="C1464">
        <v>3</v>
      </c>
      <c r="D1464">
        <v>100</v>
      </c>
      <c r="E1464">
        <v>1</v>
      </c>
      <c r="F1464">
        <v>82</v>
      </c>
      <c r="G1464">
        <v>2</v>
      </c>
      <c r="H1464">
        <v>109</v>
      </c>
      <c r="I1464">
        <v>-1</v>
      </c>
      <c r="J1464">
        <v>3900</v>
      </c>
      <c r="K1464">
        <v>-1</v>
      </c>
      <c r="L1464">
        <v>-1</v>
      </c>
      <c r="N1464" s="3" t="str">
        <f t="shared" si="44"/>
        <v/>
      </c>
      <c r="O1464" s="3">
        <f t="shared" si="46"/>
        <v>112</v>
      </c>
      <c r="P1464" s="3"/>
      <c r="R1464" s="18" t="str">
        <f t="shared" si="45"/>
        <v/>
      </c>
    </row>
    <row r="1465" spans="1:18">
      <c r="A1465" s="2">
        <v>1458</v>
      </c>
      <c r="B1465">
        <v>1</v>
      </c>
      <c r="C1465">
        <v>5</v>
      </c>
      <c r="D1465">
        <v>101</v>
      </c>
      <c r="E1465">
        <v>2</v>
      </c>
      <c r="F1465">
        <v>88</v>
      </c>
      <c r="G1465">
        <v>3</v>
      </c>
      <c r="H1465">
        <v>111</v>
      </c>
      <c r="I1465">
        <v>-1</v>
      </c>
      <c r="J1465">
        <v>4000</v>
      </c>
      <c r="K1465">
        <v>-1</v>
      </c>
      <c r="L1465">
        <v>-1</v>
      </c>
      <c r="N1465" s="3" t="str">
        <f t="shared" si="44"/>
        <v/>
      </c>
      <c r="O1465" s="3">
        <f t="shared" si="46"/>
        <v>112</v>
      </c>
      <c r="P1465" s="3"/>
      <c r="R1465" s="18" t="str">
        <f t="shared" si="45"/>
        <v/>
      </c>
    </row>
    <row r="1466" spans="1:18">
      <c r="A1466" s="2">
        <v>1459</v>
      </c>
      <c r="B1466">
        <v>1</v>
      </c>
      <c r="C1466">
        <v>3</v>
      </c>
      <c r="D1466">
        <v>102</v>
      </c>
      <c r="E1466">
        <v>2</v>
      </c>
      <c r="F1466">
        <v>89</v>
      </c>
      <c r="G1466">
        <v>1</v>
      </c>
      <c r="H1466">
        <v>128</v>
      </c>
      <c r="I1466">
        <v>-1</v>
      </c>
      <c r="J1466" s="10">
        <v>4200</v>
      </c>
      <c r="K1466">
        <v>-1</v>
      </c>
      <c r="L1466">
        <v>-1</v>
      </c>
      <c r="N1466" s="3" t="str">
        <f t="shared" si="44"/>
        <v/>
      </c>
      <c r="O1466" s="3">
        <f t="shared" si="46"/>
        <v>112</v>
      </c>
      <c r="P1466" s="3"/>
      <c r="R1466" s="18" t="str">
        <f t="shared" si="45"/>
        <v/>
      </c>
    </row>
    <row r="1467" spans="1:18">
      <c r="A1467" s="2">
        <v>1460</v>
      </c>
      <c r="B1467">
        <v>1</v>
      </c>
      <c r="C1467">
        <v>3</v>
      </c>
      <c r="D1467">
        <v>107</v>
      </c>
      <c r="E1467">
        <v>1</v>
      </c>
      <c r="F1467">
        <v>88</v>
      </c>
      <c r="G1467">
        <v>2</v>
      </c>
      <c r="H1467">
        <v>117</v>
      </c>
      <c r="I1467">
        <v>-1</v>
      </c>
      <c r="J1467" s="10">
        <v>4300</v>
      </c>
      <c r="K1467">
        <v>-1</v>
      </c>
      <c r="L1467">
        <v>-1</v>
      </c>
      <c r="N1467" s="3" t="str">
        <f t="shared" si="44"/>
        <v/>
      </c>
      <c r="O1467" s="3">
        <f t="shared" si="46"/>
        <v>112</v>
      </c>
      <c r="P1467" s="3"/>
      <c r="R1467" s="18" t="str">
        <f t="shared" si="45"/>
        <v/>
      </c>
    </row>
    <row r="1468" spans="1:18">
      <c r="A1468" s="2">
        <v>1461</v>
      </c>
      <c r="B1468">
        <v>1</v>
      </c>
      <c r="C1468">
        <v>2</v>
      </c>
      <c r="D1468">
        <v>86</v>
      </c>
      <c r="E1468">
        <v>2</v>
      </c>
      <c r="F1468">
        <v>86</v>
      </c>
      <c r="G1468">
        <v>0</v>
      </c>
      <c r="H1468">
        <v>-1</v>
      </c>
      <c r="I1468">
        <v>-1</v>
      </c>
      <c r="J1468" s="10">
        <v>3900</v>
      </c>
      <c r="K1468">
        <v>-1</v>
      </c>
      <c r="L1468">
        <v>-1</v>
      </c>
      <c r="N1468" s="3" t="str">
        <f t="shared" si="44"/>
        <v/>
      </c>
      <c r="O1468" s="3">
        <f t="shared" si="46"/>
        <v>112</v>
      </c>
      <c r="P1468" s="3" t="str">
        <f>IF(O1468&gt;$F$3,"X","-")</f>
        <v>X</v>
      </c>
      <c r="R1468" s="18" t="str">
        <f t="shared" si="45"/>
        <v>Betriebsmeldung</v>
      </c>
    </row>
    <row r="1469" spans="1:18">
      <c r="A1469" s="2">
        <v>1462</v>
      </c>
      <c r="B1469">
        <v>1</v>
      </c>
      <c r="C1469">
        <v>1</v>
      </c>
      <c r="D1469">
        <v>83</v>
      </c>
      <c r="E1469">
        <v>1</v>
      </c>
      <c r="F1469">
        <v>83</v>
      </c>
      <c r="G1469">
        <v>0</v>
      </c>
      <c r="H1469">
        <v>-1</v>
      </c>
      <c r="I1469">
        <v>-1</v>
      </c>
      <c r="J1469" s="10">
        <v>2500</v>
      </c>
      <c r="K1469">
        <v>-1</v>
      </c>
      <c r="L1469">
        <v>-1</v>
      </c>
      <c r="N1469" s="3" t="str">
        <f t="shared" si="44"/>
        <v/>
      </c>
      <c r="O1469" s="3">
        <f t="shared" si="46"/>
        <v>111</v>
      </c>
      <c r="P1469" s="3"/>
      <c r="R1469" s="18" t="str">
        <f t="shared" si="45"/>
        <v/>
      </c>
    </row>
    <row r="1470" spans="1:18">
      <c r="A1470" s="2">
        <v>1463</v>
      </c>
      <c r="B1470">
        <v>1</v>
      </c>
      <c r="C1470">
        <v>3</v>
      </c>
      <c r="D1470">
        <v>91</v>
      </c>
      <c r="E1470">
        <v>2</v>
      </c>
      <c r="F1470">
        <v>89</v>
      </c>
      <c r="G1470">
        <v>1</v>
      </c>
      <c r="H1470">
        <v>96</v>
      </c>
      <c r="I1470">
        <v>-1</v>
      </c>
      <c r="J1470" s="10">
        <v>3800</v>
      </c>
      <c r="K1470">
        <v>-1</v>
      </c>
      <c r="L1470">
        <v>-1</v>
      </c>
      <c r="N1470" s="3" t="str">
        <f t="shared" si="44"/>
        <v/>
      </c>
      <c r="O1470" s="3">
        <f t="shared" si="46"/>
        <v>111</v>
      </c>
      <c r="P1470" s="3"/>
      <c r="R1470" s="18" t="str">
        <f t="shared" si="45"/>
        <v/>
      </c>
    </row>
    <row r="1471" spans="1:18">
      <c r="A1471" s="2">
        <v>1464</v>
      </c>
      <c r="B1471">
        <v>1</v>
      </c>
      <c r="C1471">
        <v>2</v>
      </c>
      <c r="D1471">
        <v>98</v>
      </c>
      <c r="E1471">
        <v>1</v>
      </c>
      <c r="F1471">
        <v>87</v>
      </c>
      <c r="G1471">
        <v>1</v>
      </c>
      <c r="H1471">
        <v>110</v>
      </c>
      <c r="I1471">
        <v>-1</v>
      </c>
      <c r="J1471" s="10">
        <v>4700</v>
      </c>
      <c r="K1471">
        <v>-1</v>
      </c>
      <c r="L1471">
        <v>-1</v>
      </c>
      <c r="N1471" s="3" t="str">
        <f t="shared" si="44"/>
        <v/>
      </c>
      <c r="O1471" s="3">
        <f t="shared" si="46"/>
        <v>110</v>
      </c>
      <c r="P1471" s="3"/>
      <c r="R1471" s="18" t="str">
        <f t="shared" si="45"/>
        <v/>
      </c>
    </row>
    <row r="1472" spans="1:18">
      <c r="A1472" s="2">
        <v>1465</v>
      </c>
      <c r="B1472">
        <v>1</v>
      </c>
      <c r="C1472">
        <v>5</v>
      </c>
      <c r="D1472">
        <v>89</v>
      </c>
      <c r="E1472">
        <v>4</v>
      </c>
      <c r="F1472">
        <v>87</v>
      </c>
      <c r="G1472">
        <v>1</v>
      </c>
      <c r="H1472">
        <v>100</v>
      </c>
      <c r="I1472">
        <v>-1</v>
      </c>
      <c r="J1472" s="10">
        <v>3600</v>
      </c>
      <c r="K1472">
        <v>-1</v>
      </c>
      <c r="L1472">
        <v>-1</v>
      </c>
      <c r="N1472" s="3" t="str">
        <f t="shared" si="44"/>
        <v/>
      </c>
      <c r="O1472" s="3">
        <f t="shared" si="46"/>
        <v>109</v>
      </c>
      <c r="P1472" s="3"/>
      <c r="R1472" s="18" t="str">
        <f t="shared" si="45"/>
        <v/>
      </c>
    </row>
    <row r="1473" spans="1:18">
      <c r="A1473" s="2">
        <v>1466</v>
      </c>
      <c r="B1473">
        <v>1</v>
      </c>
      <c r="C1473">
        <v>5</v>
      </c>
      <c r="D1473">
        <v>98</v>
      </c>
      <c r="E1473">
        <v>4</v>
      </c>
      <c r="F1473">
        <v>95</v>
      </c>
      <c r="G1473">
        <v>1</v>
      </c>
      <c r="H1473">
        <v>110</v>
      </c>
      <c r="I1473">
        <v>-1</v>
      </c>
      <c r="J1473" s="10">
        <v>3300</v>
      </c>
      <c r="K1473">
        <v>-1</v>
      </c>
      <c r="L1473">
        <v>-1</v>
      </c>
      <c r="N1473" s="3" t="str">
        <f t="shared" si="44"/>
        <v/>
      </c>
      <c r="O1473" s="3">
        <f t="shared" si="46"/>
        <v>108</v>
      </c>
      <c r="P1473" s="3"/>
      <c r="R1473" s="18" t="str">
        <f t="shared" si="45"/>
        <v/>
      </c>
    </row>
    <row r="1474" spans="1:18">
      <c r="A1474" s="2">
        <v>1467</v>
      </c>
      <c r="B1474">
        <v>1</v>
      </c>
      <c r="C1474">
        <v>2</v>
      </c>
      <c r="D1474">
        <v>94</v>
      </c>
      <c r="E1474">
        <v>2</v>
      </c>
      <c r="F1474">
        <v>94</v>
      </c>
      <c r="G1474">
        <v>0</v>
      </c>
      <c r="H1474">
        <v>-1</v>
      </c>
      <c r="I1474">
        <v>-1</v>
      </c>
      <c r="J1474" s="10">
        <v>3500</v>
      </c>
      <c r="K1474">
        <v>-1</v>
      </c>
      <c r="L1474">
        <v>-1</v>
      </c>
      <c r="N1474" s="3" t="str">
        <f t="shared" si="44"/>
        <v/>
      </c>
      <c r="O1474" s="3">
        <f t="shared" si="46"/>
        <v>108</v>
      </c>
      <c r="P1474" s="3"/>
      <c r="R1474" s="18" t="str">
        <f t="shared" si="45"/>
        <v/>
      </c>
    </row>
    <row r="1475" spans="1:18">
      <c r="A1475" s="2">
        <v>1468</v>
      </c>
      <c r="B1475">
        <v>1</v>
      </c>
      <c r="C1475">
        <v>3</v>
      </c>
      <c r="D1475">
        <v>103</v>
      </c>
      <c r="E1475">
        <v>0</v>
      </c>
      <c r="F1475">
        <v>-1</v>
      </c>
      <c r="G1475">
        <v>3</v>
      </c>
      <c r="H1475">
        <v>103</v>
      </c>
      <c r="I1475">
        <v>-1</v>
      </c>
      <c r="J1475" s="10">
        <v>3900</v>
      </c>
      <c r="K1475">
        <v>-1</v>
      </c>
      <c r="L1475">
        <v>-1</v>
      </c>
      <c r="N1475" s="3" t="str">
        <f t="shared" si="44"/>
        <v/>
      </c>
      <c r="O1475" s="3">
        <f t="shared" si="46"/>
        <v>108</v>
      </c>
      <c r="P1475" s="3"/>
      <c r="R1475" s="18" t="str">
        <f t="shared" si="45"/>
        <v/>
      </c>
    </row>
    <row r="1476" spans="1:18">
      <c r="A1476" s="2">
        <v>1469</v>
      </c>
      <c r="B1476">
        <v>1</v>
      </c>
      <c r="C1476">
        <v>4</v>
      </c>
      <c r="D1476">
        <v>121</v>
      </c>
      <c r="E1476">
        <v>1</v>
      </c>
      <c r="F1476">
        <v>90</v>
      </c>
      <c r="G1476">
        <v>3</v>
      </c>
      <c r="H1476">
        <v>132</v>
      </c>
      <c r="I1476">
        <v>-1</v>
      </c>
      <c r="J1476" s="10">
        <v>4100</v>
      </c>
      <c r="K1476">
        <v>-1</v>
      </c>
      <c r="L1476">
        <v>-1</v>
      </c>
      <c r="N1476" s="3" t="str">
        <f t="shared" si="44"/>
        <v/>
      </c>
      <c r="O1476" s="3">
        <f t="shared" si="46"/>
        <v>108</v>
      </c>
      <c r="P1476" s="3"/>
      <c r="R1476" s="18" t="str">
        <f t="shared" si="45"/>
        <v/>
      </c>
    </row>
    <row r="1477" spans="1:18">
      <c r="A1477" s="2">
        <v>1470</v>
      </c>
      <c r="B1477">
        <v>1</v>
      </c>
      <c r="C1477">
        <v>4</v>
      </c>
      <c r="D1477">
        <v>89</v>
      </c>
      <c r="E1477">
        <v>2</v>
      </c>
      <c r="F1477">
        <v>85</v>
      </c>
      <c r="G1477">
        <v>2</v>
      </c>
      <c r="H1477">
        <v>93</v>
      </c>
      <c r="I1477">
        <v>-1</v>
      </c>
      <c r="J1477" s="10">
        <v>4200</v>
      </c>
      <c r="K1477">
        <v>-1</v>
      </c>
      <c r="L1477">
        <v>-1</v>
      </c>
      <c r="N1477" s="3" t="str">
        <f t="shared" si="44"/>
        <v/>
      </c>
      <c r="O1477" s="3">
        <f t="shared" si="46"/>
        <v>108</v>
      </c>
      <c r="P1477" s="3"/>
      <c r="R1477" s="18" t="str">
        <f t="shared" si="45"/>
        <v/>
      </c>
    </row>
    <row r="1478" spans="1:18">
      <c r="A1478" s="2">
        <v>1471</v>
      </c>
      <c r="B1478">
        <v>1</v>
      </c>
      <c r="C1478">
        <v>3</v>
      </c>
      <c r="D1478">
        <v>110</v>
      </c>
      <c r="E1478">
        <v>0</v>
      </c>
      <c r="F1478">
        <v>-1</v>
      </c>
      <c r="G1478">
        <v>3</v>
      </c>
      <c r="H1478">
        <v>110</v>
      </c>
      <c r="I1478">
        <v>-1</v>
      </c>
      <c r="J1478" s="10">
        <v>4000</v>
      </c>
      <c r="K1478">
        <v>-1</v>
      </c>
      <c r="L1478">
        <v>-1</v>
      </c>
      <c r="N1478" s="3" t="str">
        <f t="shared" si="44"/>
        <v/>
      </c>
      <c r="O1478" s="3">
        <f t="shared" si="46"/>
        <v>108</v>
      </c>
      <c r="P1478" s="3" t="str">
        <f>IF(O1478&gt;$F$3,"X","-")</f>
        <v>X</v>
      </c>
      <c r="R1478" s="18" t="str">
        <f t="shared" si="45"/>
        <v>Betriebsmeldung</v>
      </c>
    </row>
    <row r="1479" spans="1:18">
      <c r="A1479" s="2">
        <v>1472</v>
      </c>
      <c r="B1479">
        <v>1</v>
      </c>
      <c r="C1479">
        <v>0</v>
      </c>
      <c r="D1479">
        <v>-1</v>
      </c>
      <c r="E1479">
        <v>0</v>
      </c>
      <c r="F1479">
        <v>-1</v>
      </c>
      <c r="G1479">
        <v>0</v>
      </c>
      <c r="H1479">
        <v>-1</v>
      </c>
      <c r="I1479">
        <v>-1</v>
      </c>
      <c r="J1479">
        <v>3800</v>
      </c>
      <c r="K1479">
        <v>-1</v>
      </c>
      <c r="L1479">
        <v>-1</v>
      </c>
      <c r="N1479" s="3" t="str">
        <f t="shared" si="44"/>
        <v/>
      </c>
      <c r="O1479" s="3">
        <f t="shared" si="46"/>
        <v>108</v>
      </c>
      <c r="P1479" s="3"/>
      <c r="R1479" s="18" t="str">
        <f t="shared" si="45"/>
        <v/>
      </c>
    </row>
    <row r="1480" spans="1:18">
      <c r="A1480" s="2">
        <v>1473</v>
      </c>
      <c r="B1480">
        <v>1</v>
      </c>
      <c r="C1480">
        <v>1</v>
      </c>
      <c r="D1480">
        <v>88</v>
      </c>
      <c r="E1480">
        <v>1</v>
      </c>
      <c r="F1480">
        <v>88</v>
      </c>
      <c r="G1480">
        <v>0</v>
      </c>
      <c r="H1480">
        <v>-1</v>
      </c>
      <c r="I1480">
        <v>-1</v>
      </c>
      <c r="J1480">
        <v>3100</v>
      </c>
      <c r="K1480">
        <v>-1</v>
      </c>
      <c r="L1480">
        <v>-1</v>
      </c>
      <c r="N1480" s="3" t="str">
        <f t="shared" ref="N1480:N1543" si="47">IF(OR(C1480=-2,D1480=-2,E1480=-2,F1480=-2,G1480=-2,H1480=-2),"X","")</f>
        <v/>
      </c>
      <c r="O1480" s="3">
        <f t="shared" si="46"/>
        <v>108</v>
      </c>
      <c r="P1480" s="3"/>
      <c r="R1480" s="18" t="str">
        <f t="shared" ref="R1480:R1543" si="48">IF(P1480&gt;="X","Betriebsmeldung","")</f>
        <v/>
      </c>
    </row>
    <row r="1481" spans="1:18">
      <c r="A1481" s="2">
        <v>1474</v>
      </c>
      <c r="B1481">
        <v>1</v>
      </c>
      <c r="C1481">
        <v>5</v>
      </c>
      <c r="D1481">
        <v>97</v>
      </c>
      <c r="E1481">
        <v>2</v>
      </c>
      <c r="F1481">
        <v>90</v>
      </c>
      <c r="G1481">
        <v>3</v>
      </c>
      <c r="H1481">
        <v>103</v>
      </c>
      <c r="I1481">
        <v>-1</v>
      </c>
      <c r="J1481">
        <v>4200</v>
      </c>
      <c r="K1481">
        <v>-1</v>
      </c>
      <c r="L1481">
        <v>-1</v>
      </c>
      <c r="N1481" s="3" t="str">
        <f t="shared" si="47"/>
        <v/>
      </c>
      <c r="O1481" s="3">
        <f t="shared" si="46"/>
        <v>107</v>
      </c>
      <c r="P1481" s="3"/>
      <c r="R1481" s="18" t="str">
        <f t="shared" si="48"/>
        <v/>
      </c>
    </row>
    <row r="1482" spans="1:18">
      <c r="A1482" s="2">
        <v>1475</v>
      </c>
      <c r="B1482">
        <v>1</v>
      </c>
      <c r="C1482">
        <v>0</v>
      </c>
      <c r="D1482">
        <v>-1</v>
      </c>
      <c r="E1482">
        <v>0</v>
      </c>
      <c r="F1482">
        <v>-1</v>
      </c>
      <c r="G1482">
        <v>0</v>
      </c>
      <c r="H1482">
        <v>-1</v>
      </c>
      <c r="I1482">
        <v>-1</v>
      </c>
      <c r="J1482">
        <v>4400</v>
      </c>
      <c r="K1482">
        <v>-1</v>
      </c>
      <c r="L1482">
        <v>-1</v>
      </c>
      <c r="N1482" s="3" t="str">
        <f t="shared" si="47"/>
        <v/>
      </c>
      <c r="O1482" s="3">
        <f t="shared" si="46"/>
        <v>106</v>
      </c>
      <c r="P1482" s="3"/>
      <c r="R1482" s="18" t="str">
        <f t="shared" si="48"/>
        <v/>
      </c>
    </row>
    <row r="1483" spans="1:18">
      <c r="A1483" s="2">
        <v>1476</v>
      </c>
      <c r="B1483">
        <v>1</v>
      </c>
      <c r="C1483">
        <v>1</v>
      </c>
      <c r="D1483">
        <v>129</v>
      </c>
      <c r="E1483">
        <v>0</v>
      </c>
      <c r="F1483">
        <v>-1</v>
      </c>
      <c r="G1483">
        <v>1</v>
      </c>
      <c r="H1483">
        <v>129</v>
      </c>
      <c r="I1483">
        <v>-1</v>
      </c>
      <c r="J1483">
        <v>3900</v>
      </c>
      <c r="K1483">
        <v>-1</v>
      </c>
      <c r="L1483">
        <v>-1</v>
      </c>
      <c r="N1483" s="3" t="str">
        <f t="shared" si="47"/>
        <v/>
      </c>
      <c r="O1483" s="3">
        <f t="shared" si="46"/>
        <v>106</v>
      </c>
      <c r="P1483" s="3"/>
      <c r="R1483" s="18" t="str">
        <f t="shared" si="48"/>
        <v/>
      </c>
    </row>
    <row r="1484" spans="1:18">
      <c r="A1484" s="2">
        <v>1477</v>
      </c>
      <c r="B1484">
        <v>1</v>
      </c>
      <c r="C1484">
        <v>2</v>
      </c>
      <c r="D1484">
        <v>120</v>
      </c>
      <c r="E1484">
        <v>0</v>
      </c>
      <c r="F1484">
        <v>-1</v>
      </c>
      <c r="G1484">
        <v>2</v>
      </c>
      <c r="H1484">
        <v>120</v>
      </c>
      <c r="I1484">
        <v>-1</v>
      </c>
      <c r="J1484">
        <v>4000</v>
      </c>
      <c r="K1484">
        <v>-1</v>
      </c>
      <c r="L1484">
        <v>-1</v>
      </c>
      <c r="N1484" s="3" t="str">
        <f t="shared" si="47"/>
        <v/>
      </c>
      <c r="O1484" s="3">
        <f t="shared" si="46"/>
        <v>106</v>
      </c>
      <c r="P1484" s="3"/>
      <c r="R1484" s="18" t="str">
        <f t="shared" si="48"/>
        <v/>
      </c>
    </row>
    <row r="1485" spans="1:18">
      <c r="A1485" s="2">
        <v>1478</v>
      </c>
      <c r="B1485">
        <v>1</v>
      </c>
      <c r="C1485">
        <v>2</v>
      </c>
      <c r="D1485">
        <v>86</v>
      </c>
      <c r="E1485">
        <v>2</v>
      </c>
      <c r="F1485">
        <v>86</v>
      </c>
      <c r="G1485">
        <v>0</v>
      </c>
      <c r="H1485">
        <v>-1</v>
      </c>
      <c r="I1485">
        <v>-1</v>
      </c>
      <c r="J1485">
        <v>3500</v>
      </c>
      <c r="K1485">
        <v>-1</v>
      </c>
      <c r="L1485">
        <v>-1</v>
      </c>
      <c r="N1485" s="3" t="str">
        <f t="shared" si="47"/>
        <v/>
      </c>
      <c r="O1485" s="3">
        <f t="shared" si="46"/>
        <v>105</v>
      </c>
      <c r="P1485" s="3"/>
      <c r="R1485" s="18" t="str">
        <f t="shared" si="48"/>
        <v/>
      </c>
    </row>
    <row r="1486" spans="1:18">
      <c r="A1486" s="2">
        <v>1479</v>
      </c>
      <c r="B1486">
        <v>1</v>
      </c>
      <c r="C1486">
        <v>4</v>
      </c>
      <c r="D1486">
        <v>105</v>
      </c>
      <c r="E1486">
        <v>3</v>
      </c>
      <c r="F1486">
        <v>96</v>
      </c>
      <c r="G1486">
        <v>1</v>
      </c>
      <c r="H1486">
        <v>132</v>
      </c>
      <c r="I1486">
        <v>-1</v>
      </c>
      <c r="J1486">
        <v>3000</v>
      </c>
      <c r="K1486">
        <v>-1</v>
      </c>
      <c r="L1486">
        <v>-1</v>
      </c>
      <c r="N1486" s="3" t="str">
        <f t="shared" si="47"/>
        <v/>
      </c>
      <c r="O1486" s="3">
        <f t="shared" si="46"/>
        <v>105</v>
      </c>
      <c r="P1486" s="3"/>
      <c r="R1486" s="18" t="str">
        <f t="shared" si="48"/>
        <v/>
      </c>
    </row>
    <row r="1487" spans="1:18">
      <c r="A1487" s="2">
        <v>1480</v>
      </c>
      <c r="B1487">
        <v>1</v>
      </c>
      <c r="C1487">
        <v>-2</v>
      </c>
      <c r="D1487">
        <v>-2</v>
      </c>
      <c r="E1487">
        <v>-2</v>
      </c>
      <c r="F1487">
        <v>-2</v>
      </c>
      <c r="G1487">
        <v>-2</v>
      </c>
      <c r="H1487">
        <v>-2</v>
      </c>
      <c r="I1487">
        <v>-1</v>
      </c>
      <c r="J1487">
        <v>3900</v>
      </c>
      <c r="K1487">
        <v>-1</v>
      </c>
      <c r="L1487">
        <v>-2</v>
      </c>
      <c r="N1487" s="3" t="str">
        <f t="shared" si="47"/>
        <v>X</v>
      </c>
      <c r="O1487" s="3">
        <f t="shared" si="46"/>
        <v>106</v>
      </c>
      <c r="P1487" s="3"/>
      <c r="R1487" s="18" t="str">
        <f t="shared" si="48"/>
        <v/>
      </c>
    </row>
    <row r="1488" spans="1:18">
      <c r="A1488" s="2">
        <v>1481</v>
      </c>
      <c r="B1488">
        <v>1</v>
      </c>
      <c r="C1488">
        <v>4</v>
      </c>
      <c r="D1488">
        <v>95</v>
      </c>
      <c r="E1488">
        <v>2</v>
      </c>
      <c r="F1488">
        <v>88</v>
      </c>
      <c r="G1488">
        <v>2</v>
      </c>
      <c r="H1488">
        <v>102</v>
      </c>
      <c r="I1488">
        <v>-1</v>
      </c>
      <c r="J1488">
        <v>4400</v>
      </c>
      <c r="K1488">
        <v>-1</v>
      </c>
      <c r="L1488">
        <v>-1</v>
      </c>
      <c r="N1488" s="3" t="str">
        <f t="shared" si="47"/>
        <v/>
      </c>
      <c r="O1488" s="3">
        <f t="shared" si="46"/>
        <v>106</v>
      </c>
      <c r="P1488" s="3" t="str">
        <f>IF(O1488&gt;$F$3,"X","-")</f>
        <v>X</v>
      </c>
      <c r="R1488" s="18" t="str">
        <f t="shared" si="48"/>
        <v>Betriebsmeldung</v>
      </c>
    </row>
    <row r="1489" spans="1:18">
      <c r="A1489" s="2">
        <v>1482</v>
      </c>
      <c r="B1489">
        <v>1</v>
      </c>
      <c r="C1489">
        <v>4</v>
      </c>
      <c r="D1489">
        <v>114</v>
      </c>
      <c r="E1489">
        <v>0</v>
      </c>
      <c r="F1489">
        <v>-1</v>
      </c>
      <c r="G1489">
        <v>4</v>
      </c>
      <c r="H1489">
        <v>114</v>
      </c>
      <c r="I1489">
        <v>-1</v>
      </c>
      <c r="J1489">
        <v>4200</v>
      </c>
      <c r="K1489">
        <v>-1</v>
      </c>
      <c r="L1489">
        <v>-1</v>
      </c>
      <c r="N1489" s="3" t="str">
        <f t="shared" si="47"/>
        <v/>
      </c>
      <c r="O1489" s="3">
        <f t="shared" si="46"/>
        <v>105</v>
      </c>
      <c r="P1489" s="3"/>
      <c r="R1489" s="18" t="str">
        <f t="shared" si="48"/>
        <v/>
      </c>
    </row>
    <row r="1490" spans="1:18">
      <c r="A1490" s="2">
        <v>1483</v>
      </c>
      <c r="B1490">
        <v>1</v>
      </c>
      <c r="C1490">
        <v>1</v>
      </c>
      <c r="D1490">
        <v>86</v>
      </c>
      <c r="E1490">
        <v>0</v>
      </c>
      <c r="F1490">
        <v>-1</v>
      </c>
      <c r="G1490">
        <v>1</v>
      </c>
      <c r="H1490">
        <v>86</v>
      </c>
      <c r="I1490">
        <v>-1</v>
      </c>
      <c r="J1490">
        <v>3100</v>
      </c>
      <c r="K1490">
        <v>-1</v>
      </c>
      <c r="L1490">
        <v>-1</v>
      </c>
      <c r="N1490" s="3" t="str">
        <f t="shared" si="47"/>
        <v/>
      </c>
      <c r="O1490" s="3">
        <f t="shared" si="46"/>
        <v>105</v>
      </c>
      <c r="P1490" s="3"/>
      <c r="R1490" s="18" t="str">
        <f t="shared" si="48"/>
        <v/>
      </c>
    </row>
    <row r="1491" spans="1:18">
      <c r="A1491" s="2">
        <v>1484</v>
      </c>
      <c r="B1491">
        <v>1</v>
      </c>
      <c r="C1491">
        <v>1</v>
      </c>
      <c r="D1491">
        <v>116</v>
      </c>
      <c r="E1491">
        <v>0</v>
      </c>
      <c r="F1491">
        <v>-1</v>
      </c>
      <c r="G1491">
        <v>1</v>
      </c>
      <c r="H1491">
        <v>116</v>
      </c>
      <c r="I1491">
        <v>-1</v>
      </c>
      <c r="J1491">
        <v>3800</v>
      </c>
      <c r="K1491">
        <v>-1</v>
      </c>
      <c r="L1491">
        <v>-1</v>
      </c>
      <c r="N1491" s="3" t="str">
        <f t="shared" si="47"/>
        <v/>
      </c>
      <c r="O1491" s="3">
        <f t="shared" si="46"/>
        <v>104</v>
      </c>
      <c r="P1491" s="3"/>
      <c r="R1491" s="18" t="str">
        <f t="shared" si="48"/>
        <v/>
      </c>
    </row>
    <row r="1492" spans="1:18">
      <c r="A1492" s="2">
        <v>1485</v>
      </c>
      <c r="B1492">
        <v>1</v>
      </c>
      <c r="C1492">
        <v>3</v>
      </c>
      <c r="D1492">
        <v>111</v>
      </c>
      <c r="E1492">
        <v>0</v>
      </c>
      <c r="F1492">
        <v>-1</v>
      </c>
      <c r="G1492">
        <v>3</v>
      </c>
      <c r="H1492">
        <v>111</v>
      </c>
      <c r="I1492">
        <v>-1</v>
      </c>
      <c r="J1492">
        <v>4000</v>
      </c>
      <c r="K1492">
        <v>-1</v>
      </c>
      <c r="L1492">
        <v>-1</v>
      </c>
      <c r="N1492" s="3" t="str">
        <f t="shared" si="47"/>
        <v/>
      </c>
      <c r="O1492" s="3">
        <f t="shared" si="46"/>
        <v>103</v>
      </c>
      <c r="P1492" s="3"/>
      <c r="R1492" s="18" t="str">
        <f t="shared" si="48"/>
        <v/>
      </c>
    </row>
    <row r="1493" spans="1:18">
      <c r="A1493" s="2">
        <v>1486</v>
      </c>
      <c r="B1493">
        <v>1</v>
      </c>
      <c r="C1493">
        <v>2</v>
      </c>
      <c r="D1493">
        <v>99</v>
      </c>
      <c r="E1493">
        <v>0</v>
      </c>
      <c r="F1493">
        <v>-1</v>
      </c>
      <c r="G1493">
        <v>2</v>
      </c>
      <c r="H1493">
        <v>99</v>
      </c>
      <c r="I1493">
        <v>-1</v>
      </c>
      <c r="J1493">
        <v>3600</v>
      </c>
      <c r="K1493">
        <v>-1</v>
      </c>
      <c r="L1493">
        <v>-1</v>
      </c>
      <c r="N1493" s="3" t="str">
        <f t="shared" si="47"/>
        <v/>
      </c>
      <c r="O1493" s="3">
        <f t="shared" si="46"/>
        <v>102</v>
      </c>
      <c r="P1493" s="3"/>
      <c r="R1493" s="18" t="str">
        <f t="shared" si="48"/>
        <v/>
      </c>
    </row>
    <row r="1494" spans="1:18">
      <c r="A1494" s="2">
        <v>1487</v>
      </c>
      <c r="B1494">
        <v>1</v>
      </c>
      <c r="C1494">
        <v>2</v>
      </c>
      <c r="D1494">
        <v>132</v>
      </c>
      <c r="E1494">
        <v>0</v>
      </c>
      <c r="F1494">
        <v>-1</v>
      </c>
      <c r="G1494">
        <v>2</v>
      </c>
      <c r="H1494">
        <v>132</v>
      </c>
      <c r="I1494">
        <v>-1</v>
      </c>
      <c r="J1494">
        <v>3800</v>
      </c>
      <c r="K1494">
        <v>-1</v>
      </c>
      <c r="L1494">
        <v>-1</v>
      </c>
      <c r="N1494" s="3" t="str">
        <f t="shared" si="47"/>
        <v/>
      </c>
      <c r="O1494" s="3">
        <f t="shared" si="46"/>
        <v>101</v>
      </c>
      <c r="P1494" s="3"/>
      <c r="R1494" s="18" t="str">
        <f t="shared" si="48"/>
        <v/>
      </c>
    </row>
    <row r="1495" spans="1:18">
      <c r="A1495" s="2">
        <v>1488</v>
      </c>
      <c r="B1495">
        <v>1</v>
      </c>
      <c r="C1495">
        <v>4</v>
      </c>
      <c r="D1495">
        <v>97</v>
      </c>
      <c r="E1495">
        <v>2</v>
      </c>
      <c r="F1495">
        <v>85</v>
      </c>
      <c r="G1495">
        <v>2</v>
      </c>
      <c r="H1495">
        <v>110</v>
      </c>
      <c r="I1495">
        <v>-1</v>
      </c>
      <c r="J1495">
        <v>4600</v>
      </c>
      <c r="K1495">
        <v>-1</v>
      </c>
      <c r="L1495">
        <v>-1</v>
      </c>
      <c r="N1495" s="3" t="str">
        <f t="shared" si="47"/>
        <v/>
      </c>
      <c r="O1495" s="3">
        <f t="shared" si="46"/>
        <v>101</v>
      </c>
      <c r="P1495" s="3"/>
      <c r="R1495" s="18" t="str">
        <f t="shared" si="48"/>
        <v/>
      </c>
    </row>
    <row r="1496" spans="1:18">
      <c r="A1496" s="2">
        <v>1489</v>
      </c>
      <c r="B1496">
        <v>1</v>
      </c>
      <c r="C1496">
        <v>-2</v>
      </c>
      <c r="D1496">
        <v>94</v>
      </c>
      <c r="E1496">
        <v>-2</v>
      </c>
      <c r="F1496">
        <v>76</v>
      </c>
      <c r="G1496">
        <v>-2</v>
      </c>
      <c r="H1496">
        <v>112</v>
      </c>
      <c r="I1496">
        <v>-1</v>
      </c>
      <c r="J1496">
        <v>4500</v>
      </c>
      <c r="K1496">
        <v>-1</v>
      </c>
      <c r="L1496">
        <v>-1</v>
      </c>
      <c r="N1496" s="3" t="str">
        <f t="shared" si="47"/>
        <v>X</v>
      </c>
      <c r="O1496" s="3">
        <f t="shared" si="46"/>
        <v>102</v>
      </c>
      <c r="P1496" s="3"/>
      <c r="R1496" s="18" t="str">
        <f t="shared" si="48"/>
        <v/>
      </c>
    </row>
    <row r="1497" spans="1:18">
      <c r="A1497" s="2">
        <v>1490</v>
      </c>
      <c r="B1497">
        <v>1</v>
      </c>
      <c r="C1497">
        <v>3</v>
      </c>
      <c r="D1497">
        <v>93</v>
      </c>
      <c r="E1497">
        <v>2</v>
      </c>
      <c r="F1497">
        <v>86</v>
      </c>
      <c r="G1497">
        <v>1</v>
      </c>
      <c r="H1497">
        <v>108</v>
      </c>
      <c r="I1497">
        <v>-1</v>
      </c>
      <c r="J1497">
        <v>4200</v>
      </c>
      <c r="K1497">
        <v>-1</v>
      </c>
      <c r="L1497">
        <v>-1</v>
      </c>
      <c r="N1497" s="3" t="str">
        <f t="shared" si="47"/>
        <v/>
      </c>
      <c r="O1497" s="3">
        <f t="shared" si="46"/>
        <v>102</v>
      </c>
      <c r="P1497" s="3"/>
      <c r="R1497" s="18" t="str">
        <f t="shared" si="48"/>
        <v/>
      </c>
    </row>
    <row r="1498" spans="1:18">
      <c r="A1498" s="2">
        <v>1491</v>
      </c>
      <c r="B1498">
        <v>1</v>
      </c>
      <c r="C1498">
        <v>2</v>
      </c>
      <c r="D1498">
        <v>86</v>
      </c>
      <c r="E1498">
        <v>1</v>
      </c>
      <c r="F1498">
        <v>86</v>
      </c>
      <c r="G1498">
        <v>1</v>
      </c>
      <c r="H1498">
        <v>87</v>
      </c>
      <c r="I1498">
        <v>-1</v>
      </c>
      <c r="J1498">
        <v>3900</v>
      </c>
      <c r="K1498">
        <v>-1</v>
      </c>
      <c r="L1498">
        <v>-1</v>
      </c>
      <c r="N1498" s="3" t="str">
        <f t="shared" si="47"/>
        <v/>
      </c>
      <c r="O1498" s="3">
        <f t="shared" si="46"/>
        <v>102</v>
      </c>
      <c r="P1498" s="3" t="str">
        <f>IF(O1498&gt;$F$3,"X","-")</f>
        <v>X</v>
      </c>
      <c r="R1498" s="18" t="str">
        <f t="shared" si="48"/>
        <v>Betriebsmeldung</v>
      </c>
    </row>
    <row r="1499" spans="1:18">
      <c r="A1499" s="2">
        <v>1492</v>
      </c>
      <c r="B1499">
        <v>1</v>
      </c>
      <c r="C1499">
        <v>2</v>
      </c>
      <c r="D1499">
        <v>96</v>
      </c>
      <c r="E1499">
        <v>1</v>
      </c>
      <c r="F1499">
        <v>80</v>
      </c>
      <c r="G1499">
        <v>1</v>
      </c>
      <c r="H1499">
        <v>112</v>
      </c>
      <c r="I1499">
        <v>-1</v>
      </c>
      <c r="J1499">
        <v>4000</v>
      </c>
      <c r="K1499">
        <v>-1</v>
      </c>
      <c r="L1499">
        <v>-1</v>
      </c>
      <c r="N1499" s="3" t="str">
        <f t="shared" si="47"/>
        <v/>
      </c>
      <c r="O1499" s="3">
        <f t="shared" si="46"/>
        <v>102</v>
      </c>
      <c r="P1499" s="3"/>
      <c r="R1499" s="18" t="str">
        <f t="shared" si="48"/>
        <v/>
      </c>
    </row>
    <row r="1500" spans="1:18">
      <c r="A1500" s="2">
        <v>1493</v>
      </c>
      <c r="B1500">
        <v>1</v>
      </c>
      <c r="C1500">
        <v>-2</v>
      </c>
      <c r="D1500">
        <v>-2</v>
      </c>
      <c r="E1500">
        <v>-2</v>
      </c>
      <c r="F1500">
        <v>-2</v>
      </c>
      <c r="G1500">
        <v>-2</v>
      </c>
      <c r="H1500">
        <v>-2</v>
      </c>
      <c r="I1500">
        <v>-1</v>
      </c>
      <c r="J1500" s="10">
        <v>4200</v>
      </c>
      <c r="K1500">
        <v>-1</v>
      </c>
      <c r="L1500">
        <v>-2</v>
      </c>
      <c r="N1500" s="3" t="str">
        <f t="shared" si="47"/>
        <v>X</v>
      </c>
      <c r="O1500" s="3">
        <f t="shared" si="46"/>
        <v>102</v>
      </c>
      <c r="P1500" s="3"/>
      <c r="R1500" s="18" t="str">
        <f t="shared" si="48"/>
        <v/>
      </c>
    </row>
    <row r="1501" spans="1:18">
      <c r="A1501" s="2">
        <v>1494</v>
      </c>
      <c r="B1501">
        <v>1</v>
      </c>
      <c r="C1501">
        <v>6</v>
      </c>
      <c r="D1501">
        <v>90</v>
      </c>
      <c r="E1501">
        <v>5</v>
      </c>
      <c r="F1501">
        <v>93</v>
      </c>
      <c r="G1501">
        <v>1</v>
      </c>
      <c r="H1501">
        <v>80</v>
      </c>
      <c r="I1501">
        <v>-1</v>
      </c>
      <c r="J1501" s="10">
        <v>4300</v>
      </c>
      <c r="K1501">
        <v>-1</v>
      </c>
      <c r="L1501">
        <v>-1</v>
      </c>
      <c r="N1501" s="3" t="str">
        <f t="shared" si="47"/>
        <v/>
      </c>
      <c r="O1501" s="3">
        <f t="shared" si="46"/>
        <v>101</v>
      </c>
      <c r="P1501" s="3"/>
      <c r="R1501" s="18" t="str">
        <f t="shared" si="48"/>
        <v/>
      </c>
    </row>
    <row r="1502" spans="1:18">
      <c r="A1502" s="2">
        <v>1495</v>
      </c>
      <c r="B1502">
        <v>1</v>
      </c>
      <c r="C1502">
        <v>2</v>
      </c>
      <c r="D1502">
        <v>89</v>
      </c>
      <c r="E1502">
        <v>2</v>
      </c>
      <c r="F1502">
        <v>89</v>
      </c>
      <c r="G1502">
        <v>0</v>
      </c>
      <c r="H1502">
        <v>-1</v>
      </c>
      <c r="I1502">
        <v>-1</v>
      </c>
      <c r="J1502" s="10">
        <v>3900</v>
      </c>
      <c r="K1502">
        <v>-1</v>
      </c>
      <c r="L1502">
        <v>-1</v>
      </c>
      <c r="N1502" s="3" t="str">
        <f t="shared" si="47"/>
        <v/>
      </c>
      <c r="O1502" s="3">
        <f t="shared" si="46"/>
        <v>100</v>
      </c>
      <c r="P1502" s="3"/>
      <c r="R1502" s="18" t="str">
        <f t="shared" si="48"/>
        <v/>
      </c>
    </row>
    <row r="1503" spans="1:18">
      <c r="A1503" s="2">
        <v>1496</v>
      </c>
      <c r="B1503">
        <v>1</v>
      </c>
      <c r="C1503">
        <v>3</v>
      </c>
      <c r="D1503">
        <v>118</v>
      </c>
      <c r="E1503">
        <v>0</v>
      </c>
      <c r="F1503">
        <v>-1</v>
      </c>
      <c r="G1503">
        <v>3</v>
      </c>
      <c r="H1503">
        <v>118</v>
      </c>
      <c r="I1503">
        <v>-1</v>
      </c>
      <c r="J1503" s="10">
        <v>2500</v>
      </c>
      <c r="K1503">
        <v>-1</v>
      </c>
      <c r="L1503">
        <v>-1</v>
      </c>
      <c r="N1503" s="3" t="str">
        <f t="shared" si="47"/>
        <v/>
      </c>
      <c r="O1503" s="3">
        <f t="shared" si="46"/>
        <v>99</v>
      </c>
      <c r="P1503" s="3"/>
      <c r="R1503" s="18" t="str">
        <f t="shared" si="48"/>
        <v/>
      </c>
    </row>
    <row r="1504" spans="1:18">
      <c r="A1504" s="2">
        <v>1497</v>
      </c>
      <c r="B1504">
        <v>1</v>
      </c>
      <c r="C1504">
        <v>2</v>
      </c>
      <c r="D1504">
        <v>95</v>
      </c>
      <c r="E1504">
        <v>2</v>
      </c>
      <c r="F1504">
        <v>95</v>
      </c>
      <c r="G1504">
        <v>0</v>
      </c>
      <c r="H1504">
        <v>-1</v>
      </c>
      <c r="I1504">
        <v>-1</v>
      </c>
      <c r="J1504" s="10">
        <v>3800</v>
      </c>
      <c r="K1504">
        <v>-1</v>
      </c>
      <c r="L1504">
        <v>-1</v>
      </c>
      <c r="N1504" s="3" t="str">
        <f t="shared" si="47"/>
        <v/>
      </c>
      <c r="O1504" s="3">
        <f t="shared" si="46"/>
        <v>99</v>
      </c>
      <c r="P1504" s="3"/>
      <c r="R1504" s="18" t="str">
        <f t="shared" si="48"/>
        <v/>
      </c>
    </row>
    <row r="1505" spans="1:18">
      <c r="A1505" s="2">
        <v>1498</v>
      </c>
      <c r="B1505">
        <v>1</v>
      </c>
      <c r="C1505">
        <v>3</v>
      </c>
      <c r="D1505">
        <v>109</v>
      </c>
      <c r="E1505">
        <v>0</v>
      </c>
      <c r="F1505">
        <v>-1</v>
      </c>
      <c r="G1505">
        <v>3</v>
      </c>
      <c r="H1505">
        <v>109</v>
      </c>
      <c r="I1505">
        <v>-1</v>
      </c>
      <c r="J1505" s="10">
        <v>4700</v>
      </c>
      <c r="K1505">
        <v>-1</v>
      </c>
      <c r="L1505">
        <v>-1</v>
      </c>
      <c r="N1505" s="3" t="str">
        <f t="shared" si="47"/>
        <v/>
      </c>
      <c r="O1505" s="3">
        <f t="shared" si="46"/>
        <v>98</v>
      </c>
      <c r="P1505" s="3"/>
      <c r="R1505" s="18" t="str">
        <f t="shared" si="48"/>
        <v/>
      </c>
    </row>
    <row r="1506" spans="1:18">
      <c r="A1506" s="2">
        <v>1499</v>
      </c>
      <c r="B1506">
        <v>1</v>
      </c>
      <c r="C1506">
        <v>2</v>
      </c>
      <c r="D1506">
        <v>106</v>
      </c>
      <c r="E1506">
        <v>1</v>
      </c>
      <c r="F1506">
        <v>88</v>
      </c>
      <c r="G1506">
        <v>1</v>
      </c>
      <c r="H1506">
        <v>124</v>
      </c>
      <c r="I1506">
        <v>-1</v>
      </c>
      <c r="J1506" s="10">
        <v>3600</v>
      </c>
      <c r="K1506">
        <v>-1</v>
      </c>
      <c r="L1506">
        <v>-1</v>
      </c>
      <c r="N1506" s="3" t="str">
        <f t="shared" si="47"/>
        <v/>
      </c>
      <c r="O1506" s="3">
        <f t="shared" si="46"/>
        <v>98</v>
      </c>
      <c r="P1506" s="3"/>
      <c r="R1506" s="18" t="str">
        <f t="shared" si="48"/>
        <v/>
      </c>
    </row>
    <row r="1507" spans="1:18">
      <c r="A1507" s="2">
        <v>1500</v>
      </c>
      <c r="B1507">
        <v>1</v>
      </c>
      <c r="C1507">
        <v>1</v>
      </c>
      <c r="D1507">
        <v>103</v>
      </c>
      <c r="E1507">
        <v>0</v>
      </c>
      <c r="F1507">
        <v>-1</v>
      </c>
      <c r="G1507">
        <v>1</v>
      </c>
      <c r="H1507">
        <v>103</v>
      </c>
      <c r="I1507">
        <v>-1</v>
      </c>
      <c r="J1507" s="10">
        <v>2540</v>
      </c>
      <c r="K1507">
        <v>-1</v>
      </c>
      <c r="L1507">
        <v>-1</v>
      </c>
      <c r="N1507" s="3" t="str">
        <f t="shared" si="47"/>
        <v/>
      </c>
      <c r="O1507" s="3">
        <f t="shared" si="46"/>
        <v>97</v>
      </c>
      <c r="P1507" s="3"/>
      <c r="R1507" s="18" t="str">
        <f t="shared" si="48"/>
        <v/>
      </c>
    </row>
    <row r="1508" spans="1:18">
      <c r="A1508" s="2">
        <v>1501</v>
      </c>
      <c r="B1508">
        <v>1</v>
      </c>
      <c r="C1508">
        <v>2</v>
      </c>
      <c r="D1508">
        <v>100</v>
      </c>
      <c r="E1508">
        <v>1</v>
      </c>
      <c r="F1508">
        <v>91</v>
      </c>
      <c r="G1508">
        <v>1</v>
      </c>
      <c r="H1508">
        <v>110</v>
      </c>
      <c r="I1508">
        <v>-1</v>
      </c>
      <c r="J1508">
        <v>2540</v>
      </c>
      <c r="K1508">
        <v>-1</v>
      </c>
      <c r="L1508">
        <v>-1</v>
      </c>
      <c r="N1508" s="3" t="str">
        <f t="shared" si="47"/>
        <v/>
      </c>
      <c r="O1508" s="3">
        <f t="shared" si="46"/>
        <v>96</v>
      </c>
      <c r="P1508" s="3" t="str">
        <f>IF(O1508&gt;$F$3,"X","-")</f>
        <v>X</v>
      </c>
      <c r="R1508" s="18" t="str">
        <f t="shared" si="48"/>
        <v>Betriebsmeldung</v>
      </c>
    </row>
    <row r="1509" spans="1:18">
      <c r="A1509" s="2">
        <v>1502</v>
      </c>
      <c r="B1509">
        <v>1</v>
      </c>
      <c r="C1509">
        <v>2</v>
      </c>
      <c r="D1509">
        <v>99</v>
      </c>
      <c r="E1509">
        <v>1</v>
      </c>
      <c r="F1509">
        <v>90</v>
      </c>
      <c r="G1509">
        <v>1</v>
      </c>
      <c r="H1509">
        <v>108</v>
      </c>
      <c r="I1509">
        <v>-1</v>
      </c>
      <c r="J1509">
        <v>25400</v>
      </c>
      <c r="K1509">
        <v>-1</v>
      </c>
      <c r="L1509">
        <v>-1</v>
      </c>
      <c r="N1509" s="3" t="str">
        <f t="shared" si="47"/>
        <v/>
      </c>
      <c r="O1509" s="3">
        <f t="shared" si="46"/>
        <v>95</v>
      </c>
      <c r="P1509" s="3"/>
      <c r="R1509" s="18" t="str">
        <f t="shared" si="48"/>
        <v/>
      </c>
    </row>
    <row r="1510" spans="1:18">
      <c r="A1510" s="2">
        <v>1503</v>
      </c>
      <c r="B1510">
        <v>1</v>
      </c>
      <c r="C1510">
        <v>-2</v>
      </c>
      <c r="D1510">
        <v>-2</v>
      </c>
      <c r="E1510">
        <v>-2</v>
      </c>
      <c r="F1510">
        <v>-2</v>
      </c>
      <c r="G1510">
        <v>-2</v>
      </c>
      <c r="H1510">
        <v>-2</v>
      </c>
      <c r="I1510">
        <v>-1</v>
      </c>
      <c r="J1510">
        <v>25400</v>
      </c>
      <c r="K1510">
        <v>-1</v>
      </c>
      <c r="L1510">
        <v>-2</v>
      </c>
      <c r="N1510" s="3" t="str">
        <f t="shared" si="47"/>
        <v>X</v>
      </c>
      <c r="O1510" s="3">
        <f t="shared" si="46"/>
        <v>96</v>
      </c>
      <c r="P1510" s="3"/>
      <c r="R1510" s="18" t="str">
        <f t="shared" si="48"/>
        <v/>
      </c>
    </row>
    <row r="1511" spans="1:18">
      <c r="A1511" s="2">
        <v>1504</v>
      </c>
      <c r="B1511">
        <v>1</v>
      </c>
      <c r="C1511">
        <v>6</v>
      </c>
      <c r="D1511">
        <v>113</v>
      </c>
      <c r="E1511">
        <v>0</v>
      </c>
      <c r="F1511">
        <v>-1</v>
      </c>
      <c r="G1511">
        <v>6</v>
      </c>
      <c r="H1511">
        <v>113</v>
      </c>
      <c r="I1511">
        <v>-1</v>
      </c>
      <c r="J1511">
        <v>25400</v>
      </c>
      <c r="K1511">
        <v>-1</v>
      </c>
      <c r="L1511">
        <v>-1</v>
      </c>
      <c r="N1511" s="3" t="str">
        <f t="shared" si="47"/>
        <v/>
      </c>
      <c r="O1511" s="3">
        <f t="shared" si="46"/>
        <v>96</v>
      </c>
      <c r="P1511" s="3"/>
      <c r="R1511" s="18" t="str">
        <f t="shared" si="48"/>
        <v/>
      </c>
    </row>
    <row r="1512" spans="1:18">
      <c r="A1512" s="2">
        <v>1505</v>
      </c>
      <c r="B1512">
        <v>1</v>
      </c>
      <c r="C1512">
        <v>-2</v>
      </c>
      <c r="D1512">
        <v>-2</v>
      </c>
      <c r="E1512">
        <v>-2</v>
      </c>
      <c r="F1512">
        <v>-2</v>
      </c>
      <c r="G1512">
        <v>-2</v>
      </c>
      <c r="H1512">
        <v>-2</v>
      </c>
      <c r="I1512">
        <v>-1</v>
      </c>
      <c r="J1512">
        <v>25400</v>
      </c>
      <c r="K1512">
        <v>-1</v>
      </c>
      <c r="L1512">
        <v>-2</v>
      </c>
      <c r="N1512" s="3" t="str">
        <f t="shared" si="47"/>
        <v>X</v>
      </c>
      <c r="O1512" s="3">
        <f t="shared" si="46"/>
        <v>97</v>
      </c>
      <c r="P1512" s="3"/>
      <c r="R1512" s="18" t="str">
        <f t="shared" si="48"/>
        <v/>
      </c>
    </row>
    <row r="1513" spans="1:18">
      <c r="A1513" s="2">
        <v>1506</v>
      </c>
      <c r="B1513">
        <v>1</v>
      </c>
      <c r="C1513">
        <v>1</v>
      </c>
      <c r="D1513">
        <v>110</v>
      </c>
      <c r="E1513">
        <v>0</v>
      </c>
      <c r="F1513">
        <v>-1</v>
      </c>
      <c r="G1513">
        <v>1</v>
      </c>
      <c r="H1513">
        <v>110</v>
      </c>
      <c r="I1513">
        <v>-1</v>
      </c>
      <c r="J1513">
        <v>25400</v>
      </c>
      <c r="K1513">
        <v>-1</v>
      </c>
      <c r="L1513">
        <v>-1</v>
      </c>
      <c r="N1513" s="3" t="str">
        <f t="shared" si="47"/>
        <v/>
      </c>
      <c r="O1513" s="3">
        <f t="shared" ref="O1513:O1576" si="49">COUNTIF(N74:N1513,"X")</f>
        <v>97</v>
      </c>
      <c r="P1513" s="3"/>
      <c r="R1513" s="18" t="str">
        <f t="shared" si="48"/>
        <v/>
      </c>
    </row>
    <row r="1514" spans="1:18">
      <c r="A1514" s="2">
        <v>1507</v>
      </c>
      <c r="B1514">
        <v>1</v>
      </c>
      <c r="C1514">
        <v>2</v>
      </c>
      <c r="D1514">
        <v>84</v>
      </c>
      <c r="E1514">
        <v>2</v>
      </c>
      <c r="F1514">
        <v>84</v>
      </c>
      <c r="G1514">
        <v>0</v>
      </c>
      <c r="H1514">
        <v>-1</v>
      </c>
      <c r="I1514">
        <v>-1</v>
      </c>
      <c r="J1514">
        <v>25400</v>
      </c>
      <c r="K1514">
        <v>-1</v>
      </c>
      <c r="L1514">
        <v>-1</v>
      </c>
      <c r="N1514" s="3" t="str">
        <f t="shared" si="47"/>
        <v/>
      </c>
      <c r="O1514" s="3">
        <f t="shared" si="49"/>
        <v>97</v>
      </c>
      <c r="P1514" s="3"/>
      <c r="R1514" s="18" t="str">
        <f t="shared" si="48"/>
        <v/>
      </c>
    </row>
    <row r="1515" spans="1:18">
      <c r="A1515" s="2">
        <v>1508</v>
      </c>
      <c r="B1515">
        <v>1</v>
      </c>
      <c r="C1515">
        <v>2</v>
      </c>
      <c r="D1515">
        <v>87</v>
      </c>
      <c r="E1515">
        <v>2</v>
      </c>
      <c r="F1515">
        <v>87</v>
      </c>
      <c r="G1515">
        <v>0</v>
      </c>
      <c r="H1515">
        <v>-1</v>
      </c>
      <c r="I1515">
        <v>-1</v>
      </c>
      <c r="J1515" s="10">
        <v>25400</v>
      </c>
      <c r="K1515">
        <v>-1</v>
      </c>
      <c r="L1515">
        <v>-1</v>
      </c>
      <c r="N1515" s="3" t="str">
        <f t="shared" si="47"/>
        <v/>
      </c>
      <c r="O1515" s="3">
        <f t="shared" si="49"/>
        <v>97</v>
      </c>
      <c r="P1515" s="3"/>
      <c r="R1515" s="18" t="str">
        <f t="shared" si="48"/>
        <v/>
      </c>
    </row>
    <row r="1516" spans="1:18">
      <c r="A1516" s="2">
        <v>1509</v>
      </c>
      <c r="B1516">
        <v>1</v>
      </c>
      <c r="C1516">
        <v>-2</v>
      </c>
      <c r="D1516">
        <v>120</v>
      </c>
      <c r="E1516">
        <v>-2</v>
      </c>
      <c r="F1516">
        <v>91</v>
      </c>
      <c r="G1516">
        <v>-2</v>
      </c>
      <c r="H1516">
        <v>150</v>
      </c>
      <c r="I1516">
        <v>-1</v>
      </c>
      <c r="J1516" s="10">
        <v>25400</v>
      </c>
      <c r="K1516">
        <v>-1</v>
      </c>
      <c r="L1516">
        <v>-1</v>
      </c>
      <c r="N1516" s="3" t="str">
        <f t="shared" si="47"/>
        <v>X</v>
      </c>
      <c r="O1516" s="3">
        <f t="shared" si="49"/>
        <v>98</v>
      </c>
      <c r="P1516" s="3"/>
      <c r="R1516" s="18" t="str">
        <f t="shared" si="48"/>
        <v/>
      </c>
    </row>
    <row r="1517" spans="1:18">
      <c r="A1517" s="2">
        <v>1510</v>
      </c>
      <c r="B1517">
        <v>1</v>
      </c>
      <c r="C1517">
        <v>1</v>
      </c>
      <c r="D1517">
        <v>91</v>
      </c>
      <c r="E1517">
        <v>1</v>
      </c>
      <c r="F1517">
        <v>91</v>
      </c>
      <c r="G1517">
        <v>0</v>
      </c>
      <c r="H1517">
        <v>-1</v>
      </c>
      <c r="I1517">
        <v>-1</v>
      </c>
      <c r="J1517" s="10">
        <v>25400</v>
      </c>
      <c r="K1517">
        <v>-1</v>
      </c>
      <c r="L1517">
        <v>-1</v>
      </c>
      <c r="N1517" s="3" t="str">
        <f t="shared" si="47"/>
        <v/>
      </c>
      <c r="O1517" s="3">
        <f t="shared" si="49"/>
        <v>98</v>
      </c>
      <c r="P1517" s="3"/>
      <c r="R1517" s="18" t="str">
        <f t="shared" si="48"/>
        <v/>
      </c>
    </row>
    <row r="1518" spans="1:18">
      <c r="A1518" s="2">
        <v>1511</v>
      </c>
      <c r="B1518">
        <v>1</v>
      </c>
      <c r="C1518">
        <v>0</v>
      </c>
      <c r="D1518">
        <v>-1</v>
      </c>
      <c r="E1518">
        <v>0</v>
      </c>
      <c r="F1518">
        <v>-1</v>
      </c>
      <c r="G1518">
        <v>0</v>
      </c>
      <c r="H1518">
        <v>-1</v>
      </c>
      <c r="I1518">
        <v>-1</v>
      </c>
      <c r="J1518" s="10">
        <v>2500</v>
      </c>
      <c r="K1518">
        <v>-1</v>
      </c>
      <c r="L1518">
        <v>-1</v>
      </c>
      <c r="N1518" s="3" t="str">
        <f t="shared" si="47"/>
        <v/>
      </c>
      <c r="O1518" s="3">
        <f t="shared" si="49"/>
        <v>97</v>
      </c>
      <c r="P1518" s="3" t="str">
        <f>IF(O1518&gt;$F$3,"X","-")</f>
        <v>X</v>
      </c>
      <c r="R1518" s="18" t="str">
        <f t="shared" si="48"/>
        <v>Betriebsmeldung</v>
      </c>
    </row>
    <row r="1519" spans="1:18">
      <c r="A1519" s="2">
        <v>1512</v>
      </c>
      <c r="B1519">
        <v>1</v>
      </c>
      <c r="C1519">
        <v>4</v>
      </c>
      <c r="D1519">
        <v>123</v>
      </c>
      <c r="E1519">
        <v>0</v>
      </c>
      <c r="F1519">
        <v>-1</v>
      </c>
      <c r="G1519">
        <v>4</v>
      </c>
      <c r="H1519">
        <v>123</v>
      </c>
      <c r="I1519">
        <v>-1</v>
      </c>
      <c r="J1519" s="10">
        <v>3800</v>
      </c>
      <c r="K1519">
        <v>-1</v>
      </c>
      <c r="L1519">
        <v>-1</v>
      </c>
      <c r="N1519" s="3" t="str">
        <f t="shared" si="47"/>
        <v/>
      </c>
      <c r="O1519" s="3">
        <f t="shared" si="49"/>
        <v>96</v>
      </c>
      <c r="P1519" s="3"/>
      <c r="R1519" s="18" t="str">
        <f t="shared" si="48"/>
        <v/>
      </c>
    </row>
    <row r="1520" spans="1:18">
      <c r="A1520" s="2">
        <v>1513</v>
      </c>
      <c r="B1520">
        <v>1</v>
      </c>
      <c r="C1520">
        <v>1</v>
      </c>
      <c r="D1520">
        <v>116</v>
      </c>
      <c r="E1520">
        <v>0</v>
      </c>
      <c r="F1520">
        <v>-1</v>
      </c>
      <c r="G1520">
        <v>1</v>
      </c>
      <c r="H1520">
        <v>116</v>
      </c>
      <c r="I1520">
        <v>-1</v>
      </c>
      <c r="J1520" s="10">
        <v>3300</v>
      </c>
      <c r="K1520">
        <v>-1</v>
      </c>
      <c r="L1520">
        <v>-1</v>
      </c>
      <c r="N1520" s="3" t="str">
        <f t="shared" si="47"/>
        <v/>
      </c>
      <c r="O1520" s="3">
        <f t="shared" si="49"/>
        <v>95</v>
      </c>
      <c r="P1520" s="3"/>
      <c r="R1520" s="18" t="str">
        <f t="shared" si="48"/>
        <v/>
      </c>
    </row>
    <row r="1521" spans="1:18">
      <c r="A1521" s="2">
        <v>1514</v>
      </c>
      <c r="B1521">
        <v>1</v>
      </c>
      <c r="C1521">
        <v>2</v>
      </c>
      <c r="D1521">
        <v>87</v>
      </c>
      <c r="E1521">
        <v>2</v>
      </c>
      <c r="F1521">
        <v>87</v>
      </c>
      <c r="G1521">
        <v>0</v>
      </c>
      <c r="H1521">
        <v>-1</v>
      </c>
      <c r="I1521">
        <v>-1</v>
      </c>
      <c r="J1521" s="10">
        <v>3500</v>
      </c>
      <c r="K1521">
        <v>-1</v>
      </c>
      <c r="L1521">
        <v>-1</v>
      </c>
      <c r="N1521" s="3" t="str">
        <f t="shared" si="47"/>
        <v/>
      </c>
      <c r="O1521" s="3">
        <f t="shared" si="49"/>
        <v>95</v>
      </c>
      <c r="P1521" s="3"/>
      <c r="R1521" s="18" t="str">
        <f t="shared" si="48"/>
        <v/>
      </c>
    </row>
    <row r="1522" spans="1:18">
      <c r="A1522" s="2">
        <v>1515</v>
      </c>
      <c r="B1522">
        <v>1</v>
      </c>
      <c r="C1522">
        <v>0</v>
      </c>
      <c r="D1522">
        <v>-1</v>
      </c>
      <c r="E1522">
        <v>0</v>
      </c>
      <c r="F1522">
        <v>-1</v>
      </c>
      <c r="G1522">
        <v>0</v>
      </c>
      <c r="H1522">
        <v>-1</v>
      </c>
      <c r="I1522">
        <v>-1</v>
      </c>
      <c r="J1522" s="10">
        <v>3900</v>
      </c>
      <c r="K1522">
        <v>-1</v>
      </c>
      <c r="L1522">
        <v>-1</v>
      </c>
      <c r="N1522" s="3" t="str">
        <f t="shared" si="47"/>
        <v/>
      </c>
      <c r="O1522" s="3">
        <f t="shared" si="49"/>
        <v>94</v>
      </c>
      <c r="P1522" s="3"/>
      <c r="R1522" s="18" t="str">
        <f t="shared" si="48"/>
        <v/>
      </c>
    </row>
    <row r="1523" spans="1:18">
      <c r="A1523" s="2">
        <v>1516</v>
      </c>
      <c r="B1523">
        <v>1</v>
      </c>
      <c r="C1523">
        <v>4</v>
      </c>
      <c r="D1523">
        <v>106</v>
      </c>
      <c r="E1523">
        <v>2</v>
      </c>
      <c r="F1523">
        <v>89</v>
      </c>
      <c r="G1523">
        <v>2</v>
      </c>
      <c r="H1523">
        <v>123</v>
      </c>
      <c r="I1523">
        <v>-1</v>
      </c>
      <c r="J1523" s="10">
        <v>4100</v>
      </c>
      <c r="K1523">
        <v>-1</v>
      </c>
      <c r="L1523">
        <v>-1</v>
      </c>
      <c r="N1523" s="3" t="str">
        <f t="shared" si="47"/>
        <v/>
      </c>
      <c r="O1523" s="3">
        <f t="shared" si="49"/>
        <v>94</v>
      </c>
      <c r="P1523" s="3"/>
      <c r="R1523" s="18" t="str">
        <f t="shared" si="48"/>
        <v/>
      </c>
    </row>
    <row r="1524" spans="1:18">
      <c r="A1524" s="2">
        <v>1517</v>
      </c>
      <c r="B1524">
        <v>1</v>
      </c>
      <c r="C1524">
        <v>1</v>
      </c>
      <c r="D1524">
        <v>106</v>
      </c>
      <c r="E1524">
        <v>0</v>
      </c>
      <c r="F1524">
        <v>-1</v>
      </c>
      <c r="G1524">
        <v>1</v>
      </c>
      <c r="H1524">
        <v>106</v>
      </c>
      <c r="I1524">
        <v>-1</v>
      </c>
      <c r="J1524" s="10">
        <v>4200</v>
      </c>
      <c r="K1524">
        <v>-1</v>
      </c>
      <c r="L1524">
        <v>-1</v>
      </c>
      <c r="N1524" s="3" t="str">
        <f t="shared" si="47"/>
        <v/>
      </c>
      <c r="O1524" s="3">
        <f t="shared" si="49"/>
        <v>94</v>
      </c>
      <c r="P1524" s="3"/>
      <c r="R1524" s="18" t="str">
        <f t="shared" si="48"/>
        <v/>
      </c>
    </row>
    <row r="1525" spans="1:18">
      <c r="A1525" s="2">
        <v>1518</v>
      </c>
      <c r="B1525">
        <v>1</v>
      </c>
      <c r="C1525">
        <v>3</v>
      </c>
      <c r="D1525">
        <v>97</v>
      </c>
      <c r="E1525">
        <v>1</v>
      </c>
      <c r="F1525">
        <v>110</v>
      </c>
      <c r="G1525">
        <v>2</v>
      </c>
      <c r="H1525">
        <v>91</v>
      </c>
      <c r="I1525">
        <v>-1</v>
      </c>
      <c r="J1525" s="10">
        <v>4000</v>
      </c>
      <c r="K1525">
        <v>-1</v>
      </c>
      <c r="L1525">
        <v>-1</v>
      </c>
      <c r="N1525" s="3" t="str">
        <f t="shared" si="47"/>
        <v/>
      </c>
      <c r="O1525" s="3">
        <f t="shared" si="49"/>
        <v>94</v>
      </c>
      <c r="P1525" s="3"/>
      <c r="R1525" s="18" t="str">
        <f t="shared" si="48"/>
        <v/>
      </c>
    </row>
    <row r="1526" spans="1:18">
      <c r="A1526" s="2">
        <v>1519</v>
      </c>
      <c r="B1526">
        <v>1</v>
      </c>
      <c r="C1526">
        <v>3</v>
      </c>
      <c r="D1526">
        <v>-2</v>
      </c>
      <c r="E1526">
        <v>2</v>
      </c>
      <c r="F1526">
        <v>-2</v>
      </c>
      <c r="G1526">
        <v>1</v>
      </c>
      <c r="H1526">
        <v>-2</v>
      </c>
      <c r="I1526">
        <v>-1</v>
      </c>
      <c r="J1526">
        <v>3800</v>
      </c>
      <c r="K1526">
        <v>-1</v>
      </c>
      <c r="L1526">
        <v>-2</v>
      </c>
      <c r="N1526" s="3" t="str">
        <f t="shared" si="47"/>
        <v>X</v>
      </c>
      <c r="O1526" s="3">
        <f t="shared" si="49"/>
        <v>95</v>
      </c>
      <c r="P1526" s="3"/>
      <c r="R1526" s="18" t="str">
        <f t="shared" si="48"/>
        <v/>
      </c>
    </row>
    <row r="1527" spans="1:18">
      <c r="A1527" s="2">
        <v>1520</v>
      </c>
      <c r="B1527">
        <v>1</v>
      </c>
      <c r="C1527">
        <v>1</v>
      </c>
      <c r="D1527">
        <v>87</v>
      </c>
      <c r="E1527">
        <v>1</v>
      </c>
      <c r="F1527">
        <v>87</v>
      </c>
      <c r="G1527">
        <v>0</v>
      </c>
      <c r="H1527">
        <v>-1</v>
      </c>
      <c r="I1527">
        <v>-1</v>
      </c>
      <c r="J1527">
        <v>3100</v>
      </c>
      <c r="K1527">
        <v>-1</v>
      </c>
      <c r="L1527">
        <v>-1</v>
      </c>
      <c r="N1527" s="3" t="str">
        <f t="shared" si="47"/>
        <v/>
      </c>
      <c r="O1527" s="3">
        <f t="shared" si="49"/>
        <v>95</v>
      </c>
      <c r="P1527" s="3"/>
      <c r="R1527" s="18" t="str">
        <f t="shared" si="48"/>
        <v/>
      </c>
    </row>
    <row r="1528" spans="1:18">
      <c r="A1528" s="2">
        <v>1521</v>
      </c>
      <c r="B1528">
        <v>1</v>
      </c>
      <c r="C1528">
        <v>2</v>
      </c>
      <c r="D1528">
        <v>91</v>
      </c>
      <c r="E1528">
        <v>2</v>
      </c>
      <c r="F1528">
        <v>91</v>
      </c>
      <c r="G1528">
        <v>0</v>
      </c>
      <c r="H1528">
        <v>-1</v>
      </c>
      <c r="I1528">
        <v>-1</v>
      </c>
      <c r="J1528">
        <v>4200</v>
      </c>
      <c r="K1528">
        <v>-1</v>
      </c>
      <c r="L1528">
        <v>-1</v>
      </c>
      <c r="N1528" s="3" t="str">
        <f t="shared" si="47"/>
        <v/>
      </c>
      <c r="O1528" s="3">
        <f t="shared" si="49"/>
        <v>95</v>
      </c>
      <c r="P1528" s="3" t="str">
        <f>IF(O1528&gt;$F$3,"X","-")</f>
        <v>X</v>
      </c>
      <c r="R1528" s="18" t="str">
        <f t="shared" si="48"/>
        <v>Betriebsmeldung</v>
      </c>
    </row>
    <row r="1529" spans="1:18">
      <c r="A1529" s="2">
        <v>1522</v>
      </c>
      <c r="B1529">
        <v>1</v>
      </c>
      <c r="C1529">
        <v>3</v>
      </c>
      <c r="D1529">
        <v>112</v>
      </c>
      <c r="E1529">
        <v>0</v>
      </c>
      <c r="F1529">
        <v>-1</v>
      </c>
      <c r="G1529">
        <v>3</v>
      </c>
      <c r="H1529">
        <v>112</v>
      </c>
      <c r="I1529">
        <v>-1</v>
      </c>
      <c r="J1529">
        <v>4400</v>
      </c>
      <c r="K1529">
        <v>-1</v>
      </c>
      <c r="L1529">
        <v>-1</v>
      </c>
      <c r="N1529" s="3" t="str">
        <f t="shared" si="47"/>
        <v/>
      </c>
      <c r="O1529" s="3">
        <f t="shared" si="49"/>
        <v>95</v>
      </c>
      <c r="P1529" s="3"/>
      <c r="R1529" s="18" t="str">
        <f t="shared" si="48"/>
        <v/>
      </c>
    </row>
    <row r="1530" spans="1:18">
      <c r="A1530" s="2">
        <v>1523</v>
      </c>
      <c r="B1530">
        <v>1</v>
      </c>
      <c r="C1530">
        <v>4</v>
      </c>
      <c r="D1530">
        <v>101</v>
      </c>
      <c r="E1530">
        <v>2</v>
      </c>
      <c r="F1530">
        <v>95</v>
      </c>
      <c r="G1530">
        <v>2</v>
      </c>
      <c r="H1530">
        <v>108</v>
      </c>
      <c r="I1530">
        <v>-1</v>
      </c>
      <c r="J1530">
        <v>3900</v>
      </c>
      <c r="K1530">
        <v>-1</v>
      </c>
      <c r="L1530">
        <v>-1</v>
      </c>
      <c r="N1530" s="3" t="str">
        <f t="shared" si="47"/>
        <v/>
      </c>
      <c r="O1530" s="3">
        <f t="shared" si="49"/>
        <v>95</v>
      </c>
      <c r="P1530" s="3"/>
      <c r="R1530" s="18" t="str">
        <f t="shared" si="48"/>
        <v/>
      </c>
    </row>
    <row r="1531" spans="1:18">
      <c r="A1531" s="2">
        <v>1524</v>
      </c>
      <c r="B1531">
        <v>1</v>
      </c>
      <c r="C1531">
        <v>-2</v>
      </c>
      <c r="D1531">
        <v>83</v>
      </c>
      <c r="E1531">
        <v>-2</v>
      </c>
      <c r="F1531">
        <v>87</v>
      </c>
      <c r="G1531">
        <v>-2</v>
      </c>
      <c r="H1531">
        <v>76</v>
      </c>
      <c r="I1531">
        <v>-1</v>
      </c>
      <c r="J1531">
        <v>4000</v>
      </c>
      <c r="K1531">
        <v>-1</v>
      </c>
      <c r="L1531">
        <v>-1</v>
      </c>
      <c r="N1531" s="3" t="str">
        <f t="shared" si="47"/>
        <v>X</v>
      </c>
      <c r="O1531" s="3">
        <f t="shared" si="49"/>
        <v>95</v>
      </c>
      <c r="P1531" s="3"/>
      <c r="R1531" s="18" t="str">
        <f t="shared" si="48"/>
        <v/>
      </c>
    </row>
    <row r="1532" spans="1:18">
      <c r="A1532" s="2">
        <v>1525</v>
      </c>
      <c r="B1532">
        <v>1</v>
      </c>
      <c r="C1532">
        <v>4</v>
      </c>
      <c r="D1532">
        <v>86</v>
      </c>
      <c r="E1532">
        <v>3</v>
      </c>
      <c r="F1532">
        <v>86</v>
      </c>
      <c r="G1532">
        <v>1</v>
      </c>
      <c r="H1532">
        <v>86</v>
      </c>
      <c r="I1532">
        <v>-1</v>
      </c>
      <c r="J1532">
        <v>3500</v>
      </c>
      <c r="K1532">
        <v>-1</v>
      </c>
      <c r="L1532">
        <v>-1</v>
      </c>
      <c r="N1532" s="3" t="str">
        <f t="shared" si="47"/>
        <v/>
      </c>
      <c r="O1532" s="3">
        <f t="shared" si="49"/>
        <v>94</v>
      </c>
      <c r="P1532" s="3"/>
      <c r="R1532" s="18" t="str">
        <f t="shared" si="48"/>
        <v/>
      </c>
    </row>
    <row r="1533" spans="1:18">
      <c r="A1533" s="2">
        <v>1526</v>
      </c>
      <c r="B1533">
        <v>1</v>
      </c>
      <c r="C1533">
        <v>3</v>
      </c>
      <c r="D1533">
        <v>101</v>
      </c>
      <c r="E1533">
        <v>1</v>
      </c>
      <c r="F1533">
        <v>83</v>
      </c>
      <c r="G1533">
        <v>2</v>
      </c>
      <c r="H1533">
        <v>110</v>
      </c>
      <c r="I1533">
        <v>-1</v>
      </c>
      <c r="J1533">
        <v>3000</v>
      </c>
      <c r="K1533">
        <v>-1</v>
      </c>
      <c r="L1533">
        <v>-1</v>
      </c>
      <c r="N1533" s="3" t="str">
        <f t="shared" si="47"/>
        <v/>
      </c>
      <c r="O1533" s="3">
        <f t="shared" si="49"/>
        <v>94</v>
      </c>
      <c r="P1533" s="3"/>
      <c r="R1533" s="18" t="str">
        <f t="shared" si="48"/>
        <v/>
      </c>
    </row>
    <row r="1534" spans="1:18">
      <c r="A1534" s="2">
        <v>1527</v>
      </c>
      <c r="B1534">
        <v>1</v>
      </c>
      <c r="C1534">
        <v>-2</v>
      </c>
      <c r="D1534">
        <v>-2</v>
      </c>
      <c r="E1534">
        <v>-2</v>
      </c>
      <c r="F1534">
        <v>-2</v>
      </c>
      <c r="G1534">
        <v>-2</v>
      </c>
      <c r="H1534">
        <v>-2</v>
      </c>
      <c r="I1534">
        <v>-1</v>
      </c>
      <c r="J1534">
        <v>3900</v>
      </c>
      <c r="K1534">
        <v>-1</v>
      </c>
      <c r="L1534">
        <v>-2</v>
      </c>
      <c r="N1534" s="3" t="str">
        <f t="shared" si="47"/>
        <v>X</v>
      </c>
      <c r="O1534" s="3">
        <f t="shared" si="49"/>
        <v>95</v>
      </c>
      <c r="P1534" s="3"/>
      <c r="R1534" s="18" t="str">
        <f t="shared" si="48"/>
        <v/>
      </c>
    </row>
    <row r="1535" spans="1:18">
      <c r="A1535" s="2">
        <v>1528</v>
      </c>
      <c r="B1535">
        <v>1</v>
      </c>
      <c r="C1535">
        <v>-2</v>
      </c>
      <c r="D1535">
        <v>-2</v>
      </c>
      <c r="E1535">
        <v>-2</v>
      </c>
      <c r="F1535">
        <v>-2</v>
      </c>
      <c r="G1535">
        <v>-2</v>
      </c>
      <c r="H1535">
        <v>-2</v>
      </c>
      <c r="I1535">
        <v>-1</v>
      </c>
      <c r="J1535">
        <v>4400</v>
      </c>
      <c r="K1535">
        <v>-1</v>
      </c>
      <c r="L1535">
        <v>-2</v>
      </c>
      <c r="N1535" s="3" t="str">
        <f t="shared" si="47"/>
        <v>X</v>
      </c>
      <c r="O1535" s="3">
        <f t="shared" si="49"/>
        <v>95</v>
      </c>
      <c r="P1535" s="3"/>
      <c r="R1535" s="18" t="str">
        <f t="shared" si="48"/>
        <v/>
      </c>
    </row>
    <row r="1536" spans="1:18">
      <c r="A1536" s="2">
        <v>1529</v>
      </c>
      <c r="B1536">
        <v>1</v>
      </c>
      <c r="C1536">
        <v>-2</v>
      </c>
      <c r="D1536">
        <v>-2</v>
      </c>
      <c r="E1536">
        <v>-2</v>
      </c>
      <c r="F1536">
        <v>-2</v>
      </c>
      <c r="G1536">
        <v>-2</v>
      </c>
      <c r="H1536">
        <v>-2</v>
      </c>
      <c r="I1536">
        <v>-1</v>
      </c>
      <c r="J1536">
        <v>4200</v>
      </c>
      <c r="K1536">
        <v>-1</v>
      </c>
      <c r="L1536">
        <v>-2</v>
      </c>
      <c r="N1536" s="3" t="str">
        <f t="shared" si="47"/>
        <v>X</v>
      </c>
      <c r="O1536" s="3">
        <f t="shared" si="49"/>
        <v>95</v>
      </c>
      <c r="P1536" s="3"/>
      <c r="R1536" s="18" t="str">
        <f t="shared" si="48"/>
        <v/>
      </c>
    </row>
    <row r="1537" spans="1:18">
      <c r="A1537" s="2">
        <v>1530</v>
      </c>
      <c r="B1537">
        <v>1</v>
      </c>
      <c r="C1537">
        <v>2</v>
      </c>
      <c r="D1537">
        <v>96</v>
      </c>
      <c r="E1537">
        <v>2</v>
      </c>
      <c r="F1537">
        <v>96</v>
      </c>
      <c r="G1537">
        <v>0</v>
      </c>
      <c r="H1537">
        <v>-1</v>
      </c>
      <c r="I1537">
        <v>-1</v>
      </c>
      <c r="J1537">
        <v>3100</v>
      </c>
      <c r="K1537">
        <v>-1</v>
      </c>
      <c r="L1537">
        <v>-1</v>
      </c>
      <c r="N1537" s="3" t="str">
        <f t="shared" si="47"/>
        <v/>
      </c>
      <c r="O1537" s="3">
        <f t="shared" si="49"/>
        <v>95</v>
      </c>
      <c r="P1537" s="3"/>
      <c r="R1537" s="18" t="str">
        <f t="shared" si="48"/>
        <v/>
      </c>
    </row>
    <row r="1538" spans="1:18">
      <c r="A1538" s="2">
        <v>1531</v>
      </c>
      <c r="B1538">
        <v>1</v>
      </c>
      <c r="C1538">
        <v>2</v>
      </c>
      <c r="D1538">
        <v>106</v>
      </c>
      <c r="E1538">
        <v>1</v>
      </c>
      <c r="F1538">
        <v>90</v>
      </c>
      <c r="G1538">
        <v>1</v>
      </c>
      <c r="H1538">
        <v>122</v>
      </c>
      <c r="I1538">
        <v>-1</v>
      </c>
      <c r="J1538">
        <v>3800</v>
      </c>
      <c r="K1538">
        <v>-1</v>
      </c>
      <c r="L1538">
        <v>-1</v>
      </c>
      <c r="N1538" s="3" t="str">
        <f t="shared" si="47"/>
        <v/>
      </c>
      <c r="O1538" s="3">
        <f t="shared" si="49"/>
        <v>94</v>
      </c>
      <c r="P1538" s="3" t="str">
        <f>IF(O1538&gt;$F$3,"X","-")</f>
        <v>X</v>
      </c>
      <c r="R1538" s="18" t="str">
        <f t="shared" si="48"/>
        <v>Betriebsmeldung</v>
      </c>
    </row>
    <row r="1539" spans="1:18">
      <c r="A1539" s="2">
        <v>1532</v>
      </c>
      <c r="B1539">
        <v>1</v>
      </c>
      <c r="C1539">
        <v>0</v>
      </c>
      <c r="D1539">
        <v>-1</v>
      </c>
      <c r="E1539">
        <v>0</v>
      </c>
      <c r="F1539">
        <v>-1</v>
      </c>
      <c r="G1539">
        <v>0</v>
      </c>
      <c r="H1539">
        <v>-1</v>
      </c>
      <c r="I1539">
        <v>-1</v>
      </c>
      <c r="J1539">
        <v>4000</v>
      </c>
      <c r="K1539">
        <v>-1</v>
      </c>
      <c r="L1539">
        <v>-1</v>
      </c>
      <c r="N1539" s="3" t="str">
        <f t="shared" si="47"/>
        <v/>
      </c>
      <c r="O1539" s="3">
        <f t="shared" si="49"/>
        <v>93</v>
      </c>
      <c r="P1539" s="3"/>
      <c r="R1539" s="18" t="str">
        <f t="shared" si="48"/>
        <v/>
      </c>
    </row>
    <row r="1540" spans="1:18">
      <c r="A1540" s="2">
        <v>1533</v>
      </c>
      <c r="B1540">
        <v>1</v>
      </c>
      <c r="C1540">
        <v>4</v>
      </c>
      <c r="D1540">
        <v>93</v>
      </c>
      <c r="E1540">
        <v>3</v>
      </c>
      <c r="F1540">
        <v>90</v>
      </c>
      <c r="G1540">
        <v>1</v>
      </c>
      <c r="H1540">
        <v>105</v>
      </c>
      <c r="I1540">
        <v>-1</v>
      </c>
      <c r="J1540">
        <v>3600</v>
      </c>
      <c r="K1540">
        <v>-1</v>
      </c>
      <c r="L1540">
        <v>-1</v>
      </c>
      <c r="N1540" s="3" t="str">
        <f t="shared" si="47"/>
        <v/>
      </c>
      <c r="O1540" s="3">
        <f t="shared" si="49"/>
        <v>92</v>
      </c>
      <c r="P1540" s="3"/>
      <c r="R1540" s="18" t="str">
        <f t="shared" si="48"/>
        <v/>
      </c>
    </row>
    <row r="1541" spans="1:18">
      <c r="A1541" s="2">
        <v>1534</v>
      </c>
      <c r="B1541">
        <v>1</v>
      </c>
      <c r="C1541">
        <v>3</v>
      </c>
      <c r="D1541">
        <v>98</v>
      </c>
      <c r="E1541">
        <v>2</v>
      </c>
      <c r="F1541">
        <v>88</v>
      </c>
      <c r="G1541">
        <v>1</v>
      </c>
      <c r="H1541">
        <v>118</v>
      </c>
      <c r="I1541">
        <v>-1</v>
      </c>
      <c r="J1541">
        <v>3800</v>
      </c>
      <c r="K1541">
        <v>-1</v>
      </c>
      <c r="L1541">
        <v>-1</v>
      </c>
      <c r="N1541" s="3" t="str">
        <f t="shared" si="47"/>
        <v/>
      </c>
      <c r="O1541" s="3">
        <f t="shared" si="49"/>
        <v>91</v>
      </c>
      <c r="P1541" s="3"/>
      <c r="R1541" s="18" t="str">
        <f t="shared" si="48"/>
        <v/>
      </c>
    </row>
    <row r="1542" spans="1:18">
      <c r="A1542" s="2">
        <v>1535</v>
      </c>
      <c r="B1542">
        <v>1</v>
      </c>
      <c r="C1542">
        <v>0</v>
      </c>
      <c r="D1542">
        <v>-1</v>
      </c>
      <c r="E1542">
        <v>0</v>
      </c>
      <c r="F1542">
        <v>-1</v>
      </c>
      <c r="G1542">
        <v>0</v>
      </c>
      <c r="H1542">
        <v>-1</v>
      </c>
      <c r="I1542">
        <v>-1</v>
      </c>
      <c r="J1542">
        <v>4600</v>
      </c>
      <c r="K1542">
        <v>-1</v>
      </c>
      <c r="L1542">
        <v>-1</v>
      </c>
      <c r="N1542" s="3" t="str">
        <f t="shared" si="47"/>
        <v/>
      </c>
      <c r="O1542" s="3">
        <f t="shared" si="49"/>
        <v>90</v>
      </c>
      <c r="P1542" s="3"/>
      <c r="R1542" s="18" t="str">
        <f t="shared" si="48"/>
        <v/>
      </c>
    </row>
    <row r="1543" spans="1:18">
      <c r="A1543" s="2">
        <v>1536</v>
      </c>
      <c r="B1543">
        <v>1</v>
      </c>
      <c r="C1543">
        <v>1</v>
      </c>
      <c r="D1543">
        <v>88</v>
      </c>
      <c r="E1543">
        <v>1</v>
      </c>
      <c r="F1543">
        <v>88</v>
      </c>
      <c r="G1543">
        <v>0</v>
      </c>
      <c r="H1543">
        <v>-1</v>
      </c>
      <c r="I1543">
        <v>-1</v>
      </c>
      <c r="J1543">
        <v>4500</v>
      </c>
      <c r="K1543">
        <v>-1</v>
      </c>
      <c r="L1543">
        <v>-1</v>
      </c>
      <c r="N1543" s="3" t="str">
        <f t="shared" si="47"/>
        <v/>
      </c>
      <c r="O1543" s="3">
        <f t="shared" si="49"/>
        <v>89</v>
      </c>
      <c r="P1543" s="3"/>
      <c r="R1543" s="18" t="str">
        <f t="shared" si="48"/>
        <v/>
      </c>
    </row>
    <row r="1544" spans="1:18">
      <c r="A1544" s="2">
        <v>1537</v>
      </c>
      <c r="B1544">
        <v>1</v>
      </c>
      <c r="C1544">
        <v>1</v>
      </c>
      <c r="D1544">
        <v>81</v>
      </c>
      <c r="E1544">
        <v>0</v>
      </c>
      <c r="F1544">
        <v>-1</v>
      </c>
      <c r="G1544">
        <v>1</v>
      </c>
      <c r="H1544">
        <v>81</v>
      </c>
      <c r="I1544">
        <v>-1</v>
      </c>
      <c r="J1544">
        <v>4200</v>
      </c>
      <c r="K1544">
        <v>-1</v>
      </c>
      <c r="L1544">
        <v>-1</v>
      </c>
      <c r="N1544" s="3" t="str">
        <f t="shared" ref="N1544:N1607" si="50">IF(OR(C1544=-2,D1544=-2,E1544=-2,F1544=-2,G1544=-2,H1544=-2),"X","")</f>
        <v/>
      </c>
      <c r="O1544" s="3">
        <f t="shared" si="49"/>
        <v>88</v>
      </c>
      <c r="P1544" s="3"/>
      <c r="R1544" s="18" t="str">
        <f t="shared" ref="R1544:R1607" si="51">IF(P1544&gt;="X","Betriebsmeldung","")</f>
        <v/>
      </c>
    </row>
    <row r="1545" spans="1:18">
      <c r="A1545" s="2">
        <v>1538</v>
      </c>
      <c r="B1545">
        <v>1</v>
      </c>
      <c r="C1545">
        <v>1</v>
      </c>
      <c r="D1545">
        <v>92</v>
      </c>
      <c r="E1545">
        <v>0</v>
      </c>
      <c r="F1545">
        <v>-1</v>
      </c>
      <c r="G1545">
        <v>1</v>
      </c>
      <c r="H1545">
        <v>92</v>
      </c>
      <c r="I1545">
        <v>-1</v>
      </c>
      <c r="J1545">
        <v>3900</v>
      </c>
      <c r="K1545">
        <v>-1</v>
      </c>
      <c r="L1545">
        <v>-1</v>
      </c>
      <c r="N1545" s="3" t="str">
        <f t="shared" si="50"/>
        <v/>
      </c>
      <c r="O1545" s="3">
        <f t="shared" si="49"/>
        <v>87</v>
      </c>
      <c r="P1545" s="3"/>
      <c r="R1545" s="18" t="str">
        <f t="shared" si="51"/>
        <v/>
      </c>
    </row>
    <row r="1546" spans="1:18">
      <c r="A1546" s="2">
        <v>1539</v>
      </c>
      <c r="B1546">
        <v>1</v>
      </c>
      <c r="C1546">
        <v>5</v>
      </c>
      <c r="D1546">
        <v>105</v>
      </c>
      <c r="E1546">
        <v>2</v>
      </c>
      <c r="F1546">
        <v>88</v>
      </c>
      <c r="G1546">
        <v>3</v>
      </c>
      <c r="H1546">
        <v>117</v>
      </c>
      <c r="I1546">
        <v>-1</v>
      </c>
      <c r="J1546">
        <v>4000</v>
      </c>
      <c r="K1546">
        <v>-1</v>
      </c>
      <c r="L1546">
        <v>-1</v>
      </c>
      <c r="N1546" s="3" t="str">
        <f t="shared" si="50"/>
        <v/>
      </c>
      <c r="O1546" s="3">
        <f t="shared" si="49"/>
        <v>87</v>
      </c>
      <c r="P1546" s="3"/>
      <c r="R1546" s="18" t="str">
        <f t="shared" si="51"/>
        <v/>
      </c>
    </row>
    <row r="1547" spans="1:18">
      <c r="A1547" s="2">
        <v>1540</v>
      </c>
      <c r="B1547">
        <v>1</v>
      </c>
      <c r="C1547">
        <v>1</v>
      </c>
      <c r="D1547">
        <v>86</v>
      </c>
      <c r="E1547">
        <v>1</v>
      </c>
      <c r="F1547">
        <v>86</v>
      </c>
      <c r="G1547">
        <v>0</v>
      </c>
      <c r="H1547">
        <v>-1</v>
      </c>
      <c r="I1547">
        <v>-1</v>
      </c>
      <c r="J1547" s="10">
        <v>4200</v>
      </c>
      <c r="K1547">
        <v>-1</v>
      </c>
      <c r="L1547">
        <v>-1</v>
      </c>
      <c r="N1547" s="3" t="str">
        <f t="shared" si="50"/>
        <v/>
      </c>
      <c r="O1547" s="3">
        <f t="shared" si="49"/>
        <v>86</v>
      </c>
      <c r="P1547" s="3"/>
      <c r="R1547" s="18" t="str">
        <f t="shared" si="51"/>
        <v/>
      </c>
    </row>
    <row r="1548" spans="1:18">
      <c r="A1548" s="2">
        <v>1541</v>
      </c>
      <c r="B1548">
        <v>1</v>
      </c>
      <c r="C1548">
        <v>1</v>
      </c>
      <c r="D1548">
        <v>92</v>
      </c>
      <c r="E1548">
        <v>1</v>
      </c>
      <c r="F1548">
        <v>92</v>
      </c>
      <c r="G1548">
        <v>0</v>
      </c>
      <c r="H1548">
        <v>-1</v>
      </c>
      <c r="I1548">
        <v>-1</v>
      </c>
      <c r="J1548" s="10">
        <v>4300</v>
      </c>
      <c r="K1548">
        <v>-1</v>
      </c>
      <c r="L1548">
        <v>-1</v>
      </c>
      <c r="N1548" s="3" t="str">
        <f t="shared" si="50"/>
        <v/>
      </c>
      <c r="O1548" s="3">
        <f t="shared" si="49"/>
        <v>86</v>
      </c>
      <c r="P1548" s="3" t="str">
        <f>IF(O1548&gt;$F$3,"X","-")</f>
        <v>-</v>
      </c>
      <c r="R1548" s="18" t="str">
        <f t="shared" si="51"/>
        <v/>
      </c>
    </row>
    <row r="1549" spans="1:18">
      <c r="A1549" s="2">
        <v>1542</v>
      </c>
      <c r="B1549">
        <v>1</v>
      </c>
      <c r="C1549">
        <v>0</v>
      </c>
      <c r="D1549">
        <v>-1</v>
      </c>
      <c r="E1549">
        <v>0</v>
      </c>
      <c r="F1549">
        <v>-1</v>
      </c>
      <c r="G1549">
        <v>0</v>
      </c>
      <c r="H1549">
        <v>-1</v>
      </c>
      <c r="I1549">
        <v>-1</v>
      </c>
      <c r="J1549" s="10">
        <v>3900</v>
      </c>
      <c r="K1549">
        <v>-1</v>
      </c>
      <c r="L1549">
        <v>-1</v>
      </c>
      <c r="N1549" s="3" t="str">
        <f t="shared" si="50"/>
        <v/>
      </c>
      <c r="O1549" s="3">
        <f t="shared" si="49"/>
        <v>86</v>
      </c>
      <c r="P1549" s="3"/>
      <c r="R1549" s="18" t="str">
        <f t="shared" si="51"/>
        <v/>
      </c>
    </row>
    <row r="1550" spans="1:18">
      <c r="A1550" s="2">
        <v>1543</v>
      </c>
      <c r="B1550">
        <v>1</v>
      </c>
      <c r="C1550">
        <v>1</v>
      </c>
      <c r="D1550">
        <v>112</v>
      </c>
      <c r="E1550">
        <v>0</v>
      </c>
      <c r="F1550">
        <v>-1</v>
      </c>
      <c r="G1550">
        <v>1</v>
      </c>
      <c r="H1550">
        <v>112</v>
      </c>
      <c r="I1550">
        <v>-1</v>
      </c>
      <c r="J1550" s="10">
        <v>2500</v>
      </c>
      <c r="K1550">
        <v>-1</v>
      </c>
      <c r="L1550">
        <v>-1</v>
      </c>
      <c r="N1550" s="3" t="str">
        <f t="shared" si="50"/>
        <v/>
      </c>
      <c r="O1550" s="3">
        <f t="shared" si="49"/>
        <v>86</v>
      </c>
      <c r="P1550" s="3"/>
      <c r="R1550" s="18" t="str">
        <f t="shared" si="51"/>
        <v/>
      </c>
    </row>
    <row r="1551" spans="1:18">
      <c r="A1551" s="2">
        <v>1544</v>
      </c>
      <c r="B1551">
        <v>1</v>
      </c>
      <c r="C1551">
        <v>0</v>
      </c>
      <c r="D1551">
        <v>-1</v>
      </c>
      <c r="E1551">
        <v>0</v>
      </c>
      <c r="F1551">
        <v>-1</v>
      </c>
      <c r="G1551">
        <v>0</v>
      </c>
      <c r="H1551">
        <v>-1</v>
      </c>
      <c r="I1551">
        <v>-1</v>
      </c>
      <c r="J1551" s="10">
        <v>3800</v>
      </c>
      <c r="K1551">
        <v>-1</v>
      </c>
      <c r="L1551">
        <v>-1</v>
      </c>
      <c r="N1551" s="3" t="str">
        <f t="shared" si="50"/>
        <v/>
      </c>
      <c r="O1551" s="3">
        <f t="shared" si="49"/>
        <v>86</v>
      </c>
      <c r="P1551" s="3"/>
      <c r="R1551" s="18" t="str">
        <f t="shared" si="51"/>
        <v/>
      </c>
    </row>
    <row r="1552" spans="1:18">
      <c r="A1552" s="2">
        <v>1545</v>
      </c>
      <c r="B1552">
        <v>1</v>
      </c>
      <c r="C1552">
        <v>0</v>
      </c>
      <c r="D1552">
        <v>-1</v>
      </c>
      <c r="E1552">
        <v>0</v>
      </c>
      <c r="F1552">
        <v>-1</v>
      </c>
      <c r="G1552">
        <v>0</v>
      </c>
      <c r="H1552">
        <v>-1</v>
      </c>
      <c r="I1552">
        <v>-1</v>
      </c>
      <c r="J1552">
        <v>3300</v>
      </c>
      <c r="K1552">
        <v>-1</v>
      </c>
      <c r="L1552">
        <v>-1</v>
      </c>
      <c r="N1552" s="3" t="str">
        <f t="shared" si="50"/>
        <v/>
      </c>
      <c r="O1552" s="3">
        <f t="shared" si="49"/>
        <v>86</v>
      </c>
      <c r="P1552" s="3"/>
      <c r="R1552" s="18" t="str">
        <f t="shared" si="51"/>
        <v/>
      </c>
    </row>
    <row r="1553" spans="1:18">
      <c r="A1553" s="2">
        <v>1546</v>
      </c>
      <c r="B1553">
        <v>1</v>
      </c>
      <c r="C1553">
        <v>0</v>
      </c>
      <c r="D1553">
        <v>-1</v>
      </c>
      <c r="E1553">
        <v>0</v>
      </c>
      <c r="F1553">
        <v>-1</v>
      </c>
      <c r="G1553">
        <v>0</v>
      </c>
      <c r="H1553">
        <v>-1</v>
      </c>
      <c r="I1553">
        <v>-1</v>
      </c>
      <c r="J1553">
        <v>3500</v>
      </c>
      <c r="K1553">
        <v>-1</v>
      </c>
      <c r="L1553">
        <v>-1</v>
      </c>
      <c r="N1553" s="3" t="str">
        <f t="shared" si="50"/>
        <v/>
      </c>
      <c r="O1553" s="3">
        <f t="shared" si="49"/>
        <v>86</v>
      </c>
      <c r="P1553" s="3"/>
      <c r="R1553" s="18" t="str">
        <f t="shared" si="51"/>
        <v/>
      </c>
    </row>
    <row r="1554" spans="1:18">
      <c r="A1554" s="2">
        <v>1547</v>
      </c>
      <c r="B1554">
        <v>1</v>
      </c>
      <c r="C1554">
        <v>0</v>
      </c>
      <c r="D1554">
        <v>-1</v>
      </c>
      <c r="E1554">
        <v>0</v>
      </c>
      <c r="F1554">
        <v>-1</v>
      </c>
      <c r="G1554">
        <v>0</v>
      </c>
      <c r="H1554">
        <v>-1</v>
      </c>
      <c r="I1554">
        <v>-1</v>
      </c>
      <c r="J1554">
        <v>2800</v>
      </c>
      <c r="K1554">
        <v>-1</v>
      </c>
      <c r="L1554">
        <v>-1</v>
      </c>
      <c r="N1554" s="3" t="str">
        <f t="shared" si="50"/>
        <v/>
      </c>
      <c r="O1554" s="3">
        <f t="shared" si="49"/>
        <v>86</v>
      </c>
      <c r="P1554" s="3"/>
      <c r="R1554" s="18" t="str">
        <f t="shared" si="51"/>
        <v/>
      </c>
    </row>
    <row r="1555" spans="1:18">
      <c r="A1555" s="2">
        <v>1548</v>
      </c>
      <c r="B1555">
        <v>1</v>
      </c>
      <c r="C1555">
        <v>0</v>
      </c>
      <c r="D1555">
        <v>-1</v>
      </c>
      <c r="E1555">
        <v>0</v>
      </c>
      <c r="F1555">
        <v>-1</v>
      </c>
      <c r="G1555">
        <v>0</v>
      </c>
      <c r="H1555">
        <v>-1</v>
      </c>
      <c r="I1555">
        <v>-1</v>
      </c>
      <c r="J1555">
        <v>4400</v>
      </c>
      <c r="K1555">
        <v>-1</v>
      </c>
      <c r="L1555">
        <v>-1</v>
      </c>
      <c r="N1555" s="3" t="str">
        <f t="shared" si="50"/>
        <v/>
      </c>
      <c r="O1555" s="3">
        <f t="shared" si="49"/>
        <v>86</v>
      </c>
      <c r="P1555" s="3"/>
      <c r="R1555" s="18" t="str">
        <f t="shared" si="51"/>
        <v/>
      </c>
    </row>
    <row r="1556" spans="1:18">
      <c r="A1556" s="2">
        <v>1549</v>
      </c>
      <c r="B1556">
        <v>1</v>
      </c>
      <c r="C1556">
        <v>0</v>
      </c>
      <c r="D1556">
        <v>-1</v>
      </c>
      <c r="E1556">
        <v>0</v>
      </c>
      <c r="F1556">
        <v>-1</v>
      </c>
      <c r="G1556">
        <v>0</v>
      </c>
      <c r="H1556">
        <v>-1</v>
      </c>
      <c r="I1556">
        <v>-1</v>
      </c>
      <c r="J1556">
        <v>3600</v>
      </c>
      <c r="K1556">
        <v>-1</v>
      </c>
      <c r="L1556">
        <v>-1</v>
      </c>
      <c r="N1556" s="3" t="str">
        <f t="shared" si="50"/>
        <v/>
      </c>
      <c r="O1556" s="3">
        <f t="shared" si="49"/>
        <v>86</v>
      </c>
      <c r="P1556" s="3"/>
      <c r="R1556" s="18" t="str">
        <f t="shared" si="51"/>
        <v/>
      </c>
    </row>
    <row r="1557" spans="1:18">
      <c r="A1557" s="2">
        <v>1550</v>
      </c>
      <c r="B1557">
        <v>1</v>
      </c>
      <c r="C1557">
        <v>1</v>
      </c>
      <c r="D1557">
        <v>97</v>
      </c>
      <c r="E1557">
        <v>0</v>
      </c>
      <c r="F1557">
        <v>-1</v>
      </c>
      <c r="G1557">
        <v>1</v>
      </c>
      <c r="H1557">
        <v>97</v>
      </c>
      <c r="I1557">
        <v>-1</v>
      </c>
      <c r="J1557">
        <v>3800</v>
      </c>
      <c r="K1557">
        <v>-1</v>
      </c>
      <c r="L1557">
        <v>-1</v>
      </c>
      <c r="N1557" s="3" t="str">
        <f t="shared" si="50"/>
        <v/>
      </c>
      <c r="O1557" s="3">
        <f t="shared" si="49"/>
        <v>86</v>
      </c>
      <c r="P1557" s="3"/>
      <c r="R1557" s="18" t="str">
        <f t="shared" si="51"/>
        <v/>
      </c>
    </row>
    <row r="1558" spans="1:18">
      <c r="A1558" s="2">
        <v>1551</v>
      </c>
      <c r="B1558">
        <v>1</v>
      </c>
      <c r="C1558">
        <v>1</v>
      </c>
      <c r="D1558">
        <v>84</v>
      </c>
      <c r="E1558">
        <v>0</v>
      </c>
      <c r="F1558">
        <v>-1</v>
      </c>
      <c r="G1558">
        <v>1</v>
      </c>
      <c r="H1558">
        <v>84</v>
      </c>
      <c r="I1558">
        <v>-1</v>
      </c>
      <c r="J1558">
        <v>4600</v>
      </c>
      <c r="K1558">
        <v>-1</v>
      </c>
      <c r="L1558">
        <v>-1</v>
      </c>
      <c r="N1558" s="3" t="str">
        <f t="shared" si="50"/>
        <v/>
      </c>
      <c r="O1558" s="3">
        <f t="shared" si="49"/>
        <v>86</v>
      </c>
      <c r="P1558" s="3" t="str">
        <f>IF(O1558&gt;$F$3,"X","-")</f>
        <v>-</v>
      </c>
      <c r="R1558" s="18" t="str">
        <f t="shared" si="51"/>
        <v/>
      </c>
    </row>
    <row r="1559" spans="1:18">
      <c r="A1559" s="2">
        <v>1552</v>
      </c>
      <c r="B1559">
        <v>1</v>
      </c>
      <c r="C1559">
        <v>0</v>
      </c>
      <c r="D1559">
        <v>-1</v>
      </c>
      <c r="E1559">
        <v>0</v>
      </c>
      <c r="F1559">
        <v>-1</v>
      </c>
      <c r="G1559">
        <v>0</v>
      </c>
      <c r="H1559">
        <v>-1</v>
      </c>
      <c r="I1559">
        <v>-1</v>
      </c>
      <c r="J1559">
        <v>4500</v>
      </c>
      <c r="K1559">
        <v>-1</v>
      </c>
      <c r="L1559">
        <v>-1</v>
      </c>
      <c r="N1559" s="3" t="str">
        <f t="shared" si="50"/>
        <v/>
      </c>
      <c r="O1559" s="3">
        <f t="shared" si="49"/>
        <v>86</v>
      </c>
      <c r="P1559" s="3"/>
      <c r="R1559" s="18" t="str">
        <f t="shared" si="51"/>
        <v/>
      </c>
    </row>
    <row r="1560" spans="1:18">
      <c r="A1560" s="2">
        <v>1553</v>
      </c>
      <c r="B1560">
        <v>1</v>
      </c>
      <c r="C1560">
        <v>3</v>
      </c>
      <c r="D1560">
        <v>84</v>
      </c>
      <c r="E1560">
        <v>3</v>
      </c>
      <c r="F1560">
        <v>84</v>
      </c>
      <c r="G1560">
        <v>0</v>
      </c>
      <c r="H1560">
        <v>-1</v>
      </c>
      <c r="I1560">
        <v>-1</v>
      </c>
      <c r="J1560">
        <v>4200</v>
      </c>
      <c r="K1560">
        <v>-1</v>
      </c>
      <c r="L1560">
        <v>-1</v>
      </c>
      <c r="N1560" s="3" t="str">
        <f t="shared" si="50"/>
        <v/>
      </c>
      <c r="O1560" s="3">
        <f t="shared" si="49"/>
        <v>86</v>
      </c>
      <c r="P1560" s="3"/>
      <c r="R1560" s="18" t="str">
        <f t="shared" si="51"/>
        <v/>
      </c>
    </row>
    <row r="1561" spans="1:18">
      <c r="A1561" s="2">
        <v>1554</v>
      </c>
      <c r="B1561">
        <v>1</v>
      </c>
      <c r="C1561">
        <v>-2</v>
      </c>
      <c r="D1561">
        <v>-2</v>
      </c>
      <c r="E1561">
        <v>-2</v>
      </c>
      <c r="F1561">
        <v>-2</v>
      </c>
      <c r="G1561">
        <v>-2</v>
      </c>
      <c r="H1561">
        <v>-2</v>
      </c>
      <c r="I1561">
        <v>-1</v>
      </c>
      <c r="J1561">
        <v>3900</v>
      </c>
      <c r="K1561">
        <v>-1</v>
      </c>
      <c r="L1561">
        <v>-2</v>
      </c>
      <c r="N1561" s="3" t="str">
        <f t="shared" si="50"/>
        <v>X</v>
      </c>
      <c r="O1561" s="3">
        <f t="shared" si="49"/>
        <v>87</v>
      </c>
      <c r="P1561" s="3"/>
      <c r="R1561" s="18" t="str">
        <f t="shared" si="51"/>
        <v/>
      </c>
    </row>
    <row r="1562" spans="1:18">
      <c r="A1562" s="2">
        <v>1555</v>
      </c>
      <c r="B1562">
        <v>1</v>
      </c>
      <c r="C1562">
        <v>1</v>
      </c>
      <c r="D1562">
        <v>82</v>
      </c>
      <c r="E1562">
        <v>1</v>
      </c>
      <c r="F1562">
        <v>82</v>
      </c>
      <c r="G1562">
        <v>0</v>
      </c>
      <c r="H1562">
        <v>-1</v>
      </c>
      <c r="I1562">
        <v>-1</v>
      </c>
      <c r="J1562">
        <v>4000</v>
      </c>
      <c r="K1562">
        <v>-1</v>
      </c>
      <c r="L1562">
        <v>-1</v>
      </c>
      <c r="N1562" s="3" t="str">
        <f t="shared" si="50"/>
        <v/>
      </c>
      <c r="O1562" s="3">
        <f t="shared" si="49"/>
        <v>87</v>
      </c>
      <c r="P1562" s="3"/>
      <c r="R1562" s="18" t="str">
        <f t="shared" si="51"/>
        <v/>
      </c>
    </row>
    <row r="1563" spans="1:18">
      <c r="A1563" s="2">
        <v>1556</v>
      </c>
      <c r="B1563">
        <v>1</v>
      </c>
      <c r="C1563">
        <v>2</v>
      </c>
      <c r="D1563">
        <v>111</v>
      </c>
      <c r="E1563">
        <v>1</v>
      </c>
      <c r="F1563">
        <v>90</v>
      </c>
      <c r="G1563">
        <v>1</v>
      </c>
      <c r="H1563">
        <v>132</v>
      </c>
      <c r="I1563">
        <v>-1</v>
      </c>
      <c r="J1563" s="10">
        <v>4200</v>
      </c>
      <c r="K1563">
        <v>-1</v>
      </c>
      <c r="L1563">
        <v>-1</v>
      </c>
      <c r="N1563" s="3" t="str">
        <f t="shared" si="50"/>
        <v/>
      </c>
      <c r="O1563" s="3">
        <f t="shared" si="49"/>
        <v>87</v>
      </c>
      <c r="P1563" s="3"/>
      <c r="R1563" s="18" t="str">
        <f t="shared" si="51"/>
        <v/>
      </c>
    </row>
    <row r="1564" spans="1:18">
      <c r="A1564" s="2">
        <v>1557</v>
      </c>
      <c r="B1564">
        <v>1</v>
      </c>
      <c r="C1564">
        <v>3</v>
      </c>
      <c r="D1564">
        <v>102</v>
      </c>
      <c r="E1564">
        <v>1</v>
      </c>
      <c r="F1564">
        <v>82</v>
      </c>
      <c r="G1564">
        <v>2</v>
      </c>
      <c r="H1564">
        <v>113</v>
      </c>
      <c r="I1564">
        <v>-1</v>
      </c>
      <c r="J1564" s="10">
        <v>4300</v>
      </c>
      <c r="K1564">
        <v>-1</v>
      </c>
      <c r="L1564">
        <v>-1</v>
      </c>
      <c r="N1564" s="3" t="str">
        <f t="shared" si="50"/>
        <v/>
      </c>
      <c r="O1564" s="3">
        <f t="shared" si="49"/>
        <v>87</v>
      </c>
      <c r="P1564" s="3"/>
      <c r="R1564" s="18" t="str">
        <f t="shared" si="51"/>
        <v/>
      </c>
    </row>
    <row r="1565" spans="1:18">
      <c r="A1565" s="2">
        <v>1558</v>
      </c>
      <c r="B1565">
        <v>1</v>
      </c>
      <c r="C1565">
        <v>0</v>
      </c>
      <c r="D1565">
        <v>-1</v>
      </c>
      <c r="E1565">
        <v>0</v>
      </c>
      <c r="F1565">
        <v>-1</v>
      </c>
      <c r="G1565">
        <v>0</v>
      </c>
      <c r="H1565">
        <v>-1</v>
      </c>
      <c r="I1565">
        <v>-1</v>
      </c>
      <c r="J1565" s="10">
        <v>3900</v>
      </c>
      <c r="K1565">
        <v>-1</v>
      </c>
      <c r="L1565">
        <v>-1</v>
      </c>
      <c r="N1565" s="3" t="str">
        <f t="shared" si="50"/>
        <v/>
      </c>
      <c r="O1565" s="3">
        <f t="shared" si="49"/>
        <v>87</v>
      </c>
      <c r="P1565" s="3"/>
      <c r="R1565" s="18" t="str">
        <f t="shared" si="51"/>
        <v/>
      </c>
    </row>
    <row r="1566" spans="1:18">
      <c r="A1566" s="2">
        <v>1559</v>
      </c>
      <c r="B1566">
        <v>1</v>
      </c>
      <c r="C1566">
        <v>5</v>
      </c>
      <c r="D1566">
        <v>94</v>
      </c>
      <c r="E1566">
        <v>4</v>
      </c>
      <c r="F1566">
        <v>88</v>
      </c>
      <c r="G1566">
        <v>1</v>
      </c>
      <c r="H1566">
        <v>121</v>
      </c>
      <c r="I1566">
        <v>-1</v>
      </c>
      <c r="J1566" s="10">
        <v>2500</v>
      </c>
      <c r="K1566">
        <v>-1</v>
      </c>
      <c r="L1566">
        <v>-1</v>
      </c>
      <c r="N1566" s="3" t="str">
        <f t="shared" si="50"/>
        <v/>
      </c>
      <c r="O1566" s="3">
        <f t="shared" si="49"/>
        <v>87</v>
      </c>
      <c r="P1566" s="3"/>
      <c r="R1566" s="18" t="str">
        <f t="shared" si="51"/>
        <v/>
      </c>
    </row>
    <row r="1567" spans="1:18">
      <c r="A1567" s="2">
        <v>1560</v>
      </c>
      <c r="B1567">
        <v>1</v>
      </c>
      <c r="C1567">
        <v>3</v>
      </c>
      <c r="D1567">
        <v>85</v>
      </c>
      <c r="E1567">
        <v>2</v>
      </c>
      <c r="F1567">
        <v>88</v>
      </c>
      <c r="G1567">
        <v>1</v>
      </c>
      <c r="H1567">
        <v>80</v>
      </c>
      <c r="I1567">
        <v>-1</v>
      </c>
      <c r="J1567" s="10">
        <v>3800</v>
      </c>
      <c r="K1567">
        <v>-1</v>
      </c>
      <c r="L1567">
        <v>-1</v>
      </c>
      <c r="N1567" s="3" t="str">
        <f t="shared" si="50"/>
        <v/>
      </c>
      <c r="O1567" s="3">
        <f t="shared" si="49"/>
        <v>86</v>
      </c>
      <c r="P1567" s="3"/>
      <c r="R1567" s="18" t="str">
        <f t="shared" si="51"/>
        <v/>
      </c>
    </row>
    <row r="1568" spans="1:18">
      <c r="A1568" s="2">
        <v>1561</v>
      </c>
      <c r="B1568">
        <v>1</v>
      </c>
      <c r="C1568">
        <v>2</v>
      </c>
      <c r="D1568">
        <v>93</v>
      </c>
      <c r="E1568">
        <v>1</v>
      </c>
      <c r="F1568">
        <v>91</v>
      </c>
      <c r="G1568">
        <v>1</v>
      </c>
      <c r="H1568">
        <v>96</v>
      </c>
      <c r="I1568">
        <v>-1</v>
      </c>
      <c r="J1568" s="10">
        <v>4700</v>
      </c>
      <c r="K1568">
        <v>-1</v>
      </c>
      <c r="L1568">
        <v>-1</v>
      </c>
      <c r="N1568" s="3" t="str">
        <f t="shared" si="50"/>
        <v/>
      </c>
      <c r="O1568" s="3">
        <f t="shared" si="49"/>
        <v>85</v>
      </c>
      <c r="P1568" s="3" t="str">
        <f>IF(O1568&gt;$F$3,"X","-")</f>
        <v>-</v>
      </c>
      <c r="R1568" s="18" t="str">
        <f t="shared" si="51"/>
        <v/>
      </c>
    </row>
    <row r="1569" spans="1:18">
      <c r="A1569" s="2">
        <v>1562</v>
      </c>
      <c r="B1569">
        <v>1</v>
      </c>
      <c r="C1569">
        <v>1</v>
      </c>
      <c r="D1569">
        <v>-2</v>
      </c>
      <c r="E1569">
        <v>0</v>
      </c>
      <c r="F1569">
        <v>-2</v>
      </c>
      <c r="G1569">
        <v>1</v>
      </c>
      <c r="H1569">
        <v>-2</v>
      </c>
      <c r="I1569">
        <v>-1</v>
      </c>
      <c r="J1569" s="10">
        <v>3600</v>
      </c>
      <c r="K1569">
        <v>-1</v>
      </c>
      <c r="L1569">
        <v>-2</v>
      </c>
      <c r="N1569" s="3" t="str">
        <f t="shared" si="50"/>
        <v>X</v>
      </c>
      <c r="O1569" s="3">
        <f t="shared" si="49"/>
        <v>86</v>
      </c>
      <c r="P1569" s="3"/>
      <c r="R1569" s="18" t="str">
        <f t="shared" si="51"/>
        <v/>
      </c>
    </row>
    <row r="1570" spans="1:18">
      <c r="A1570" s="2">
        <v>1563</v>
      </c>
      <c r="B1570">
        <v>1</v>
      </c>
      <c r="C1570">
        <v>2</v>
      </c>
      <c r="D1570">
        <v>82</v>
      </c>
      <c r="E1570">
        <v>0</v>
      </c>
      <c r="F1570">
        <v>-1</v>
      </c>
      <c r="G1570">
        <v>2</v>
      </c>
      <c r="H1570">
        <v>82</v>
      </c>
      <c r="I1570">
        <v>-1</v>
      </c>
      <c r="J1570" s="10">
        <v>3300</v>
      </c>
      <c r="K1570">
        <v>-1</v>
      </c>
      <c r="L1570">
        <v>-1</v>
      </c>
      <c r="N1570" s="3" t="str">
        <f t="shared" si="50"/>
        <v/>
      </c>
      <c r="O1570" s="3">
        <f t="shared" si="49"/>
        <v>86</v>
      </c>
      <c r="P1570" s="3"/>
      <c r="R1570" s="18" t="str">
        <f t="shared" si="51"/>
        <v/>
      </c>
    </row>
    <row r="1571" spans="1:18">
      <c r="A1571" s="2">
        <v>1564</v>
      </c>
      <c r="B1571">
        <v>1</v>
      </c>
      <c r="C1571">
        <v>1</v>
      </c>
      <c r="D1571">
        <v>-2</v>
      </c>
      <c r="E1571">
        <v>0</v>
      </c>
      <c r="F1571">
        <v>-2</v>
      </c>
      <c r="G1571">
        <v>1</v>
      </c>
      <c r="H1571">
        <v>-2</v>
      </c>
      <c r="I1571">
        <v>-1</v>
      </c>
      <c r="J1571" s="10">
        <v>3500</v>
      </c>
      <c r="K1571">
        <v>-1</v>
      </c>
      <c r="L1571">
        <v>-2</v>
      </c>
      <c r="N1571" s="3" t="str">
        <f t="shared" si="50"/>
        <v>X</v>
      </c>
      <c r="O1571" s="3">
        <f t="shared" si="49"/>
        <v>87</v>
      </c>
      <c r="P1571" s="3"/>
      <c r="R1571" s="18" t="str">
        <f t="shared" si="51"/>
        <v/>
      </c>
    </row>
    <row r="1572" spans="1:18">
      <c r="A1572" s="2">
        <v>1565</v>
      </c>
      <c r="B1572">
        <v>1</v>
      </c>
      <c r="C1572">
        <v>1</v>
      </c>
      <c r="D1572">
        <v>90</v>
      </c>
      <c r="E1572">
        <v>1</v>
      </c>
      <c r="F1572">
        <v>90</v>
      </c>
      <c r="G1572">
        <v>0</v>
      </c>
      <c r="H1572">
        <v>-1</v>
      </c>
      <c r="I1572">
        <v>-1</v>
      </c>
      <c r="J1572" s="10">
        <v>3900</v>
      </c>
      <c r="K1572">
        <v>-1</v>
      </c>
      <c r="L1572">
        <v>-1</v>
      </c>
      <c r="N1572" s="3" t="str">
        <f t="shared" si="50"/>
        <v/>
      </c>
      <c r="O1572" s="3">
        <f t="shared" si="49"/>
        <v>87</v>
      </c>
      <c r="P1572" s="3"/>
      <c r="R1572" s="18" t="str">
        <f t="shared" si="51"/>
        <v/>
      </c>
    </row>
    <row r="1573" spans="1:18">
      <c r="A1573" s="2">
        <v>1566</v>
      </c>
      <c r="B1573">
        <v>1</v>
      </c>
      <c r="C1573">
        <v>1</v>
      </c>
      <c r="D1573">
        <v>95</v>
      </c>
      <c r="E1573">
        <v>1</v>
      </c>
      <c r="F1573">
        <v>95</v>
      </c>
      <c r="G1573">
        <v>0</v>
      </c>
      <c r="H1573">
        <v>-1</v>
      </c>
      <c r="I1573">
        <v>-1</v>
      </c>
      <c r="J1573" s="10">
        <v>4100</v>
      </c>
      <c r="K1573">
        <v>-1</v>
      </c>
      <c r="L1573">
        <v>-1</v>
      </c>
      <c r="N1573" s="3" t="str">
        <f t="shared" si="50"/>
        <v/>
      </c>
      <c r="O1573" s="3">
        <f t="shared" si="49"/>
        <v>87</v>
      </c>
      <c r="P1573" s="3"/>
      <c r="R1573" s="18" t="str">
        <f t="shared" si="51"/>
        <v/>
      </c>
    </row>
    <row r="1574" spans="1:18">
      <c r="A1574" s="2">
        <v>1567</v>
      </c>
      <c r="B1574">
        <v>1</v>
      </c>
      <c r="C1574">
        <v>2</v>
      </c>
      <c r="D1574">
        <v>98</v>
      </c>
      <c r="E1574">
        <v>1</v>
      </c>
      <c r="F1574">
        <v>90</v>
      </c>
      <c r="G1574">
        <v>1</v>
      </c>
      <c r="H1574">
        <v>107</v>
      </c>
      <c r="I1574">
        <v>-1</v>
      </c>
      <c r="J1574" s="10">
        <v>4200</v>
      </c>
      <c r="K1574">
        <v>-1</v>
      </c>
      <c r="L1574">
        <v>-1</v>
      </c>
      <c r="N1574" s="3" t="str">
        <f t="shared" si="50"/>
        <v/>
      </c>
      <c r="O1574" s="3">
        <f t="shared" si="49"/>
        <v>87</v>
      </c>
      <c r="P1574" s="3"/>
      <c r="R1574" s="18" t="str">
        <f t="shared" si="51"/>
        <v/>
      </c>
    </row>
    <row r="1575" spans="1:18">
      <c r="A1575" s="2">
        <v>1568</v>
      </c>
      <c r="B1575">
        <v>1</v>
      </c>
      <c r="C1575">
        <v>1</v>
      </c>
      <c r="D1575">
        <v>107</v>
      </c>
      <c r="E1575">
        <v>1</v>
      </c>
      <c r="F1575">
        <v>107</v>
      </c>
      <c r="G1575">
        <v>0</v>
      </c>
      <c r="H1575">
        <v>-1</v>
      </c>
      <c r="I1575">
        <v>-1</v>
      </c>
      <c r="J1575" s="10">
        <v>4000</v>
      </c>
      <c r="K1575">
        <v>-1</v>
      </c>
      <c r="L1575">
        <v>-1</v>
      </c>
      <c r="N1575" s="3" t="str">
        <f t="shared" si="50"/>
        <v/>
      </c>
      <c r="O1575" s="3">
        <f t="shared" si="49"/>
        <v>87</v>
      </c>
      <c r="P1575" s="3"/>
      <c r="R1575" s="18" t="str">
        <f t="shared" si="51"/>
        <v/>
      </c>
    </row>
    <row r="1576" spans="1:18">
      <c r="A1576" s="2">
        <v>1569</v>
      </c>
      <c r="B1576">
        <v>1</v>
      </c>
      <c r="C1576">
        <v>2</v>
      </c>
      <c r="D1576">
        <v>98</v>
      </c>
      <c r="E1576">
        <v>1</v>
      </c>
      <c r="F1576">
        <v>90</v>
      </c>
      <c r="G1576">
        <v>1</v>
      </c>
      <c r="H1576">
        <v>106</v>
      </c>
      <c r="I1576">
        <v>-1</v>
      </c>
      <c r="J1576">
        <v>3800</v>
      </c>
      <c r="K1576">
        <v>-1</v>
      </c>
      <c r="L1576">
        <v>-1</v>
      </c>
      <c r="N1576" s="3" t="str">
        <f t="shared" si="50"/>
        <v/>
      </c>
      <c r="O1576" s="3">
        <f t="shared" si="49"/>
        <v>87</v>
      </c>
      <c r="P1576" s="3"/>
      <c r="R1576" s="18" t="str">
        <f t="shared" si="51"/>
        <v/>
      </c>
    </row>
    <row r="1577" spans="1:18">
      <c r="A1577" s="2">
        <v>1570</v>
      </c>
      <c r="B1577">
        <v>1</v>
      </c>
      <c r="C1577">
        <v>2</v>
      </c>
      <c r="D1577">
        <v>85</v>
      </c>
      <c r="E1577">
        <v>2</v>
      </c>
      <c r="F1577">
        <v>85</v>
      </c>
      <c r="G1577">
        <v>0</v>
      </c>
      <c r="H1577">
        <v>-1</v>
      </c>
      <c r="I1577">
        <v>-1</v>
      </c>
      <c r="J1577">
        <v>3100</v>
      </c>
      <c r="K1577">
        <v>-1</v>
      </c>
      <c r="L1577">
        <v>-1</v>
      </c>
      <c r="N1577" s="3" t="str">
        <f t="shared" si="50"/>
        <v/>
      </c>
      <c r="O1577" s="3">
        <f t="shared" ref="O1577:O1640" si="52">COUNTIF(N138:N1577,"X")</f>
        <v>87</v>
      </c>
      <c r="P1577" s="3"/>
      <c r="R1577" s="18" t="str">
        <f t="shared" si="51"/>
        <v/>
      </c>
    </row>
    <row r="1578" spans="1:18">
      <c r="A1578" s="2">
        <v>1571</v>
      </c>
      <c r="B1578">
        <v>1</v>
      </c>
      <c r="C1578">
        <v>4</v>
      </c>
      <c r="D1578">
        <v>97</v>
      </c>
      <c r="E1578">
        <v>2</v>
      </c>
      <c r="F1578">
        <v>94</v>
      </c>
      <c r="G1578">
        <v>2</v>
      </c>
      <c r="H1578">
        <v>101</v>
      </c>
      <c r="I1578">
        <v>-1</v>
      </c>
      <c r="J1578">
        <v>4200</v>
      </c>
      <c r="K1578">
        <v>-1</v>
      </c>
      <c r="L1578">
        <v>-1</v>
      </c>
      <c r="N1578" s="3" t="str">
        <f t="shared" si="50"/>
        <v/>
      </c>
      <c r="O1578" s="3">
        <f t="shared" si="52"/>
        <v>86</v>
      </c>
      <c r="P1578" s="3" t="str">
        <f>IF(O1578&gt;$F$3,"X","-")</f>
        <v>-</v>
      </c>
      <c r="R1578" s="18" t="str">
        <f t="shared" si="51"/>
        <v/>
      </c>
    </row>
    <row r="1579" spans="1:18">
      <c r="A1579" s="2">
        <v>1572</v>
      </c>
      <c r="B1579">
        <v>1</v>
      </c>
      <c r="C1579">
        <v>1</v>
      </c>
      <c r="D1579">
        <v>123</v>
      </c>
      <c r="E1579">
        <v>0</v>
      </c>
      <c r="F1579">
        <v>-1</v>
      </c>
      <c r="G1579">
        <v>1</v>
      </c>
      <c r="H1579">
        <v>123</v>
      </c>
      <c r="I1579">
        <v>-1</v>
      </c>
      <c r="J1579">
        <v>4400</v>
      </c>
      <c r="K1579">
        <v>-1</v>
      </c>
      <c r="L1579">
        <v>-1</v>
      </c>
      <c r="N1579" s="3" t="str">
        <f t="shared" si="50"/>
        <v/>
      </c>
      <c r="O1579" s="3">
        <f t="shared" si="52"/>
        <v>86</v>
      </c>
      <c r="P1579" s="3"/>
      <c r="R1579" s="18" t="str">
        <f t="shared" si="51"/>
        <v/>
      </c>
    </row>
    <row r="1580" spans="1:18">
      <c r="A1580" s="2">
        <v>1573</v>
      </c>
      <c r="B1580">
        <v>1</v>
      </c>
      <c r="C1580">
        <v>3</v>
      </c>
      <c r="D1580">
        <v>117</v>
      </c>
      <c r="E1580">
        <v>1</v>
      </c>
      <c r="F1580">
        <v>91</v>
      </c>
      <c r="G1580">
        <v>2</v>
      </c>
      <c r="H1580">
        <v>130</v>
      </c>
      <c r="I1580">
        <v>-1</v>
      </c>
      <c r="J1580">
        <v>3900</v>
      </c>
      <c r="K1580">
        <v>-1</v>
      </c>
      <c r="L1580">
        <v>-1</v>
      </c>
      <c r="N1580" s="3" t="str">
        <f t="shared" si="50"/>
        <v/>
      </c>
      <c r="O1580" s="3">
        <f t="shared" si="52"/>
        <v>86</v>
      </c>
      <c r="P1580" s="3"/>
      <c r="R1580" s="18" t="str">
        <f t="shared" si="51"/>
        <v/>
      </c>
    </row>
    <row r="1581" spans="1:18">
      <c r="A1581" s="2">
        <v>1574</v>
      </c>
      <c r="B1581">
        <v>1</v>
      </c>
      <c r="C1581">
        <v>0</v>
      </c>
      <c r="D1581">
        <v>-1</v>
      </c>
      <c r="E1581">
        <v>0</v>
      </c>
      <c r="F1581">
        <v>-1</v>
      </c>
      <c r="G1581">
        <v>0</v>
      </c>
      <c r="H1581">
        <v>-1</v>
      </c>
      <c r="I1581">
        <v>-1</v>
      </c>
      <c r="J1581">
        <v>3000</v>
      </c>
      <c r="K1581">
        <v>-1</v>
      </c>
      <c r="L1581">
        <v>-1</v>
      </c>
      <c r="N1581" s="3" t="str">
        <f t="shared" si="50"/>
        <v/>
      </c>
      <c r="O1581" s="3">
        <f t="shared" si="52"/>
        <v>86</v>
      </c>
      <c r="P1581" s="3"/>
      <c r="R1581" s="18" t="str">
        <f t="shared" si="51"/>
        <v/>
      </c>
    </row>
    <row r="1582" spans="1:18">
      <c r="A1582" s="2">
        <v>1575</v>
      </c>
      <c r="B1582">
        <v>1</v>
      </c>
      <c r="C1582">
        <v>0</v>
      </c>
      <c r="D1582">
        <v>-1</v>
      </c>
      <c r="E1582">
        <v>0</v>
      </c>
      <c r="F1582">
        <v>-1</v>
      </c>
      <c r="G1582">
        <v>0</v>
      </c>
      <c r="H1582">
        <v>-1</v>
      </c>
      <c r="I1582">
        <v>-1</v>
      </c>
      <c r="J1582">
        <v>3500</v>
      </c>
      <c r="K1582">
        <v>-1</v>
      </c>
      <c r="L1582">
        <v>-1</v>
      </c>
      <c r="N1582" s="3" t="str">
        <f t="shared" si="50"/>
        <v/>
      </c>
      <c r="O1582" s="3">
        <f t="shared" si="52"/>
        <v>85</v>
      </c>
      <c r="P1582" s="3"/>
      <c r="R1582" s="18" t="str">
        <f t="shared" si="51"/>
        <v/>
      </c>
    </row>
    <row r="1583" spans="1:18">
      <c r="A1583" s="2">
        <v>1576</v>
      </c>
      <c r="B1583">
        <v>1</v>
      </c>
      <c r="C1583">
        <v>0</v>
      </c>
      <c r="D1583">
        <v>-1</v>
      </c>
      <c r="E1583">
        <v>0</v>
      </c>
      <c r="F1583">
        <v>-1</v>
      </c>
      <c r="G1583">
        <v>0</v>
      </c>
      <c r="H1583">
        <v>-1</v>
      </c>
      <c r="I1583">
        <v>-1</v>
      </c>
      <c r="J1583">
        <v>4000</v>
      </c>
      <c r="K1583">
        <v>-1</v>
      </c>
      <c r="L1583">
        <v>-1</v>
      </c>
      <c r="N1583" s="3" t="str">
        <f t="shared" si="50"/>
        <v/>
      </c>
      <c r="O1583" s="3">
        <f t="shared" si="52"/>
        <v>85</v>
      </c>
      <c r="P1583" s="3"/>
      <c r="R1583" s="18" t="str">
        <f t="shared" si="51"/>
        <v/>
      </c>
    </row>
    <row r="1584" spans="1:18">
      <c r="A1584" s="2">
        <v>1577</v>
      </c>
      <c r="B1584">
        <v>1</v>
      </c>
      <c r="C1584">
        <v>1</v>
      </c>
      <c r="D1584">
        <v>80</v>
      </c>
      <c r="E1584">
        <v>1</v>
      </c>
      <c r="F1584">
        <v>80</v>
      </c>
      <c r="G1584">
        <v>0</v>
      </c>
      <c r="H1584">
        <v>-1</v>
      </c>
      <c r="I1584">
        <v>-1</v>
      </c>
      <c r="J1584">
        <v>4000</v>
      </c>
      <c r="K1584">
        <v>-1</v>
      </c>
      <c r="L1584">
        <v>-1</v>
      </c>
      <c r="N1584" s="3" t="str">
        <f t="shared" si="50"/>
        <v/>
      </c>
      <c r="O1584" s="3">
        <f t="shared" si="52"/>
        <v>85</v>
      </c>
      <c r="P1584" s="3"/>
      <c r="R1584" s="18" t="str">
        <f t="shared" si="51"/>
        <v/>
      </c>
    </row>
    <row r="1585" spans="1:18">
      <c r="A1585" s="2">
        <v>1578</v>
      </c>
      <c r="B1585">
        <v>1</v>
      </c>
      <c r="C1585">
        <v>3</v>
      </c>
      <c r="D1585">
        <v>102</v>
      </c>
      <c r="E1585">
        <v>1</v>
      </c>
      <c r="F1585">
        <v>82</v>
      </c>
      <c r="G1585">
        <v>2</v>
      </c>
      <c r="H1585">
        <v>113</v>
      </c>
      <c r="I1585">
        <v>-1</v>
      </c>
      <c r="J1585">
        <v>3500</v>
      </c>
      <c r="K1585">
        <v>-1</v>
      </c>
      <c r="L1585">
        <v>-1</v>
      </c>
      <c r="N1585" s="3" t="str">
        <f t="shared" si="50"/>
        <v/>
      </c>
      <c r="O1585" s="3">
        <f t="shared" si="52"/>
        <v>85</v>
      </c>
      <c r="P1585" s="3"/>
      <c r="R1585" s="18" t="str">
        <f t="shared" si="51"/>
        <v/>
      </c>
    </row>
    <row r="1586" spans="1:18">
      <c r="A1586" s="2">
        <v>1579</v>
      </c>
      <c r="B1586">
        <v>1</v>
      </c>
      <c r="C1586">
        <v>1</v>
      </c>
      <c r="D1586">
        <v>123</v>
      </c>
      <c r="E1586">
        <v>0</v>
      </c>
      <c r="F1586">
        <v>-1</v>
      </c>
      <c r="G1586">
        <v>1</v>
      </c>
      <c r="H1586">
        <v>123</v>
      </c>
      <c r="I1586">
        <v>-1</v>
      </c>
      <c r="J1586">
        <v>3000</v>
      </c>
      <c r="K1586">
        <v>-1</v>
      </c>
      <c r="L1586">
        <v>-1</v>
      </c>
      <c r="N1586" s="3" t="str">
        <f t="shared" si="50"/>
        <v/>
      </c>
      <c r="O1586" s="3">
        <f t="shared" si="52"/>
        <v>85</v>
      </c>
      <c r="P1586" s="3"/>
      <c r="R1586" s="18" t="str">
        <f t="shared" si="51"/>
        <v/>
      </c>
    </row>
    <row r="1587" spans="1:18">
      <c r="A1587" s="2">
        <v>1580</v>
      </c>
      <c r="B1587">
        <v>1</v>
      </c>
      <c r="C1587">
        <v>0</v>
      </c>
      <c r="D1587">
        <v>-1</v>
      </c>
      <c r="E1587">
        <v>0</v>
      </c>
      <c r="F1587">
        <v>-1</v>
      </c>
      <c r="G1587">
        <v>0</v>
      </c>
      <c r="H1587">
        <v>-1</v>
      </c>
      <c r="I1587">
        <v>-1</v>
      </c>
      <c r="J1587">
        <v>3900</v>
      </c>
      <c r="K1587">
        <v>-1</v>
      </c>
      <c r="L1587">
        <v>-1</v>
      </c>
      <c r="N1587" s="3" t="str">
        <f t="shared" si="50"/>
        <v/>
      </c>
      <c r="O1587" s="3">
        <f t="shared" si="52"/>
        <v>85</v>
      </c>
      <c r="P1587" s="3"/>
      <c r="R1587" s="18" t="str">
        <f t="shared" si="51"/>
        <v/>
      </c>
    </row>
    <row r="1588" spans="1:18">
      <c r="A1588" s="2">
        <v>1581</v>
      </c>
      <c r="B1588">
        <v>1</v>
      </c>
      <c r="C1588">
        <v>2</v>
      </c>
      <c r="D1588">
        <v>88</v>
      </c>
      <c r="E1588">
        <v>2</v>
      </c>
      <c r="F1588">
        <v>88</v>
      </c>
      <c r="G1588">
        <v>0</v>
      </c>
      <c r="H1588">
        <v>-1</v>
      </c>
      <c r="I1588">
        <v>-1</v>
      </c>
      <c r="J1588">
        <v>4400</v>
      </c>
      <c r="K1588">
        <v>-1</v>
      </c>
      <c r="L1588">
        <v>-1</v>
      </c>
      <c r="N1588" s="3" t="str">
        <f t="shared" si="50"/>
        <v/>
      </c>
      <c r="O1588" s="3">
        <f t="shared" si="52"/>
        <v>85</v>
      </c>
      <c r="P1588" s="3" t="str">
        <f>IF(O1588&gt;$F$3,"X","-")</f>
        <v>-</v>
      </c>
      <c r="R1588" s="18" t="str">
        <f t="shared" si="51"/>
        <v/>
      </c>
    </row>
    <row r="1589" spans="1:18">
      <c r="A1589" s="2">
        <v>1582</v>
      </c>
      <c r="B1589">
        <v>1</v>
      </c>
      <c r="C1589">
        <v>-2</v>
      </c>
      <c r="D1589">
        <v>99</v>
      </c>
      <c r="E1589">
        <v>-2</v>
      </c>
      <c r="F1589">
        <v>89</v>
      </c>
      <c r="G1589">
        <v>-2</v>
      </c>
      <c r="H1589">
        <v>131</v>
      </c>
      <c r="I1589">
        <v>-1</v>
      </c>
      <c r="J1589">
        <v>4200</v>
      </c>
      <c r="K1589">
        <v>-1</v>
      </c>
      <c r="L1589">
        <v>-1</v>
      </c>
      <c r="N1589" s="3" t="str">
        <f t="shared" si="50"/>
        <v>X</v>
      </c>
      <c r="O1589" s="3">
        <f t="shared" si="52"/>
        <v>86</v>
      </c>
      <c r="P1589" s="3"/>
      <c r="R1589" s="18" t="str">
        <f t="shared" si="51"/>
        <v/>
      </c>
    </row>
    <row r="1590" spans="1:18">
      <c r="A1590" s="2">
        <v>1583</v>
      </c>
      <c r="B1590">
        <v>1</v>
      </c>
      <c r="C1590">
        <v>2</v>
      </c>
      <c r="D1590">
        <v>127</v>
      </c>
      <c r="E1590">
        <v>0</v>
      </c>
      <c r="F1590">
        <v>-1</v>
      </c>
      <c r="G1590">
        <v>2</v>
      </c>
      <c r="H1590">
        <v>127</v>
      </c>
      <c r="I1590">
        <v>-1</v>
      </c>
      <c r="J1590">
        <v>3100</v>
      </c>
      <c r="K1590">
        <v>-1</v>
      </c>
      <c r="L1590">
        <v>-1</v>
      </c>
      <c r="N1590" s="3" t="str">
        <f t="shared" si="50"/>
        <v/>
      </c>
      <c r="O1590" s="3">
        <f t="shared" si="52"/>
        <v>85</v>
      </c>
      <c r="P1590" s="3"/>
      <c r="R1590" s="18" t="str">
        <f t="shared" si="51"/>
        <v/>
      </c>
    </row>
    <row r="1591" spans="1:18">
      <c r="A1591" s="2">
        <v>1584</v>
      </c>
      <c r="B1591">
        <v>1</v>
      </c>
      <c r="C1591">
        <v>1</v>
      </c>
      <c r="D1591">
        <v>88</v>
      </c>
      <c r="E1591">
        <v>1</v>
      </c>
      <c r="F1591">
        <v>88</v>
      </c>
      <c r="G1591">
        <v>0</v>
      </c>
      <c r="H1591">
        <v>-1</v>
      </c>
      <c r="I1591">
        <v>-1</v>
      </c>
      <c r="J1591">
        <v>3800</v>
      </c>
      <c r="K1591">
        <v>-1</v>
      </c>
      <c r="L1591">
        <v>-1</v>
      </c>
      <c r="N1591" s="3" t="str">
        <f t="shared" si="50"/>
        <v/>
      </c>
      <c r="O1591" s="3">
        <f t="shared" si="52"/>
        <v>85</v>
      </c>
      <c r="P1591" s="3"/>
      <c r="R1591" s="18" t="str">
        <f t="shared" si="51"/>
        <v/>
      </c>
    </row>
    <row r="1592" spans="1:18">
      <c r="A1592" s="2">
        <v>1585</v>
      </c>
      <c r="B1592">
        <v>1</v>
      </c>
      <c r="C1592">
        <v>2</v>
      </c>
      <c r="D1592">
        <v>120</v>
      </c>
      <c r="E1592">
        <v>1</v>
      </c>
      <c r="F1592">
        <v>110</v>
      </c>
      <c r="G1592">
        <v>1</v>
      </c>
      <c r="H1592">
        <v>127</v>
      </c>
      <c r="I1592">
        <v>-1</v>
      </c>
      <c r="J1592">
        <v>4000</v>
      </c>
      <c r="K1592">
        <v>-1</v>
      </c>
      <c r="L1592">
        <v>-1</v>
      </c>
      <c r="N1592" s="3" t="str">
        <f t="shared" si="50"/>
        <v/>
      </c>
      <c r="O1592" s="3">
        <f t="shared" si="52"/>
        <v>85</v>
      </c>
      <c r="P1592" s="3"/>
      <c r="R1592" s="18" t="str">
        <f t="shared" si="51"/>
        <v/>
      </c>
    </row>
    <row r="1593" spans="1:18">
      <c r="A1593" s="2">
        <v>1586</v>
      </c>
      <c r="B1593">
        <v>1</v>
      </c>
      <c r="C1593">
        <v>2</v>
      </c>
      <c r="D1593">
        <v>88</v>
      </c>
      <c r="E1593">
        <v>2</v>
      </c>
      <c r="F1593">
        <v>88</v>
      </c>
      <c r="G1593">
        <v>0</v>
      </c>
      <c r="H1593">
        <v>-1</v>
      </c>
      <c r="I1593">
        <v>-1</v>
      </c>
      <c r="J1593">
        <v>3300</v>
      </c>
      <c r="K1593">
        <v>-1</v>
      </c>
      <c r="L1593">
        <v>-1</v>
      </c>
      <c r="N1593" s="3" t="str">
        <f t="shared" si="50"/>
        <v/>
      </c>
      <c r="O1593" s="3">
        <f t="shared" si="52"/>
        <v>85</v>
      </c>
      <c r="P1593" s="3"/>
      <c r="R1593" s="18" t="str">
        <f t="shared" si="51"/>
        <v/>
      </c>
    </row>
    <row r="1594" spans="1:18">
      <c r="A1594" s="2">
        <v>1587</v>
      </c>
      <c r="B1594">
        <v>1</v>
      </c>
      <c r="C1594">
        <v>2</v>
      </c>
      <c r="D1594">
        <v>-2</v>
      </c>
      <c r="E1594">
        <v>1</v>
      </c>
      <c r="F1594">
        <v>-2</v>
      </c>
      <c r="G1594">
        <v>1</v>
      </c>
      <c r="H1594">
        <v>-2</v>
      </c>
      <c r="I1594">
        <v>-1</v>
      </c>
      <c r="J1594">
        <v>3500</v>
      </c>
      <c r="K1594">
        <v>-1</v>
      </c>
      <c r="L1594">
        <v>-2</v>
      </c>
      <c r="N1594" s="3" t="str">
        <f t="shared" si="50"/>
        <v>X</v>
      </c>
      <c r="O1594" s="3">
        <f t="shared" si="52"/>
        <v>86</v>
      </c>
      <c r="P1594" s="3"/>
      <c r="R1594" s="18" t="str">
        <f t="shared" si="51"/>
        <v/>
      </c>
    </row>
    <row r="1595" spans="1:18">
      <c r="A1595" s="2">
        <v>1588</v>
      </c>
      <c r="B1595">
        <v>1</v>
      </c>
      <c r="C1595">
        <v>0</v>
      </c>
      <c r="D1595">
        <v>-1</v>
      </c>
      <c r="E1595">
        <v>0</v>
      </c>
      <c r="F1595">
        <v>-1</v>
      </c>
      <c r="G1595">
        <v>0</v>
      </c>
      <c r="H1595">
        <v>-1</v>
      </c>
      <c r="I1595">
        <v>-1</v>
      </c>
      <c r="J1595">
        <v>2800</v>
      </c>
      <c r="K1595">
        <v>-1</v>
      </c>
      <c r="L1595">
        <v>-1</v>
      </c>
      <c r="N1595" s="3" t="str">
        <f t="shared" si="50"/>
        <v/>
      </c>
      <c r="O1595" s="3">
        <f t="shared" si="52"/>
        <v>86</v>
      </c>
      <c r="P1595" s="3"/>
      <c r="R1595" s="18" t="str">
        <f t="shared" si="51"/>
        <v/>
      </c>
    </row>
    <row r="1596" spans="1:18">
      <c r="A1596" s="2">
        <v>1589</v>
      </c>
      <c r="B1596">
        <v>1</v>
      </c>
      <c r="C1596">
        <v>3</v>
      </c>
      <c r="D1596">
        <v>98</v>
      </c>
      <c r="E1596">
        <v>2</v>
      </c>
      <c r="F1596">
        <v>86</v>
      </c>
      <c r="G1596">
        <v>1</v>
      </c>
      <c r="H1596">
        <v>122</v>
      </c>
      <c r="I1596">
        <v>-1</v>
      </c>
      <c r="J1596">
        <v>4400</v>
      </c>
      <c r="K1596">
        <v>-1</v>
      </c>
      <c r="L1596">
        <v>-1</v>
      </c>
      <c r="N1596" s="3" t="str">
        <f t="shared" si="50"/>
        <v/>
      </c>
      <c r="O1596" s="3">
        <f t="shared" si="52"/>
        <v>86</v>
      </c>
      <c r="P1596" s="3"/>
      <c r="R1596" s="18" t="str">
        <f t="shared" si="51"/>
        <v/>
      </c>
    </row>
    <row r="1597" spans="1:18">
      <c r="A1597" s="2">
        <v>1590</v>
      </c>
      <c r="B1597">
        <v>1</v>
      </c>
      <c r="C1597">
        <v>0</v>
      </c>
      <c r="D1597">
        <v>-1</v>
      </c>
      <c r="E1597">
        <v>0</v>
      </c>
      <c r="F1597">
        <v>-1</v>
      </c>
      <c r="G1597">
        <v>0</v>
      </c>
      <c r="H1597">
        <v>-1</v>
      </c>
      <c r="I1597">
        <v>-1</v>
      </c>
      <c r="J1597">
        <v>3600</v>
      </c>
      <c r="K1597">
        <v>-1</v>
      </c>
      <c r="L1597">
        <v>-1</v>
      </c>
      <c r="N1597" s="3" t="str">
        <f t="shared" si="50"/>
        <v/>
      </c>
      <c r="O1597" s="3">
        <f t="shared" si="52"/>
        <v>86</v>
      </c>
      <c r="P1597" s="3"/>
      <c r="R1597" s="18" t="str">
        <f t="shared" si="51"/>
        <v/>
      </c>
    </row>
    <row r="1598" spans="1:18">
      <c r="A1598" s="2">
        <v>1591</v>
      </c>
      <c r="B1598">
        <v>1</v>
      </c>
      <c r="C1598">
        <v>1</v>
      </c>
      <c r="D1598">
        <v>81</v>
      </c>
      <c r="E1598">
        <v>0</v>
      </c>
      <c r="F1598">
        <v>-1</v>
      </c>
      <c r="G1598">
        <v>1</v>
      </c>
      <c r="H1598">
        <v>81</v>
      </c>
      <c r="I1598">
        <v>-1</v>
      </c>
      <c r="J1598">
        <v>3800</v>
      </c>
      <c r="K1598">
        <v>-1</v>
      </c>
      <c r="L1598">
        <v>-1</v>
      </c>
      <c r="N1598" s="3" t="str">
        <f t="shared" si="50"/>
        <v/>
      </c>
      <c r="O1598" s="3">
        <f t="shared" si="52"/>
        <v>86</v>
      </c>
      <c r="P1598" s="3" t="str">
        <f>IF(O1598&gt;$F$3,"X","-")</f>
        <v>-</v>
      </c>
      <c r="R1598" s="18" t="str">
        <f t="shared" si="51"/>
        <v/>
      </c>
    </row>
    <row r="1599" spans="1:18">
      <c r="A1599" s="2">
        <v>1592</v>
      </c>
      <c r="B1599">
        <v>1</v>
      </c>
      <c r="C1599">
        <v>1</v>
      </c>
      <c r="D1599">
        <v>88</v>
      </c>
      <c r="E1599">
        <v>1</v>
      </c>
      <c r="F1599">
        <v>88</v>
      </c>
      <c r="G1599">
        <v>0</v>
      </c>
      <c r="H1599">
        <v>-1</v>
      </c>
      <c r="I1599">
        <v>-1</v>
      </c>
      <c r="J1599">
        <v>4600</v>
      </c>
      <c r="K1599">
        <v>-1</v>
      </c>
      <c r="L1599">
        <v>-1</v>
      </c>
      <c r="N1599" s="3" t="str">
        <f t="shared" si="50"/>
        <v/>
      </c>
      <c r="O1599" s="3">
        <f t="shared" si="52"/>
        <v>86</v>
      </c>
      <c r="P1599" s="3"/>
      <c r="R1599" s="18" t="str">
        <f t="shared" si="51"/>
        <v/>
      </c>
    </row>
    <row r="1600" spans="1:18">
      <c r="A1600" s="2">
        <v>1593</v>
      </c>
      <c r="B1600">
        <v>1</v>
      </c>
      <c r="C1600">
        <v>5</v>
      </c>
      <c r="D1600">
        <v>101</v>
      </c>
      <c r="E1600">
        <v>2</v>
      </c>
      <c r="F1600">
        <v>84</v>
      </c>
      <c r="G1600">
        <v>3</v>
      </c>
      <c r="H1600">
        <v>113</v>
      </c>
      <c r="I1600">
        <v>-1</v>
      </c>
      <c r="J1600">
        <v>4500</v>
      </c>
      <c r="K1600">
        <v>-1</v>
      </c>
      <c r="L1600">
        <v>-1</v>
      </c>
      <c r="N1600" s="3" t="str">
        <f t="shared" si="50"/>
        <v/>
      </c>
      <c r="O1600" s="3">
        <f t="shared" si="52"/>
        <v>86</v>
      </c>
      <c r="P1600" s="3"/>
      <c r="R1600" s="18" t="str">
        <f t="shared" si="51"/>
        <v/>
      </c>
    </row>
    <row r="1601" spans="1:18">
      <c r="A1601" s="2">
        <v>1594</v>
      </c>
      <c r="B1601">
        <v>1</v>
      </c>
      <c r="C1601">
        <v>1</v>
      </c>
      <c r="D1601">
        <v>80</v>
      </c>
      <c r="E1601">
        <v>1</v>
      </c>
      <c r="F1601">
        <v>80</v>
      </c>
      <c r="G1601">
        <v>0</v>
      </c>
      <c r="H1601">
        <v>-1</v>
      </c>
      <c r="I1601">
        <v>-1</v>
      </c>
      <c r="J1601">
        <v>4200</v>
      </c>
      <c r="K1601">
        <v>-1</v>
      </c>
      <c r="L1601">
        <v>-1</v>
      </c>
      <c r="N1601" s="3" t="str">
        <f t="shared" si="50"/>
        <v/>
      </c>
      <c r="O1601" s="3">
        <f t="shared" si="52"/>
        <v>86</v>
      </c>
      <c r="P1601" s="3"/>
      <c r="R1601" s="18" t="str">
        <f t="shared" si="51"/>
        <v/>
      </c>
    </row>
    <row r="1602" spans="1:18">
      <c r="A1602" s="2">
        <v>1595</v>
      </c>
      <c r="B1602">
        <v>1</v>
      </c>
      <c r="C1602">
        <v>1</v>
      </c>
      <c r="D1602">
        <v>89</v>
      </c>
      <c r="E1602">
        <v>1</v>
      </c>
      <c r="F1602">
        <v>89</v>
      </c>
      <c r="G1602">
        <v>0</v>
      </c>
      <c r="H1602">
        <v>-1</v>
      </c>
      <c r="I1602">
        <v>-1</v>
      </c>
      <c r="J1602">
        <v>3900</v>
      </c>
      <c r="K1602">
        <v>-1</v>
      </c>
      <c r="L1602">
        <v>-1</v>
      </c>
      <c r="N1602" s="3" t="str">
        <f t="shared" si="50"/>
        <v/>
      </c>
      <c r="O1602" s="3">
        <f t="shared" si="52"/>
        <v>86</v>
      </c>
      <c r="P1602" s="3"/>
      <c r="R1602" s="18" t="str">
        <f t="shared" si="51"/>
        <v/>
      </c>
    </row>
    <row r="1603" spans="1:18">
      <c r="A1603" s="2">
        <v>1596</v>
      </c>
      <c r="B1603">
        <v>1</v>
      </c>
      <c r="C1603">
        <v>3</v>
      </c>
      <c r="D1603">
        <v>-2</v>
      </c>
      <c r="E1603">
        <v>3</v>
      </c>
      <c r="F1603">
        <v>-2</v>
      </c>
      <c r="G1603">
        <v>0</v>
      </c>
      <c r="H1603">
        <v>-2</v>
      </c>
      <c r="I1603">
        <v>-1</v>
      </c>
      <c r="J1603">
        <v>4000</v>
      </c>
      <c r="K1603">
        <v>-1</v>
      </c>
      <c r="L1603">
        <v>-1</v>
      </c>
      <c r="N1603" s="3" t="str">
        <f t="shared" si="50"/>
        <v>X</v>
      </c>
      <c r="O1603" s="3">
        <f t="shared" si="52"/>
        <v>87</v>
      </c>
      <c r="P1603" s="3"/>
      <c r="R1603" s="18" t="str">
        <f t="shared" si="51"/>
        <v/>
      </c>
    </row>
    <row r="1604" spans="1:18">
      <c r="A1604" s="2">
        <v>1597</v>
      </c>
      <c r="B1604">
        <v>1</v>
      </c>
      <c r="C1604">
        <v>1</v>
      </c>
      <c r="D1604">
        <v>81</v>
      </c>
      <c r="E1604">
        <v>0</v>
      </c>
      <c r="F1604">
        <v>-1</v>
      </c>
      <c r="G1604">
        <v>1</v>
      </c>
      <c r="H1604">
        <v>81</v>
      </c>
      <c r="I1604">
        <v>-1</v>
      </c>
      <c r="J1604" s="10">
        <v>4200</v>
      </c>
      <c r="K1604">
        <v>-1</v>
      </c>
      <c r="L1604">
        <v>-1</v>
      </c>
      <c r="N1604" s="3" t="str">
        <f t="shared" si="50"/>
        <v/>
      </c>
      <c r="O1604" s="3">
        <f t="shared" si="52"/>
        <v>86</v>
      </c>
      <c r="P1604" s="3"/>
      <c r="R1604" s="18" t="str">
        <f t="shared" si="51"/>
        <v/>
      </c>
    </row>
    <row r="1605" spans="1:18">
      <c r="A1605" s="2">
        <v>1598</v>
      </c>
      <c r="B1605">
        <v>1</v>
      </c>
      <c r="C1605">
        <v>1</v>
      </c>
      <c r="D1605">
        <v>-2</v>
      </c>
      <c r="E1605">
        <v>0</v>
      </c>
      <c r="F1605">
        <v>-2</v>
      </c>
      <c r="G1605">
        <v>1</v>
      </c>
      <c r="H1605">
        <v>-2</v>
      </c>
      <c r="I1605">
        <v>-1</v>
      </c>
      <c r="J1605" s="10">
        <v>4300</v>
      </c>
      <c r="K1605">
        <v>-1</v>
      </c>
      <c r="L1605">
        <v>-1</v>
      </c>
      <c r="N1605" s="3" t="str">
        <f t="shared" si="50"/>
        <v>X</v>
      </c>
      <c r="O1605" s="3">
        <f t="shared" si="52"/>
        <v>87</v>
      </c>
      <c r="P1605" s="3"/>
      <c r="R1605" s="18" t="str">
        <f t="shared" si="51"/>
        <v/>
      </c>
    </row>
    <row r="1606" spans="1:18">
      <c r="A1606" s="2">
        <v>1599</v>
      </c>
      <c r="B1606">
        <v>1</v>
      </c>
      <c r="C1606">
        <v>0</v>
      </c>
      <c r="D1606">
        <v>-1</v>
      </c>
      <c r="E1606">
        <v>0</v>
      </c>
      <c r="F1606">
        <v>-1</v>
      </c>
      <c r="G1606">
        <v>0</v>
      </c>
      <c r="H1606">
        <v>-1</v>
      </c>
      <c r="I1606">
        <v>-1</v>
      </c>
      <c r="J1606" s="10">
        <v>3900</v>
      </c>
      <c r="K1606">
        <v>-1</v>
      </c>
      <c r="L1606">
        <v>-1</v>
      </c>
      <c r="N1606" s="3" t="str">
        <f t="shared" si="50"/>
        <v/>
      </c>
      <c r="O1606" s="3">
        <f t="shared" si="52"/>
        <v>87</v>
      </c>
      <c r="P1606" s="3"/>
      <c r="R1606" s="18" t="str">
        <f t="shared" si="51"/>
        <v/>
      </c>
    </row>
    <row r="1607" spans="1:18">
      <c r="A1607" s="2">
        <v>1600</v>
      </c>
      <c r="B1607">
        <v>1</v>
      </c>
      <c r="C1607">
        <v>1</v>
      </c>
      <c r="D1607">
        <v>80</v>
      </c>
      <c r="E1607">
        <v>1</v>
      </c>
      <c r="F1607">
        <v>80</v>
      </c>
      <c r="G1607">
        <v>0</v>
      </c>
      <c r="H1607">
        <v>-1</v>
      </c>
      <c r="I1607">
        <v>-1</v>
      </c>
      <c r="J1607" s="10">
        <v>2500</v>
      </c>
      <c r="K1607">
        <v>-1</v>
      </c>
      <c r="L1607">
        <v>-1</v>
      </c>
      <c r="N1607" s="3" t="str">
        <f t="shared" si="50"/>
        <v/>
      </c>
      <c r="O1607" s="3">
        <f t="shared" si="52"/>
        <v>87</v>
      </c>
      <c r="P1607" s="3"/>
      <c r="R1607" s="18" t="str">
        <f t="shared" si="51"/>
        <v/>
      </c>
    </row>
    <row r="1608" spans="1:18">
      <c r="A1608" s="2">
        <v>1601</v>
      </c>
      <c r="B1608">
        <v>1</v>
      </c>
      <c r="C1608">
        <v>3</v>
      </c>
      <c r="D1608">
        <v>95</v>
      </c>
      <c r="E1608">
        <v>2</v>
      </c>
      <c r="F1608">
        <v>89</v>
      </c>
      <c r="G1608">
        <v>1</v>
      </c>
      <c r="H1608">
        <v>108</v>
      </c>
      <c r="I1608">
        <v>-1</v>
      </c>
      <c r="J1608" s="10">
        <v>3800</v>
      </c>
      <c r="K1608">
        <v>-1</v>
      </c>
      <c r="L1608">
        <v>-1</v>
      </c>
      <c r="N1608" s="3" t="str">
        <f t="shared" ref="N1608:N1671" si="53">IF(OR(C1608=-2,D1608=-2,E1608=-2,F1608=-2,G1608=-2,H1608=-2),"X","")</f>
        <v/>
      </c>
      <c r="O1608" s="3">
        <f t="shared" si="52"/>
        <v>87</v>
      </c>
      <c r="P1608" s="3" t="str">
        <f>IF(O1608&gt;$F$3,"X","-")</f>
        <v>-</v>
      </c>
      <c r="R1608" s="18" t="str">
        <f t="shared" ref="R1608:R1671" si="54">IF(P1608&gt;="X","Betriebsmeldung","")</f>
        <v/>
      </c>
    </row>
    <row r="1609" spans="1:18">
      <c r="A1609" s="2">
        <v>1602</v>
      </c>
      <c r="B1609">
        <v>1</v>
      </c>
      <c r="C1609">
        <v>1</v>
      </c>
      <c r="D1609">
        <v>-2</v>
      </c>
      <c r="E1609">
        <v>0</v>
      </c>
      <c r="F1609">
        <v>-2</v>
      </c>
      <c r="G1609">
        <v>1</v>
      </c>
      <c r="H1609">
        <v>-2</v>
      </c>
      <c r="I1609">
        <v>-1</v>
      </c>
      <c r="J1609" s="10">
        <v>4700</v>
      </c>
      <c r="K1609">
        <v>-1</v>
      </c>
      <c r="L1609">
        <v>-1</v>
      </c>
      <c r="N1609" s="3" t="str">
        <f t="shared" si="53"/>
        <v>X</v>
      </c>
      <c r="O1609" s="3">
        <f t="shared" si="52"/>
        <v>88</v>
      </c>
      <c r="P1609" s="3"/>
      <c r="R1609" s="18" t="str">
        <f t="shared" si="54"/>
        <v/>
      </c>
    </row>
    <row r="1610" spans="1:18">
      <c r="A1610" s="2">
        <v>1603</v>
      </c>
      <c r="B1610">
        <v>1</v>
      </c>
      <c r="C1610">
        <v>4</v>
      </c>
      <c r="D1610">
        <v>-2</v>
      </c>
      <c r="E1610">
        <v>2</v>
      </c>
      <c r="F1610">
        <v>-2</v>
      </c>
      <c r="G1610">
        <v>2</v>
      </c>
      <c r="H1610">
        <v>-2</v>
      </c>
      <c r="I1610">
        <v>-1</v>
      </c>
      <c r="J1610" s="10">
        <v>3600</v>
      </c>
      <c r="K1610">
        <v>-1</v>
      </c>
      <c r="L1610">
        <v>-1</v>
      </c>
      <c r="N1610" s="3" t="str">
        <f t="shared" si="53"/>
        <v>X</v>
      </c>
      <c r="O1610" s="3">
        <f t="shared" si="52"/>
        <v>89</v>
      </c>
      <c r="P1610" s="3"/>
      <c r="R1610" s="18" t="str">
        <f t="shared" si="54"/>
        <v/>
      </c>
    </row>
    <row r="1611" spans="1:18">
      <c r="A1611" s="2">
        <v>1604</v>
      </c>
      <c r="B1611">
        <v>1</v>
      </c>
      <c r="C1611">
        <v>1</v>
      </c>
      <c r="D1611">
        <v>120</v>
      </c>
      <c r="E1611">
        <v>0</v>
      </c>
      <c r="F1611">
        <v>-1</v>
      </c>
      <c r="G1611">
        <v>1</v>
      </c>
      <c r="H1611">
        <v>120</v>
      </c>
      <c r="I1611">
        <v>-1</v>
      </c>
      <c r="J1611" s="10">
        <v>3300</v>
      </c>
      <c r="K1611">
        <v>-1</v>
      </c>
      <c r="L1611">
        <v>-1</v>
      </c>
      <c r="N1611" s="3" t="str">
        <f t="shared" si="53"/>
        <v/>
      </c>
      <c r="O1611" s="3">
        <f t="shared" si="52"/>
        <v>89</v>
      </c>
      <c r="P1611" s="3"/>
      <c r="R1611" s="18" t="str">
        <f t="shared" si="54"/>
        <v/>
      </c>
    </row>
    <row r="1612" spans="1:18">
      <c r="A1612" s="2">
        <v>1605</v>
      </c>
      <c r="B1612">
        <v>1</v>
      </c>
      <c r="C1612">
        <v>-2</v>
      </c>
      <c r="D1612">
        <v>100</v>
      </c>
      <c r="E1612">
        <v>-2</v>
      </c>
      <c r="F1612">
        <v>86</v>
      </c>
      <c r="G1612">
        <v>-2</v>
      </c>
      <c r="H1612">
        <v>129</v>
      </c>
      <c r="I1612">
        <v>-1</v>
      </c>
      <c r="J1612" s="10">
        <v>3500</v>
      </c>
      <c r="K1612">
        <v>-1</v>
      </c>
      <c r="L1612">
        <v>-1</v>
      </c>
      <c r="N1612" s="3" t="str">
        <f t="shared" si="53"/>
        <v>X</v>
      </c>
      <c r="O1612" s="3">
        <f t="shared" si="52"/>
        <v>90</v>
      </c>
      <c r="P1612" s="3"/>
      <c r="R1612" s="18" t="str">
        <f t="shared" si="54"/>
        <v/>
      </c>
    </row>
    <row r="1613" spans="1:18">
      <c r="A1613" s="2">
        <v>1606</v>
      </c>
      <c r="B1613">
        <v>1</v>
      </c>
      <c r="C1613">
        <v>2</v>
      </c>
      <c r="D1613">
        <v>83</v>
      </c>
      <c r="E1613">
        <v>2</v>
      </c>
      <c r="F1613">
        <v>83</v>
      </c>
      <c r="G1613">
        <v>0</v>
      </c>
      <c r="H1613">
        <v>-1</v>
      </c>
      <c r="I1613">
        <v>-1</v>
      </c>
      <c r="J1613" s="10">
        <v>3900</v>
      </c>
      <c r="K1613">
        <v>-1</v>
      </c>
      <c r="L1613">
        <v>-1</v>
      </c>
      <c r="N1613" s="3" t="str">
        <f t="shared" si="53"/>
        <v/>
      </c>
      <c r="O1613" s="3">
        <f t="shared" si="52"/>
        <v>90</v>
      </c>
      <c r="P1613" s="3"/>
      <c r="R1613" s="18" t="str">
        <f t="shared" si="54"/>
        <v/>
      </c>
    </row>
    <row r="1614" spans="1:18">
      <c r="A1614" s="2">
        <v>1607</v>
      </c>
      <c r="B1614">
        <v>1</v>
      </c>
      <c r="C1614">
        <v>3</v>
      </c>
      <c r="D1614">
        <v>92</v>
      </c>
      <c r="E1614">
        <v>2</v>
      </c>
      <c r="F1614">
        <v>86</v>
      </c>
      <c r="G1614">
        <v>1</v>
      </c>
      <c r="H1614">
        <v>106</v>
      </c>
      <c r="I1614">
        <v>-1</v>
      </c>
      <c r="J1614" s="10">
        <v>4100</v>
      </c>
      <c r="K1614">
        <v>-1</v>
      </c>
      <c r="L1614">
        <v>-1</v>
      </c>
      <c r="N1614" s="3" t="str">
        <f t="shared" si="53"/>
        <v/>
      </c>
      <c r="O1614" s="3">
        <f t="shared" si="52"/>
        <v>90</v>
      </c>
      <c r="P1614" s="3"/>
      <c r="R1614" s="18" t="str">
        <f t="shared" si="54"/>
        <v/>
      </c>
    </row>
    <row r="1615" spans="1:18">
      <c r="A1615" s="2">
        <v>1608</v>
      </c>
      <c r="B1615">
        <v>1</v>
      </c>
      <c r="C1615">
        <v>3</v>
      </c>
      <c r="D1615">
        <v>89</v>
      </c>
      <c r="E1615">
        <v>3</v>
      </c>
      <c r="F1615">
        <v>89</v>
      </c>
      <c r="G1615">
        <v>0</v>
      </c>
      <c r="H1615">
        <v>-1</v>
      </c>
      <c r="I1615">
        <v>-1</v>
      </c>
      <c r="J1615" s="10">
        <v>4200</v>
      </c>
      <c r="K1615">
        <v>-1</v>
      </c>
      <c r="L1615">
        <v>-1</v>
      </c>
      <c r="N1615" s="3" t="str">
        <f t="shared" si="53"/>
        <v/>
      </c>
      <c r="O1615" s="3">
        <f t="shared" si="52"/>
        <v>90</v>
      </c>
      <c r="P1615" s="3"/>
      <c r="R1615" s="18" t="str">
        <f t="shared" si="54"/>
        <v/>
      </c>
    </row>
    <row r="1616" spans="1:18">
      <c r="A1616" s="2">
        <v>1609</v>
      </c>
      <c r="B1616">
        <v>1</v>
      </c>
      <c r="C1616">
        <v>1</v>
      </c>
      <c r="D1616">
        <v>90</v>
      </c>
      <c r="E1616">
        <v>1</v>
      </c>
      <c r="F1616">
        <v>90</v>
      </c>
      <c r="G1616">
        <v>0</v>
      </c>
      <c r="H1616">
        <v>-1</v>
      </c>
      <c r="I1616">
        <v>-1</v>
      </c>
      <c r="J1616" s="10">
        <v>4000</v>
      </c>
      <c r="K1616">
        <v>-1</v>
      </c>
      <c r="L1616">
        <v>-1</v>
      </c>
      <c r="N1616" s="3" t="str">
        <f t="shared" si="53"/>
        <v/>
      </c>
      <c r="O1616" s="3">
        <f t="shared" si="52"/>
        <v>90</v>
      </c>
      <c r="P1616" s="3"/>
      <c r="R1616" s="18" t="str">
        <f t="shared" si="54"/>
        <v/>
      </c>
    </row>
    <row r="1617" spans="1:18">
      <c r="A1617" s="2">
        <v>1610</v>
      </c>
      <c r="B1617">
        <v>1</v>
      </c>
      <c r="C1617">
        <v>3</v>
      </c>
      <c r="D1617">
        <v>96</v>
      </c>
      <c r="E1617">
        <v>3</v>
      </c>
      <c r="F1617">
        <v>96</v>
      </c>
      <c r="G1617">
        <v>0</v>
      </c>
      <c r="H1617">
        <v>-1</v>
      </c>
      <c r="I1617">
        <v>-1</v>
      </c>
      <c r="J1617">
        <v>3800</v>
      </c>
      <c r="K1617">
        <v>-1</v>
      </c>
      <c r="L1617">
        <v>-1</v>
      </c>
      <c r="N1617" s="3" t="str">
        <f t="shared" si="53"/>
        <v/>
      </c>
      <c r="O1617" s="3">
        <f t="shared" si="52"/>
        <v>90</v>
      </c>
      <c r="P1617" s="3"/>
      <c r="R1617" s="18" t="str">
        <f t="shared" si="54"/>
        <v/>
      </c>
    </row>
    <row r="1618" spans="1:18">
      <c r="A1618" s="2">
        <v>1611</v>
      </c>
      <c r="B1618">
        <v>1</v>
      </c>
      <c r="C1618">
        <v>3</v>
      </c>
      <c r="D1618">
        <v>117</v>
      </c>
      <c r="E1618">
        <v>0</v>
      </c>
      <c r="F1618">
        <v>-1</v>
      </c>
      <c r="G1618">
        <v>3</v>
      </c>
      <c r="H1618">
        <v>117</v>
      </c>
      <c r="I1618">
        <v>-1</v>
      </c>
      <c r="J1618">
        <v>3100</v>
      </c>
      <c r="K1618">
        <v>-1</v>
      </c>
      <c r="L1618">
        <v>-1</v>
      </c>
      <c r="N1618" s="3" t="str">
        <f t="shared" si="53"/>
        <v/>
      </c>
      <c r="O1618" s="3">
        <f t="shared" si="52"/>
        <v>90</v>
      </c>
      <c r="P1618" s="3" t="str">
        <f>IF(O1618&gt;$F$3,"X","-")</f>
        <v>-</v>
      </c>
      <c r="R1618" s="18" t="str">
        <f t="shared" si="54"/>
        <v/>
      </c>
    </row>
    <row r="1619" spans="1:18">
      <c r="A1619" s="2">
        <v>1612</v>
      </c>
      <c r="B1619">
        <v>1</v>
      </c>
      <c r="C1619">
        <v>1</v>
      </c>
      <c r="D1619">
        <v>-2</v>
      </c>
      <c r="E1619">
        <v>0</v>
      </c>
      <c r="F1619">
        <v>-2</v>
      </c>
      <c r="G1619">
        <v>1</v>
      </c>
      <c r="H1619">
        <v>-2</v>
      </c>
      <c r="I1619">
        <v>-1</v>
      </c>
      <c r="J1619">
        <v>4200</v>
      </c>
      <c r="K1619">
        <v>-1</v>
      </c>
      <c r="L1619">
        <v>-1</v>
      </c>
      <c r="N1619" s="3" t="str">
        <f t="shared" si="53"/>
        <v>X</v>
      </c>
      <c r="O1619" s="3">
        <f t="shared" si="52"/>
        <v>91</v>
      </c>
      <c r="P1619" s="3"/>
      <c r="R1619" s="18" t="str">
        <f t="shared" si="54"/>
        <v/>
      </c>
    </row>
    <row r="1620" spans="1:18">
      <c r="A1620" s="2">
        <v>1613</v>
      </c>
      <c r="B1620">
        <v>1</v>
      </c>
      <c r="C1620">
        <v>3</v>
      </c>
      <c r="D1620">
        <v>98</v>
      </c>
      <c r="E1620">
        <v>2</v>
      </c>
      <c r="F1620">
        <v>86</v>
      </c>
      <c r="G1620">
        <v>1</v>
      </c>
      <c r="H1620">
        <v>123</v>
      </c>
      <c r="I1620">
        <v>-1</v>
      </c>
      <c r="J1620">
        <v>4400</v>
      </c>
      <c r="K1620">
        <v>-1</v>
      </c>
      <c r="L1620">
        <v>-1</v>
      </c>
      <c r="N1620" s="3" t="str">
        <f t="shared" si="53"/>
        <v/>
      </c>
      <c r="O1620" s="3">
        <f t="shared" si="52"/>
        <v>90</v>
      </c>
      <c r="P1620" s="3"/>
      <c r="R1620" s="18" t="str">
        <f t="shared" si="54"/>
        <v/>
      </c>
    </row>
    <row r="1621" spans="1:18">
      <c r="A1621" s="2">
        <v>1614</v>
      </c>
      <c r="B1621">
        <v>1</v>
      </c>
      <c r="C1621">
        <v>5</v>
      </c>
      <c r="D1621">
        <v>86</v>
      </c>
      <c r="E1621">
        <v>4</v>
      </c>
      <c r="F1621">
        <v>83</v>
      </c>
      <c r="G1621">
        <v>1</v>
      </c>
      <c r="H1621">
        <v>99</v>
      </c>
      <c r="I1621">
        <v>-1</v>
      </c>
      <c r="J1621">
        <v>3900</v>
      </c>
      <c r="K1621">
        <v>-1</v>
      </c>
      <c r="L1621">
        <v>-1</v>
      </c>
      <c r="N1621" s="3" t="str">
        <f t="shared" si="53"/>
        <v/>
      </c>
      <c r="O1621" s="3">
        <f t="shared" si="52"/>
        <v>90</v>
      </c>
      <c r="P1621" s="3"/>
      <c r="R1621" s="18" t="str">
        <f t="shared" si="54"/>
        <v/>
      </c>
    </row>
    <row r="1622" spans="1:18">
      <c r="A1622" s="2">
        <v>1615</v>
      </c>
      <c r="B1622">
        <v>1</v>
      </c>
      <c r="C1622">
        <v>1</v>
      </c>
      <c r="D1622">
        <v>115</v>
      </c>
      <c r="E1622">
        <v>0</v>
      </c>
      <c r="F1622">
        <v>-1</v>
      </c>
      <c r="G1622">
        <v>1</v>
      </c>
      <c r="H1622">
        <v>115</v>
      </c>
      <c r="I1622">
        <v>-1</v>
      </c>
      <c r="J1622">
        <v>3000</v>
      </c>
      <c r="K1622">
        <v>-1</v>
      </c>
      <c r="L1622">
        <v>-1</v>
      </c>
      <c r="N1622" s="3" t="str">
        <f t="shared" si="53"/>
        <v/>
      </c>
      <c r="O1622" s="3">
        <f t="shared" si="52"/>
        <v>90</v>
      </c>
      <c r="P1622" s="3"/>
      <c r="R1622" s="18" t="str">
        <f t="shared" si="54"/>
        <v/>
      </c>
    </row>
    <row r="1623" spans="1:18">
      <c r="A1623" s="2">
        <v>1616</v>
      </c>
      <c r="B1623">
        <v>1</v>
      </c>
      <c r="C1623">
        <v>2</v>
      </c>
      <c r="D1623">
        <v>101</v>
      </c>
      <c r="E1623">
        <v>1</v>
      </c>
      <c r="F1623">
        <v>98</v>
      </c>
      <c r="G1623">
        <v>1</v>
      </c>
      <c r="H1623">
        <v>105</v>
      </c>
      <c r="I1623">
        <v>-1</v>
      </c>
      <c r="J1623">
        <v>3500</v>
      </c>
      <c r="K1623">
        <v>-1</v>
      </c>
      <c r="L1623">
        <v>-1</v>
      </c>
      <c r="N1623" s="3" t="str">
        <f t="shared" si="53"/>
        <v/>
      </c>
      <c r="O1623" s="3">
        <f t="shared" si="52"/>
        <v>90</v>
      </c>
      <c r="P1623" s="3"/>
      <c r="R1623" s="18" t="str">
        <f t="shared" si="54"/>
        <v/>
      </c>
    </row>
    <row r="1624" spans="1:18">
      <c r="A1624" s="2">
        <v>1617</v>
      </c>
      <c r="B1624">
        <v>1</v>
      </c>
      <c r="C1624">
        <v>0</v>
      </c>
      <c r="D1624">
        <v>-1</v>
      </c>
      <c r="E1624">
        <v>0</v>
      </c>
      <c r="F1624">
        <v>-1</v>
      </c>
      <c r="G1624">
        <v>0</v>
      </c>
      <c r="H1624">
        <v>-1</v>
      </c>
      <c r="I1624">
        <v>-1</v>
      </c>
      <c r="J1624">
        <v>4000</v>
      </c>
      <c r="K1624">
        <v>-1</v>
      </c>
      <c r="L1624">
        <v>-1</v>
      </c>
      <c r="N1624" s="3" t="str">
        <f t="shared" si="53"/>
        <v/>
      </c>
      <c r="O1624" s="3">
        <f t="shared" si="52"/>
        <v>90</v>
      </c>
      <c r="P1624" s="3"/>
      <c r="R1624" s="18" t="str">
        <f t="shared" si="54"/>
        <v/>
      </c>
    </row>
    <row r="1625" spans="1:18">
      <c r="A1625" s="2">
        <v>1618</v>
      </c>
      <c r="B1625">
        <v>1</v>
      </c>
      <c r="C1625">
        <v>-2</v>
      </c>
      <c r="D1625">
        <v>-2</v>
      </c>
      <c r="E1625">
        <v>-2</v>
      </c>
      <c r="F1625">
        <v>-2</v>
      </c>
      <c r="G1625">
        <v>-2</v>
      </c>
      <c r="H1625">
        <v>-2</v>
      </c>
      <c r="I1625">
        <v>-1</v>
      </c>
      <c r="J1625">
        <v>4000</v>
      </c>
      <c r="K1625">
        <v>-1</v>
      </c>
      <c r="L1625">
        <v>-2</v>
      </c>
      <c r="N1625" s="3" t="str">
        <f t="shared" si="53"/>
        <v>X</v>
      </c>
      <c r="O1625" s="3">
        <f t="shared" si="52"/>
        <v>91</v>
      </c>
      <c r="P1625" s="3"/>
      <c r="R1625" s="18" t="str">
        <f t="shared" si="54"/>
        <v/>
      </c>
    </row>
    <row r="1626" spans="1:18">
      <c r="A1626" s="2">
        <v>1619</v>
      </c>
      <c r="B1626">
        <v>1</v>
      </c>
      <c r="C1626">
        <v>-2</v>
      </c>
      <c r="D1626">
        <v>-2</v>
      </c>
      <c r="E1626">
        <v>-2</v>
      </c>
      <c r="F1626">
        <v>-2</v>
      </c>
      <c r="G1626">
        <v>-2</v>
      </c>
      <c r="H1626">
        <v>-2</v>
      </c>
      <c r="I1626">
        <v>-1</v>
      </c>
      <c r="J1626">
        <v>3500</v>
      </c>
      <c r="K1626">
        <v>-1</v>
      </c>
      <c r="L1626">
        <v>-2</v>
      </c>
      <c r="N1626" s="3" t="str">
        <f t="shared" si="53"/>
        <v>X</v>
      </c>
      <c r="O1626" s="3">
        <f t="shared" si="52"/>
        <v>92</v>
      </c>
      <c r="P1626" s="3"/>
      <c r="R1626" s="18" t="str">
        <f t="shared" si="54"/>
        <v/>
      </c>
    </row>
    <row r="1627" spans="1:18">
      <c r="A1627" s="2">
        <v>1620</v>
      </c>
      <c r="B1627">
        <v>1</v>
      </c>
      <c r="C1627">
        <v>-2</v>
      </c>
      <c r="D1627">
        <v>-2</v>
      </c>
      <c r="E1627">
        <v>-2</v>
      </c>
      <c r="F1627">
        <v>-2</v>
      </c>
      <c r="G1627">
        <v>-2</v>
      </c>
      <c r="H1627">
        <v>-2</v>
      </c>
      <c r="I1627">
        <v>-1</v>
      </c>
      <c r="J1627">
        <v>3000</v>
      </c>
      <c r="K1627">
        <v>-1</v>
      </c>
      <c r="L1627">
        <v>-2</v>
      </c>
      <c r="N1627" s="3" t="str">
        <f t="shared" si="53"/>
        <v>X</v>
      </c>
      <c r="O1627" s="3">
        <f t="shared" si="52"/>
        <v>93</v>
      </c>
      <c r="P1627" s="3"/>
      <c r="R1627" s="18" t="str">
        <f t="shared" si="54"/>
        <v/>
      </c>
    </row>
    <row r="1628" spans="1:18">
      <c r="A1628" s="2">
        <v>1621</v>
      </c>
      <c r="B1628">
        <v>1</v>
      </c>
      <c r="C1628">
        <v>-2</v>
      </c>
      <c r="D1628">
        <v>-2</v>
      </c>
      <c r="E1628">
        <v>-2</v>
      </c>
      <c r="F1628">
        <v>-2</v>
      </c>
      <c r="G1628">
        <v>-2</v>
      </c>
      <c r="H1628">
        <v>-2</v>
      </c>
      <c r="I1628">
        <v>-1</v>
      </c>
      <c r="J1628">
        <v>3900</v>
      </c>
      <c r="K1628">
        <v>-1</v>
      </c>
      <c r="L1628">
        <v>-2</v>
      </c>
      <c r="N1628" s="3" t="str">
        <f t="shared" si="53"/>
        <v>X</v>
      </c>
      <c r="O1628" s="3">
        <f t="shared" si="52"/>
        <v>94</v>
      </c>
      <c r="P1628" s="3" t="str">
        <f>IF(O1628&gt;$F$3,"X","-")</f>
        <v>X</v>
      </c>
      <c r="R1628" s="18" t="str">
        <f t="shared" si="54"/>
        <v>Betriebsmeldung</v>
      </c>
    </row>
    <row r="1629" spans="1:18">
      <c r="A1629" s="2">
        <v>1622</v>
      </c>
      <c r="B1629">
        <v>1</v>
      </c>
      <c r="C1629">
        <v>-2</v>
      </c>
      <c r="D1629">
        <v>-2</v>
      </c>
      <c r="E1629">
        <v>-2</v>
      </c>
      <c r="F1629">
        <v>-2</v>
      </c>
      <c r="G1629">
        <v>-2</v>
      </c>
      <c r="H1629">
        <v>-2</v>
      </c>
      <c r="I1629">
        <v>-1</v>
      </c>
      <c r="J1629">
        <v>4400</v>
      </c>
      <c r="K1629">
        <v>-1</v>
      </c>
      <c r="L1629">
        <v>-2</v>
      </c>
      <c r="N1629" s="3" t="str">
        <f t="shared" si="53"/>
        <v>X</v>
      </c>
      <c r="O1629" s="3">
        <f t="shared" si="52"/>
        <v>95</v>
      </c>
      <c r="P1629" s="3"/>
      <c r="R1629" s="18" t="str">
        <f t="shared" si="54"/>
        <v/>
      </c>
    </row>
    <row r="1630" spans="1:18">
      <c r="A1630" s="2">
        <v>1623</v>
      </c>
      <c r="B1630">
        <v>1</v>
      </c>
      <c r="C1630">
        <v>2</v>
      </c>
      <c r="D1630">
        <v>90</v>
      </c>
      <c r="E1630">
        <v>1</v>
      </c>
      <c r="F1630">
        <v>90</v>
      </c>
      <c r="G1630">
        <v>1</v>
      </c>
      <c r="H1630">
        <v>90</v>
      </c>
      <c r="I1630">
        <v>-1</v>
      </c>
      <c r="J1630">
        <v>4200</v>
      </c>
      <c r="K1630">
        <v>-1</v>
      </c>
      <c r="L1630">
        <v>-1</v>
      </c>
      <c r="N1630" s="3" t="str">
        <f t="shared" si="53"/>
        <v/>
      </c>
      <c r="O1630" s="3">
        <f t="shared" si="52"/>
        <v>95</v>
      </c>
      <c r="P1630" s="3"/>
      <c r="R1630" s="18" t="str">
        <f t="shared" si="54"/>
        <v/>
      </c>
    </row>
    <row r="1631" spans="1:18">
      <c r="A1631" s="2">
        <v>1624</v>
      </c>
      <c r="B1631">
        <v>1</v>
      </c>
      <c r="C1631">
        <v>4</v>
      </c>
      <c r="D1631">
        <v>100</v>
      </c>
      <c r="E1631">
        <v>3</v>
      </c>
      <c r="F1631">
        <v>91</v>
      </c>
      <c r="G1631">
        <v>1</v>
      </c>
      <c r="H1631">
        <v>127</v>
      </c>
      <c r="I1631">
        <v>-1</v>
      </c>
      <c r="J1631">
        <v>3100</v>
      </c>
      <c r="K1631">
        <v>-1</v>
      </c>
      <c r="L1631">
        <v>-1</v>
      </c>
      <c r="N1631" s="3" t="str">
        <f t="shared" si="53"/>
        <v/>
      </c>
      <c r="O1631" s="3">
        <f t="shared" si="52"/>
        <v>95</v>
      </c>
      <c r="P1631" s="3"/>
      <c r="R1631" s="18" t="str">
        <f t="shared" si="54"/>
        <v/>
      </c>
    </row>
    <row r="1632" spans="1:18">
      <c r="A1632" s="2">
        <v>1625</v>
      </c>
      <c r="B1632">
        <v>1</v>
      </c>
      <c r="C1632">
        <v>0</v>
      </c>
      <c r="D1632">
        <v>-1</v>
      </c>
      <c r="E1632">
        <v>0</v>
      </c>
      <c r="F1632">
        <v>-1</v>
      </c>
      <c r="G1632">
        <v>0</v>
      </c>
      <c r="H1632">
        <v>-1</v>
      </c>
      <c r="I1632">
        <v>-1</v>
      </c>
      <c r="J1632">
        <v>3800</v>
      </c>
      <c r="K1632">
        <v>-1</v>
      </c>
      <c r="L1632">
        <v>-1</v>
      </c>
      <c r="N1632" s="3" t="str">
        <f t="shared" si="53"/>
        <v/>
      </c>
      <c r="O1632" s="3">
        <f t="shared" si="52"/>
        <v>95</v>
      </c>
      <c r="P1632" s="3"/>
      <c r="R1632" s="18" t="str">
        <f t="shared" si="54"/>
        <v/>
      </c>
    </row>
    <row r="1633" spans="1:18">
      <c r="A1633" s="2">
        <v>1626</v>
      </c>
      <c r="B1633">
        <v>1</v>
      </c>
      <c r="C1633">
        <v>2</v>
      </c>
      <c r="D1633">
        <v>110</v>
      </c>
      <c r="E1633">
        <v>0</v>
      </c>
      <c r="F1633">
        <v>-1</v>
      </c>
      <c r="G1633">
        <v>2</v>
      </c>
      <c r="H1633">
        <v>110</v>
      </c>
      <c r="I1633">
        <v>-1</v>
      </c>
      <c r="J1633">
        <v>4000</v>
      </c>
      <c r="K1633">
        <v>-1</v>
      </c>
      <c r="L1633">
        <v>-1</v>
      </c>
      <c r="N1633" s="3" t="str">
        <f t="shared" si="53"/>
        <v/>
      </c>
      <c r="O1633" s="3">
        <f t="shared" si="52"/>
        <v>95</v>
      </c>
      <c r="P1633" s="3"/>
      <c r="R1633" s="18" t="str">
        <f t="shared" si="54"/>
        <v/>
      </c>
    </row>
    <row r="1634" spans="1:18">
      <c r="A1634" s="2">
        <v>1627</v>
      </c>
      <c r="B1634">
        <v>1</v>
      </c>
      <c r="C1634">
        <v>2</v>
      </c>
      <c r="D1634">
        <v>-2</v>
      </c>
      <c r="E1634">
        <v>2</v>
      </c>
      <c r="F1634">
        <v>-2</v>
      </c>
      <c r="G1634">
        <v>1</v>
      </c>
      <c r="H1634">
        <v>-2</v>
      </c>
      <c r="I1634">
        <v>-1</v>
      </c>
      <c r="J1634">
        <v>3600</v>
      </c>
      <c r="K1634">
        <v>-1</v>
      </c>
      <c r="L1634">
        <v>-2</v>
      </c>
      <c r="N1634" s="3" t="str">
        <f t="shared" si="53"/>
        <v>X</v>
      </c>
      <c r="O1634" s="3">
        <f t="shared" si="52"/>
        <v>96</v>
      </c>
      <c r="P1634" s="3"/>
      <c r="R1634" s="18" t="str">
        <f t="shared" si="54"/>
        <v/>
      </c>
    </row>
    <row r="1635" spans="1:18">
      <c r="A1635" s="2">
        <v>1628</v>
      </c>
      <c r="B1635">
        <v>1</v>
      </c>
      <c r="C1635">
        <v>3</v>
      </c>
      <c r="D1635">
        <v>110</v>
      </c>
      <c r="E1635">
        <v>1</v>
      </c>
      <c r="F1635">
        <v>90</v>
      </c>
      <c r="G1635">
        <v>2</v>
      </c>
      <c r="H1635">
        <v>120</v>
      </c>
      <c r="I1635">
        <v>-1</v>
      </c>
      <c r="J1635">
        <v>3800</v>
      </c>
      <c r="K1635">
        <v>-1</v>
      </c>
      <c r="L1635">
        <v>-1</v>
      </c>
      <c r="N1635" s="3" t="str">
        <f t="shared" si="53"/>
        <v/>
      </c>
      <c r="O1635" s="3">
        <f t="shared" si="52"/>
        <v>96</v>
      </c>
      <c r="P1635" s="3"/>
      <c r="R1635" s="18" t="str">
        <f t="shared" si="54"/>
        <v/>
      </c>
    </row>
    <row r="1636" spans="1:18">
      <c r="A1636" s="2">
        <v>1629</v>
      </c>
      <c r="B1636">
        <v>1</v>
      </c>
      <c r="C1636">
        <v>0</v>
      </c>
      <c r="D1636">
        <v>-1</v>
      </c>
      <c r="E1636">
        <v>0</v>
      </c>
      <c r="F1636">
        <v>-1</v>
      </c>
      <c r="G1636">
        <v>0</v>
      </c>
      <c r="H1636">
        <v>-1</v>
      </c>
      <c r="I1636">
        <v>-1</v>
      </c>
      <c r="J1636">
        <v>4600</v>
      </c>
      <c r="K1636">
        <v>-1</v>
      </c>
      <c r="L1636">
        <v>-1</v>
      </c>
      <c r="N1636" s="3" t="str">
        <f t="shared" si="53"/>
        <v/>
      </c>
      <c r="O1636" s="3">
        <f t="shared" si="52"/>
        <v>96</v>
      </c>
      <c r="P1636" s="3"/>
      <c r="R1636" s="18" t="str">
        <f t="shared" si="54"/>
        <v/>
      </c>
    </row>
    <row r="1637" spans="1:18">
      <c r="A1637" s="2">
        <v>1630</v>
      </c>
      <c r="B1637">
        <v>1</v>
      </c>
      <c r="C1637">
        <v>2</v>
      </c>
      <c r="D1637">
        <v>87</v>
      </c>
      <c r="E1637">
        <v>2</v>
      </c>
      <c r="F1637">
        <v>87</v>
      </c>
      <c r="G1637">
        <v>0</v>
      </c>
      <c r="H1637">
        <v>-1</v>
      </c>
      <c r="I1637">
        <v>-1</v>
      </c>
      <c r="J1637">
        <v>4500</v>
      </c>
      <c r="K1637">
        <v>-1</v>
      </c>
      <c r="L1637">
        <v>-1</v>
      </c>
      <c r="N1637" s="3" t="str">
        <f t="shared" si="53"/>
        <v/>
      </c>
      <c r="O1637" s="3">
        <f t="shared" si="52"/>
        <v>96</v>
      </c>
      <c r="P1637" s="3"/>
      <c r="R1637" s="18" t="str">
        <f t="shared" si="54"/>
        <v/>
      </c>
    </row>
    <row r="1638" spans="1:18">
      <c r="A1638" s="2">
        <v>1631</v>
      </c>
      <c r="B1638">
        <v>1</v>
      </c>
      <c r="C1638">
        <v>3</v>
      </c>
      <c r="D1638">
        <v>94</v>
      </c>
      <c r="E1638">
        <v>3</v>
      </c>
      <c r="F1638">
        <v>94</v>
      </c>
      <c r="G1638">
        <v>0</v>
      </c>
      <c r="H1638">
        <v>-1</v>
      </c>
      <c r="I1638">
        <v>-1</v>
      </c>
      <c r="J1638">
        <v>4200</v>
      </c>
      <c r="K1638">
        <v>-1</v>
      </c>
      <c r="L1638">
        <v>-1</v>
      </c>
      <c r="N1638" s="3" t="str">
        <f t="shared" si="53"/>
        <v/>
      </c>
      <c r="O1638" s="3">
        <f t="shared" si="52"/>
        <v>96</v>
      </c>
      <c r="P1638" s="3" t="str">
        <f>IF(O1638&gt;$F$3,"X","-")</f>
        <v>X</v>
      </c>
      <c r="R1638" s="18" t="str">
        <f t="shared" si="54"/>
        <v>Betriebsmeldung</v>
      </c>
    </row>
    <row r="1639" spans="1:18">
      <c r="A1639" s="2">
        <v>1632</v>
      </c>
      <c r="B1639">
        <v>1</v>
      </c>
      <c r="C1639">
        <v>1</v>
      </c>
      <c r="D1639">
        <v>84</v>
      </c>
      <c r="E1639">
        <v>1</v>
      </c>
      <c r="F1639">
        <v>84</v>
      </c>
      <c r="G1639">
        <v>0</v>
      </c>
      <c r="H1639">
        <v>-1</v>
      </c>
      <c r="I1639">
        <v>-1</v>
      </c>
      <c r="J1639">
        <v>3900</v>
      </c>
      <c r="K1639">
        <v>-1</v>
      </c>
      <c r="L1639">
        <v>-1</v>
      </c>
      <c r="N1639" s="3" t="str">
        <f t="shared" si="53"/>
        <v/>
      </c>
      <c r="O1639" s="3">
        <f t="shared" si="52"/>
        <v>96</v>
      </c>
      <c r="P1639" s="3"/>
      <c r="R1639" s="18" t="str">
        <f t="shared" si="54"/>
        <v/>
      </c>
    </row>
    <row r="1640" spans="1:18">
      <c r="A1640" s="2">
        <v>1633</v>
      </c>
      <c r="B1640">
        <v>1</v>
      </c>
      <c r="C1640">
        <v>1</v>
      </c>
      <c r="D1640">
        <v>81</v>
      </c>
      <c r="E1640">
        <v>1</v>
      </c>
      <c r="F1640">
        <v>81</v>
      </c>
      <c r="G1640">
        <v>0</v>
      </c>
      <c r="H1640">
        <v>-1</v>
      </c>
      <c r="I1640">
        <v>-1</v>
      </c>
      <c r="J1640">
        <v>4000</v>
      </c>
      <c r="K1640">
        <v>-1</v>
      </c>
      <c r="L1640">
        <v>-1</v>
      </c>
      <c r="N1640" s="3" t="str">
        <f t="shared" si="53"/>
        <v/>
      </c>
      <c r="O1640" s="3">
        <f t="shared" si="52"/>
        <v>96</v>
      </c>
      <c r="P1640" s="3"/>
      <c r="R1640" s="18" t="str">
        <f t="shared" si="54"/>
        <v/>
      </c>
    </row>
    <row r="1641" spans="1:18">
      <c r="A1641" s="2">
        <v>1634</v>
      </c>
      <c r="B1641">
        <v>1</v>
      </c>
      <c r="C1641">
        <v>3</v>
      </c>
      <c r="D1641">
        <v>89</v>
      </c>
      <c r="E1641">
        <v>2</v>
      </c>
      <c r="F1641">
        <v>86</v>
      </c>
      <c r="G1641">
        <v>1</v>
      </c>
      <c r="H1641">
        <v>96</v>
      </c>
      <c r="I1641">
        <v>-1</v>
      </c>
      <c r="J1641" s="10">
        <v>4200</v>
      </c>
      <c r="K1641">
        <v>-1</v>
      </c>
      <c r="L1641">
        <v>-1</v>
      </c>
      <c r="N1641" s="3" t="str">
        <f t="shared" si="53"/>
        <v/>
      </c>
      <c r="O1641" s="3">
        <f t="shared" ref="O1641:O1704" si="55">COUNTIF(N202:N1641,"X")</f>
        <v>96</v>
      </c>
      <c r="P1641" s="3"/>
      <c r="R1641" s="18" t="str">
        <f t="shared" si="54"/>
        <v/>
      </c>
    </row>
    <row r="1642" spans="1:18">
      <c r="A1642" s="2">
        <v>1635</v>
      </c>
      <c r="B1642">
        <v>1</v>
      </c>
      <c r="C1642">
        <v>3</v>
      </c>
      <c r="D1642">
        <v>89</v>
      </c>
      <c r="E1642">
        <v>3</v>
      </c>
      <c r="F1642">
        <v>89</v>
      </c>
      <c r="G1642">
        <v>0</v>
      </c>
      <c r="H1642">
        <v>-1</v>
      </c>
      <c r="I1642">
        <v>-1</v>
      </c>
      <c r="J1642" s="10">
        <v>4300</v>
      </c>
      <c r="K1642">
        <v>-1</v>
      </c>
      <c r="L1642">
        <v>-1</v>
      </c>
      <c r="N1642" s="3" t="str">
        <f t="shared" si="53"/>
        <v/>
      </c>
      <c r="O1642" s="3">
        <f t="shared" si="55"/>
        <v>96</v>
      </c>
      <c r="P1642" s="3"/>
      <c r="R1642" s="18" t="str">
        <f t="shared" si="54"/>
        <v/>
      </c>
    </row>
    <row r="1643" spans="1:18">
      <c r="A1643" s="2">
        <v>1636</v>
      </c>
      <c r="B1643">
        <v>1</v>
      </c>
      <c r="C1643">
        <v>1</v>
      </c>
      <c r="D1643">
        <v>106</v>
      </c>
      <c r="E1643">
        <v>0</v>
      </c>
      <c r="F1643">
        <v>-1</v>
      </c>
      <c r="G1643">
        <v>1</v>
      </c>
      <c r="H1643">
        <v>106</v>
      </c>
      <c r="I1643">
        <v>-1</v>
      </c>
      <c r="J1643" s="10">
        <v>3900</v>
      </c>
      <c r="K1643">
        <v>-1</v>
      </c>
      <c r="L1643">
        <v>-1</v>
      </c>
      <c r="N1643" s="3" t="str">
        <f t="shared" si="53"/>
        <v/>
      </c>
      <c r="O1643" s="3">
        <f t="shared" si="55"/>
        <v>95</v>
      </c>
      <c r="P1643" s="3"/>
      <c r="R1643" s="18" t="str">
        <f t="shared" si="54"/>
        <v/>
      </c>
    </row>
    <row r="1644" spans="1:18">
      <c r="A1644" s="2">
        <v>1637</v>
      </c>
      <c r="B1644">
        <v>1</v>
      </c>
      <c r="C1644">
        <v>1</v>
      </c>
      <c r="D1644">
        <v>91</v>
      </c>
      <c r="E1644">
        <v>1</v>
      </c>
      <c r="F1644">
        <v>91</v>
      </c>
      <c r="G1644">
        <v>0</v>
      </c>
      <c r="H1644">
        <v>-1</v>
      </c>
      <c r="I1644">
        <v>-1</v>
      </c>
      <c r="J1644" s="10">
        <v>2500</v>
      </c>
      <c r="K1644">
        <v>-1</v>
      </c>
      <c r="L1644">
        <v>-1</v>
      </c>
      <c r="N1644" s="3" t="str">
        <f t="shared" si="53"/>
        <v/>
      </c>
      <c r="O1644" s="3">
        <f t="shared" si="55"/>
        <v>95</v>
      </c>
      <c r="P1644" s="3"/>
      <c r="R1644" s="18" t="str">
        <f t="shared" si="54"/>
        <v/>
      </c>
    </row>
    <row r="1645" spans="1:18">
      <c r="A1645" s="2">
        <v>1638</v>
      </c>
      <c r="B1645">
        <v>1</v>
      </c>
      <c r="C1645">
        <v>1</v>
      </c>
      <c r="D1645">
        <v>80</v>
      </c>
      <c r="E1645">
        <v>1</v>
      </c>
      <c r="F1645">
        <v>80</v>
      </c>
      <c r="G1645">
        <v>0</v>
      </c>
      <c r="H1645">
        <v>-1</v>
      </c>
      <c r="I1645">
        <v>-1</v>
      </c>
      <c r="J1645" s="10">
        <v>3800</v>
      </c>
      <c r="K1645">
        <v>-1</v>
      </c>
      <c r="L1645">
        <v>-1</v>
      </c>
      <c r="N1645" s="3" t="str">
        <f t="shared" si="53"/>
        <v/>
      </c>
      <c r="O1645" s="3">
        <f t="shared" si="55"/>
        <v>95</v>
      </c>
      <c r="P1645" s="3"/>
      <c r="R1645" s="18" t="str">
        <f t="shared" si="54"/>
        <v/>
      </c>
    </row>
    <row r="1646" spans="1:18">
      <c r="A1646" s="2">
        <v>1639</v>
      </c>
      <c r="B1646">
        <v>1</v>
      </c>
      <c r="C1646">
        <v>2</v>
      </c>
      <c r="D1646">
        <v>86</v>
      </c>
      <c r="E1646">
        <v>2</v>
      </c>
      <c r="F1646">
        <v>86</v>
      </c>
      <c r="G1646">
        <v>0</v>
      </c>
      <c r="H1646">
        <v>-1</v>
      </c>
      <c r="I1646">
        <v>-1</v>
      </c>
      <c r="J1646" s="10">
        <v>4700</v>
      </c>
      <c r="K1646">
        <v>-1</v>
      </c>
      <c r="L1646">
        <v>-1</v>
      </c>
      <c r="N1646" s="3" t="str">
        <f t="shared" si="53"/>
        <v/>
      </c>
      <c r="O1646" s="3">
        <f t="shared" si="55"/>
        <v>95</v>
      </c>
      <c r="P1646" s="3"/>
      <c r="R1646" s="18" t="str">
        <f t="shared" si="54"/>
        <v/>
      </c>
    </row>
    <row r="1647" spans="1:18">
      <c r="A1647" s="2">
        <v>1640</v>
      </c>
      <c r="B1647">
        <v>1</v>
      </c>
      <c r="C1647">
        <v>0</v>
      </c>
      <c r="D1647">
        <v>-1</v>
      </c>
      <c r="E1647">
        <v>0</v>
      </c>
      <c r="F1647">
        <v>-1</v>
      </c>
      <c r="G1647">
        <v>0</v>
      </c>
      <c r="H1647">
        <v>-1</v>
      </c>
      <c r="I1647">
        <v>-1</v>
      </c>
      <c r="J1647" s="10">
        <v>3600</v>
      </c>
      <c r="K1647">
        <v>-1</v>
      </c>
      <c r="L1647">
        <v>-1</v>
      </c>
      <c r="N1647" s="3" t="str">
        <f t="shared" si="53"/>
        <v/>
      </c>
      <c r="O1647" s="3">
        <f t="shared" si="55"/>
        <v>95</v>
      </c>
      <c r="P1647" s="3"/>
      <c r="R1647" s="18" t="str">
        <f t="shared" si="54"/>
        <v/>
      </c>
    </row>
    <row r="1648" spans="1:18">
      <c r="A1648" s="2">
        <v>1641</v>
      </c>
      <c r="B1648">
        <v>1</v>
      </c>
      <c r="C1648">
        <v>3</v>
      </c>
      <c r="D1648">
        <v>105</v>
      </c>
      <c r="E1648">
        <v>0</v>
      </c>
      <c r="F1648">
        <v>-1</v>
      </c>
      <c r="G1648">
        <v>3</v>
      </c>
      <c r="H1648">
        <v>105</v>
      </c>
      <c r="I1648">
        <v>-1</v>
      </c>
      <c r="J1648" s="10">
        <v>3300</v>
      </c>
      <c r="K1648">
        <v>-1</v>
      </c>
      <c r="L1648">
        <v>-1</v>
      </c>
      <c r="N1648" s="3" t="str">
        <f t="shared" si="53"/>
        <v/>
      </c>
      <c r="O1648" s="3">
        <f t="shared" si="55"/>
        <v>95</v>
      </c>
      <c r="P1648" s="3" t="str">
        <f>IF(O1648&gt;$F$3,"X","-")</f>
        <v>X</v>
      </c>
      <c r="R1648" s="18" t="str">
        <f t="shared" si="54"/>
        <v>Betriebsmeldung</v>
      </c>
    </row>
    <row r="1649" spans="1:18">
      <c r="A1649" s="2">
        <v>1642</v>
      </c>
      <c r="B1649">
        <v>1</v>
      </c>
      <c r="C1649">
        <v>2</v>
      </c>
      <c r="D1649">
        <v>90</v>
      </c>
      <c r="E1649">
        <v>2</v>
      </c>
      <c r="F1649">
        <v>90</v>
      </c>
      <c r="G1649">
        <v>0</v>
      </c>
      <c r="H1649">
        <v>-1</v>
      </c>
      <c r="I1649">
        <v>-1</v>
      </c>
      <c r="J1649" s="10">
        <v>3500</v>
      </c>
      <c r="K1649">
        <v>-1</v>
      </c>
      <c r="L1649">
        <v>-1</v>
      </c>
      <c r="N1649" s="3" t="str">
        <f t="shared" si="53"/>
        <v/>
      </c>
      <c r="O1649" s="3">
        <f t="shared" si="55"/>
        <v>95</v>
      </c>
      <c r="P1649" s="3"/>
      <c r="R1649" s="18" t="str">
        <f t="shared" si="54"/>
        <v/>
      </c>
    </row>
    <row r="1650" spans="1:18">
      <c r="A1650" s="2">
        <v>1643</v>
      </c>
      <c r="B1650">
        <v>1</v>
      </c>
      <c r="C1650">
        <v>3</v>
      </c>
      <c r="D1650">
        <v>101</v>
      </c>
      <c r="E1650">
        <v>2</v>
      </c>
      <c r="F1650">
        <v>95</v>
      </c>
      <c r="G1650">
        <v>1</v>
      </c>
      <c r="H1650">
        <v>114</v>
      </c>
      <c r="I1650">
        <v>-1</v>
      </c>
      <c r="J1650" s="10">
        <v>3900</v>
      </c>
      <c r="K1650">
        <v>-1</v>
      </c>
      <c r="L1650">
        <v>-1</v>
      </c>
      <c r="N1650" s="3" t="str">
        <f t="shared" si="53"/>
        <v/>
      </c>
      <c r="O1650" s="3">
        <f t="shared" si="55"/>
        <v>95</v>
      </c>
      <c r="P1650" s="3"/>
      <c r="R1650" s="18" t="str">
        <f t="shared" si="54"/>
        <v/>
      </c>
    </row>
    <row r="1651" spans="1:18">
      <c r="A1651" s="2">
        <v>1644</v>
      </c>
      <c r="B1651">
        <v>1</v>
      </c>
      <c r="C1651">
        <v>4</v>
      </c>
      <c r="D1651">
        <v>87</v>
      </c>
      <c r="E1651">
        <v>3</v>
      </c>
      <c r="F1651">
        <v>86</v>
      </c>
      <c r="G1651">
        <v>1</v>
      </c>
      <c r="H1651">
        <v>91</v>
      </c>
      <c r="I1651">
        <v>-1</v>
      </c>
      <c r="J1651" s="10">
        <v>4100</v>
      </c>
      <c r="K1651">
        <v>-1</v>
      </c>
      <c r="L1651">
        <v>-1</v>
      </c>
      <c r="N1651" s="3" t="str">
        <f t="shared" si="53"/>
        <v/>
      </c>
      <c r="O1651" s="3">
        <f t="shared" si="55"/>
        <v>95</v>
      </c>
      <c r="P1651" s="3"/>
      <c r="R1651" s="18" t="str">
        <f t="shared" si="54"/>
        <v/>
      </c>
    </row>
    <row r="1652" spans="1:18">
      <c r="A1652" s="2">
        <v>1645</v>
      </c>
      <c r="B1652">
        <v>1</v>
      </c>
      <c r="C1652">
        <v>3</v>
      </c>
      <c r="D1652">
        <v>102</v>
      </c>
      <c r="E1652">
        <v>1</v>
      </c>
      <c r="F1652">
        <v>87</v>
      </c>
      <c r="G1652">
        <v>2</v>
      </c>
      <c r="H1652">
        <v>110</v>
      </c>
      <c r="I1652">
        <v>-1</v>
      </c>
      <c r="J1652" s="10">
        <v>4200</v>
      </c>
      <c r="K1652">
        <v>-1</v>
      </c>
      <c r="L1652">
        <v>-1</v>
      </c>
      <c r="N1652" s="3" t="str">
        <f t="shared" si="53"/>
        <v/>
      </c>
      <c r="O1652" s="3">
        <f t="shared" si="55"/>
        <v>95</v>
      </c>
      <c r="P1652" s="3"/>
      <c r="R1652" s="18" t="str">
        <f t="shared" si="54"/>
        <v/>
      </c>
    </row>
    <row r="1653" spans="1:18">
      <c r="A1653" s="2">
        <v>1646</v>
      </c>
      <c r="B1653">
        <v>1</v>
      </c>
      <c r="C1653">
        <v>0</v>
      </c>
      <c r="D1653">
        <v>-1</v>
      </c>
      <c r="E1653">
        <v>0</v>
      </c>
      <c r="F1653">
        <v>-1</v>
      </c>
      <c r="G1653">
        <v>0</v>
      </c>
      <c r="H1653">
        <v>-1</v>
      </c>
      <c r="I1653">
        <v>-1</v>
      </c>
      <c r="J1653" s="10">
        <v>4000</v>
      </c>
      <c r="K1653">
        <v>-1</v>
      </c>
      <c r="L1653">
        <v>-1</v>
      </c>
      <c r="N1653" s="3" t="str">
        <f t="shared" si="53"/>
        <v/>
      </c>
      <c r="O1653" s="3">
        <f t="shared" si="55"/>
        <v>95</v>
      </c>
      <c r="P1653" s="3"/>
      <c r="R1653" s="18" t="str">
        <f t="shared" si="54"/>
        <v/>
      </c>
    </row>
    <row r="1654" spans="1:18">
      <c r="A1654" s="2">
        <v>1647</v>
      </c>
      <c r="B1654">
        <v>1</v>
      </c>
      <c r="C1654">
        <v>0</v>
      </c>
      <c r="D1654">
        <v>-1</v>
      </c>
      <c r="E1654">
        <v>0</v>
      </c>
      <c r="F1654">
        <v>-1</v>
      </c>
      <c r="G1654">
        <v>0</v>
      </c>
      <c r="H1654">
        <v>-1</v>
      </c>
      <c r="I1654">
        <v>-1</v>
      </c>
      <c r="J1654">
        <v>3800</v>
      </c>
      <c r="K1654">
        <v>-1</v>
      </c>
      <c r="L1654">
        <v>-1</v>
      </c>
      <c r="N1654" s="3" t="str">
        <f t="shared" si="53"/>
        <v/>
      </c>
      <c r="O1654" s="3">
        <f t="shared" si="55"/>
        <v>95</v>
      </c>
      <c r="P1654" s="3"/>
      <c r="R1654" s="18" t="str">
        <f t="shared" si="54"/>
        <v/>
      </c>
    </row>
    <row r="1655" spans="1:18">
      <c r="A1655" s="2">
        <v>1648</v>
      </c>
      <c r="B1655">
        <v>1</v>
      </c>
      <c r="C1655">
        <v>2</v>
      </c>
      <c r="D1655">
        <v>102</v>
      </c>
      <c r="E1655">
        <v>0</v>
      </c>
      <c r="F1655">
        <v>-1</v>
      </c>
      <c r="G1655">
        <v>2</v>
      </c>
      <c r="H1655">
        <v>102</v>
      </c>
      <c r="I1655">
        <v>-1</v>
      </c>
      <c r="J1655">
        <v>3100</v>
      </c>
      <c r="K1655">
        <v>-1</v>
      </c>
      <c r="L1655">
        <v>-1</v>
      </c>
      <c r="N1655" s="3" t="str">
        <f t="shared" si="53"/>
        <v/>
      </c>
      <c r="O1655" s="3">
        <f t="shared" si="55"/>
        <v>95</v>
      </c>
      <c r="P1655" s="3"/>
      <c r="R1655" s="18" t="str">
        <f t="shared" si="54"/>
        <v/>
      </c>
    </row>
    <row r="1656" spans="1:18">
      <c r="A1656" s="2">
        <v>1649</v>
      </c>
      <c r="B1656">
        <v>1</v>
      </c>
      <c r="C1656">
        <v>2</v>
      </c>
      <c r="D1656">
        <v>103</v>
      </c>
      <c r="E1656">
        <v>1</v>
      </c>
      <c r="F1656">
        <v>88</v>
      </c>
      <c r="G1656">
        <v>1</v>
      </c>
      <c r="H1656">
        <v>118</v>
      </c>
      <c r="I1656">
        <v>-1</v>
      </c>
      <c r="J1656">
        <v>4200</v>
      </c>
      <c r="K1656">
        <v>-1</v>
      </c>
      <c r="L1656">
        <v>-1</v>
      </c>
      <c r="N1656" s="3" t="str">
        <f t="shared" si="53"/>
        <v/>
      </c>
      <c r="O1656" s="3">
        <f t="shared" si="55"/>
        <v>95</v>
      </c>
      <c r="P1656" s="3"/>
      <c r="R1656" s="18" t="str">
        <f t="shared" si="54"/>
        <v/>
      </c>
    </row>
    <row r="1657" spans="1:18">
      <c r="A1657" s="2">
        <v>1650</v>
      </c>
      <c r="B1657">
        <v>1</v>
      </c>
      <c r="C1657">
        <v>1</v>
      </c>
      <c r="D1657">
        <v>93</v>
      </c>
      <c r="E1657">
        <v>0</v>
      </c>
      <c r="F1657">
        <v>-1</v>
      </c>
      <c r="G1657">
        <v>1</v>
      </c>
      <c r="H1657">
        <v>93</v>
      </c>
      <c r="I1657">
        <v>-1</v>
      </c>
      <c r="J1657">
        <v>4400</v>
      </c>
      <c r="K1657">
        <v>-1</v>
      </c>
      <c r="L1657">
        <v>-1</v>
      </c>
      <c r="N1657" s="3" t="str">
        <f t="shared" si="53"/>
        <v/>
      </c>
      <c r="O1657" s="3">
        <f t="shared" si="55"/>
        <v>95</v>
      </c>
      <c r="P1657" s="3"/>
      <c r="R1657" s="18" t="str">
        <f t="shared" si="54"/>
        <v/>
      </c>
    </row>
    <row r="1658" spans="1:18">
      <c r="A1658" s="2">
        <v>1651</v>
      </c>
      <c r="B1658">
        <v>1</v>
      </c>
      <c r="C1658">
        <v>3</v>
      </c>
      <c r="D1658">
        <v>87</v>
      </c>
      <c r="E1658">
        <v>2</v>
      </c>
      <c r="F1658">
        <v>86</v>
      </c>
      <c r="G1658">
        <v>1</v>
      </c>
      <c r="H1658">
        <v>91</v>
      </c>
      <c r="I1658">
        <v>-1</v>
      </c>
      <c r="J1658">
        <v>3900</v>
      </c>
      <c r="K1658">
        <v>-1</v>
      </c>
      <c r="L1658">
        <v>-1</v>
      </c>
      <c r="N1658" s="3" t="str">
        <f t="shared" si="53"/>
        <v/>
      </c>
      <c r="O1658" s="3">
        <f t="shared" si="55"/>
        <v>95</v>
      </c>
      <c r="P1658" s="3" t="str">
        <f>IF(O1658&gt;$F$3,"X","-")</f>
        <v>X</v>
      </c>
      <c r="R1658" s="18" t="str">
        <f t="shared" si="54"/>
        <v>Betriebsmeldung</v>
      </c>
    </row>
    <row r="1659" spans="1:18">
      <c r="A1659" s="2">
        <v>1652</v>
      </c>
      <c r="B1659">
        <v>1</v>
      </c>
      <c r="C1659">
        <v>2</v>
      </c>
      <c r="D1659">
        <v>89</v>
      </c>
      <c r="E1659">
        <v>2</v>
      </c>
      <c r="F1659">
        <v>89</v>
      </c>
      <c r="G1659">
        <v>0</v>
      </c>
      <c r="H1659">
        <v>-1</v>
      </c>
      <c r="I1659">
        <v>-1</v>
      </c>
      <c r="J1659">
        <v>4000</v>
      </c>
      <c r="K1659">
        <v>-1</v>
      </c>
      <c r="L1659">
        <v>-1</v>
      </c>
      <c r="N1659" s="3" t="str">
        <f t="shared" si="53"/>
        <v/>
      </c>
      <c r="O1659" s="3">
        <f t="shared" si="55"/>
        <v>95</v>
      </c>
      <c r="P1659" s="3"/>
      <c r="R1659" s="18" t="str">
        <f t="shared" si="54"/>
        <v/>
      </c>
    </row>
    <row r="1660" spans="1:18">
      <c r="A1660" s="2">
        <v>1653</v>
      </c>
      <c r="B1660">
        <v>1</v>
      </c>
      <c r="C1660">
        <v>-2</v>
      </c>
      <c r="D1660">
        <v>-2</v>
      </c>
      <c r="E1660">
        <v>-2</v>
      </c>
      <c r="F1660">
        <v>-2</v>
      </c>
      <c r="G1660">
        <v>-2</v>
      </c>
      <c r="H1660">
        <v>-2</v>
      </c>
      <c r="I1660">
        <v>-1</v>
      </c>
      <c r="J1660">
        <v>3500</v>
      </c>
      <c r="K1660">
        <v>-1</v>
      </c>
      <c r="L1660">
        <v>-2</v>
      </c>
      <c r="N1660" s="3" t="str">
        <f t="shared" si="53"/>
        <v>X</v>
      </c>
      <c r="O1660" s="3">
        <f t="shared" si="55"/>
        <v>96</v>
      </c>
      <c r="P1660" s="3"/>
      <c r="R1660" s="18" t="str">
        <f t="shared" si="54"/>
        <v/>
      </c>
    </row>
    <row r="1661" spans="1:18">
      <c r="A1661" s="2">
        <v>1654</v>
      </c>
      <c r="B1661">
        <v>1</v>
      </c>
      <c r="C1661">
        <v>3</v>
      </c>
      <c r="D1661">
        <v>85</v>
      </c>
      <c r="E1661">
        <v>2</v>
      </c>
      <c r="F1661">
        <v>83</v>
      </c>
      <c r="G1661">
        <v>1</v>
      </c>
      <c r="H1661">
        <v>89</v>
      </c>
      <c r="I1661">
        <v>-1</v>
      </c>
      <c r="J1661">
        <v>3000</v>
      </c>
      <c r="K1661">
        <v>-1</v>
      </c>
      <c r="L1661">
        <v>-1</v>
      </c>
      <c r="N1661" s="3" t="str">
        <f t="shared" si="53"/>
        <v/>
      </c>
      <c r="O1661" s="3">
        <f t="shared" si="55"/>
        <v>96</v>
      </c>
      <c r="P1661" s="3"/>
      <c r="R1661" s="18" t="str">
        <f t="shared" si="54"/>
        <v/>
      </c>
    </row>
    <row r="1662" spans="1:18">
      <c r="A1662" s="2">
        <v>1655</v>
      </c>
      <c r="B1662">
        <v>1</v>
      </c>
      <c r="C1662">
        <v>2</v>
      </c>
      <c r="D1662">
        <v>88</v>
      </c>
      <c r="E1662">
        <v>2</v>
      </c>
      <c r="F1662">
        <v>88</v>
      </c>
      <c r="G1662">
        <v>0</v>
      </c>
      <c r="H1662">
        <v>-1</v>
      </c>
      <c r="I1662">
        <v>-1</v>
      </c>
      <c r="J1662">
        <v>3900</v>
      </c>
      <c r="K1662">
        <v>-1</v>
      </c>
      <c r="L1662">
        <v>-1</v>
      </c>
      <c r="N1662" s="3" t="str">
        <f t="shared" si="53"/>
        <v/>
      </c>
      <c r="O1662" s="3">
        <f t="shared" si="55"/>
        <v>96</v>
      </c>
      <c r="P1662" s="3"/>
      <c r="R1662" s="18" t="str">
        <f t="shared" si="54"/>
        <v/>
      </c>
    </row>
    <row r="1663" spans="1:18">
      <c r="A1663" s="2">
        <v>1656</v>
      </c>
      <c r="B1663">
        <v>1</v>
      </c>
      <c r="C1663">
        <v>2</v>
      </c>
      <c r="D1663">
        <v>107</v>
      </c>
      <c r="E1663">
        <v>0</v>
      </c>
      <c r="F1663">
        <v>-1</v>
      </c>
      <c r="G1663">
        <v>2</v>
      </c>
      <c r="H1663">
        <v>107</v>
      </c>
      <c r="I1663">
        <v>-1</v>
      </c>
      <c r="J1663">
        <v>4400</v>
      </c>
      <c r="K1663">
        <v>-1</v>
      </c>
      <c r="L1663">
        <v>-1</v>
      </c>
      <c r="N1663" s="3" t="str">
        <f t="shared" si="53"/>
        <v/>
      </c>
      <c r="O1663" s="3">
        <f t="shared" si="55"/>
        <v>96</v>
      </c>
      <c r="P1663" s="3"/>
      <c r="R1663" s="18" t="str">
        <f t="shared" si="54"/>
        <v/>
      </c>
    </row>
    <row r="1664" spans="1:18">
      <c r="A1664" s="2">
        <v>1657</v>
      </c>
      <c r="B1664">
        <v>1</v>
      </c>
      <c r="C1664">
        <v>2</v>
      </c>
      <c r="D1664">
        <v>88</v>
      </c>
      <c r="E1664">
        <v>2</v>
      </c>
      <c r="F1664">
        <v>88</v>
      </c>
      <c r="G1664">
        <v>0</v>
      </c>
      <c r="H1664">
        <v>-1</v>
      </c>
      <c r="I1664">
        <v>-1</v>
      </c>
      <c r="J1664">
        <v>4200</v>
      </c>
      <c r="K1664">
        <v>-1</v>
      </c>
      <c r="L1664">
        <v>-1</v>
      </c>
      <c r="N1664" s="3" t="str">
        <f t="shared" si="53"/>
        <v/>
      </c>
      <c r="O1664" s="3">
        <f t="shared" si="55"/>
        <v>96</v>
      </c>
      <c r="P1664" s="3"/>
      <c r="R1664" s="18" t="str">
        <f t="shared" si="54"/>
        <v/>
      </c>
    </row>
    <row r="1665" spans="1:18">
      <c r="A1665" s="2">
        <v>1658</v>
      </c>
      <c r="B1665">
        <v>1</v>
      </c>
      <c r="C1665">
        <v>4</v>
      </c>
      <c r="D1665">
        <v>86</v>
      </c>
      <c r="E1665">
        <v>3</v>
      </c>
      <c r="F1665">
        <v>88</v>
      </c>
      <c r="G1665">
        <v>1</v>
      </c>
      <c r="H1665">
        <v>80</v>
      </c>
      <c r="I1665">
        <v>-1</v>
      </c>
      <c r="J1665">
        <v>3100</v>
      </c>
      <c r="K1665">
        <v>-1</v>
      </c>
      <c r="L1665">
        <v>-1</v>
      </c>
      <c r="N1665" s="3" t="str">
        <f t="shared" si="53"/>
        <v/>
      </c>
      <c r="O1665" s="3">
        <f t="shared" si="55"/>
        <v>95</v>
      </c>
      <c r="P1665" s="3"/>
      <c r="R1665" s="18" t="str">
        <f t="shared" si="54"/>
        <v/>
      </c>
    </row>
    <row r="1666" spans="1:18">
      <c r="A1666" s="2">
        <v>1659</v>
      </c>
      <c r="B1666">
        <v>1</v>
      </c>
      <c r="C1666">
        <v>0</v>
      </c>
      <c r="D1666">
        <v>-1</v>
      </c>
      <c r="E1666">
        <v>0</v>
      </c>
      <c r="F1666">
        <v>-1</v>
      </c>
      <c r="G1666">
        <v>0</v>
      </c>
      <c r="H1666">
        <v>-1</v>
      </c>
      <c r="I1666">
        <v>-1</v>
      </c>
      <c r="J1666">
        <v>3800</v>
      </c>
      <c r="K1666">
        <v>-1</v>
      </c>
      <c r="L1666">
        <v>-1</v>
      </c>
      <c r="N1666" s="3" t="str">
        <f t="shared" si="53"/>
        <v/>
      </c>
      <c r="O1666" s="3">
        <f t="shared" si="55"/>
        <v>95</v>
      </c>
      <c r="P1666" s="3"/>
      <c r="R1666" s="18" t="str">
        <f t="shared" si="54"/>
        <v/>
      </c>
    </row>
    <row r="1667" spans="1:18">
      <c r="A1667" s="2">
        <v>1660</v>
      </c>
      <c r="B1667">
        <v>1</v>
      </c>
      <c r="C1667">
        <v>2</v>
      </c>
      <c r="D1667">
        <v>123</v>
      </c>
      <c r="E1667">
        <v>0</v>
      </c>
      <c r="F1667">
        <v>-1</v>
      </c>
      <c r="G1667">
        <v>2</v>
      </c>
      <c r="H1667">
        <v>123</v>
      </c>
      <c r="I1667">
        <v>-1</v>
      </c>
      <c r="J1667">
        <v>4000</v>
      </c>
      <c r="K1667">
        <v>-1</v>
      </c>
      <c r="L1667">
        <v>-1</v>
      </c>
      <c r="N1667" s="3" t="str">
        <f t="shared" si="53"/>
        <v/>
      </c>
      <c r="O1667" s="3">
        <f t="shared" si="55"/>
        <v>95</v>
      </c>
      <c r="P1667" s="3"/>
      <c r="R1667" s="18" t="str">
        <f t="shared" si="54"/>
        <v/>
      </c>
    </row>
    <row r="1668" spans="1:18">
      <c r="A1668" s="2">
        <v>1661</v>
      </c>
      <c r="B1668">
        <v>1</v>
      </c>
      <c r="C1668">
        <v>1</v>
      </c>
      <c r="D1668">
        <v>90</v>
      </c>
      <c r="E1668">
        <v>1</v>
      </c>
      <c r="F1668">
        <v>90</v>
      </c>
      <c r="G1668">
        <v>0</v>
      </c>
      <c r="H1668">
        <v>-1</v>
      </c>
      <c r="I1668">
        <v>-1</v>
      </c>
      <c r="J1668">
        <v>3600</v>
      </c>
      <c r="K1668">
        <v>-1</v>
      </c>
      <c r="L1668">
        <v>-1</v>
      </c>
      <c r="N1668" s="3" t="str">
        <f t="shared" si="53"/>
        <v/>
      </c>
      <c r="O1668" s="3">
        <f t="shared" si="55"/>
        <v>95</v>
      </c>
      <c r="P1668" s="3" t="str">
        <f>IF(O1668&gt;$F$3,"X","-")</f>
        <v>X</v>
      </c>
      <c r="R1668" s="18" t="str">
        <f t="shared" si="54"/>
        <v>Betriebsmeldung</v>
      </c>
    </row>
    <row r="1669" spans="1:18">
      <c r="A1669" s="2">
        <v>1662</v>
      </c>
      <c r="B1669">
        <v>1</v>
      </c>
      <c r="C1669">
        <v>4</v>
      </c>
      <c r="D1669">
        <v>89</v>
      </c>
      <c r="E1669">
        <v>4</v>
      </c>
      <c r="F1669">
        <v>89</v>
      </c>
      <c r="G1669">
        <v>0</v>
      </c>
      <c r="H1669">
        <v>-1</v>
      </c>
      <c r="I1669">
        <v>-1</v>
      </c>
      <c r="J1669">
        <v>3800</v>
      </c>
      <c r="K1669">
        <v>-1</v>
      </c>
      <c r="L1669">
        <v>-1</v>
      </c>
      <c r="N1669" s="3" t="str">
        <f t="shared" si="53"/>
        <v/>
      </c>
      <c r="O1669" s="3">
        <f t="shared" si="55"/>
        <v>95</v>
      </c>
      <c r="P1669" s="3"/>
      <c r="R1669" s="18" t="str">
        <f t="shared" si="54"/>
        <v/>
      </c>
    </row>
    <row r="1670" spans="1:18">
      <c r="A1670" s="2">
        <v>1663</v>
      </c>
      <c r="B1670">
        <v>1</v>
      </c>
      <c r="C1670">
        <v>1</v>
      </c>
      <c r="D1670">
        <v>94</v>
      </c>
      <c r="E1670">
        <v>1</v>
      </c>
      <c r="F1670">
        <v>94</v>
      </c>
      <c r="G1670">
        <v>0</v>
      </c>
      <c r="H1670">
        <v>-1</v>
      </c>
      <c r="I1670">
        <v>-1</v>
      </c>
      <c r="J1670">
        <v>4600</v>
      </c>
      <c r="K1670">
        <v>-1</v>
      </c>
      <c r="L1670">
        <v>-1</v>
      </c>
      <c r="N1670" s="3" t="str">
        <f t="shared" si="53"/>
        <v/>
      </c>
      <c r="O1670" s="3">
        <f t="shared" si="55"/>
        <v>95</v>
      </c>
      <c r="P1670" s="3"/>
      <c r="R1670" s="18" t="str">
        <f t="shared" si="54"/>
        <v/>
      </c>
    </row>
    <row r="1671" spans="1:18">
      <c r="A1671" s="2">
        <v>1664</v>
      </c>
      <c r="B1671">
        <v>1</v>
      </c>
      <c r="C1671">
        <v>1</v>
      </c>
      <c r="D1671">
        <v>85</v>
      </c>
      <c r="E1671">
        <v>1</v>
      </c>
      <c r="F1671">
        <v>85</v>
      </c>
      <c r="G1671">
        <v>0</v>
      </c>
      <c r="H1671">
        <v>-1</v>
      </c>
      <c r="I1671">
        <v>-1</v>
      </c>
      <c r="J1671">
        <v>4500</v>
      </c>
      <c r="K1671">
        <v>-1</v>
      </c>
      <c r="L1671">
        <v>-1</v>
      </c>
      <c r="N1671" s="3" t="str">
        <f t="shared" si="53"/>
        <v/>
      </c>
      <c r="O1671" s="3">
        <f t="shared" si="55"/>
        <v>95</v>
      </c>
      <c r="P1671" s="3"/>
      <c r="R1671" s="18" t="str">
        <f t="shared" si="54"/>
        <v/>
      </c>
    </row>
    <row r="1672" spans="1:18">
      <c r="A1672" s="2">
        <v>1665</v>
      </c>
      <c r="B1672">
        <v>1</v>
      </c>
      <c r="C1672">
        <v>7</v>
      </c>
      <c r="D1672">
        <v>96</v>
      </c>
      <c r="E1672">
        <v>4</v>
      </c>
      <c r="F1672">
        <v>87</v>
      </c>
      <c r="G1672">
        <v>3</v>
      </c>
      <c r="H1672">
        <v>110</v>
      </c>
      <c r="I1672">
        <v>-1</v>
      </c>
      <c r="J1672">
        <v>4200</v>
      </c>
      <c r="K1672">
        <v>-1</v>
      </c>
      <c r="L1672">
        <v>-1</v>
      </c>
      <c r="N1672" s="3" t="str">
        <f t="shared" ref="N1672:N1735" si="56">IF(OR(C1672=-2,D1672=-2,E1672=-2,F1672=-2,G1672=-2,H1672=-2),"X","")</f>
        <v/>
      </c>
      <c r="O1672" s="3">
        <f t="shared" si="55"/>
        <v>95</v>
      </c>
      <c r="P1672" s="3"/>
      <c r="R1672" s="18" t="str">
        <f t="shared" ref="R1672:R1735" si="57">IF(P1672&gt;="X","Betriebsmeldung","")</f>
        <v/>
      </c>
    </row>
    <row r="1673" spans="1:18">
      <c r="A1673" s="2">
        <v>1666</v>
      </c>
      <c r="B1673">
        <v>1</v>
      </c>
      <c r="C1673">
        <v>1</v>
      </c>
      <c r="D1673">
        <v>86</v>
      </c>
      <c r="E1673">
        <v>1</v>
      </c>
      <c r="F1673">
        <v>86</v>
      </c>
      <c r="G1673">
        <v>0</v>
      </c>
      <c r="H1673">
        <v>-1</v>
      </c>
      <c r="I1673">
        <v>-1</v>
      </c>
      <c r="J1673">
        <v>3900</v>
      </c>
      <c r="K1673">
        <v>-1</v>
      </c>
      <c r="L1673">
        <v>-1</v>
      </c>
      <c r="N1673" s="3" t="str">
        <f t="shared" si="56"/>
        <v/>
      </c>
      <c r="O1673" s="3">
        <f t="shared" si="55"/>
        <v>95</v>
      </c>
      <c r="P1673" s="3"/>
      <c r="R1673" s="18" t="str">
        <f t="shared" si="57"/>
        <v/>
      </c>
    </row>
    <row r="1674" spans="1:18">
      <c r="A1674" s="2">
        <v>1667</v>
      </c>
      <c r="B1674">
        <v>1</v>
      </c>
      <c r="C1674">
        <v>1</v>
      </c>
      <c r="D1674">
        <v>102</v>
      </c>
      <c r="E1674">
        <v>1</v>
      </c>
      <c r="F1674">
        <v>102</v>
      </c>
      <c r="G1674">
        <v>0</v>
      </c>
      <c r="H1674">
        <v>-1</v>
      </c>
      <c r="I1674">
        <v>-1</v>
      </c>
      <c r="J1674">
        <v>4000</v>
      </c>
      <c r="K1674">
        <v>-1</v>
      </c>
      <c r="L1674">
        <v>-1</v>
      </c>
      <c r="N1674" s="3" t="str">
        <f t="shared" si="56"/>
        <v/>
      </c>
      <c r="O1674" s="3">
        <f t="shared" si="55"/>
        <v>95</v>
      </c>
      <c r="P1674" s="3"/>
      <c r="R1674" s="18" t="str">
        <f t="shared" si="57"/>
        <v/>
      </c>
    </row>
    <row r="1675" spans="1:18">
      <c r="A1675" s="2">
        <v>1668</v>
      </c>
      <c r="B1675">
        <v>1</v>
      </c>
      <c r="C1675">
        <v>1</v>
      </c>
      <c r="D1675">
        <v>80</v>
      </c>
      <c r="E1675">
        <v>0</v>
      </c>
      <c r="F1675">
        <v>-1</v>
      </c>
      <c r="G1675">
        <v>1</v>
      </c>
      <c r="H1675">
        <v>80</v>
      </c>
      <c r="I1675">
        <v>-1</v>
      </c>
      <c r="J1675" s="10">
        <v>4200</v>
      </c>
      <c r="K1675">
        <v>-1</v>
      </c>
      <c r="L1675">
        <v>-1</v>
      </c>
      <c r="N1675" s="3" t="str">
        <f t="shared" si="56"/>
        <v/>
      </c>
      <c r="O1675" s="3">
        <f t="shared" si="55"/>
        <v>95</v>
      </c>
      <c r="P1675" s="3"/>
      <c r="R1675" s="18" t="str">
        <f t="shared" si="57"/>
        <v/>
      </c>
    </row>
    <row r="1676" spans="1:18">
      <c r="A1676" s="2">
        <v>1669</v>
      </c>
      <c r="B1676">
        <v>1</v>
      </c>
      <c r="C1676">
        <v>2</v>
      </c>
      <c r="D1676">
        <v>98</v>
      </c>
      <c r="E1676">
        <v>1</v>
      </c>
      <c r="F1676">
        <v>86</v>
      </c>
      <c r="G1676">
        <v>1</v>
      </c>
      <c r="H1676">
        <v>110</v>
      </c>
      <c r="I1676">
        <v>-1</v>
      </c>
      <c r="J1676" s="10">
        <v>4300</v>
      </c>
      <c r="K1676">
        <v>-1</v>
      </c>
      <c r="L1676">
        <v>-1</v>
      </c>
      <c r="N1676" s="3" t="str">
        <f t="shared" si="56"/>
        <v/>
      </c>
      <c r="O1676" s="3">
        <f t="shared" si="55"/>
        <v>95</v>
      </c>
      <c r="P1676" s="3"/>
      <c r="R1676" s="18" t="str">
        <f t="shared" si="57"/>
        <v/>
      </c>
    </row>
    <row r="1677" spans="1:18">
      <c r="A1677" s="2">
        <v>1670</v>
      </c>
      <c r="B1677">
        <v>1</v>
      </c>
      <c r="C1677">
        <v>2</v>
      </c>
      <c r="D1677">
        <v>93</v>
      </c>
      <c r="E1677">
        <v>2</v>
      </c>
      <c r="F1677">
        <v>93</v>
      </c>
      <c r="G1677">
        <v>0</v>
      </c>
      <c r="H1677">
        <v>-1</v>
      </c>
      <c r="I1677">
        <v>-1</v>
      </c>
      <c r="J1677" s="10">
        <v>3900</v>
      </c>
      <c r="K1677">
        <v>-1</v>
      </c>
      <c r="L1677">
        <v>-1</v>
      </c>
      <c r="N1677" s="3" t="str">
        <f t="shared" si="56"/>
        <v/>
      </c>
      <c r="O1677" s="3">
        <f t="shared" si="55"/>
        <v>95</v>
      </c>
      <c r="P1677" s="3"/>
      <c r="R1677" s="18" t="str">
        <f t="shared" si="57"/>
        <v/>
      </c>
    </row>
    <row r="1678" spans="1:18">
      <c r="A1678" s="2">
        <v>1671</v>
      </c>
      <c r="B1678">
        <v>1</v>
      </c>
      <c r="C1678">
        <v>3</v>
      </c>
      <c r="D1678">
        <v>98</v>
      </c>
      <c r="E1678">
        <v>1</v>
      </c>
      <c r="F1678">
        <v>92</v>
      </c>
      <c r="G1678">
        <v>2</v>
      </c>
      <c r="H1678">
        <v>102</v>
      </c>
      <c r="I1678">
        <v>-1</v>
      </c>
      <c r="J1678" s="10">
        <v>2500</v>
      </c>
      <c r="K1678">
        <v>-1</v>
      </c>
      <c r="L1678">
        <v>-1</v>
      </c>
      <c r="N1678" s="3" t="str">
        <f t="shared" si="56"/>
        <v/>
      </c>
      <c r="O1678" s="3">
        <f t="shared" si="55"/>
        <v>95</v>
      </c>
      <c r="P1678" s="3" t="str">
        <f>IF(O1678&gt;$F$3,"X","-")</f>
        <v>X</v>
      </c>
      <c r="R1678" s="18" t="str">
        <f t="shared" si="57"/>
        <v>Betriebsmeldung</v>
      </c>
    </row>
    <row r="1679" spans="1:18">
      <c r="A1679" s="2">
        <v>1672</v>
      </c>
      <c r="B1679">
        <v>1</v>
      </c>
      <c r="C1679">
        <v>4</v>
      </c>
      <c r="D1679">
        <v>86</v>
      </c>
      <c r="E1679">
        <v>4</v>
      </c>
      <c r="F1679">
        <v>86</v>
      </c>
      <c r="G1679">
        <v>0</v>
      </c>
      <c r="H1679">
        <v>-1</v>
      </c>
      <c r="I1679">
        <v>-1</v>
      </c>
      <c r="J1679" s="10">
        <v>3800</v>
      </c>
      <c r="K1679">
        <v>-1</v>
      </c>
      <c r="L1679">
        <v>-1</v>
      </c>
      <c r="N1679" s="3" t="str">
        <f t="shared" si="56"/>
        <v/>
      </c>
      <c r="O1679" s="3">
        <f t="shared" si="55"/>
        <v>95</v>
      </c>
      <c r="P1679" s="3"/>
      <c r="R1679" s="18" t="str">
        <f t="shared" si="57"/>
        <v/>
      </c>
    </row>
    <row r="1680" spans="1:18">
      <c r="A1680" s="2">
        <v>1673</v>
      </c>
      <c r="B1680">
        <v>1</v>
      </c>
      <c r="C1680">
        <v>2</v>
      </c>
      <c r="D1680">
        <v>89</v>
      </c>
      <c r="E1680">
        <v>2</v>
      </c>
      <c r="F1680">
        <v>89</v>
      </c>
      <c r="G1680">
        <v>0</v>
      </c>
      <c r="H1680">
        <v>-1</v>
      </c>
      <c r="I1680">
        <v>-1</v>
      </c>
      <c r="J1680" s="10">
        <v>4700</v>
      </c>
      <c r="K1680">
        <v>-1</v>
      </c>
      <c r="L1680">
        <v>-1</v>
      </c>
      <c r="N1680" s="3" t="str">
        <f t="shared" si="56"/>
        <v/>
      </c>
      <c r="O1680" s="3">
        <f t="shared" si="55"/>
        <v>95</v>
      </c>
      <c r="P1680" s="3"/>
      <c r="R1680" s="18" t="str">
        <f t="shared" si="57"/>
        <v/>
      </c>
    </row>
    <row r="1681" spans="1:18">
      <c r="A1681" s="2">
        <v>1674</v>
      </c>
      <c r="B1681">
        <v>1</v>
      </c>
      <c r="C1681">
        <v>3</v>
      </c>
      <c r="D1681">
        <v>97</v>
      </c>
      <c r="E1681">
        <v>2</v>
      </c>
      <c r="F1681">
        <v>86</v>
      </c>
      <c r="G1681">
        <v>1</v>
      </c>
      <c r="H1681">
        <v>121</v>
      </c>
      <c r="I1681">
        <v>-1</v>
      </c>
      <c r="J1681" s="10">
        <v>3600</v>
      </c>
      <c r="K1681">
        <v>-1</v>
      </c>
      <c r="L1681">
        <v>-1</v>
      </c>
      <c r="N1681" s="3" t="str">
        <f t="shared" si="56"/>
        <v/>
      </c>
      <c r="O1681" s="3">
        <f t="shared" si="55"/>
        <v>95</v>
      </c>
      <c r="P1681" s="3"/>
      <c r="R1681" s="18" t="str">
        <f t="shared" si="57"/>
        <v/>
      </c>
    </row>
    <row r="1682" spans="1:18">
      <c r="A1682" s="2">
        <v>1675</v>
      </c>
      <c r="B1682">
        <v>1</v>
      </c>
      <c r="C1682">
        <v>0</v>
      </c>
      <c r="D1682">
        <v>-1</v>
      </c>
      <c r="E1682">
        <v>0</v>
      </c>
      <c r="F1682">
        <v>-1</v>
      </c>
      <c r="G1682">
        <v>0</v>
      </c>
      <c r="H1682">
        <v>-1</v>
      </c>
      <c r="I1682">
        <v>-1</v>
      </c>
      <c r="J1682" s="10">
        <v>2540</v>
      </c>
      <c r="K1682">
        <v>-1</v>
      </c>
      <c r="L1682">
        <v>-1</v>
      </c>
      <c r="N1682" s="3" t="str">
        <f t="shared" si="56"/>
        <v/>
      </c>
      <c r="O1682" s="3">
        <f t="shared" si="55"/>
        <v>94</v>
      </c>
      <c r="P1682" s="3"/>
      <c r="R1682" s="18" t="str">
        <f t="shared" si="57"/>
        <v/>
      </c>
    </row>
    <row r="1683" spans="1:18">
      <c r="A1683" s="2">
        <v>1676</v>
      </c>
      <c r="B1683">
        <v>1</v>
      </c>
      <c r="C1683">
        <v>4</v>
      </c>
      <c r="D1683">
        <v>85</v>
      </c>
      <c r="E1683">
        <v>4</v>
      </c>
      <c r="F1683">
        <v>85</v>
      </c>
      <c r="G1683">
        <v>0</v>
      </c>
      <c r="H1683">
        <v>-1</v>
      </c>
      <c r="I1683">
        <v>-1</v>
      </c>
      <c r="J1683">
        <v>2540</v>
      </c>
      <c r="K1683">
        <v>-1</v>
      </c>
      <c r="L1683">
        <v>-1</v>
      </c>
      <c r="N1683" s="3" t="str">
        <f t="shared" si="56"/>
        <v/>
      </c>
      <c r="O1683" s="3">
        <f t="shared" si="55"/>
        <v>94</v>
      </c>
      <c r="P1683" s="3"/>
      <c r="R1683" s="18" t="str">
        <f t="shared" si="57"/>
        <v/>
      </c>
    </row>
    <row r="1684" spans="1:18">
      <c r="A1684" s="2">
        <v>1677</v>
      </c>
      <c r="B1684">
        <v>1</v>
      </c>
      <c r="C1684">
        <v>3</v>
      </c>
      <c r="D1684">
        <v>94</v>
      </c>
      <c r="E1684">
        <v>1</v>
      </c>
      <c r="F1684">
        <v>94</v>
      </c>
      <c r="G1684">
        <v>2</v>
      </c>
      <c r="H1684">
        <v>95</v>
      </c>
      <c r="I1684">
        <v>-1</v>
      </c>
      <c r="J1684">
        <v>25400</v>
      </c>
      <c r="K1684">
        <v>-1</v>
      </c>
      <c r="L1684">
        <v>-1</v>
      </c>
      <c r="N1684" s="3" t="str">
        <f t="shared" si="56"/>
        <v/>
      </c>
      <c r="O1684" s="3">
        <f t="shared" si="55"/>
        <v>94</v>
      </c>
      <c r="P1684" s="3"/>
      <c r="R1684" s="18" t="str">
        <f t="shared" si="57"/>
        <v/>
      </c>
    </row>
    <row r="1685" spans="1:18">
      <c r="A1685" s="2">
        <v>1678</v>
      </c>
      <c r="B1685">
        <v>1</v>
      </c>
      <c r="C1685">
        <v>1</v>
      </c>
      <c r="D1685">
        <v>91</v>
      </c>
      <c r="E1685">
        <v>1</v>
      </c>
      <c r="F1685">
        <v>91</v>
      </c>
      <c r="G1685">
        <v>0</v>
      </c>
      <c r="H1685">
        <v>-1</v>
      </c>
      <c r="I1685">
        <v>-1</v>
      </c>
      <c r="J1685">
        <v>25400</v>
      </c>
      <c r="K1685">
        <v>-1</v>
      </c>
      <c r="L1685">
        <v>-1</v>
      </c>
      <c r="N1685" s="3" t="str">
        <f t="shared" si="56"/>
        <v/>
      </c>
      <c r="O1685" s="3">
        <f t="shared" si="55"/>
        <v>94</v>
      </c>
      <c r="P1685" s="3"/>
      <c r="R1685" s="18" t="str">
        <f t="shared" si="57"/>
        <v/>
      </c>
    </row>
    <row r="1686" spans="1:18">
      <c r="A1686" s="2">
        <v>1679</v>
      </c>
      <c r="B1686">
        <v>1</v>
      </c>
      <c r="C1686">
        <v>2</v>
      </c>
      <c r="D1686">
        <v>92</v>
      </c>
      <c r="E1686">
        <v>1</v>
      </c>
      <c r="F1686">
        <v>85</v>
      </c>
      <c r="G1686">
        <v>1</v>
      </c>
      <c r="H1686">
        <v>100</v>
      </c>
      <c r="I1686">
        <v>-1</v>
      </c>
      <c r="J1686">
        <v>25400</v>
      </c>
      <c r="K1686">
        <v>-1</v>
      </c>
      <c r="L1686">
        <v>-1</v>
      </c>
      <c r="N1686" s="3" t="str">
        <f t="shared" si="56"/>
        <v/>
      </c>
      <c r="O1686" s="3">
        <f t="shared" si="55"/>
        <v>94</v>
      </c>
      <c r="P1686" s="3"/>
      <c r="R1686" s="18" t="str">
        <f t="shared" si="57"/>
        <v/>
      </c>
    </row>
    <row r="1687" spans="1:18">
      <c r="A1687" s="2">
        <v>1680</v>
      </c>
      <c r="B1687">
        <v>1</v>
      </c>
      <c r="C1687">
        <v>2</v>
      </c>
      <c r="D1687">
        <v>88</v>
      </c>
      <c r="E1687">
        <v>2</v>
      </c>
      <c r="F1687">
        <v>88</v>
      </c>
      <c r="G1687">
        <v>0</v>
      </c>
      <c r="H1687">
        <v>-1</v>
      </c>
      <c r="I1687">
        <v>-1</v>
      </c>
      <c r="J1687">
        <v>25400</v>
      </c>
      <c r="K1687">
        <v>-1</v>
      </c>
      <c r="L1687">
        <v>-1</v>
      </c>
      <c r="N1687" s="3" t="str">
        <f t="shared" si="56"/>
        <v/>
      </c>
      <c r="O1687" s="3">
        <f t="shared" si="55"/>
        <v>94</v>
      </c>
      <c r="P1687" s="3"/>
      <c r="R1687" s="18" t="str">
        <f t="shared" si="57"/>
        <v/>
      </c>
    </row>
    <row r="1688" spans="1:18">
      <c r="A1688" s="2">
        <v>1681</v>
      </c>
      <c r="B1688">
        <v>1</v>
      </c>
      <c r="C1688">
        <v>2</v>
      </c>
      <c r="D1688">
        <v>92</v>
      </c>
      <c r="E1688">
        <v>1</v>
      </c>
      <c r="F1688">
        <v>90</v>
      </c>
      <c r="G1688">
        <v>1</v>
      </c>
      <c r="H1688">
        <v>95</v>
      </c>
      <c r="I1688">
        <v>-1</v>
      </c>
      <c r="J1688">
        <v>25400</v>
      </c>
      <c r="K1688">
        <v>-1</v>
      </c>
      <c r="L1688">
        <v>-1</v>
      </c>
      <c r="N1688" s="3" t="str">
        <f t="shared" si="56"/>
        <v/>
      </c>
      <c r="O1688" s="3">
        <f t="shared" si="55"/>
        <v>94</v>
      </c>
      <c r="P1688" s="3" t="str">
        <f>IF(O1688&gt;$F$3,"X","-")</f>
        <v>X</v>
      </c>
      <c r="R1688" s="18" t="str">
        <f t="shared" si="57"/>
        <v>Betriebsmeldung</v>
      </c>
    </row>
    <row r="1689" spans="1:18">
      <c r="A1689" s="2">
        <v>1682</v>
      </c>
      <c r="B1689">
        <v>1</v>
      </c>
      <c r="C1689">
        <v>3</v>
      </c>
      <c r="D1689">
        <v>102</v>
      </c>
      <c r="E1689">
        <v>0</v>
      </c>
      <c r="F1689">
        <v>-1</v>
      </c>
      <c r="G1689">
        <v>3</v>
      </c>
      <c r="H1689">
        <v>102</v>
      </c>
      <c r="I1689">
        <v>-1</v>
      </c>
      <c r="J1689">
        <v>25400</v>
      </c>
      <c r="K1689">
        <v>-1</v>
      </c>
      <c r="L1689">
        <v>-1</v>
      </c>
      <c r="N1689" s="3" t="str">
        <f t="shared" si="56"/>
        <v/>
      </c>
      <c r="O1689" s="3">
        <f t="shared" si="55"/>
        <v>94</v>
      </c>
      <c r="P1689" s="3"/>
      <c r="R1689" s="18" t="str">
        <f t="shared" si="57"/>
        <v/>
      </c>
    </row>
    <row r="1690" spans="1:18">
      <c r="A1690" s="2">
        <v>1683</v>
      </c>
      <c r="B1690">
        <v>1</v>
      </c>
      <c r="C1690">
        <v>4</v>
      </c>
      <c r="D1690">
        <v>85</v>
      </c>
      <c r="E1690">
        <v>4</v>
      </c>
      <c r="F1690">
        <v>85</v>
      </c>
      <c r="G1690">
        <v>0</v>
      </c>
      <c r="H1690">
        <v>-1</v>
      </c>
      <c r="I1690">
        <v>-1</v>
      </c>
      <c r="J1690" s="10">
        <v>25400</v>
      </c>
      <c r="K1690">
        <v>-1</v>
      </c>
      <c r="L1690">
        <v>-1</v>
      </c>
      <c r="N1690" s="3" t="str">
        <f t="shared" si="56"/>
        <v/>
      </c>
      <c r="O1690" s="3">
        <f t="shared" si="55"/>
        <v>94</v>
      </c>
      <c r="P1690" s="3"/>
      <c r="R1690" s="18" t="str">
        <f t="shared" si="57"/>
        <v/>
      </c>
    </row>
    <row r="1691" spans="1:18">
      <c r="A1691" s="2">
        <v>1684</v>
      </c>
      <c r="B1691">
        <v>1</v>
      </c>
      <c r="C1691">
        <v>3</v>
      </c>
      <c r="D1691">
        <v>92</v>
      </c>
      <c r="E1691">
        <v>3</v>
      </c>
      <c r="F1691">
        <v>92</v>
      </c>
      <c r="G1691">
        <v>0</v>
      </c>
      <c r="H1691">
        <v>-1</v>
      </c>
      <c r="I1691">
        <v>-1</v>
      </c>
      <c r="J1691" s="10">
        <v>25400</v>
      </c>
      <c r="K1691">
        <v>-1</v>
      </c>
      <c r="L1691">
        <v>-1</v>
      </c>
      <c r="N1691" s="3" t="str">
        <f t="shared" si="56"/>
        <v/>
      </c>
      <c r="O1691" s="3">
        <f t="shared" si="55"/>
        <v>94</v>
      </c>
      <c r="P1691" s="3"/>
      <c r="R1691" s="18" t="str">
        <f t="shared" si="57"/>
        <v/>
      </c>
    </row>
    <row r="1692" spans="1:18">
      <c r="A1692" s="2">
        <v>1685</v>
      </c>
      <c r="B1692">
        <v>1</v>
      </c>
      <c r="C1692">
        <v>2</v>
      </c>
      <c r="D1692">
        <v>113</v>
      </c>
      <c r="E1692">
        <v>0</v>
      </c>
      <c r="F1692">
        <v>-1</v>
      </c>
      <c r="G1692">
        <v>2</v>
      </c>
      <c r="H1692">
        <v>113</v>
      </c>
      <c r="I1692">
        <v>-1</v>
      </c>
      <c r="J1692" s="10">
        <v>25400</v>
      </c>
      <c r="K1692">
        <v>-1</v>
      </c>
      <c r="L1692">
        <v>-1</v>
      </c>
      <c r="N1692" s="3" t="str">
        <f t="shared" si="56"/>
        <v/>
      </c>
      <c r="O1692" s="3">
        <f t="shared" si="55"/>
        <v>94</v>
      </c>
      <c r="P1692" s="3"/>
      <c r="R1692" s="18" t="str">
        <f t="shared" si="57"/>
        <v/>
      </c>
    </row>
    <row r="1693" spans="1:18">
      <c r="A1693" s="2">
        <v>1686</v>
      </c>
      <c r="B1693">
        <v>1</v>
      </c>
      <c r="C1693">
        <v>3</v>
      </c>
      <c r="D1693">
        <v>90</v>
      </c>
      <c r="E1693">
        <v>3</v>
      </c>
      <c r="F1693">
        <v>90</v>
      </c>
      <c r="G1693">
        <v>0</v>
      </c>
      <c r="H1693">
        <v>-1</v>
      </c>
      <c r="I1693">
        <v>-1</v>
      </c>
      <c r="J1693" s="10">
        <v>2500</v>
      </c>
      <c r="K1693">
        <v>-1</v>
      </c>
      <c r="L1693">
        <v>-1</v>
      </c>
      <c r="N1693" s="3" t="str">
        <f t="shared" si="56"/>
        <v/>
      </c>
      <c r="O1693" s="3">
        <f t="shared" si="55"/>
        <v>93</v>
      </c>
      <c r="P1693" s="3"/>
      <c r="R1693" s="18" t="str">
        <f t="shared" si="57"/>
        <v/>
      </c>
    </row>
    <row r="1694" spans="1:18">
      <c r="A1694" s="2">
        <v>1687</v>
      </c>
      <c r="B1694">
        <v>1</v>
      </c>
      <c r="C1694">
        <v>4</v>
      </c>
      <c r="D1694">
        <v>92</v>
      </c>
      <c r="E1694">
        <v>3</v>
      </c>
      <c r="F1694">
        <v>89</v>
      </c>
      <c r="G1694">
        <v>1</v>
      </c>
      <c r="H1694">
        <v>102</v>
      </c>
      <c r="I1694">
        <v>-1</v>
      </c>
      <c r="J1694" s="10">
        <v>3800</v>
      </c>
      <c r="K1694">
        <v>-1</v>
      </c>
      <c r="L1694">
        <v>-1</v>
      </c>
      <c r="N1694" s="3" t="str">
        <f t="shared" si="56"/>
        <v/>
      </c>
      <c r="O1694" s="3">
        <f t="shared" si="55"/>
        <v>93</v>
      </c>
      <c r="P1694" s="3"/>
      <c r="R1694" s="18" t="str">
        <f t="shared" si="57"/>
        <v/>
      </c>
    </row>
    <row r="1695" spans="1:18">
      <c r="A1695" s="2">
        <v>1688</v>
      </c>
      <c r="B1695">
        <v>1</v>
      </c>
      <c r="C1695">
        <v>2</v>
      </c>
      <c r="D1695">
        <v>84</v>
      </c>
      <c r="E1695">
        <v>2</v>
      </c>
      <c r="F1695">
        <v>84</v>
      </c>
      <c r="G1695">
        <v>0</v>
      </c>
      <c r="H1695">
        <v>-1</v>
      </c>
      <c r="I1695">
        <v>-1</v>
      </c>
      <c r="J1695" s="10">
        <v>3300</v>
      </c>
      <c r="K1695">
        <v>-1</v>
      </c>
      <c r="L1695">
        <v>-1</v>
      </c>
      <c r="N1695" s="3" t="str">
        <f t="shared" si="56"/>
        <v/>
      </c>
      <c r="O1695" s="3">
        <f t="shared" si="55"/>
        <v>93</v>
      </c>
      <c r="P1695" s="3"/>
      <c r="R1695" s="18" t="str">
        <f t="shared" si="57"/>
        <v/>
      </c>
    </row>
    <row r="1696" spans="1:18">
      <c r="A1696" s="2">
        <v>1689</v>
      </c>
      <c r="B1696">
        <v>1</v>
      </c>
      <c r="C1696">
        <v>4</v>
      </c>
      <c r="D1696">
        <v>97</v>
      </c>
      <c r="E1696">
        <v>3</v>
      </c>
      <c r="F1696">
        <v>92</v>
      </c>
      <c r="G1696">
        <v>1</v>
      </c>
      <c r="H1696">
        <v>113</v>
      </c>
      <c r="I1696">
        <v>-1</v>
      </c>
      <c r="J1696" s="10">
        <v>3500</v>
      </c>
      <c r="K1696">
        <v>-1</v>
      </c>
      <c r="L1696">
        <v>-1</v>
      </c>
      <c r="N1696" s="3" t="str">
        <f t="shared" si="56"/>
        <v/>
      </c>
      <c r="O1696" s="3">
        <f t="shared" si="55"/>
        <v>92</v>
      </c>
      <c r="P1696" s="3"/>
      <c r="R1696" s="18" t="str">
        <f t="shared" si="57"/>
        <v/>
      </c>
    </row>
    <row r="1697" spans="1:18">
      <c r="A1697" s="2">
        <v>1690</v>
      </c>
      <c r="B1697">
        <v>1</v>
      </c>
      <c r="C1697">
        <v>1</v>
      </c>
      <c r="D1697">
        <v>87</v>
      </c>
      <c r="E1697">
        <v>1</v>
      </c>
      <c r="F1697">
        <v>87</v>
      </c>
      <c r="G1697">
        <v>0</v>
      </c>
      <c r="H1697">
        <v>-1</v>
      </c>
      <c r="I1697">
        <v>-1</v>
      </c>
      <c r="J1697" s="10">
        <v>3900</v>
      </c>
      <c r="K1697">
        <v>-1</v>
      </c>
      <c r="L1697">
        <v>-1</v>
      </c>
      <c r="N1697" s="3" t="str">
        <f t="shared" si="56"/>
        <v/>
      </c>
      <c r="O1697" s="3">
        <f t="shared" si="55"/>
        <v>92</v>
      </c>
      <c r="P1697" s="3"/>
      <c r="R1697" s="18" t="str">
        <f t="shared" si="57"/>
        <v/>
      </c>
    </row>
    <row r="1698" spans="1:18">
      <c r="A1698" s="2">
        <v>1691</v>
      </c>
      <c r="B1698">
        <v>1</v>
      </c>
      <c r="C1698">
        <v>3</v>
      </c>
      <c r="D1698">
        <v>93</v>
      </c>
      <c r="E1698">
        <v>3</v>
      </c>
      <c r="F1698">
        <v>93</v>
      </c>
      <c r="G1698">
        <v>0</v>
      </c>
      <c r="H1698">
        <v>-1</v>
      </c>
      <c r="I1698">
        <v>-1</v>
      </c>
      <c r="J1698" s="10">
        <v>4100</v>
      </c>
      <c r="K1698">
        <v>-1</v>
      </c>
      <c r="L1698">
        <v>-1</v>
      </c>
      <c r="N1698" s="3" t="str">
        <f t="shared" si="56"/>
        <v/>
      </c>
      <c r="O1698" s="3">
        <f t="shared" si="55"/>
        <v>92</v>
      </c>
      <c r="P1698" s="3" t="str">
        <f>IF(O1698&gt;$F$3,"X","-")</f>
        <v>-</v>
      </c>
      <c r="R1698" s="18" t="str">
        <f t="shared" si="57"/>
        <v/>
      </c>
    </row>
    <row r="1699" spans="1:18">
      <c r="A1699" s="2">
        <v>1692</v>
      </c>
      <c r="B1699">
        <v>1</v>
      </c>
      <c r="C1699">
        <v>3</v>
      </c>
      <c r="D1699">
        <v>117</v>
      </c>
      <c r="E1699">
        <v>1</v>
      </c>
      <c r="F1699">
        <v>105</v>
      </c>
      <c r="G1699">
        <v>2</v>
      </c>
      <c r="H1699">
        <v>123</v>
      </c>
      <c r="I1699">
        <v>-1</v>
      </c>
      <c r="J1699" s="10">
        <v>4200</v>
      </c>
      <c r="K1699">
        <v>-1</v>
      </c>
      <c r="L1699">
        <v>-1</v>
      </c>
      <c r="N1699" s="3" t="str">
        <f t="shared" si="56"/>
        <v/>
      </c>
      <c r="O1699" s="3">
        <f t="shared" si="55"/>
        <v>92</v>
      </c>
      <c r="P1699" s="3"/>
      <c r="R1699" s="18" t="str">
        <f t="shared" si="57"/>
        <v/>
      </c>
    </row>
    <row r="1700" spans="1:18">
      <c r="A1700" s="2">
        <v>1693</v>
      </c>
      <c r="B1700">
        <v>1</v>
      </c>
      <c r="C1700">
        <v>3</v>
      </c>
      <c r="D1700">
        <v>96</v>
      </c>
      <c r="E1700">
        <v>2</v>
      </c>
      <c r="F1700">
        <v>83</v>
      </c>
      <c r="G1700">
        <v>1</v>
      </c>
      <c r="H1700">
        <v>123</v>
      </c>
      <c r="I1700">
        <v>-1</v>
      </c>
      <c r="J1700" s="10">
        <v>4000</v>
      </c>
      <c r="K1700">
        <v>-1</v>
      </c>
      <c r="L1700">
        <v>-1</v>
      </c>
      <c r="N1700" s="3" t="str">
        <f t="shared" si="56"/>
        <v/>
      </c>
      <c r="O1700" s="3">
        <f t="shared" si="55"/>
        <v>92</v>
      </c>
      <c r="P1700" s="3"/>
      <c r="R1700" s="18" t="str">
        <f t="shared" si="57"/>
        <v/>
      </c>
    </row>
    <row r="1701" spans="1:18">
      <c r="A1701" s="2">
        <v>1694</v>
      </c>
      <c r="B1701">
        <v>1</v>
      </c>
      <c r="C1701">
        <v>1</v>
      </c>
      <c r="D1701">
        <v>88</v>
      </c>
      <c r="E1701">
        <v>1</v>
      </c>
      <c r="F1701">
        <v>88</v>
      </c>
      <c r="G1701">
        <v>0</v>
      </c>
      <c r="H1701">
        <v>-1</v>
      </c>
      <c r="I1701">
        <v>-1</v>
      </c>
      <c r="J1701">
        <v>3800</v>
      </c>
      <c r="K1701">
        <v>-1</v>
      </c>
      <c r="L1701">
        <v>-1</v>
      </c>
      <c r="N1701" s="3" t="str">
        <f t="shared" si="56"/>
        <v/>
      </c>
      <c r="O1701" s="3">
        <f t="shared" si="55"/>
        <v>92</v>
      </c>
      <c r="P1701" s="3"/>
      <c r="R1701" s="18" t="str">
        <f t="shared" si="57"/>
        <v/>
      </c>
    </row>
    <row r="1702" spans="1:18">
      <c r="A1702" s="2">
        <v>1695</v>
      </c>
      <c r="B1702">
        <v>1</v>
      </c>
      <c r="C1702">
        <v>2</v>
      </c>
      <c r="D1702">
        <v>101</v>
      </c>
      <c r="E1702">
        <v>1</v>
      </c>
      <c r="F1702">
        <v>88</v>
      </c>
      <c r="G1702">
        <v>1</v>
      </c>
      <c r="H1702">
        <v>114</v>
      </c>
      <c r="I1702">
        <v>-1</v>
      </c>
      <c r="J1702">
        <v>3100</v>
      </c>
      <c r="K1702">
        <v>-1</v>
      </c>
      <c r="L1702">
        <v>-1</v>
      </c>
      <c r="N1702" s="3" t="str">
        <f t="shared" si="56"/>
        <v/>
      </c>
      <c r="O1702" s="3">
        <f t="shared" si="55"/>
        <v>92</v>
      </c>
      <c r="P1702" s="3"/>
      <c r="R1702" s="18" t="str">
        <f t="shared" si="57"/>
        <v/>
      </c>
    </row>
    <row r="1703" spans="1:18">
      <c r="A1703" s="2">
        <v>1696</v>
      </c>
      <c r="B1703">
        <v>1</v>
      </c>
      <c r="C1703">
        <v>5</v>
      </c>
      <c r="D1703">
        <v>88</v>
      </c>
      <c r="E1703">
        <v>5</v>
      </c>
      <c r="F1703">
        <v>88</v>
      </c>
      <c r="G1703">
        <v>0</v>
      </c>
      <c r="H1703">
        <v>-1</v>
      </c>
      <c r="I1703">
        <v>-1</v>
      </c>
      <c r="J1703">
        <v>4200</v>
      </c>
      <c r="K1703">
        <v>-1</v>
      </c>
      <c r="L1703">
        <v>-1</v>
      </c>
      <c r="N1703" s="3" t="str">
        <f t="shared" si="56"/>
        <v/>
      </c>
      <c r="O1703" s="3">
        <f t="shared" si="55"/>
        <v>92</v>
      </c>
      <c r="P1703" s="3"/>
      <c r="R1703" s="18" t="str">
        <f t="shared" si="57"/>
        <v/>
      </c>
    </row>
    <row r="1704" spans="1:18">
      <c r="A1704" s="2">
        <v>1697</v>
      </c>
      <c r="B1704">
        <v>1</v>
      </c>
      <c r="C1704">
        <v>1</v>
      </c>
      <c r="D1704">
        <v>91</v>
      </c>
      <c r="E1704">
        <v>0</v>
      </c>
      <c r="F1704">
        <v>-1</v>
      </c>
      <c r="G1704">
        <v>1</v>
      </c>
      <c r="H1704">
        <v>91</v>
      </c>
      <c r="I1704">
        <v>-1</v>
      </c>
      <c r="J1704">
        <v>4400</v>
      </c>
      <c r="K1704">
        <v>-1</v>
      </c>
      <c r="L1704">
        <v>-1</v>
      </c>
      <c r="N1704" s="3" t="str">
        <f t="shared" si="56"/>
        <v/>
      </c>
      <c r="O1704" s="3">
        <f t="shared" si="55"/>
        <v>92</v>
      </c>
      <c r="P1704" s="3"/>
      <c r="R1704" s="18" t="str">
        <f t="shared" si="57"/>
        <v/>
      </c>
    </row>
    <row r="1705" spans="1:18">
      <c r="A1705" s="2">
        <v>1698</v>
      </c>
      <c r="B1705">
        <v>1</v>
      </c>
      <c r="C1705">
        <v>3</v>
      </c>
      <c r="D1705">
        <v>91</v>
      </c>
      <c r="E1705">
        <v>2</v>
      </c>
      <c r="F1705">
        <v>87</v>
      </c>
      <c r="G1705">
        <v>1</v>
      </c>
      <c r="H1705">
        <v>101</v>
      </c>
      <c r="I1705">
        <v>-1</v>
      </c>
      <c r="J1705">
        <v>3900</v>
      </c>
      <c r="K1705">
        <v>-1</v>
      </c>
      <c r="L1705">
        <v>-1</v>
      </c>
      <c r="N1705" s="3" t="str">
        <f t="shared" si="56"/>
        <v/>
      </c>
      <c r="O1705" s="3">
        <f t="shared" ref="O1705:O1768" si="58">COUNTIF(N266:N1705,"X")</f>
        <v>92</v>
      </c>
      <c r="P1705" s="3"/>
      <c r="R1705" s="18" t="str">
        <f t="shared" si="57"/>
        <v/>
      </c>
    </row>
    <row r="1706" spans="1:18">
      <c r="A1706" s="2">
        <v>1699</v>
      </c>
      <c r="B1706">
        <v>1</v>
      </c>
      <c r="C1706">
        <v>-2</v>
      </c>
      <c r="D1706">
        <v>112</v>
      </c>
      <c r="E1706">
        <v>-2</v>
      </c>
      <c r="F1706">
        <v>101</v>
      </c>
      <c r="G1706">
        <v>-2</v>
      </c>
      <c r="H1706">
        <v>120</v>
      </c>
      <c r="I1706">
        <v>-1</v>
      </c>
      <c r="J1706">
        <v>4000</v>
      </c>
      <c r="K1706">
        <v>-1</v>
      </c>
      <c r="L1706">
        <v>-1</v>
      </c>
      <c r="N1706" s="3" t="str">
        <f t="shared" si="56"/>
        <v>X</v>
      </c>
      <c r="O1706" s="3">
        <f t="shared" si="58"/>
        <v>93</v>
      </c>
      <c r="P1706" s="3"/>
      <c r="R1706" s="18" t="str">
        <f t="shared" si="57"/>
        <v/>
      </c>
    </row>
    <row r="1707" spans="1:18">
      <c r="A1707" s="2">
        <v>1700</v>
      </c>
      <c r="B1707">
        <v>1</v>
      </c>
      <c r="C1707">
        <v>5</v>
      </c>
      <c r="D1707">
        <v>99</v>
      </c>
      <c r="E1707">
        <v>3</v>
      </c>
      <c r="F1707">
        <v>89</v>
      </c>
      <c r="G1707">
        <v>2</v>
      </c>
      <c r="H1707">
        <v>116</v>
      </c>
      <c r="I1707">
        <v>-1</v>
      </c>
      <c r="J1707">
        <v>3500</v>
      </c>
      <c r="K1707">
        <v>-1</v>
      </c>
      <c r="L1707">
        <v>-1</v>
      </c>
      <c r="N1707" s="3" t="str">
        <f t="shared" si="56"/>
        <v/>
      </c>
      <c r="O1707" s="3">
        <f t="shared" si="58"/>
        <v>93</v>
      </c>
      <c r="P1707" s="3"/>
      <c r="R1707" s="18" t="str">
        <f t="shared" si="57"/>
        <v/>
      </c>
    </row>
    <row r="1708" spans="1:18">
      <c r="A1708" s="2">
        <v>1701</v>
      </c>
      <c r="B1708">
        <v>1</v>
      </c>
      <c r="C1708">
        <v>4</v>
      </c>
      <c r="D1708">
        <v>105</v>
      </c>
      <c r="E1708">
        <v>3</v>
      </c>
      <c r="F1708">
        <v>101</v>
      </c>
      <c r="G1708">
        <v>1</v>
      </c>
      <c r="H1708">
        <v>117</v>
      </c>
      <c r="I1708">
        <v>-1</v>
      </c>
      <c r="J1708">
        <v>3000</v>
      </c>
      <c r="K1708">
        <v>-1</v>
      </c>
      <c r="L1708">
        <v>-1</v>
      </c>
      <c r="N1708" s="3" t="str">
        <f t="shared" si="56"/>
        <v/>
      </c>
      <c r="O1708" s="3">
        <f t="shared" si="58"/>
        <v>93</v>
      </c>
      <c r="P1708" s="3" t="str">
        <f>IF(O1708&gt;$F$3,"X","-")</f>
        <v>-</v>
      </c>
      <c r="R1708" s="18" t="str">
        <f t="shared" si="57"/>
        <v/>
      </c>
    </row>
    <row r="1709" spans="1:18">
      <c r="A1709" s="2">
        <v>1702</v>
      </c>
      <c r="B1709">
        <v>1</v>
      </c>
      <c r="C1709">
        <v>0</v>
      </c>
      <c r="D1709">
        <v>-1</v>
      </c>
      <c r="E1709">
        <v>0</v>
      </c>
      <c r="F1709">
        <v>-1</v>
      </c>
      <c r="G1709">
        <v>0</v>
      </c>
      <c r="H1709">
        <v>-1</v>
      </c>
      <c r="I1709">
        <v>-1</v>
      </c>
      <c r="J1709">
        <v>3900</v>
      </c>
      <c r="K1709">
        <v>-1</v>
      </c>
      <c r="L1709">
        <v>-1</v>
      </c>
      <c r="N1709" s="3" t="str">
        <f t="shared" si="56"/>
        <v/>
      </c>
      <c r="O1709" s="3">
        <f t="shared" si="58"/>
        <v>93</v>
      </c>
      <c r="P1709" s="3"/>
      <c r="R1709" s="18" t="str">
        <f t="shared" si="57"/>
        <v/>
      </c>
    </row>
    <row r="1710" spans="1:18">
      <c r="A1710" s="2">
        <v>1703</v>
      </c>
      <c r="B1710">
        <v>1</v>
      </c>
      <c r="C1710">
        <v>1</v>
      </c>
      <c r="D1710">
        <v>84</v>
      </c>
      <c r="E1710">
        <v>1</v>
      </c>
      <c r="F1710">
        <v>84</v>
      </c>
      <c r="G1710">
        <v>0</v>
      </c>
      <c r="H1710">
        <v>-1</v>
      </c>
      <c r="I1710">
        <v>-1</v>
      </c>
      <c r="J1710">
        <v>4400</v>
      </c>
      <c r="K1710">
        <v>-1</v>
      </c>
      <c r="L1710">
        <v>-1</v>
      </c>
      <c r="N1710" s="3" t="str">
        <f t="shared" si="56"/>
        <v/>
      </c>
      <c r="O1710" s="3">
        <f t="shared" si="58"/>
        <v>93</v>
      </c>
      <c r="P1710" s="3"/>
      <c r="R1710" s="18" t="str">
        <f t="shared" si="57"/>
        <v/>
      </c>
    </row>
    <row r="1711" spans="1:18">
      <c r="A1711" s="2">
        <v>1704</v>
      </c>
      <c r="B1711">
        <v>1</v>
      </c>
      <c r="C1711">
        <v>2</v>
      </c>
      <c r="D1711">
        <v>102</v>
      </c>
      <c r="E1711">
        <v>1</v>
      </c>
      <c r="F1711">
        <v>110</v>
      </c>
      <c r="G1711">
        <v>1</v>
      </c>
      <c r="H1711">
        <v>95</v>
      </c>
      <c r="I1711">
        <v>-1</v>
      </c>
      <c r="J1711">
        <v>4200</v>
      </c>
      <c r="K1711">
        <v>-1</v>
      </c>
      <c r="L1711">
        <v>-1</v>
      </c>
      <c r="N1711" s="3" t="str">
        <f t="shared" si="56"/>
        <v/>
      </c>
      <c r="O1711" s="3">
        <f t="shared" si="58"/>
        <v>93</v>
      </c>
      <c r="P1711" s="3"/>
      <c r="R1711" s="18" t="str">
        <f t="shared" si="57"/>
        <v/>
      </c>
    </row>
    <row r="1712" spans="1:18">
      <c r="A1712" s="2">
        <v>1705</v>
      </c>
      <c r="B1712">
        <v>1</v>
      </c>
      <c r="C1712">
        <v>3</v>
      </c>
      <c r="D1712">
        <v>92</v>
      </c>
      <c r="E1712">
        <v>2</v>
      </c>
      <c r="F1712">
        <v>81</v>
      </c>
      <c r="G1712">
        <v>1</v>
      </c>
      <c r="H1712">
        <v>114</v>
      </c>
      <c r="I1712">
        <v>-1</v>
      </c>
      <c r="J1712">
        <v>3100</v>
      </c>
      <c r="K1712">
        <v>-1</v>
      </c>
      <c r="L1712">
        <v>-1</v>
      </c>
      <c r="N1712" s="3" t="str">
        <f t="shared" si="56"/>
        <v/>
      </c>
      <c r="O1712" s="3">
        <f t="shared" si="58"/>
        <v>93</v>
      </c>
      <c r="P1712" s="3"/>
      <c r="R1712" s="18" t="str">
        <f t="shared" si="57"/>
        <v/>
      </c>
    </row>
    <row r="1713" spans="1:18">
      <c r="A1713" s="2">
        <v>1706</v>
      </c>
      <c r="B1713">
        <v>1</v>
      </c>
      <c r="C1713">
        <v>5</v>
      </c>
      <c r="D1713">
        <v>97</v>
      </c>
      <c r="E1713">
        <v>3</v>
      </c>
      <c r="F1713">
        <v>87</v>
      </c>
      <c r="G1713">
        <v>2</v>
      </c>
      <c r="H1713">
        <v>114</v>
      </c>
      <c r="I1713">
        <v>-1</v>
      </c>
      <c r="J1713">
        <v>3800</v>
      </c>
      <c r="K1713">
        <v>-1</v>
      </c>
      <c r="L1713">
        <v>-1</v>
      </c>
      <c r="N1713" s="3" t="str">
        <f t="shared" si="56"/>
        <v/>
      </c>
      <c r="O1713" s="3">
        <f t="shared" si="58"/>
        <v>93</v>
      </c>
      <c r="P1713" s="3"/>
      <c r="R1713" s="18" t="str">
        <f t="shared" si="57"/>
        <v/>
      </c>
    </row>
    <row r="1714" spans="1:18">
      <c r="A1714" s="2">
        <v>1707</v>
      </c>
      <c r="B1714">
        <v>1</v>
      </c>
      <c r="C1714">
        <v>5</v>
      </c>
      <c r="D1714">
        <v>119</v>
      </c>
      <c r="E1714">
        <v>0</v>
      </c>
      <c r="F1714">
        <v>-1</v>
      </c>
      <c r="G1714">
        <v>5</v>
      </c>
      <c r="H1714">
        <v>119</v>
      </c>
      <c r="I1714">
        <v>-1</v>
      </c>
      <c r="J1714">
        <v>4000</v>
      </c>
      <c r="K1714">
        <v>-1</v>
      </c>
      <c r="L1714">
        <v>-1</v>
      </c>
      <c r="N1714" s="3" t="str">
        <f t="shared" si="56"/>
        <v/>
      </c>
      <c r="O1714" s="3">
        <f t="shared" si="58"/>
        <v>93</v>
      </c>
      <c r="P1714" s="3"/>
      <c r="R1714" s="18" t="str">
        <f t="shared" si="57"/>
        <v/>
      </c>
    </row>
    <row r="1715" spans="1:18">
      <c r="A1715" s="2">
        <v>1708</v>
      </c>
      <c r="B1715">
        <v>1</v>
      </c>
      <c r="C1715">
        <v>3</v>
      </c>
      <c r="D1715">
        <v>88</v>
      </c>
      <c r="E1715">
        <v>3</v>
      </c>
      <c r="F1715">
        <v>88</v>
      </c>
      <c r="G1715">
        <v>0</v>
      </c>
      <c r="H1715">
        <v>-1</v>
      </c>
      <c r="I1715">
        <v>-1</v>
      </c>
      <c r="J1715">
        <v>3600</v>
      </c>
      <c r="K1715">
        <v>-1</v>
      </c>
      <c r="L1715">
        <v>-1</v>
      </c>
      <c r="N1715" s="3" t="str">
        <f t="shared" si="56"/>
        <v/>
      </c>
      <c r="O1715" s="3">
        <f t="shared" si="58"/>
        <v>93</v>
      </c>
      <c r="P1715" s="3"/>
      <c r="R1715" s="18" t="str">
        <f t="shared" si="57"/>
        <v/>
      </c>
    </row>
    <row r="1716" spans="1:18">
      <c r="A1716" s="2">
        <v>1709</v>
      </c>
      <c r="B1716">
        <v>1</v>
      </c>
      <c r="C1716">
        <v>2</v>
      </c>
      <c r="D1716">
        <v>90</v>
      </c>
      <c r="E1716">
        <v>2</v>
      </c>
      <c r="F1716">
        <v>90</v>
      </c>
      <c r="G1716">
        <v>0</v>
      </c>
      <c r="H1716">
        <v>-1</v>
      </c>
      <c r="I1716">
        <v>-1</v>
      </c>
      <c r="J1716">
        <v>3800</v>
      </c>
      <c r="K1716">
        <v>-1</v>
      </c>
      <c r="L1716">
        <v>-1</v>
      </c>
      <c r="N1716" s="3" t="str">
        <f t="shared" si="56"/>
        <v/>
      </c>
      <c r="O1716" s="3">
        <f t="shared" si="58"/>
        <v>93</v>
      </c>
      <c r="P1716" s="3"/>
      <c r="R1716" s="18" t="str">
        <f t="shared" si="57"/>
        <v/>
      </c>
    </row>
    <row r="1717" spans="1:18">
      <c r="A1717" s="2">
        <v>1710</v>
      </c>
      <c r="B1717">
        <v>1</v>
      </c>
      <c r="C1717">
        <v>1</v>
      </c>
      <c r="D1717">
        <v>91</v>
      </c>
      <c r="E1717">
        <v>0</v>
      </c>
      <c r="F1717">
        <v>-1</v>
      </c>
      <c r="G1717">
        <v>1</v>
      </c>
      <c r="H1717">
        <v>91</v>
      </c>
      <c r="I1717">
        <v>-1</v>
      </c>
      <c r="J1717">
        <v>4600</v>
      </c>
      <c r="K1717">
        <v>-1</v>
      </c>
      <c r="L1717">
        <v>-1</v>
      </c>
      <c r="N1717" s="3" t="str">
        <f t="shared" si="56"/>
        <v/>
      </c>
      <c r="O1717" s="3">
        <f t="shared" si="58"/>
        <v>93</v>
      </c>
      <c r="P1717" s="3"/>
      <c r="R1717" s="18" t="str">
        <f t="shared" si="57"/>
        <v/>
      </c>
    </row>
    <row r="1718" spans="1:18">
      <c r="A1718" s="2">
        <v>1711</v>
      </c>
      <c r="B1718">
        <v>1</v>
      </c>
      <c r="C1718">
        <v>2</v>
      </c>
      <c r="D1718">
        <v>95</v>
      </c>
      <c r="E1718">
        <v>2</v>
      </c>
      <c r="F1718">
        <v>95</v>
      </c>
      <c r="G1718">
        <v>0</v>
      </c>
      <c r="H1718">
        <v>-1</v>
      </c>
      <c r="I1718">
        <v>-1</v>
      </c>
      <c r="J1718">
        <v>4500</v>
      </c>
      <c r="K1718">
        <v>-1</v>
      </c>
      <c r="L1718">
        <v>-1</v>
      </c>
      <c r="N1718" s="3" t="str">
        <f t="shared" si="56"/>
        <v/>
      </c>
      <c r="O1718" s="3">
        <f t="shared" si="58"/>
        <v>92</v>
      </c>
      <c r="P1718" s="3" t="str">
        <f>IF(O1718&gt;$F$3,"X","-")</f>
        <v>-</v>
      </c>
      <c r="R1718" s="18" t="str">
        <f t="shared" si="57"/>
        <v/>
      </c>
    </row>
    <row r="1719" spans="1:18">
      <c r="A1719" s="2">
        <v>1712</v>
      </c>
      <c r="B1719">
        <v>1</v>
      </c>
      <c r="C1719">
        <v>6</v>
      </c>
      <c r="D1719">
        <v>96</v>
      </c>
      <c r="E1719">
        <v>3</v>
      </c>
      <c r="F1719">
        <v>88</v>
      </c>
      <c r="G1719">
        <v>3</v>
      </c>
      <c r="H1719">
        <v>104</v>
      </c>
      <c r="I1719">
        <v>-1</v>
      </c>
      <c r="J1719">
        <v>4200</v>
      </c>
      <c r="K1719">
        <v>-1</v>
      </c>
      <c r="L1719">
        <v>-1</v>
      </c>
      <c r="N1719" s="3" t="str">
        <f t="shared" si="56"/>
        <v/>
      </c>
      <c r="O1719" s="3">
        <f t="shared" si="58"/>
        <v>92</v>
      </c>
      <c r="P1719" s="3"/>
      <c r="R1719" s="18" t="str">
        <f t="shared" si="57"/>
        <v/>
      </c>
    </row>
    <row r="1720" spans="1:18">
      <c r="A1720" s="2">
        <v>1713</v>
      </c>
      <c r="B1720">
        <v>1</v>
      </c>
      <c r="C1720">
        <v>4</v>
      </c>
      <c r="D1720">
        <v>103</v>
      </c>
      <c r="E1720">
        <v>2</v>
      </c>
      <c r="F1720">
        <v>92</v>
      </c>
      <c r="G1720">
        <v>2</v>
      </c>
      <c r="H1720">
        <v>115</v>
      </c>
      <c r="I1720">
        <v>-1</v>
      </c>
      <c r="J1720">
        <v>3900</v>
      </c>
      <c r="K1720">
        <v>-1</v>
      </c>
      <c r="L1720">
        <v>-1</v>
      </c>
      <c r="N1720" s="3" t="str">
        <f t="shared" si="56"/>
        <v/>
      </c>
      <c r="O1720" s="3">
        <f t="shared" si="58"/>
        <v>92</v>
      </c>
      <c r="P1720" s="3"/>
      <c r="R1720" s="18" t="str">
        <f t="shared" si="57"/>
        <v/>
      </c>
    </row>
    <row r="1721" spans="1:18">
      <c r="A1721" s="2">
        <v>1714</v>
      </c>
      <c r="B1721">
        <v>1</v>
      </c>
      <c r="C1721">
        <v>4</v>
      </c>
      <c r="D1721">
        <v>87</v>
      </c>
      <c r="E1721">
        <v>3</v>
      </c>
      <c r="F1721">
        <v>82</v>
      </c>
      <c r="G1721">
        <v>1</v>
      </c>
      <c r="H1721">
        <v>105</v>
      </c>
      <c r="I1721">
        <v>-1</v>
      </c>
      <c r="J1721">
        <v>4000</v>
      </c>
      <c r="K1721">
        <v>-1</v>
      </c>
      <c r="L1721">
        <v>-1</v>
      </c>
      <c r="N1721" s="3" t="str">
        <f t="shared" si="56"/>
        <v/>
      </c>
      <c r="O1721" s="3">
        <f t="shared" si="58"/>
        <v>92</v>
      </c>
      <c r="P1721" s="3"/>
      <c r="R1721" s="18" t="str">
        <f t="shared" si="57"/>
        <v/>
      </c>
    </row>
    <row r="1722" spans="1:18">
      <c r="A1722" s="2">
        <v>1715</v>
      </c>
      <c r="B1722">
        <v>1</v>
      </c>
      <c r="C1722">
        <v>6</v>
      </c>
      <c r="D1722">
        <v>95</v>
      </c>
      <c r="E1722">
        <v>6</v>
      </c>
      <c r="F1722">
        <v>95</v>
      </c>
      <c r="G1722">
        <v>0</v>
      </c>
      <c r="H1722">
        <v>-1</v>
      </c>
      <c r="I1722">
        <v>-1</v>
      </c>
      <c r="J1722" s="10">
        <v>4200</v>
      </c>
      <c r="K1722">
        <v>-1</v>
      </c>
      <c r="L1722">
        <v>-1</v>
      </c>
      <c r="N1722" s="3" t="str">
        <f t="shared" si="56"/>
        <v/>
      </c>
      <c r="O1722" s="3">
        <f t="shared" si="58"/>
        <v>92</v>
      </c>
      <c r="P1722" s="3"/>
      <c r="R1722" s="18" t="str">
        <f t="shared" si="57"/>
        <v/>
      </c>
    </row>
    <row r="1723" spans="1:18">
      <c r="A1723" s="2">
        <v>1716</v>
      </c>
      <c r="B1723">
        <v>1</v>
      </c>
      <c r="C1723">
        <v>3</v>
      </c>
      <c r="D1723">
        <v>98</v>
      </c>
      <c r="E1723">
        <v>2</v>
      </c>
      <c r="F1723">
        <v>86</v>
      </c>
      <c r="G1723">
        <v>1</v>
      </c>
      <c r="H1723">
        <v>124</v>
      </c>
      <c r="I1723">
        <v>-1</v>
      </c>
      <c r="J1723" s="10">
        <v>4300</v>
      </c>
      <c r="K1723">
        <v>-1</v>
      </c>
      <c r="L1723">
        <v>-1</v>
      </c>
      <c r="N1723" s="3" t="str">
        <f t="shared" si="56"/>
        <v/>
      </c>
      <c r="O1723" s="3">
        <f t="shared" si="58"/>
        <v>92</v>
      </c>
      <c r="P1723" s="3"/>
      <c r="R1723" s="18" t="str">
        <f t="shared" si="57"/>
        <v/>
      </c>
    </row>
    <row r="1724" spans="1:18">
      <c r="A1724" s="2">
        <v>1717</v>
      </c>
      <c r="B1724">
        <v>1</v>
      </c>
      <c r="C1724">
        <v>1</v>
      </c>
      <c r="D1724">
        <v>107</v>
      </c>
      <c r="E1724">
        <v>1</v>
      </c>
      <c r="F1724">
        <v>107</v>
      </c>
      <c r="G1724">
        <v>0</v>
      </c>
      <c r="H1724">
        <v>-1</v>
      </c>
      <c r="I1724">
        <v>-1</v>
      </c>
      <c r="J1724" s="10">
        <v>3900</v>
      </c>
      <c r="K1724">
        <v>-1</v>
      </c>
      <c r="L1724">
        <v>-1</v>
      </c>
      <c r="N1724" s="3" t="str">
        <f t="shared" si="56"/>
        <v/>
      </c>
      <c r="O1724" s="3">
        <f t="shared" si="58"/>
        <v>92</v>
      </c>
      <c r="P1724" s="3"/>
      <c r="R1724" s="18" t="str">
        <f t="shared" si="57"/>
        <v/>
      </c>
    </row>
    <row r="1725" spans="1:18">
      <c r="A1725" s="2">
        <v>1718</v>
      </c>
      <c r="B1725">
        <v>1</v>
      </c>
      <c r="C1725">
        <v>3</v>
      </c>
      <c r="D1725">
        <v>96</v>
      </c>
      <c r="E1725">
        <v>0</v>
      </c>
      <c r="F1725">
        <v>-1</v>
      </c>
      <c r="G1725">
        <v>3</v>
      </c>
      <c r="H1725">
        <v>96</v>
      </c>
      <c r="I1725">
        <v>-1</v>
      </c>
      <c r="J1725" s="10">
        <v>2500</v>
      </c>
      <c r="K1725">
        <v>-1</v>
      </c>
      <c r="L1725">
        <v>-1</v>
      </c>
      <c r="N1725" s="3" t="str">
        <f t="shared" si="56"/>
        <v/>
      </c>
      <c r="O1725" s="3">
        <f t="shared" si="58"/>
        <v>92</v>
      </c>
      <c r="P1725" s="3"/>
      <c r="R1725" s="18" t="str">
        <f t="shared" si="57"/>
        <v/>
      </c>
    </row>
    <row r="1726" spans="1:18">
      <c r="A1726" s="2">
        <v>1719</v>
      </c>
      <c r="B1726">
        <v>1</v>
      </c>
      <c r="C1726">
        <v>2</v>
      </c>
      <c r="D1726">
        <v>98</v>
      </c>
      <c r="E1726">
        <v>1</v>
      </c>
      <c r="F1726">
        <v>85</v>
      </c>
      <c r="G1726">
        <v>1</v>
      </c>
      <c r="H1726">
        <v>112</v>
      </c>
      <c r="I1726">
        <v>-1</v>
      </c>
      <c r="J1726" s="10">
        <v>3800</v>
      </c>
      <c r="K1726">
        <v>-1</v>
      </c>
      <c r="L1726">
        <v>-1</v>
      </c>
      <c r="N1726" s="3" t="str">
        <f t="shared" si="56"/>
        <v/>
      </c>
      <c r="O1726" s="3">
        <f t="shared" si="58"/>
        <v>92</v>
      </c>
      <c r="P1726" s="3"/>
      <c r="R1726" s="18" t="str">
        <f t="shared" si="57"/>
        <v/>
      </c>
    </row>
    <row r="1727" spans="1:18">
      <c r="A1727" s="2">
        <v>1720</v>
      </c>
      <c r="B1727">
        <v>1</v>
      </c>
      <c r="C1727">
        <v>5</v>
      </c>
      <c r="D1727">
        <v>94</v>
      </c>
      <c r="E1727">
        <v>2</v>
      </c>
      <c r="F1727">
        <v>87</v>
      </c>
      <c r="G1727">
        <v>3</v>
      </c>
      <c r="H1727">
        <v>100</v>
      </c>
      <c r="I1727">
        <v>-1</v>
      </c>
      <c r="J1727" s="10">
        <v>4700</v>
      </c>
      <c r="K1727">
        <v>-1</v>
      </c>
      <c r="L1727">
        <v>-1</v>
      </c>
      <c r="N1727" s="3" t="str">
        <f t="shared" si="56"/>
        <v/>
      </c>
      <c r="O1727" s="3">
        <f t="shared" si="58"/>
        <v>92</v>
      </c>
      <c r="P1727" s="3"/>
      <c r="R1727" s="18" t="str">
        <f t="shared" si="57"/>
        <v/>
      </c>
    </row>
    <row r="1728" spans="1:18">
      <c r="A1728" s="2">
        <v>1721</v>
      </c>
      <c r="B1728">
        <v>1</v>
      </c>
      <c r="C1728">
        <v>-2</v>
      </c>
      <c r="D1728">
        <v>103</v>
      </c>
      <c r="E1728">
        <v>-2</v>
      </c>
      <c r="F1728">
        <v>96</v>
      </c>
      <c r="G1728">
        <v>-2</v>
      </c>
      <c r="H1728">
        <v>110</v>
      </c>
      <c r="I1728">
        <v>-1</v>
      </c>
      <c r="J1728" s="10">
        <v>3600</v>
      </c>
      <c r="K1728">
        <v>-1</v>
      </c>
      <c r="L1728">
        <v>-1</v>
      </c>
      <c r="N1728" s="3" t="str">
        <f t="shared" si="56"/>
        <v>X</v>
      </c>
      <c r="O1728" s="3">
        <f t="shared" si="58"/>
        <v>93</v>
      </c>
      <c r="P1728" s="3" t="str">
        <f>IF(O1728&gt;$F$3,"X","-")</f>
        <v>-</v>
      </c>
      <c r="R1728" s="18" t="str">
        <f t="shared" si="57"/>
        <v/>
      </c>
    </row>
    <row r="1729" spans="1:18">
      <c r="A1729" s="2">
        <v>1722</v>
      </c>
      <c r="B1729">
        <v>1</v>
      </c>
      <c r="C1729">
        <v>5</v>
      </c>
      <c r="D1729">
        <v>93</v>
      </c>
      <c r="E1729">
        <v>3</v>
      </c>
      <c r="F1729">
        <v>86</v>
      </c>
      <c r="G1729">
        <v>2</v>
      </c>
      <c r="H1729">
        <v>104</v>
      </c>
      <c r="I1729">
        <v>-1</v>
      </c>
      <c r="J1729" s="10">
        <v>3300</v>
      </c>
      <c r="K1729">
        <v>-1</v>
      </c>
      <c r="L1729">
        <v>-1</v>
      </c>
      <c r="N1729" s="3" t="str">
        <f t="shared" si="56"/>
        <v/>
      </c>
      <c r="O1729" s="3">
        <f t="shared" si="58"/>
        <v>93</v>
      </c>
      <c r="P1729" s="3"/>
      <c r="R1729" s="18" t="str">
        <f t="shared" si="57"/>
        <v/>
      </c>
    </row>
    <row r="1730" spans="1:18">
      <c r="A1730" s="2">
        <v>1723</v>
      </c>
      <c r="B1730">
        <v>1</v>
      </c>
      <c r="C1730">
        <v>2</v>
      </c>
      <c r="D1730">
        <v>87</v>
      </c>
      <c r="E1730">
        <v>1</v>
      </c>
      <c r="F1730">
        <v>90</v>
      </c>
      <c r="G1730">
        <v>1</v>
      </c>
      <c r="H1730">
        <v>84</v>
      </c>
      <c r="I1730">
        <v>-1</v>
      </c>
      <c r="J1730">
        <v>3600</v>
      </c>
      <c r="K1730">
        <v>-1</v>
      </c>
      <c r="L1730">
        <v>-1</v>
      </c>
      <c r="N1730" s="3" t="str">
        <f t="shared" si="56"/>
        <v/>
      </c>
      <c r="O1730" s="3">
        <f t="shared" si="58"/>
        <v>93</v>
      </c>
      <c r="P1730" s="3"/>
      <c r="R1730" s="18" t="str">
        <f t="shared" si="57"/>
        <v/>
      </c>
    </row>
    <row r="1731" spans="1:18">
      <c r="A1731" s="2">
        <v>1724</v>
      </c>
      <c r="B1731">
        <v>1</v>
      </c>
      <c r="C1731">
        <v>4</v>
      </c>
      <c r="D1731">
        <v>119</v>
      </c>
      <c r="E1731">
        <v>0</v>
      </c>
      <c r="F1731">
        <v>-1</v>
      </c>
      <c r="G1731">
        <v>4</v>
      </c>
      <c r="H1731">
        <v>119</v>
      </c>
      <c r="I1731">
        <v>-1</v>
      </c>
      <c r="J1731">
        <v>3800</v>
      </c>
      <c r="K1731">
        <v>-1</v>
      </c>
      <c r="L1731">
        <v>-1</v>
      </c>
      <c r="N1731" s="3" t="str">
        <f t="shared" si="56"/>
        <v/>
      </c>
      <c r="O1731" s="3">
        <f t="shared" si="58"/>
        <v>93</v>
      </c>
      <c r="P1731" s="3"/>
      <c r="R1731" s="18" t="str">
        <f t="shared" si="57"/>
        <v/>
      </c>
    </row>
    <row r="1732" spans="1:18">
      <c r="A1732" s="2">
        <v>1725</v>
      </c>
      <c r="B1732">
        <v>1</v>
      </c>
      <c r="C1732">
        <v>2</v>
      </c>
      <c r="D1732">
        <v>104</v>
      </c>
      <c r="E1732">
        <v>1</v>
      </c>
      <c r="F1732">
        <v>88</v>
      </c>
      <c r="G1732">
        <v>1</v>
      </c>
      <c r="H1732">
        <v>121</v>
      </c>
      <c r="I1732">
        <v>-1</v>
      </c>
      <c r="J1732">
        <v>4600</v>
      </c>
      <c r="K1732">
        <v>-1</v>
      </c>
      <c r="L1732">
        <v>-1</v>
      </c>
      <c r="N1732" s="3" t="str">
        <f t="shared" si="56"/>
        <v/>
      </c>
      <c r="O1732" s="3">
        <f t="shared" si="58"/>
        <v>93</v>
      </c>
      <c r="P1732" s="3"/>
      <c r="R1732" s="18" t="str">
        <f t="shared" si="57"/>
        <v/>
      </c>
    </row>
    <row r="1733" spans="1:18">
      <c r="A1733" s="2">
        <v>1726</v>
      </c>
      <c r="B1733">
        <v>1</v>
      </c>
      <c r="C1733">
        <v>3</v>
      </c>
      <c r="D1733">
        <v>89</v>
      </c>
      <c r="E1733">
        <v>3</v>
      </c>
      <c r="F1733">
        <v>89</v>
      </c>
      <c r="G1733">
        <v>0</v>
      </c>
      <c r="H1733">
        <v>-1</v>
      </c>
      <c r="I1733">
        <v>-1</v>
      </c>
      <c r="J1733">
        <v>4500</v>
      </c>
      <c r="K1733">
        <v>-1</v>
      </c>
      <c r="L1733">
        <v>-1</v>
      </c>
      <c r="N1733" s="3" t="str">
        <f t="shared" si="56"/>
        <v/>
      </c>
      <c r="O1733" s="3">
        <f t="shared" si="58"/>
        <v>93</v>
      </c>
      <c r="P1733" s="3"/>
      <c r="R1733" s="18" t="str">
        <f t="shared" si="57"/>
        <v/>
      </c>
    </row>
    <row r="1734" spans="1:18">
      <c r="A1734" s="2">
        <v>1727</v>
      </c>
      <c r="B1734">
        <v>1</v>
      </c>
      <c r="C1734">
        <v>5</v>
      </c>
      <c r="D1734">
        <v>117</v>
      </c>
      <c r="E1734">
        <v>1</v>
      </c>
      <c r="F1734">
        <v>85</v>
      </c>
      <c r="G1734">
        <v>4</v>
      </c>
      <c r="H1734">
        <v>125</v>
      </c>
      <c r="I1734">
        <v>-1</v>
      </c>
      <c r="J1734">
        <v>4200</v>
      </c>
      <c r="K1734">
        <v>-1</v>
      </c>
      <c r="L1734">
        <v>-1</v>
      </c>
      <c r="N1734" s="3" t="str">
        <f t="shared" si="56"/>
        <v/>
      </c>
      <c r="O1734" s="3">
        <f t="shared" si="58"/>
        <v>93</v>
      </c>
      <c r="P1734" s="3"/>
      <c r="R1734" s="18" t="str">
        <f t="shared" si="57"/>
        <v/>
      </c>
    </row>
    <row r="1735" spans="1:18">
      <c r="A1735" s="2">
        <v>1728</v>
      </c>
      <c r="B1735">
        <v>1</v>
      </c>
      <c r="C1735">
        <v>4</v>
      </c>
      <c r="D1735">
        <v>102</v>
      </c>
      <c r="E1735">
        <v>2</v>
      </c>
      <c r="F1735">
        <v>87</v>
      </c>
      <c r="G1735">
        <v>2</v>
      </c>
      <c r="H1735">
        <v>118</v>
      </c>
      <c r="I1735">
        <v>-1</v>
      </c>
      <c r="J1735">
        <v>3600</v>
      </c>
      <c r="K1735">
        <v>-1</v>
      </c>
      <c r="L1735">
        <v>-1</v>
      </c>
      <c r="N1735" s="3" t="str">
        <f t="shared" si="56"/>
        <v/>
      </c>
      <c r="O1735" s="3">
        <f t="shared" si="58"/>
        <v>93</v>
      </c>
      <c r="P1735" s="3"/>
      <c r="R1735" s="18" t="str">
        <f t="shared" si="57"/>
        <v/>
      </c>
    </row>
    <row r="1736" spans="1:18">
      <c r="A1736" s="2">
        <v>1729</v>
      </c>
      <c r="B1736">
        <v>1</v>
      </c>
      <c r="C1736">
        <v>4</v>
      </c>
      <c r="D1736">
        <v>93</v>
      </c>
      <c r="E1736">
        <v>2</v>
      </c>
      <c r="F1736">
        <v>89</v>
      </c>
      <c r="G1736">
        <v>2</v>
      </c>
      <c r="H1736">
        <v>98</v>
      </c>
      <c r="I1736">
        <v>-1</v>
      </c>
      <c r="J1736">
        <v>3800</v>
      </c>
      <c r="K1736">
        <v>-1</v>
      </c>
      <c r="L1736">
        <v>-1</v>
      </c>
      <c r="N1736" s="3" t="str">
        <f t="shared" ref="N1736:N1799" si="59">IF(OR(C1736=-2,D1736=-2,E1736=-2,F1736=-2,G1736=-2,H1736=-2),"X","")</f>
        <v/>
      </c>
      <c r="O1736" s="3">
        <f t="shared" si="58"/>
        <v>93</v>
      </c>
      <c r="P1736" s="3"/>
      <c r="R1736" s="18" t="str">
        <f t="shared" ref="R1736:R1799" si="60">IF(P1736&gt;="X","Betriebsmeldung","")</f>
        <v/>
      </c>
    </row>
    <row r="1737" spans="1:18">
      <c r="A1737" s="2">
        <v>1730</v>
      </c>
      <c r="B1737">
        <v>1</v>
      </c>
      <c r="C1737">
        <v>4</v>
      </c>
      <c r="D1737">
        <v>123</v>
      </c>
      <c r="E1737">
        <v>0</v>
      </c>
      <c r="F1737">
        <v>-1</v>
      </c>
      <c r="G1737">
        <v>4</v>
      </c>
      <c r="H1737">
        <v>123</v>
      </c>
      <c r="I1737">
        <v>-1</v>
      </c>
      <c r="J1737">
        <v>4600</v>
      </c>
      <c r="K1737">
        <v>-1</v>
      </c>
      <c r="L1737">
        <v>-1</v>
      </c>
      <c r="N1737" s="3" t="str">
        <f t="shared" si="59"/>
        <v/>
      </c>
      <c r="O1737" s="3">
        <f t="shared" si="58"/>
        <v>93</v>
      </c>
      <c r="P1737" s="3"/>
      <c r="R1737" s="18" t="str">
        <f t="shared" si="60"/>
        <v/>
      </c>
    </row>
    <row r="1738" spans="1:18">
      <c r="A1738" s="2">
        <v>1731</v>
      </c>
      <c r="B1738">
        <v>1</v>
      </c>
      <c r="C1738">
        <v>4</v>
      </c>
      <c r="D1738">
        <v>87</v>
      </c>
      <c r="E1738">
        <v>4</v>
      </c>
      <c r="F1738">
        <v>87</v>
      </c>
      <c r="G1738">
        <v>0</v>
      </c>
      <c r="H1738">
        <v>-1</v>
      </c>
      <c r="I1738">
        <v>-1</v>
      </c>
      <c r="J1738">
        <v>4500</v>
      </c>
      <c r="K1738">
        <v>-1</v>
      </c>
      <c r="L1738">
        <v>-1</v>
      </c>
      <c r="N1738" s="3" t="str">
        <f t="shared" si="59"/>
        <v/>
      </c>
      <c r="O1738" s="3">
        <f t="shared" si="58"/>
        <v>93</v>
      </c>
      <c r="P1738" s="3" t="str">
        <f>IF(O1738&gt;$F$3,"X","-")</f>
        <v>-</v>
      </c>
      <c r="R1738" s="18" t="str">
        <f t="shared" si="60"/>
        <v/>
      </c>
    </row>
    <row r="1739" spans="1:18">
      <c r="A1739" s="2">
        <v>1732</v>
      </c>
      <c r="B1739">
        <v>1</v>
      </c>
      <c r="C1739">
        <v>4</v>
      </c>
      <c r="D1739">
        <v>109</v>
      </c>
      <c r="E1739">
        <v>3</v>
      </c>
      <c r="F1739">
        <v>104</v>
      </c>
      <c r="G1739">
        <v>1</v>
      </c>
      <c r="H1739">
        <v>124</v>
      </c>
      <c r="I1739">
        <v>-1</v>
      </c>
      <c r="J1739">
        <v>4200</v>
      </c>
      <c r="K1739">
        <v>-1</v>
      </c>
      <c r="L1739">
        <v>-1</v>
      </c>
      <c r="N1739" s="3" t="str">
        <f t="shared" si="59"/>
        <v/>
      </c>
      <c r="O1739" s="3">
        <f t="shared" si="58"/>
        <v>93</v>
      </c>
      <c r="P1739" s="3"/>
      <c r="R1739" s="18" t="str">
        <f t="shared" si="60"/>
        <v/>
      </c>
    </row>
    <row r="1740" spans="1:18">
      <c r="A1740" s="2">
        <v>1733</v>
      </c>
      <c r="B1740">
        <v>1</v>
      </c>
      <c r="C1740">
        <v>4</v>
      </c>
      <c r="D1740">
        <v>92</v>
      </c>
      <c r="E1740">
        <v>2</v>
      </c>
      <c r="F1740">
        <v>88</v>
      </c>
      <c r="G1740">
        <v>2</v>
      </c>
      <c r="H1740">
        <v>96</v>
      </c>
      <c r="I1740">
        <v>-1</v>
      </c>
      <c r="J1740">
        <v>3900</v>
      </c>
      <c r="K1740">
        <v>-1</v>
      </c>
      <c r="L1740">
        <v>-1</v>
      </c>
      <c r="N1740" s="3" t="str">
        <f t="shared" si="59"/>
        <v/>
      </c>
      <c r="O1740" s="3">
        <f t="shared" si="58"/>
        <v>93</v>
      </c>
      <c r="P1740" s="3"/>
      <c r="R1740" s="18" t="str">
        <f t="shared" si="60"/>
        <v/>
      </c>
    </row>
    <row r="1741" spans="1:18">
      <c r="A1741" s="2">
        <v>1734</v>
      </c>
      <c r="B1741">
        <v>1</v>
      </c>
      <c r="C1741">
        <v>5</v>
      </c>
      <c r="D1741">
        <v>92</v>
      </c>
      <c r="E1741">
        <v>2</v>
      </c>
      <c r="F1741">
        <v>88</v>
      </c>
      <c r="G1741">
        <v>3</v>
      </c>
      <c r="H1741">
        <v>95</v>
      </c>
      <c r="I1741">
        <v>-1</v>
      </c>
      <c r="J1741">
        <v>4000</v>
      </c>
      <c r="K1741">
        <v>-1</v>
      </c>
      <c r="L1741">
        <v>-1</v>
      </c>
      <c r="N1741" s="3" t="str">
        <f t="shared" si="59"/>
        <v/>
      </c>
      <c r="O1741" s="3">
        <f t="shared" si="58"/>
        <v>93</v>
      </c>
      <c r="P1741" s="3"/>
      <c r="R1741" s="18" t="str">
        <f t="shared" si="60"/>
        <v/>
      </c>
    </row>
    <row r="1742" spans="1:18">
      <c r="A1742" s="2">
        <v>1735</v>
      </c>
      <c r="B1742">
        <v>1</v>
      </c>
      <c r="C1742">
        <v>3</v>
      </c>
      <c r="D1742">
        <v>-2</v>
      </c>
      <c r="E1742">
        <v>1</v>
      </c>
      <c r="F1742">
        <v>-2</v>
      </c>
      <c r="G1742">
        <v>2</v>
      </c>
      <c r="H1742">
        <v>-2</v>
      </c>
      <c r="I1742">
        <v>-1</v>
      </c>
      <c r="J1742" s="10">
        <v>4200</v>
      </c>
      <c r="K1742">
        <v>-1</v>
      </c>
      <c r="L1742">
        <v>-2</v>
      </c>
      <c r="N1742" s="3" t="str">
        <f t="shared" si="59"/>
        <v>X</v>
      </c>
      <c r="O1742" s="3">
        <f t="shared" si="58"/>
        <v>94</v>
      </c>
      <c r="P1742" s="3"/>
      <c r="R1742" s="18" t="str">
        <f t="shared" si="60"/>
        <v/>
      </c>
    </row>
    <row r="1743" spans="1:18">
      <c r="A1743" s="2">
        <v>1736</v>
      </c>
      <c r="B1743">
        <v>1</v>
      </c>
      <c r="C1743">
        <v>5</v>
      </c>
      <c r="D1743">
        <v>91</v>
      </c>
      <c r="E1743">
        <v>3</v>
      </c>
      <c r="F1743">
        <v>84</v>
      </c>
      <c r="G1743">
        <v>2</v>
      </c>
      <c r="H1743">
        <v>102</v>
      </c>
      <c r="I1743">
        <v>-1</v>
      </c>
      <c r="J1743" s="10">
        <v>4300</v>
      </c>
      <c r="K1743">
        <v>-1</v>
      </c>
      <c r="L1743">
        <v>-1</v>
      </c>
      <c r="N1743" s="3" t="str">
        <f t="shared" si="59"/>
        <v/>
      </c>
      <c r="O1743" s="3">
        <f t="shared" si="58"/>
        <v>94</v>
      </c>
      <c r="P1743" s="3"/>
      <c r="R1743" s="18" t="str">
        <f t="shared" si="60"/>
        <v/>
      </c>
    </row>
    <row r="1744" spans="1:18">
      <c r="A1744" s="2">
        <v>1737</v>
      </c>
      <c r="B1744">
        <v>1</v>
      </c>
      <c r="C1744">
        <v>2</v>
      </c>
      <c r="D1744">
        <v>81</v>
      </c>
      <c r="E1744">
        <v>2</v>
      </c>
      <c r="F1744">
        <v>81</v>
      </c>
      <c r="G1744">
        <v>0</v>
      </c>
      <c r="H1744">
        <v>-1</v>
      </c>
      <c r="I1744">
        <v>-1</v>
      </c>
      <c r="J1744" s="10">
        <v>3900</v>
      </c>
      <c r="K1744">
        <v>-1</v>
      </c>
      <c r="L1744">
        <v>-1</v>
      </c>
      <c r="N1744" s="3" t="str">
        <f t="shared" si="59"/>
        <v/>
      </c>
      <c r="O1744" s="3">
        <f t="shared" si="58"/>
        <v>94</v>
      </c>
      <c r="P1744" s="3"/>
      <c r="R1744" s="18" t="str">
        <f t="shared" si="60"/>
        <v/>
      </c>
    </row>
    <row r="1745" spans="1:18">
      <c r="A1745" s="2">
        <v>1738</v>
      </c>
      <c r="B1745">
        <v>1</v>
      </c>
      <c r="C1745">
        <v>4</v>
      </c>
      <c r="D1745">
        <v>96</v>
      </c>
      <c r="E1745">
        <v>1</v>
      </c>
      <c r="F1745">
        <v>110</v>
      </c>
      <c r="G1745">
        <v>3</v>
      </c>
      <c r="H1745">
        <v>92</v>
      </c>
      <c r="I1745">
        <v>-1</v>
      </c>
      <c r="J1745">
        <v>4600</v>
      </c>
      <c r="K1745">
        <v>-1</v>
      </c>
      <c r="L1745">
        <v>-1</v>
      </c>
      <c r="N1745" s="3" t="str">
        <f t="shared" si="59"/>
        <v/>
      </c>
      <c r="O1745" s="3">
        <f t="shared" si="58"/>
        <v>94</v>
      </c>
      <c r="P1745" s="3"/>
      <c r="R1745" s="18" t="str">
        <f t="shared" si="60"/>
        <v/>
      </c>
    </row>
    <row r="1746" spans="1:18">
      <c r="A1746" s="2">
        <v>1739</v>
      </c>
      <c r="B1746">
        <v>1</v>
      </c>
      <c r="C1746">
        <v>3</v>
      </c>
      <c r="D1746">
        <v>111</v>
      </c>
      <c r="E1746">
        <v>1</v>
      </c>
      <c r="F1746">
        <v>88</v>
      </c>
      <c r="G1746">
        <v>2</v>
      </c>
      <c r="H1746">
        <v>123</v>
      </c>
      <c r="I1746">
        <v>-1</v>
      </c>
      <c r="J1746">
        <v>4500</v>
      </c>
      <c r="K1746">
        <v>-1</v>
      </c>
      <c r="L1746">
        <v>-1</v>
      </c>
      <c r="N1746" s="3" t="str">
        <f t="shared" si="59"/>
        <v/>
      </c>
      <c r="O1746" s="3">
        <f t="shared" si="58"/>
        <v>94</v>
      </c>
      <c r="P1746" s="3"/>
      <c r="R1746" s="18" t="str">
        <f t="shared" si="60"/>
        <v/>
      </c>
    </row>
    <row r="1747" spans="1:18">
      <c r="A1747" s="2">
        <v>1740</v>
      </c>
      <c r="B1747">
        <v>1</v>
      </c>
      <c r="C1747">
        <v>4</v>
      </c>
      <c r="D1747">
        <v>110</v>
      </c>
      <c r="E1747">
        <v>1</v>
      </c>
      <c r="F1747">
        <v>86</v>
      </c>
      <c r="G1747">
        <v>3</v>
      </c>
      <c r="H1747">
        <v>118</v>
      </c>
      <c r="I1747">
        <v>-1</v>
      </c>
      <c r="J1747">
        <v>4200</v>
      </c>
      <c r="K1747">
        <v>-1</v>
      </c>
      <c r="L1747">
        <v>-1</v>
      </c>
      <c r="N1747" s="3" t="str">
        <f t="shared" si="59"/>
        <v/>
      </c>
      <c r="O1747" s="3">
        <f t="shared" si="58"/>
        <v>94</v>
      </c>
      <c r="P1747" s="3"/>
      <c r="R1747" s="18" t="str">
        <f t="shared" si="60"/>
        <v/>
      </c>
    </row>
    <row r="1748" spans="1:18">
      <c r="A1748" s="2">
        <v>1741</v>
      </c>
      <c r="B1748">
        <v>1</v>
      </c>
      <c r="C1748">
        <v>4</v>
      </c>
      <c r="D1748">
        <v>88</v>
      </c>
      <c r="E1748">
        <v>3</v>
      </c>
      <c r="F1748">
        <v>89</v>
      </c>
      <c r="G1748">
        <v>1</v>
      </c>
      <c r="H1748">
        <v>87</v>
      </c>
      <c r="I1748">
        <v>-1</v>
      </c>
      <c r="J1748">
        <v>3900</v>
      </c>
      <c r="K1748">
        <v>-1</v>
      </c>
      <c r="L1748">
        <v>-1</v>
      </c>
      <c r="N1748" s="3" t="str">
        <f t="shared" si="59"/>
        <v/>
      </c>
      <c r="O1748" s="3">
        <f t="shared" si="58"/>
        <v>94</v>
      </c>
      <c r="P1748" s="3" t="str">
        <f>IF(O1748&gt;$F$3,"X","-")</f>
        <v>X</v>
      </c>
      <c r="R1748" s="18" t="str">
        <f t="shared" si="60"/>
        <v>Betriebsmeldung</v>
      </c>
    </row>
    <row r="1749" spans="1:18">
      <c r="A1749" s="2">
        <v>1742</v>
      </c>
      <c r="B1749">
        <v>1</v>
      </c>
      <c r="C1749">
        <v>1</v>
      </c>
      <c r="D1749">
        <v>86</v>
      </c>
      <c r="E1749">
        <v>1</v>
      </c>
      <c r="F1749">
        <v>86</v>
      </c>
      <c r="G1749">
        <v>0</v>
      </c>
      <c r="H1749">
        <v>-1</v>
      </c>
      <c r="I1749">
        <v>-1</v>
      </c>
      <c r="J1749">
        <v>4000</v>
      </c>
      <c r="K1749">
        <v>-1</v>
      </c>
      <c r="L1749">
        <v>-1</v>
      </c>
      <c r="N1749" s="3" t="str">
        <f t="shared" si="59"/>
        <v/>
      </c>
      <c r="O1749" s="3">
        <f t="shared" si="58"/>
        <v>94</v>
      </c>
      <c r="P1749" s="3"/>
      <c r="R1749" s="18" t="str">
        <f t="shared" si="60"/>
        <v/>
      </c>
    </row>
    <row r="1750" spans="1:18">
      <c r="A1750" s="2">
        <v>1743</v>
      </c>
      <c r="B1750">
        <v>1</v>
      </c>
      <c r="C1750">
        <v>9</v>
      </c>
      <c r="D1750">
        <v>92</v>
      </c>
      <c r="E1750">
        <v>6</v>
      </c>
      <c r="F1750">
        <v>91</v>
      </c>
      <c r="G1750">
        <v>3</v>
      </c>
      <c r="H1750">
        <v>96</v>
      </c>
      <c r="I1750">
        <v>-1</v>
      </c>
      <c r="J1750">
        <v>3300</v>
      </c>
      <c r="K1750">
        <v>-1</v>
      </c>
      <c r="L1750">
        <v>-1</v>
      </c>
      <c r="N1750" s="3" t="str">
        <f t="shared" si="59"/>
        <v/>
      </c>
      <c r="O1750" s="3">
        <f t="shared" si="58"/>
        <v>94</v>
      </c>
      <c r="P1750" s="3"/>
      <c r="R1750" s="18" t="str">
        <f t="shared" si="60"/>
        <v/>
      </c>
    </row>
    <row r="1751" spans="1:18">
      <c r="A1751" s="2">
        <v>1744</v>
      </c>
      <c r="B1751">
        <v>1</v>
      </c>
      <c r="C1751">
        <v>5</v>
      </c>
      <c r="D1751">
        <v>95</v>
      </c>
      <c r="E1751">
        <v>2</v>
      </c>
      <c r="F1751">
        <v>80</v>
      </c>
      <c r="G1751">
        <v>3</v>
      </c>
      <c r="H1751">
        <v>106</v>
      </c>
      <c r="I1751">
        <v>-1</v>
      </c>
      <c r="J1751">
        <v>3500</v>
      </c>
      <c r="K1751">
        <v>-1</v>
      </c>
      <c r="L1751">
        <v>-1</v>
      </c>
      <c r="N1751" s="3" t="str">
        <f t="shared" si="59"/>
        <v/>
      </c>
      <c r="O1751" s="3">
        <f t="shared" si="58"/>
        <v>94</v>
      </c>
      <c r="P1751" s="3"/>
      <c r="R1751" s="18" t="str">
        <f t="shared" si="60"/>
        <v/>
      </c>
    </row>
    <row r="1752" spans="1:18">
      <c r="A1752" s="2">
        <v>1745</v>
      </c>
      <c r="B1752">
        <v>1</v>
      </c>
      <c r="C1752">
        <v>2</v>
      </c>
      <c r="D1752">
        <v>88</v>
      </c>
      <c r="E1752">
        <v>2</v>
      </c>
      <c r="F1752">
        <v>88</v>
      </c>
      <c r="G1752">
        <v>0</v>
      </c>
      <c r="H1752">
        <v>-1</v>
      </c>
      <c r="I1752">
        <v>-1</v>
      </c>
      <c r="J1752">
        <v>2800</v>
      </c>
      <c r="K1752">
        <v>-1</v>
      </c>
      <c r="L1752">
        <v>-1</v>
      </c>
      <c r="N1752" s="3" t="str">
        <f t="shared" si="59"/>
        <v/>
      </c>
      <c r="O1752" s="3">
        <f t="shared" si="58"/>
        <v>94</v>
      </c>
      <c r="P1752" s="3"/>
      <c r="R1752" s="18" t="str">
        <f t="shared" si="60"/>
        <v/>
      </c>
    </row>
    <row r="1753" spans="1:18">
      <c r="A1753" s="2">
        <v>1746</v>
      </c>
      <c r="B1753">
        <v>1</v>
      </c>
      <c r="C1753">
        <v>5</v>
      </c>
      <c r="D1753">
        <v>88</v>
      </c>
      <c r="E1753">
        <v>3</v>
      </c>
      <c r="F1753">
        <v>88</v>
      </c>
      <c r="G1753">
        <v>2</v>
      </c>
      <c r="H1753">
        <v>88</v>
      </c>
      <c r="I1753">
        <v>-1</v>
      </c>
      <c r="J1753">
        <v>4400</v>
      </c>
      <c r="K1753">
        <v>-1</v>
      </c>
      <c r="L1753">
        <v>-1</v>
      </c>
      <c r="N1753" s="3" t="str">
        <f t="shared" si="59"/>
        <v/>
      </c>
      <c r="O1753" s="3">
        <f t="shared" si="58"/>
        <v>94</v>
      </c>
      <c r="P1753" s="3"/>
      <c r="R1753" s="18" t="str">
        <f t="shared" si="60"/>
        <v/>
      </c>
    </row>
    <row r="1754" spans="1:18">
      <c r="A1754" s="2">
        <v>1747</v>
      </c>
      <c r="B1754">
        <v>1</v>
      </c>
      <c r="C1754">
        <v>3</v>
      </c>
      <c r="D1754">
        <v>115</v>
      </c>
      <c r="E1754">
        <v>1</v>
      </c>
      <c r="F1754">
        <v>90</v>
      </c>
      <c r="G1754">
        <v>2</v>
      </c>
      <c r="H1754">
        <v>128</v>
      </c>
      <c r="I1754">
        <v>-1</v>
      </c>
      <c r="J1754">
        <v>3600</v>
      </c>
      <c r="K1754">
        <v>-1</v>
      </c>
      <c r="L1754">
        <v>-1</v>
      </c>
      <c r="N1754" s="3" t="str">
        <f t="shared" si="59"/>
        <v/>
      </c>
      <c r="O1754" s="3">
        <f t="shared" si="58"/>
        <v>93</v>
      </c>
      <c r="P1754" s="3"/>
      <c r="R1754" s="18" t="str">
        <f t="shared" si="60"/>
        <v/>
      </c>
    </row>
    <row r="1755" spans="1:18">
      <c r="A1755" s="2">
        <v>1748</v>
      </c>
      <c r="B1755">
        <v>1</v>
      </c>
      <c r="C1755">
        <v>6</v>
      </c>
      <c r="D1755">
        <v>88</v>
      </c>
      <c r="E1755">
        <v>5</v>
      </c>
      <c r="F1755">
        <v>89</v>
      </c>
      <c r="G1755">
        <v>1</v>
      </c>
      <c r="H1755">
        <v>88</v>
      </c>
      <c r="I1755">
        <v>-1</v>
      </c>
      <c r="J1755">
        <v>3800</v>
      </c>
      <c r="K1755">
        <v>-1</v>
      </c>
      <c r="L1755">
        <v>-1</v>
      </c>
      <c r="N1755" s="3" t="str">
        <f t="shared" si="59"/>
        <v/>
      </c>
      <c r="O1755" s="3">
        <f t="shared" si="58"/>
        <v>93</v>
      </c>
      <c r="P1755" s="3"/>
      <c r="R1755" s="18" t="str">
        <f t="shared" si="60"/>
        <v/>
      </c>
    </row>
    <row r="1756" spans="1:18">
      <c r="A1756" s="2">
        <v>1749</v>
      </c>
      <c r="B1756">
        <v>1</v>
      </c>
      <c r="C1756">
        <v>8</v>
      </c>
      <c r="D1756">
        <v>96</v>
      </c>
      <c r="E1756">
        <v>6</v>
      </c>
      <c r="F1756">
        <v>89</v>
      </c>
      <c r="G1756">
        <v>2</v>
      </c>
      <c r="H1756">
        <v>117</v>
      </c>
      <c r="I1756">
        <v>-1</v>
      </c>
      <c r="J1756">
        <v>4600</v>
      </c>
      <c r="K1756">
        <v>-1</v>
      </c>
      <c r="L1756">
        <v>-1</v>
      </c>
      <c r="N1756" s="3" t="str">
        <f t="shared" si="59"/>
        <v/>
      </c>
      <c r="O1756" s="3">
        <f t="shared" si="58"/>
        <v>93</v>
      </c>
      <c r="P1756" s="3"/>
      <c r="R1756" s="18" t="str">
        <f t="shared" si="60"/>
        <v/>
      </c>
    </row>
    <row r="1757" spans="1:18">
      <c r="A1757" s="2">
        <v>1750</v>
      </c>
      <c r="B1757">
        <v>1</v>
      </c>
      <c r="C1757">
        <v>4</v>
      </c>
      <c r="D1757">
        <v>102</v>
      </c>
      <c r="E1757">
        <v>3</v>
      </c>
      <c r="F1757">
        <v>98</v>
      </c>
      <c r="G1757">
        <v>1</v>
      </c>
      <c r="H1757">
        <v>114</v>
      </c>
      <c r="I1757">
        <v>-1</v>
      </c>
      <c r="J1757">
        <v>4500</v>
      </c>
      <c r="K1757">
        <v>-1</v>
      </c>
      <c r="L1757">
        <v>-1</v>
      </c>
      <c r="N1757" s="3" t="str">
        <f t="shared" si="59"/>
        <v/>
      </c>
      <c r="O1757" s="3">
        <f t="shared" si="58"/>
        <v>93</v>
      </c>
      <c r="P1757" s="3"/>
      <c r="R1757" s="18" t="str">
        <f t="shared" si="60"/>
        <v/>
      </c>
    </row>
    <row r="1758" spans="1:18">
      <c r="A1758" s="2">
        <v>1751</v>
      </c>
      <c r="B1758">
        <v>1</v>
      </c>
      <c r="C1758">
        <v>3</v>
      </c>
      <c r="D1758">
        <v>116</v>
      </c>
      <c r="E1758">
        <v>0</v>
      </c>
      <c r="F1758">
        <v>-1</v>
      </c>
      <c r="G1758">
        <v>3</v>
      </c>
      <c r="H1758">
        <v>116</v>
      </c>
      <c r="I1758">
        <v>-1</v>
      </c>
      <c r="J1758">
        <v>4200</v>
      </c>
      <c r="K1758">
        <v>-1</v>
      </c>
      <c r="L1758">
        <v>-1</v>
      </c>
      <c r="N1758" s="3" t="str">
        <f t="shared" si="59"/>
        <v/>
      </c>
      <c r="O1758" s="3">
        <f t="shared" si="58"/>
        <v>93</v>
      </c>
      <c r="P1758" s="3" t="str">
        <f>IF(O1758&gt;$F$3,"X","-")</f>
        <v>-</v>
      </c>
      <c r="R1758" s="18" t="str">
        <f t="shared" si="60"/>
        <v/>
      </c>
    </row>
    <row r="1759" spans="1:18">
      <c r="A1759" s="2">
        <v>1752</v>
      </c>
      <c r="B1759">
        <v>1</v>
      </c>
      <c r="C1759">
        <v>6</v>
      </c>
      <c r="D1759">
        <v>85</v>
      </c>
      <c r="E1759">
        <v>6</v>
      </c>
      <c r="F1759">
        <v>85</v>
      </c>
      <c r="G1759">
        <v>0</v>
      </c>
      <c r="H1759">
        <v>-1</v>
      </c>
      <c r="I1759">
        <v>-1</v>
      </c>
      <c r="J1759">
        <v>3900</v>
      </c>
      <c r="K1759">
        <v>-1</v>
      </c>
      <c r="L1759">
        <v>-1</v>
      </c>
      <c r="N1759" s="3" t="str">
        <f t="shared" si="59"/>
        <v/>
      </c>
      <c r="O1759" s="3">
        <f t="shared" si="58"/>
        <v>93</v>
      </c>
      <c r="P1759" s="3"/>
      <c r="R1759" s="18" t="str">
        <f t="shared" si="60"/>
        <v/>
      </c>
    </row>
    <row r="1760" spans="1:18">
      <c r="A1760" s="2">
        <v>1753</v>
      </c>
      <c r="B1760">
        <v>1</v>
      </c>
      <c r="C1760">
        <v>6</v>
      </c>
      <c r="D1760">
        <v>95</v>
      </c>
      <c r="E1760">
        <v>3</v>
      </c>
      <c r="F1760">
        <v>86</v>
      </c>
      <c r="G1760">
        <v>3</v>
      </c>
      <c r="H1760">
        <v>105</v>
      </c>
      <c r="I1760">
        <v>-1</v>
      </c>
      <c r="J1760">
        <v>4000</v>
      </c>
      <c r="K1760">
        <v>-1</v>
      </c>
      <c r="L1760">
        <v>-1</v>
      </c>
      <c r="N1760" s="3" t="str">
        <f t="shared" si="59"/>
        <v/>
      </c>
      <c r="O1760" s="3">
        <f t="shared" si="58"/>
        <v>93</v>
      </c>
      <c r="P1760" s="3"/>
      <c r="R1760" s="18" t="str">
        <f t="shared" si="60"/>
        <v/>
      </c>
    </row>
    <row r="1761" spans="1:18">
      <c r="A1761" s="2">
        <v>1754</v>
      </c>
      <c r="B1761">
        <v>1</v>
      </c>
      <c r="C1761">
        <v>3</v>
      </c>
      <c r="D1761">
        <v>89</v>
      </c>
      <c r="E1761">
        <v>3</v>
      </c>
      <c r="F1761">
        <v>89</v>
      </c>
      <c r="G1761">
        <v>0</v>
      </c>
      <c r="H1761">
        <v>-1</v>
      </c>
      <c r="I1761">
        <v>-1</v>
      </c>
      <c r="J1761" s="10">
        <v>4200</v>
      </c>
      <c r="K1761">
        <v>-1</v>
      </c>
      <c r="L1761">
        <v>-1</v>
      </c>
      <c r="N1761" s="3" t="str">
        <f t="shared" si="59"/>
        <v/>
      </c>
      <c r="O1761" s="3">
        <f t="shared" si="58"/>
        <v>93</v>
      </c>
      <c r="P1761" s="3"/>
      <c r="R1761" s="18" t="str">
        <f t="shared" si="60"/>
        <v/>
      </c>
    </row>
    <row r="1762" spans="1:18">
      <c r="A1762" s="2">
        <v>1755</v>
      </c>
      <c r="B1762">
        <v>1</v>
      </c>
      <c r="C1762">
        <v>3</v>
      </c>
      <c r="D1762">
        <v>86</v>
      </c>
      <c r="E1762">
        <v>3</v>
      </c>
      <c r="F1762">
        <v>86</v>
      </c>
      <c r="G1762">
        <v>0</v>
      </c>
      <c r="H1762">
        <v>-1</v>
      </c>
      <c r="I1762">
        <v>-1</v>
      </c>
      <c r="J1762" s="10">
        <v>4300</v>
      </c>
      <c r="K1762">
        <v>-1</v>
      </c>
      <c r="L1762">
        <v>-1</v>
      </c>
      <c r="N1762" s="3" t="str">
        <f t="shared" si="59"/>
        <v/>
      </c>
      <c r="O1762" s="3">
        <f t="shared" si="58"/>
        <v>93</v>
      </c>
      <c r="P1762" s="3"/>
      <c r="R1762" s="18" t="str">
        <f t="shared" si="60"/>
        <v/>
      </c>
    </row>
    <row r="1763" spans="1:18">
      <c r="A1763" s="2">
        <v>1756</v>
      </c>
      <c r="B1763">
        <v>1</v>
      </c>
      <c r="C1763">
        <v>3</v>
      </c>
      <c r="D1763">
        <v>85</v>
      </c>
      <c r="E1763">
        <v>3</v>
      </c>
      <c r="F1763">
        <v>85</v>
      </c>
      <c r="G1763">
        <v>0</v>
      </c>
      <c r="H1763">
        <v>-1</v>
      </c>
      <c r="I1763">
        <v>-1</v>
      </c>
      <c r="J1763" s="10">
        <v>3900</v>
      </c>
      <c r="K1763">
        <v>-1</v>
      </c>
      <c r="L1763">
        <v>-1</v>
      </c>
      <c r="N1763" s="3" t="str">
        <f t="shared" si="59"/>
        <v/>
      </c>
      <c r="O1763" s="3">
        <f t="shared" si="58"/>
        <v>93</v>
      </c>
      <c r="P1763" s="3"/>
      <c r="R1763" s="18" t="str">
        <f t="shared" si="60"/>
        <v/>
      </c>
    </row>
    <row r="1764" spans="1:18">
      <c r="A1764" s="2">
        <v>1757</v>
      </c>
      <c r="B1764">
        <v>1</v>
      </c>
      <c r="C1764">
        <v>7</v>
      </c>
      <c r="D1764">
        <v>93</v>
      </c>
      <c r="E1764">
        <v>4</v>
      </c>
      <c r="F1764">
        <v>89</v>
      </c>
      <c r="G1764">
        <v>3</v>
      </c>
      <c r="H1764">
        <v>99</v>
      </c>
      <c r="I1764">
        <v>-1</v>
      </c>
      <c r="J1764" s="10">
        <v>2500</v>
      </c>
      <c r="K1764">
        <v>-1</v>
      </c>
      <c r="L1764">
        <v>-1</v>
      </c>
      <c r="N1764" s="3" t="str">
        <f t="shared" si="59"/>
        <v/>
      </c>
      <c r="O1764" s="3">
        <f t="shared" si="58"/>
        <v>93</v>
      </c>
      <c r="P1764" s="3"/>
      <c r="R1764" s="18" t="str">
        <f t="shared" si="60"/>
        <v/>
      </c>
    </row>
    <row r="1765" spans="1:18">
      <c r="A1765" s="2">
        <v>1758</v>
      </c>
      <c r="B1765">
        <v>1</v>
      </c>
      <c r="C1765">
        <v>4</v>
      </c>
      <c r="D1765">
        <v>106</v>
      </c>
      <c r="E1765">
        <v>1</v>
      </c>
      <c r="F1765">
        <v>92</v>
      </c>
      <c r="G1765">
        <v>3</v>
      </c>
      <c r="H1765">
        <v>111</v>
      </c>
      <c r="I1765">
        <v>-1</v>
      </c>
      <c r="J1765" s="10">
        <v>3800</v>
      </c>
      <c r="K1765">
        <v>-1</v>
      </c>
      <c r="L1765">
        <v>-1</v>
      </c>
      <c r="N1765" s="3" t="str">
        <f t="shared" si="59"/>
        <v/>
      </c>
      <c r="O1765" s="3">
        <f t="shared" si="58"/>
        <v>93</v>
      </c>
      <c r="P1765" s="3"/>
      <c r="R1765" s="18" t="str">
        <f t="shared" si="60"/>
        <v/>
      </c>
    </row>
    <row r="1766" spans="1:18">
      <c r="A1766" s="2">
        <v>1759</v>
      </c>
      <c r="B1766">
        <v>1</v>
      </c>
      <c r="C1766">
        <v>6</v>
      </c>
      <c r="D1766">
        <v>103</v>
      </c>
      <c r="E1766">
        <v>2</v>
      </c>
      <c r="F1766">
        <v>87</v>
      </c>
      <c r="G1766">
        <v>4</v>
      </c>
      <c r="H1766">
        <v>111</v>
      </c>
      <c r="I1766">
        <v>-1</v>
      </c>
      <c r="J1766" s="10">
        <v>4700</v>
      </c>
      <c r="K1766">
        <v>-1</v>
      </c>
      <c r="L1766">
        <v>-1</v>
      </c>
      <c r="N1766" s="3" t="str">
        <f t="shared" si="59"/>
        <v/>
      </c>
      <c r="O1766" s="3">
        <f t="shared" si="58"/>
        <v>93</v>
      </c>
      <c r="P1766" s="3"/>
      <c r="R1766" s="18" t="str">
        <f t="shared" si="60"/>
        <v/>
      </c>
    </row>
    <row r="1767" spans="1:18">
      <c r="A1767" s="2">
        <v>1760</v>
      </c>
      <c r="B1767">
        <v>1</v>
      </c>
      <c r="C1767">
        <v>6</v>
      </c>
      <c r="D1767">
        <v>86</v>
      </c>
      <c r="E1767">
        <v>6</v>
      </c>
      <c r="F1767">
        <v>86</v>
      </c>
      <c r="G1767">
        <v>0</v>
      </c>
      <c r="H1767">
        <v>-1</v>
      </c>
      <c r="I1767">
        <v>-1</v>
      </c>
      <c r="J1767" s="10">
        <v>3600</v>
      </c>
      <c r="K1767">
        <v>-1</v>
      </c>
      <c r="L1767">
        <v>-1</v>
      </c>
      <c r="N1767" s="3" t="str">
        <f t="shared" si="59"/>
        <v/>
      </c>
      <c r="O1767" s="3">
        <f t="shared" si="58"/>
        <v>93</v>
      </c>
      <c r="P1767" s="3"/>
      <c r="R1767" s="18" t="str">
        <f t="shared" si="60"/>
        <v/>
      </c>
    </row>
    <row r="1768" spans="1:18">
      <c r="A1768" s="2">
        <v>1761</v>
      </c>
      <c r="B1768">
        <v>1</v>
      </c>
      <c r="C1768">
        <v>5</v>
      </c>
      <c r="D1768">
        <v>108</v>
      </c>
      <c r="E1768">
        <v>2</v>
      </c>
      <c r="F1768">
        <v>87</v>
      </c>
      <c r="G1768">
        <v>3</v>
      </c>
      <c r="H1768">
        <v>123</v>
      </c>
      <c r="I1768">
        <v>-1</v>
      </c>
      <c r="J1768" s="10">
        <v>3300</v>
      </c>
      <c r="K1768">
        <v>-1</v>
      </c>
      <c r="L1768">
        <v>-1</v>
      </c>
      <c r="N1768" s="3" t="str">
        <f t="shared" si="59"/>
        <v/>
      </c>
      <c r="O1768" s="3">
        <f t="shared" si="58"/>
        <v>93</v>
      </c>
      <c r="P1768" s="3" t="str">
        <f>IF(O1768&gt;$F$3,"X","-")</f>
        <v>-</v>
      </c>
      <c r="R1768" s="18" t="str">
        <f t="shared" si="60"/>
        <v/>
      </c>
    </row>
    <row r="1769" spans="1:18">
      <c r="A1769" s="2">
        <v>1762</v>
      </c>
      <c r="B1769">
        <v>1</v>
      </c>
      <c r="C1769">
        <v>5</v>
      </c>
      <c r="D1769">
        <v>97</v>
      </c>
      <c r="E1769">
        <v>2</v>
      </c>
      <c r="F1769">
        <v>86</v>
      </c>
      <c r="G1769">
        <v>3</v>
      </c>
      <c r="H1769">
        <v>105</v>
      </c>
      <c r="I1769">
        <v>-1</v>
      </c>
      <c r="J1769" s="10">
        <v>3500</v>
      </c>
      <c r="K1769">
        <v>-1</v>
      </c>
      <c r="L1769">
        <v>-1</v>
      </c>
      <c r="N1769" s="3" t="str">
        <f t="shared" si="59"/>
        <v/>
      </c>
      <c r="O1769" s="3">
        <f t="shared" ref="O1769:O1832" si="61">COUNTIF(N330:N1769,"X")</f>
        <v>93</v>
      </c>
      <c r="P1769" s="3"/>
      <c r="R1769" s="18" t="str">
        <f t="shared" si="60"/>
        <v/>
      </c>
    </row>
    <row r="1770" spans="1:18">
      <c r="A1770" s="2">
        <v>1763</v>
      </c>
      <c r="B1770">
        <v>1</v>
      </c>
      <c r="C1770">
        <v>5</v>
      </c>
      <c r="D1770">
        <v>94</v>
      </c>
      <c r="E1770">
        <v>3</v>
      </c>
      <c r="F1770">
        <v>88</v>
      </c>
      <c r="G1770">
        <v>2</v>
      </c>
      <c r="H1770">
        <v>104</v>
      </c>
      <c r="I1770">
        <v>-1</v>
      </c>
      <c r="J1770" s="10">
        <v>3900</v>
      </c>
      <c r="K1770">
        <v>-1</v>
      </c>
      <c r="L1770">
        <v>-1</v>
      </c>
      <c r="N1770" s="3" t="str">
        <f t="shared" si="59"/>
        <v/>
      </c>
      <c r="O1770" s="3">
        <f t="shared" si="61"/>
        <v>93</v>
      </c>
      <c r="P1770" s="3"/>
      <c r="R1770" s="18" t="str">
        <f t="shared" si="60"/>
        <v/>
      </c>
    </row>
    <row r="1771" spans="1:18">
      <c r="A1771" s="2">
        <v>1764</v>
      </c>
      <c r="B1771">
        <v>1</v>
      </c>
      <c r="C1771">
        <v>-2</v>
      </c>
      <c r="D1771">
        <v>99</v>
      </c>
      <c r="E1771">
        <v>-2</v>
      </c>
      <c r="F1771">
        <v>87</v>
      </c>
      <c r="G1771">
        <v>-2</v>
      </c>
      <c r="H1771">
        <v>111</v>
      </c>
      <c r="I1771">
        <v>-1</v>
      </c>
      <c r="J1771" s="10">
        <v>4100</v>
      </c>
      <c r="K1771">
        <v>-1</v>
      </c>
      <c r="L1771">
        <v>-1</v>
      </c>
      <c r="N1771" s="3" t="str">
        <f t="shared" si="59"/>
        <v>X</v>
      </c>
      <c r="O1771" s="3">
        <f t="shared" si="61"/>
        <v>94</v>
      </c>
      <c r="P1771" s="3"/>
      <c r="R1771" s="18" t="str">
        <f t="shared" si="60"/>
        <v/>
      </c>
    </row>
    <row r="1772" spans="1:18">
      <c r="A1772" s="2">
        <v>1765</v>
      </c>
      <c r="B1772">
        <v>1</v>
      </c>
      <c r="C1772">
        <v>7</v>
      </c>
      <c r="D1772">
        <v>109</v>
      </c>
      <c r="E1772">
        <v>1</v>
      </c>
      <c r="F1772">
        <v>84</v>
      </c>
      <c r="G1772">
        <v>6</v>
      </c>
      <c r="H1772">
        <v>114</v>
      </c>
      <c r="I1772">
        <v>-1</v>
      </c>
      <c r="J1772" s="10">
        <v>4200</v>
      </c>
      <c r="K1772">
        <v>-1</v>
      </c>
      <c r="L1772">
        <v>-1</v>
      </c>
      <c r="N1772" s="3" t="str">
        <f t="shared" si="59"/>
        <v/>
      </c>
      <c r="O1772" s="3">
        <f t="shared" si="61"/>
        <v>94</v>
      </c>
      <c r="P1772" s="3"/>
      <c r="R1772" s="18" t="str">
        <f t="shared" si="60"/>
        <v/>
      </c>
    </row>
    <row r="1773" spans="1:18">
      <c r="A1773" s="2">
        <v>1766</v>
      </c>
      <c r="B1773">
        <v>1</v>
      </c>
      <c r="C1773">
        <v>4</v>
      </c>
      <c r="D1773">
        <v>85</v>
      </c>
      <c r="E1773">
        <v>4</v>
      </c>
      <c r="F1773">
        <v>85</v>
      </c>
      <c r="G1773">
        <v>0</v>
      </c>
      <c r="H1773">
        <v>-1</v>
      </c>
      <c r="I1773">
        <v>-1</v>
      </c>
      <c r="J1773" s="10">
        <v>4000</v>
      </c>
      <c r="K1773">
        <v>-1</v>
      </c>
      <c r="L1773">
        <v>-1</v>
      </c>
      <c r="N1773" s="3" t="str">
        <f t="shared" si="59"/>
        <v/>
      </c>
      <c r="O1773" s="3">
        <f t="shared" si="61"/>
        <v>94</v>
      </c>
      <c r="P1773" s="3"/>
      <c r="R1773" s="18" t="str">
        <f t="shared" si="60"/>
        <v/>
      </c>
    </row>
    <row r="1774" spans="1:18">
      <c r="A1774" s="2">
        <v>1767</v>
      </c>
      <c r="B1774">
        <v>1</v>
      </c>
      <c r="C1774">
        <v>8</v>
      </c>
      <c r="D1774">
        <v>105</v>
      </c>
      <c r="E1774">
        <v>5</v>
      </c>
      <c r="F1774">
        <v>98</v>
      </c>
      <c r="G1774">
        <v>3</v>
      </c>
      <c r="H1774">
        <v>118</v>
      </c>
      <c r="I1774">
        <v>-1</v>
      </c>
      <c r="J1774">
        <v>3800</v>
      </c>
      <c r="K1774">
        <v>-1</v>
      </c>
      <c r="L1774">
        <v>-1</v>
      </c>
      <c r="N1774" s="3" t="str">
        <f t="shared" si="59"/>
        <v/>
      </c>
      <c r="O1774" s="3">
        <f t="shared" si="61"/>
        <v>94</v>
      </c>
      <c r="P1774" s="3"/>
      <c r="R1774" s="18" t="str">
        <f t="shared" si="60"/>
        <v/>
      </c>
    </row>
    <row r="1775" spans="1:18">
      <c r="A1775" s="2">
        <v>1768</v>
      </c>
      <c r="B1775">
        <v>1</v>
      </c>
      <c r="C1775">
        <v>5</v>
      </c>
      <c r="D1775">
        <v>98</v>
      </c>
      <c r="E1775">
        <v>3</v>
      </c>
      <c r="F1775">
        <v>85</v>
      </c>
      <c r="G1775">
        <v>2</v>
      </c>
      <c r="H1775">
        <v>119</v>
      </c>
      <c r="I1775">
        <v>-1</v>
      </c>
      <c r="J1775">
        <v>3100</v>
      </c>
      <c r="K1775">
        <v>-1</v>
      </c>
      <c r="L1775">
        <v>-1</v>
      </c>
      <c r="N1775" s="3" t="str">
        <f t="shared" si="59"/>
        <v/>
      </c>
      <c r="O1775" s="3">
        <f t="shared" si="61"/>
        <v>94</v>
      </c>
      <c r="P1775" s="3"/>
      <c r="R1775" s="18" t="str">
        <f t="shared" si="60"/>
        <v/>
      </c>
    </row>
    <row r="1776" spans="1:18">
      <c r="A1776" s="2">
        <v>1769</v>
      </c>
      <c r="B1776">
        <v>1</v>
      </c>
      <c r="C1776">
        <v>3</v>
      </c>
      <c r="D1776">
        <v>109</v>
      </c>
      <c r="E1776">
        <v>0</v>
      </c>
      <c r="F1776">
        <v>-1</v>
      </c>
      <c r="G1776">
        <v>3</v>
      </c>
      <c r="H1776">
        <v>109</v>
      </c>
      <c r="I1776">
        <v>-1</v>
      </c>
      <c r="J1776">
        <v>4200</v>
      </c>
      <c r="K1776">
        <v>-1</v>
      </c>
      <c r="L1776">
        <v>-1</v>
      </c>
      <c r="N1776" s="3" t="str">
        <f t="shared" si="59"/>
        <v/>
      </c>
      <c r="O1776" s="3">
        <f t="shared" si="61"/>
        <v>94</v>
      </c>
      <c r="P1776" s="3"/>
      <c r="R1776" s="18" t="str">
        <f t="shared" si="60"/>
        <v/>
      </c>
    </row>
    <row r="1777" spans="1:18">
      <c r="A1777" s="2">
        <v>1770</v>
      </c>
      <c r="B1777">
        <v>1</v>
      </c>
      <c r="C1777">
        <v>7</v>
      </c>
      <c r="D1777">
        <v>100</v>
      </c>
      <c r="E1777">
        <v>3</v>
      </c>
      <c r="F1777">
        <v>87</v>
      </c>
      <c r="G1777">
        <v>4</v>
      </c>
      <c r="H1777">
        <v>110</v>
      </c>
      <c r="I1777">
        <v>-1</v>
      </c>
      <c r="J1777">
        <v>4400</v>
      </c>
      <c r="K1777">
        <v>-1</v>
      </c>
      <c r="L1777">
        <v>-1</v>
      </c>
      <c r="N1777" s="3" t="str">
        <f t="shared" si="59"/>
        <v/>
      </c>
      <c r="O1777" s="3">
        <f t="shared" si="61"/>
        <v>94</v>
      </c>
      <c r="P1777" s="3"/>
      <c r="R1777" s="18" t="str">
        <f t="shared" si="60"/>
        <v/>
      </c>
    </row>
    <row r="1778" spans="1:18">
      <c r="A1778" s="2">
        <v>1771</v>
      </c>
      <c r="B1778">
        <v>1</v>
      </c>
      <c r="C1778">
        <v>8</v>
      </c>
      <c r="D1778">
        <v>88</v>
      </c>
      <c r="E1778">
        <v>6</v>
      </c>
      <c r="F1778">
        <v>86</v>
      </c>
      <c r="G1778">
        <v>2</v>
      </c>
      <c r="H1778">
        <v>96</v>
      </c>
      <c r="I1778">
        <v>-1</v>
      </c>
      <c r="J1778">
        <v>3900</v>
      </c>
      <c r="K1778">
        <v>-1</v>
      </c>
      <c r="L1778">
        <v>-1</v>
      </c>
      <c r="N1778" s="3" t="str">
        <f t="shared" si="59"/>
        <v/>
      </c>
      <c r="O1778" s="3">
        <f t="shared" si="61"/>
        <v>94</v>
      </c>
      <c r="P1778" s="3" t="str">
        <f>IF(O1778&gt;$F$3,"X","-")</f>
        <v>X</v>
      </c>
      <c r="R1778" s="18" t="str">
        <f t="shared" si="60"/>
        <v>Betriebsmeldung</v>
      </c>
    </row>
    <row r="1779" spans="1:18">
      <c r="A1779" s="2">
        <v>1772</v>
      </c>
      <c r="B1779">
        <v>1</v>
      </c>
      <c r="C1779">
        <v>5</v>
      </c>
      <c r="D1779">
        <v>98</v>
      </c>
      <c r="E1779">
        <v>2</v>
      </c>
      <c r="F1779">
        <v>83</v>
      </c>
      <c r="G1779">
        <v>3</v>
      </c>
      <c r="H1779">
        <v>109</v>
      </c>
      <c r="I1779">
        <v>-1</v>
      </c>
      <c r="J1779">
        <v>3000</v>
      </c>
      <c r="K1779">
        <v>-1</v>
      </c>
      <c r="L1779">
        <v>-1</v>
      </c>
      <c r="N1779" s="3" t="str">
        <f t="shared" si="59"/>
        <v/>
      </c>
      <c r="O1779" s="3">
        <f t="shared" si="61"/>
        <v>93</v>
      </c>
      <c r="P1779" s="3"/>
      <c r="R1779" s="18" t="str">
        <f t="shared" si="60"/>
        <v/>
      </c>
    </row>
    <row r="1780" spans="1:18">
      <c r="A1780" s="2">
        <v>1773</v>
      </c>
      <c r="B1780">
        <v>1</v>
      </c>
      <c r="C1780">
        <v>8</v>
      </c>
      <c r="D1780">
        <v>92</v>
      </c>
      <c r="E1780">
        <v>5</v>
      </c>
      <c r="F1780">
        <v>86</v>
      </c>
      <c r="G1780">
        <v>3</v>
      </c>
      <c r="H1780">
        <v>104</v>
      </c>
      <c r="I1780">
        <v>-1</v>
      </c>
      <c r="J1780">
        <v>3500</v>
      </c>
      <c r="K1780">
        <v>-1</v>
      </c>
      <c r="L1780">
        <v>-1</v>
      </c>
      <c r="N1780" s="3" t="str">
        <f t="shared" si="59"/>
        <v/>
      </c>
      <c r="O1780" s="3">
        <f t="shared" si="61"/>
        <v>93</v>
      </c>
      <c r="P1780" s="3"/>
      <c r="R1780" s="18" t="str">
        <f t="shared" si="60"/>
        <v/>
      </c>
    </row>
    <row r="1781" spans="1:18">
      <c r="A1781" s="2">
        <v>1774</v>
      </c>
      <c r="B1781">
        <v>1</v>
      </c>
      <c r="C1781">
        <v>6</v>
      </c>
      <c r="D1781">
        <v>105</v>
      </c>
      <c r="E1781">
        <v>1</v>
      </c>
      <c r="F1781">
        <v>88</v>
      </c>
      <c r="G1781">
        <v>5</v>
      </c>
      <c r="H1781">
        <v>109</v>
      </c>
      <c r="I1781">
        <v>-1</v>
      </c>
      <c r="J1781">
        <v>4000</v>
      </c>
      <c r="K1781">
        <v>-1</v>
      </c>
      <c r="L1781">
        <v>-1</v>
      </c>
      <c r="N1781" s="3" t="str">
        <f t="shared" si="59"/>
        <v/>
      </c>
      <c r="O1781" s="3">
        <f t="shared" si="61"/>
        <v>93</v>
      </c>
      <c r="P1781" s="3"/>
      <c r="R1781" s="18" t="str">
        <f t="shared" si="60"/>
        <v/>
      </c>
    </row>
    <row r="1782" spans="1:18">
      <c r="A1782" s="2">
        <v>1775</v>
      </c>
      <c r="B1782">
        <v>1</v>
      </c>
      <c r="C1782">
        <v>6</v>
      </c>
      <c r="D1782">
        <v>94</v>
      </c>
      <c r="E1782">
        <v>3</v>
      </c>
      <c r="F1782">
        <v>90</v>
      </c>
      <c r="G1782">
        <v>3</v>
      </c>
      <c r="H1782">
        <v>98</v>
      </c>
      <c r="I1782">
        <v>-1</v>
      </c>
      <c r="J1782">
        <v>4000</v>
      </c>
      <c r="K1782">
        <v>-1</v>
      </c>
      <c r="L1782">
        <v>-1</v>
      </c>
      <c r="N1782" s="3" t="str">
        <f t="shared" si="59"/>
        <v/>
      </c>
      <c r="O1782" s="3">
        <f t="shared" si="61"/>
        <v>93</v>
      </c>
      <c r="P1782" s="3"/>
      <c r="R1782" s="18" t="str">
        <f t="shared" si="60"/>
        <v/>
      </c>
    </row>
    <row r="1783" spans="1:18">
      <c r="A1783" s="2">
        <v>1776</v>
      </c>
      <c r="B1783">
        <v>1</v>
      </c>
      <c r="C1783">
        <v>5</v>
      </c>
      <c r="D1783">
        <v>92</v>
      </c>
      <c r="E1783">
        <v>3</v>
      </c>
      <c r="F1783">
        <v>86</v>
      </c>
      <c r="G1783">
        <v>2</v>
      </c>
      <c r="H1783">
        <v>103</v>
      </c>
      <c r="I1783">
        <v>-1</v>
      </c>
      <c r="J1783">
        <v>3500</v>
      </c>
      <c r="K1783">
        <v>-1</v>
      </c>
      <c r="L1783">
        <v>-1</v>
      </c>
      <c r="N1783" s="3" t="str">
        <f t="shared" si="59"/>
        <v/>
      </c>
      <c r="O1783" s="3">
        <f t="shared" si="61"/>
        <v>93</v>
      </c>
      <c r="P1783" s="3"/>
      <c r="R1783" s="18" t="str">
        <f t="shared" si="60"/>
        <v/>
      </c>
    </row>
    <row r="1784" spans="1:18">
      <c r="A1784" s="2">
        <v>1777</v>
      </c>
      <c r="B1784">
        <v>1</v>
      </c>
      <c r="C1784">
        <v>9</v>
      </c>
      <c r="D1784">
        <v>93</v>
      </c>
      <c r="E1784">
        <v>5</v>
      </c>
      <c r="F1784">
        <v>87</v>
      </c>
      <c r="G1784">
        <v>4</v>
      </c>
      <c r="H1784">
        <v>102</v>
      </c>
      <c r="I1784">
        <v>-1</v>
      </c>
      <c r="J1784">
        <v>3000</v>
      </c>
      <c r="K1784">
        <v>-1</v>
      </c>
      <c r="L1784">
        <v>-1</v>
      </c>
      <c r="N1784" s="3" t="str">
        <f t="shared" si="59"/>
        <v/>
      </c>
      <c r="O1784" s="3">
        <f t="shared" si="61"/>
        <v>93</v>
      </c>
      <c r="P1784" s="3"/>
      <c r="R1784" s="18" t="str">
        <f t="shared" si="60"/>
        <v/>
      </c>
    </row>
    <row r="1785" spans="1:18">
      <c r="A1785" s="2">
        <v>1778</v>
      </c>
      <c r="B1785">
        <v>1</v>
      </c>
      <c r="C1785">
        <v>4</v>
      </c>
      <c r="D1785">
        <v>116</v>
      </c>
      <c r="E1785">
        <v>1</v>
      </c>
      <c r="F1785">
        <v>91</v>
      </c>
      <c r="G1785">
        <v>3</v>
      </c>
      <c r="H1785">
        <v>125</v>
      </c>
      <c r="I1785">
        <v>-1</v>
      </c>
      <c r="J1785">
        <v>3900</v>
      </c>
      <c r="K1785">
        <v>-1</v>
      </c>
      <c r="L1785">
        <v>-1</v>
      </c>
      <c r="N1785" s="3" t="str">
        <f t="shared" si="59"/>
        <v/>
      </c>
      <c r="O1785" s="3">
        <f t="shared" si="61"/>
        <v>93</v>
      </c>
      <c r="P1785" s="3"/>
      <c r="R1785" s="18" t="str">
        <f t="shared" si="60"/>
        <v/>
      </c>
    </row>
    <row r="1786" spans="1:18">
      <c r="A1786" s="2">
        <v>1779</v>
      </c>
      <c r="B1786">
        <v>1</v>
      </c>
      <c r="C1786">
        <v>7</v>
      </c>
      <c r="D1786">
        <v>99</v>
      </c>
      <c r="E1786">
        <v>5</v>
      </c>
      <c r="F1786">
        <v>87</v>
      </c>
      <c r="G1786">
        <v>2</v>
      </c>
      <c r="H1786">
        <v>129</v>
      </c>
      <c r="I1786">
        <v>-1</v>
      </c>
      <c r="J1786">
        <v>4400</v>
      </c>
      <c r="K1786">
        <v>-1</v>
      </c>
      <c r="L1786">
        <v>-1</v>
      </c>
      <c r="N1786" s="3" t="str">
        <f t="shared" si="59"/>
        <v/>
      </c>
      <c r="O1786" s="3">
        <f t="shared" si="61"/>
        <v>93</v>
      </c>
      <c r="P1786" s="3"/>
      <c r="R1786" s="18" t="str">
        <f t="shared" si="60"/>
        <v/>
      </c>
    </row>
    <row r="1787" spans="1:18">
      <c r="A1787" s="2">
        <v>1780</v>
      </c>
      <c r="B1787">
        <v>1</v>
      </c>
      <c r="C1787">
        <v>5</v>
      </c>
      <c r="D1787">
        <v>119</v>
      </c>
      <c r="E1787">
        <v>1</v>
      </c>
      <c r="F1787">
        <v>91</v>
      </c>
      <c r="G1787">
        <v>4</v>
      </c>
      <c r="H1787">
        <v>126</v>
      </c>
      <c r="I1787">
        <v>-1</v>
      </c>
      <c r="J1787">
        <v>4200</v>
      </c>
      <c r="K1787">
        <v>-1</v>
      </c>
      <c r="L1787">
        <v>-1</v>
      </c>
      <c r="N1787" s="3" t="str">
        <f t="shared" si="59"/>
        <v/>
      </c>
      <c r="O1787" s="3">
        <f t="shared" si="61"/>
        <v>93</v>
      </c>
      <c r="P1787" s="3"/>
      <c r="R1787" s="18" t="str">
        <f t="shared" si="60"/>
        <v/>
      </c>
    </row>
    <row r="1788" spans="1:18">
      <c r="A1788" s="2">
        <v>1781</v>
      </c>
      <c r="B1788">
        <v>1</v>
      </c>
      <c r="C1788">
        <v>6</v>
      </c>
      <c r="D1788">
        <v>117</v>
      </c>
      <c r="E1788">
        <v>1</v>
      </c>
      <c r="F1788">
        <v>110</v>
      </c>
      <c r="G1788">
        <v>5</v>
      </c>
      <c r="H1788">
        <v>117</v>
      </c>
      <c r="I1788">
        <v>-1</v>
      </c>
      <c r="J1788">
        <v>3100</v>
      </c>
      <c r="K1788">
        <v>-1</v>
      </c>
      <c r="L1788">
        <v>-1</v>
      </c>
      <c r="N1788" s="3" t="str">
        <f t="shared" si="59"/>
        <v/>
      </c>
      <c r="O1788" s="3">
        <f t="shared" si="61"/>
        <v>93</v>
      </c>
      <c r="P1788" s="3" t="str">
        <f>IF(O1788&gt;$F$3,"X","-")</f>
        <v>-</v>
      </c>
      <c r="R1788" s="18" t="str">
        <f t="shared" si="60"/>
        <v/>
      </c>
    </row>
    <row r="1789" spans="1:18">
      <c r="A1789" s="2">
        <v>1782</v>
      </c>
      <c r="B1789">
        <v>1</v>
      </c>
      <c r="C1789">
        <v>7</v>
      </c>
      <c r="D1789">
        <v>110</v>
      </c>
      <c r="E1789">
        <v>1</v>
      </c>
      <c r="F1789">
        <v>92</v>
      </c>
      <c r="G1789">
        <v>6</v>
      </c>
      <c r="H1789">
        <v>114</v>
      </c>
      <c r="I1789">
        <v>-1</v>
      </c>
      <c r="J1789">
        <v>3800</v>
      </c>
      <c r="K1789">
        <v>-1</v>
      </c>
      <c r="L1789">
        <v>-1</v>
      </c>
      <c r="N1789" s="3" t="str">
        <f t="shared" si="59"/>
        <v/>
      </c>
      <c r="O1789" s="3">
        <f t="shared" si="61"/>
        <v>93</v>
      </c>
      <c r="P1789" s="3"/>
      <c r="R1789" s="18" t="str">
        <f t="shared" si="60"/>
        <v/>
      </c>
    </row>
    <row r="1790" spans="1:18">
      <c r="A1790" s="2">
        <v>1783</v>
      </c>
      <c r="B1790">
        <v>1</v>
      </c>
      <c r="C1790">
        <v>5</v>
      </c>
      <c r="D1790">
        <v>87</v>
      </c>
      <c r="E1790">
        <v>5</v>
      </c>
      <c r="F1790">
        <v>87</v>
      </c>
      <c r="G1790">
        <v>0</v>
      </c>
      <c r="H1790">
        <v>-1</v>
      </c>
      <c r="I1790">
        <v>-1</v>
      </c>
      <c r="J1790">
        <v>4000</v>
      </c>
      <c r="K1790">
        <v>-1</v>
      </c>
      <c r="L1790">
        <v>-1</v>
      </c>
      <c r="N1790" s="3" t="str">
        <f t="shared" si="59"/>
        <v/>
      </c>
      <c r="O1790" s="3">
        <f t="shared" si="61"/>
        <v>93</v>
      </c>
      <c r="P1790" s="3"/>
      <c r="R1790" s="18" t="str">
        <f t="shared" si="60"/>
        <v/>
      </c>
    </row>
    <row r="1791" spans="1:18">
      <c r="A1791" s="2">
        <v>1784</v>
      </c>
      <c r="B1791">
        <v>1</v>
      </c>
      <c r="C1791">
        <v>4</v>
      </c>
      <c r="D1791">
        <v>98</v>
      </c>
      <c r="E1791">
        <v>2</v>
      </c>
      <c r="F1791">
        <v>83</v>
      </c>
      <c r="G1791">
        <v>2</v>
      </c>
      <c r="H1791">
        <v>113</v>
      </c>
      <c r="I1791">
        <v>-1</v>
      </c>
      <c r="J1791">
        <v>3300</v>
      </c>
      <c r="K1791">
        <v>-1</v>
      </c>
      <c r="L1791">
        <v>-1</v>
      </c>
      <c r="N1791" s="3" t="str">
        <f t="shared" si="59"/>
        <v/>
      </c>
      <c r="O1791" s="3">
        <f t="shared" si="61"/>
        <v>93</v>
      </c>
      <c r="P1791" s="3"/>
      <c r="R1791" s="18" t="str">
        <f t="shared" si="60"/>
        <v/>
      </c>
    </row>
    <row r="1792" spans="1:18">
      <c r="A1792" s="2">
        <v>1785</v>
      </c>
      <c r="B1792">
        <v>1</v>
      </c>
      <c r="C1792">
        <v>6</v>
      </c>
      <c r="D1792">
        <v>97</v>
      </c>
      <c r="E1792">
        <v>3</v>
      </c>
      <c r="F1792">
        <v>87</v>
      </c>
      <c r="G1792">
        <v>3</v>
      </c>
      <c r="H1792">
        <v>108</v>
      </c>
      <c r="I1792">
        <v>-1</v>
      </c>
      <c r="J1792">
        <v>3500</v>
      </c>
      <c r="K1792">
        <v>-1</v>
      </c>
      <c r="L1792">
        <v>-1</v>
      </c>
      <c r="N1792" s="3" t="str">
        <f t="shared" si="59"/>
        <v/>
      </c>
      <c r="O1792" s="3">
        <f t="shared" si="61"/>
        <v>93</v>
      </c>
      <c r="P1792" s="3"/>
      <c r="R1792" s="18" t="str">
        <f t="shared" si="60"/>
        <v/>
      </c>
    </row>
    <row r="1793" spans="1:18">
      <c r="A1793" s="2">
        <v>1786</v>
      </c>
      <c r="B1793">
        <v>1</v>
      </c>
      <c r="C1793">
        <v>6</v>
      </c>
      <c r="D1793">
        <v>107</v>
      </c>
      <c r="E1793">
        <v>2</v>
      </c>
      <c r="F1793">
        <v>84</v>
      </c>
      <c r="G1793">
        <v>4</v>
      </c>
      <c r="H1793">
        <v>119</v>
      </c>
      <c r="I1793">
        <v>-1</v>
      </c>
      <c r="J1793">
        <v>2800</v>
      </c>
      <c r="K1793">
        <v>-1</v>
      </c>
      <c r="L1793">
        <v>-1</v>
      </c>
      <c r="N1793" s="3" t="str">
        <f t="shared" si="59"/>
        <v/>
      </c>
      <c r="O1793" s="3">
        <f t="shared" si="61"/>
        <v>93</v>
      </c>
      <c r="P1793" s="3"/>
      <c r="R1793" s="18" t="str">
        <f t="shared" si="60"/>
        <v/>
      </c>
    </row>
    <row r="1794" spans="1:18">
      <c r="A1794" s="2">
        <v>1787</v>
      </c>
      <c r="B1794">
        <v>1</v>
      </c>
      <c r="C1794">
        <v>9</v>
      </c>
      <c r="D1794">
        <v>95</v>
      </c>
      <c r="E1794">
        <v>4</v>
      </c>
      <c r="F1794">
        <v>89</v>
      </c>
      <c r="G1794">
        <v>5</v>
      </c>
      <c r="H1794">
        <v>100</v>
      </c>
      <c r="I1794">
        <v>-1</v>
      </c>
      <c r="J1794">
        <v>4400</v>
      </c>
      <c r="K1794">
        <v>-1</v>
      </c>
      <c r="L1794">
        <v>-1</v>
      </c>
      <c r="N1794" s="3" t="str">
        <f t="shared" si="59"/>
        <v/>
      </c>
      <c r="O1794" s="3">
        <f t="shared" si="61"/>
        <v>93</v>
      </c>
      <c r="P1794" s="3"/>
      <c r="R1794" s="18" t="str">
        <f t="shared" si="60"/>
        <v/>
      </c>
    </row>
    <row r="1795" spans="1:18">
      <c r="A1795" s="2">
        <v>1788</v>
      </c>
      <c r="B1795">
        <v>1</v>
      </c>
      <c r="C1795">
        <v>9</v>
      </c>
      <c r="D1795">
        <v>106</v>
      </c>
      <c r="E1795">
        <v>4</v>
      </c>
      <c r="F1795">
        <v>96</v>
      </c>
      <c r="G1795">
        <v>5</v>
      </c>
      <c r="H1795">
        <v>114</v>
      </c>
      <c r="I1795">
        <v>-1</v>
      </c>
      <c r="J1795">
        <v>3600</v>
      </c>
      <c r="K1795">
        <v>-1</v>
      </c>
      <c r="L1795">
        <v>-1</v>
      </c>
      <c r="N1795" s="3" t="str">
        <f t="shared" si="59"/>
        <v/>
      </c>
      <c r="O1795" s="3">
        <f t="shared" si="61"/>
        <v>93</v>
      </c>
      <c r="P1795" s="3"/>
      <c r="R1795" s="18" t="str">
        <f t="shared" si="60"/>
        <v/>
      </c>
    </row>
    <row r="1796" spans="1:18">
      <c r="A1796" s="2">
        <v>1789</v>
      </c>
      <c r="B1796">
        <v>1</v>
      </c>
      <c r="C1796">
        <v>7</v>
      </c>
      <c r="D1796">
        <v>85</v>
      </c>
      <c r="E1796">
        <v>6</v>
      </c>
      <c r="F1796">
        <v>86</v>
      </c>
      <c r="G1796">
        <v>1</v>
      </c>
      <c r="H1796">
        <v>82</v>
      </c>
      <c r="I1796">
        <v>-1</v>
      </c>
      <c r="J1796">
        <v>3800</v>
      </c>
      <c r="K1796">
        <v>-1</v>
      </c>
      <c r="L1796">
        <v>-1</v>
      </c>
      <c r="N1796" s="3" t="str">
        <f t="shared" si="59"/>
        <v/>
      </c>
      <c r="O1796" s="3">
        <f t="shared" si="61"/>
        <v>93</v>
      </c>
      <c r="P1796" s="3"/>
      <c r="R1796" s="18" t="str">
        <f t="shared" si="60"/>
        <v/>
      </c>
    </row>
    <row r="1797" spans="1:18">
      <c r="A1797" s="2">
        <v>1790</v>
      </c>
      <c r="B1797">
        <v>1</v>
      </c>
      <c r="C1797">
        <v>5</v>
      </c>
      <c r="D1797">
        <v>87</v>
      </c>
      <c r="E1797">
        <v>5</v>
      </c>
      <c r="F1797">
        <v>87</v>
      </c>
      <c r="G1797">
        <v>0</v>
      </c>
      <c r="H1797">
        <v>-1</v>
      </c>
      <c r="I1797">
        <v>-1</v>
      </c>
      <c r="J1797">
        <v>4600</v>
      </c>
      <c r="K1797">
        <v>-1</v>
      </c>
      <c r="L1797">
        <v>-1</v>
      </c>
      <c r="N1797" s="3" t="str">
        <f t="shared" si="59"/>
        <v/>
      </c>
      <c r="O1797" s="3">
        <f t="shared" si="61"/>
        <v>93</v>
      </c>
      <c r="P1797" s="3"/>
      <c r="R1797" s="18" t="str">
        <f t="shared" si="60"/>
        <v/>
      </c>
    </row>
    <row r="1798" spans="1:18">
      <c r="A1798" s="2">
        <v>1791</v>
      </c>
      <c r="B1798">
        <v>1</v>
      </c>
      <c r="C1798">
        <v>8</v>
      </c>
      <c r="D1798">
        <v>105</v>
      </c>
      <c r="E1798">
        <v>4</v>
      </c>
      <c r="F1798">
        <v>90</v>
      </c>
      <c r="G1798">
        <v>4</v>
      </c>
      <c r="H1798">
        <v>120</v>
      </c>
      <c r="I1798">
        <v>-1</v>
      </c>
      <c r="J1798">
        <v>4500</v>
      </c>
      <c r="K1798">
        <v>-1</v>
      </c>
      <c r="L1798">
        <v>-1</v>
      </c>
      <c r="N1798" s="3" t="str">
        <f t="shared" si="59"/>
        <v/>
      </c>
      <c r="O1798" s="3">
        <f t="shared" si="61"/>
        <v>93</v>
      </c>
      <c r="P1798" s="3" t="str">
        <f>IF(O1798&gt;$F$3,"X","-")</f>
        <v>-</v>
      </c>
      <c r="R1798" s="18" t="str">
        <f t="shared" si="60"/>
        <v/>
      </c>
    </row>
    <row r="1799" spans="1:18">
      <c r="A1799" s="2">
        <v>1792</v>
      </c>
      <c r="B1799">
        <v>1</v>
      </c>
      <c r="C1799">
        <v>7</v>
      </c>
      <c r="D1799">
        <v>109</v>
      </c>
      <c r="E1799">
        <v>3</v>
      </c>
      <c r="F1799">
        <v>98</v>
      </c>
      <c r="G1799">
        <v>4</v>
      </c>
      <c r="H1799">
        <v>118</v>
      </c>
      <c r="I1799">
        <v>-1</v>
      </c>
      <c r="J1799">
        <v>4200</v>
      </c>
      <c r="K1799">
        <v>-1</v>
      </c>
      <c r="L1799">
        <v>-1</v>
      </c>
      <c r="N1799" s="3" t="str">
        <f t="shared" si="59"/>
        <v/>
      </c>
      <c r="O1799" s="3">
        <f t="shared" si="61"/>
        <v>93</v>
      </c>
      <c r="P1799" s="3"/>
      <c r="R1799" s="18" t="str">
        <f t="shared" si="60"/>
        <v/>
      </c>
    </row>
    <row r="1800" spans="1:18">
      <c r="A1800" s="2">
        <v>1793</v>
      </c>
      <c r="B1800">
        <v>1</v>
      </c>
      <c r="C1800">
        <v>9</v>
      </c>
      <c r="D1800">
        <v>95</v>
      </c>
      <c r="E1800">
        <v>7</v>
      </c>
      <c r="F1800">
        <v>87</v>
      </c>
      <c r="G1800">
        <v>2</v>
      </c>
      <c r="H1800">
        <v>127</v>
      </c>
      <c r="I1800">
        <v>-1</v>
      </c>
      <c r="J1800">
        <v>3900</v>
      </c>
      <c r="K1800">
        <v>-1</v>
      </c>
      <c r="L1800">
        <v>-1</v>
      </c>
      <c r="N1800" s="3" t="str">
        <f t="shared" ref="N1800:N1863" si="62">IF(OR(C1800=-2,D1800=-2,E1800=-2,F1800=-2,G1800=-2,H1800=-2),"X","")</f>
        <v/>
      </c>
      <c r="O1800" s="3">
        <f t="shared" si="61"/>
        <v>93</v>
      </c>
      <c r="P1800" s="3"/>
      <c r="R1800" s="18" t="str">
        <f t="shared" ref="R1800:R1863" si="63">IF(P1800&gt;="X","Betriebsmeldung","")</f>
        <v/>
      </c>
    </row>
    <row r="1801" spans="1:18">
      <c r="A1801" s="2">
        <v>1794</v>
      </c>
      <c r="B1801">
        <v>1</v>
      </c>
      <c r="C1801">
        <v>9</v>
      </c>
      <c r="D1801">
        <v>87</v>
      </c>
      <c r="E1801">
        <v>7</v>
      </c>
      <c r="F1801">
        <v>88</v>
      </c>
      <c r="G1801">
        <v>2</v>
      </c>
      <c r="H1801">
        <v>87</v>
      </c>
      <c r="I1801">
        <v>-1</v>
      </c>
      <c r="J1801">
        <v>4000</v>
      </c>
      <c r="K1801">
        <v>-1</v>
      </c>
      <c r="L1801">
        <v>-1</v>
      </c>
      <c r="N1801" s="3" t="str">
        <f t="shared" si="62"/>
        <v/>
      </c>
      <c r="O1801" s="3">
        <f t="shared" si="61"/>
        <v>93</v>
      </c>
      <c r="P1801" s="3"/>
      <c r="R1801" s="18" t="str">
        <f t="shared" si="63"/>
        <v/>
      </c>
    </row>
    <row r="1802" spans="1:18">
      <c r="A1802" s="2">
        <v>1795</v>
      </c>
      <c r="B1802">
        <v>1</v>
      </c>
      <c r="C1802">
        <v>3</v>
      </c>
      <c r="D1802">
        <v>92</v>
      </c>
      <c r="E1802">
        <v>3</v>
      </c>
      <c r="F1802">
        <v>92</v>
      </c>
      <c r="G1802">
        <v>0</v>
      </c>
      <c r="H1802">
        <v>-1</v>
      </c>
      <c r="I1802">
        <v>-1</v>
      </c>
      <c r="J1802" s="10">
        <v>4200</v>
      </c>
      <c r="K1802">
        <v>-1</v>
      </c>
      <c r="L1802">
        <v>-1</v>
      </c>
      <c r="N1802" s="3" t="str">
        <f t="shared" si="62"/>
        <v/>
      </c>
      <c r="O1802" s="3">
        <f t="shared" si="61"/>
        <v>93</v>
      </c>
      <c r="P1802" s="3"/>
      <c r="R1802" s="18" t="str">
        <f t="shared" si="63"/>
        <v/>
      </c>
    </row>
    <row r="1803" spans="1:18">
      <c r="A1803" s="2">
        <v>1796</v>
      </c>
      <c r="B1803">
        <v>1</v>
      </c>
      <c r="C1803">
        <v>7</v>
      </c>
      <c r="D1803">
        <v>89</v>
      </c>
      <c r="E1803">
        <v>7</v>
      </c>
      <c r="F1803">
        <v>89</v>
      </c>
      <c r="G1803">
        <v>0</v>
      </c>
      <c r="H1803">
        <v>-1</v>
      </c>
      <c r="I1803">
        <v>-1</v>
      </c>
      <c r="J1803" s="10">
        <v>4300</v>
      </c>
      <c r="K1803">
        <v>-1</v>
      </c>
      <c r="L1803">
        <v>-1</v>
      </c>
      <c r="N1803" s="3" t="str">
        <f t="shared" si="62"/>
        <v/>
      </c>
      <c r="O1803" s="3">
        <f t="shared" si="61"/>
        <v>93</v>
      </c>
      <c r="P1803" s="3"/>
      <c r="R1803" s="18" t="str">
        <f t="shared" si="63"/>
        <v/>
      </c>
    </row>
    <row r="1804" spans="1:18">
      <c r="A1804" s="2">
        <v>1797</v>
      </c>
      <c r="B1804">
        <v>1</v>
      </c>
      <c r="C1804">
        <v>7</v>
      </c>
      <c r="D1804">
        <v>106</v>
      </c>
      <c r="E1804">
        <v>3</v>
      </c>
      <c r="F1804">
        <v>89</v>
      </c>
      <c r="G1804">
        <v>4</v>
      </c>
      <c r="H1804">
        <v>119</v>
      </c>
      <c r="I1804">
        <v>-1</v>
      </c>
      <c r="J1804" s="10">
        <v>3900</v>
      </c>
      <c r="K1804">
        <v>-1</v>
      </c>
      <c r="L1804">
        <v>-1</v>
      </c>
      <c r="N1804" s="3" t="str">
        <f t="shared" si="62"/>
        <v/>
      </c>
      <c r="O1804" s="3">
        <f t="shared" si="61"/>
        <v>93</v>
      </c>
      <c r="P1804" s="3"/>
      <c r="R1804" s="18" t="str">
        <f t="shared" si="63"/>
        <v/>
      </c>
    </row>
    <row r="1805" spans="1:18">
      <c r="A1805" s="2">
        <v>1798</v>
      </c>
      <c r="B1805">
        <v>1</v>
      </c>
      <c r="C1805">
        <v>3</v>
      </c>
      <c r="D1805">
        <v>89</v>
      </c>
      <c r="E1805">
        <v>3</v>
      </c>
      <c r="F1805">
        <v>89</v>
      </c>
      <c r="G1805">
        <v>0</v>
      </c>
      <c r="H1805">
        <v>-1</v>
      </c>
      <c r="I1805">
        <v>-1</v>
      </c>
      <c r="J1805" s="10">
        <v>2500</v>
      </c>
      <c r="K1805">
        <v>-1</v>
      </c>
      <c r="L1805">
        <v>-1</v>
      </c>
      <c r="N1805" s="3" t="str">
        <f t="shared" si="62"/>
        <v/>
      </c>
      <c r="O1805" s="3">
        <f t="shared" si="61"/>
        <v>93</v>
      </c>
      <c r="P1805" s="3"/>
      <c r="R1805" s="18" t="str">
        <f t="shared" si="63"/>
        <v/>
      </c>
    </row>
    <row r="1806" spans="1:18">
      <c r="A1806" s="2">
        <v>1799</v>
      </c>
      <c r="B1806">
        <v>1</v>
      </c>
      <c r="C1806">
        <v>6</v>
      </c>
      <c r="D1806">
        <v>90</v>
      </c>
      <c r="E1806">
        <v>5</v>
      </c>
      <c r="F1806">
        <v>89</v>
      </c>
      <c r="G1806">
        <v>1</v>
      </c>
      <c r="H1806">
        <v>100</v>
      </c>
      <c r="I1806">
        <v>-1</v>
      </c>
      <c r="J1806" s="10">
        <v>3800</v>
      </c>
      <c r="K1806">
        <v>-1</v>
      </c>
      <c r="L1806">
        <v>-1</v>
      </c>
      <c r="N1806" s="3" t="str">
        <f t="shared" si="62"/>
        <v/>
      </c>
      <c r="O1806" s="3">
        <f t="shared" si="61"/>
        <v>93</v>
      </c>
      <c r="P1806" s="3"/>
      <c r="R1806" s="18" t="str">
        <f t="shared" si="63"/>
        <v/>
      </c>
    </row>
    <row r="1807" spans="1:18">
      <c r="A1807" s="2">
        <v>1800</v>
      </c>
      <c r="B1807">
        <v>1</v>
      </c>
      <c r="C1807">
        <v>6</v>
      </c>
      <c r="D1807">
        <v>102</v>
      </c>
      <c r="E1807">
        <v>3</v>
      </c>
      <c r="F1807">
        <v>90</v>
      </c>
      <c r="G1807">
        <v>3</v>
      </c>
      <c r="H1807">
        <v>115</v>
      </c>
      <c r="I1807">
        <v>-1</v>
      </c>
      <c r="J1807" s="10">
        <v>4700</v>
      </c>
      <c r="K1807">
        <v>-1</v>
      </c>
      <c r="L1807">
        <v>-1</v>
      </c>
      <c r="N1807" s="3" t="str">
        <f t="shared" si="62"/>
        <v/>
      </c>
      <c r="O1807" s="3">
        <f t="shared" si="61"/>
        <v>93</v>
      </c>
      <c r="P1807" s="3"/>
      <c r="R1807" s="18" t="str">
        <f t="shared" si="63"/>
        <v/>
      </c>
    </row>
    <row r="1808" spans="1:18">
      <c r="A1808" s="2">
        <v>1801</v>
      </c>
      <c r="B1808">
        <v>1</v>
      </c>
      <c r="C1808">
        <v>8</v>
      </c>
      <c r="D1808">
        <v>-2</v>
      </c>
      <c r="E1808">
        <v>5</v>
      </c>
      <c r="F1808">
        <v>-2</v>
      </c>
      <c r="G1808">
        <v>3</v>
      </c>
      <c r="H1808">
        <v>-2</v>
      </c>
      <c r="I1808">
        <v>-1</v>
      </c>
      <c r="J1808" s="10">
        <v>3600</v>
      </c>
      <c r="K1808">
        <v>-1</v>
      </c>
      <c r="L1808">
        <v>-2</v>
      </c>
      <c r="N1808" s="3" t="str">
        <f t="shared" si="62"/>
        <v>X</v>
      </c>
      <c r="O1808" s="3">
        <f t="shared" si="61"/>
        <v>94</v>
      </c>
      <c r="P1808" s="3" t="str">
        <f>IF(O1808&gt;$F$3,"X","-")</f>
        <v>X</v>
      </c>
      <c r="R1808" s="18" t="str">
        <f t="shared" si="63"/>
        <v>Betriebsmeldung</v>
      </c>
    </row>
    <row r="1809" spans="1:18">
      <c r="A1809" s="2">
        <v>1802</v>
      </c>
      <c r="B1809">
        <v>1</v>
      </c>
      <c r="C1809">
        <v>7</v>
      </c>
      <c r="D1809">
        <v>102</v>
      </c>
      <c r="E1809">
        <v>4</v>
      </c>
      <c r="F1809">
        <v>84</v>
      </c>
      <c r="G1809">
        <v>3</v>
      </c>
      <c r="H1809">
        <v>126</v>
      </c>
      <c r="I1809">
        <v>-1</v>
      </c>
      <c r="J1809" s="10">
        <v>3300</v>
      </c>
      <c r="K1809">
        <v>-1</v>
      </c>
      <c r="L1809">
        <v>-1</v>
      </c>
      <c r="N1809" s="3" t="str">
        <f t="shared" si="62"/>
        <v/>
      </c>
      <c r="O1809" s="3">
        <f t="shared" si="61"/>
        <v>94</v>
      </c>
      <c r="P1809" s="3"/>
      <c r="R1809" s="18" t="str">
        <f t="shared" si="63"/>
        <v/>
      </c>
    </row>
    <row r="1810" spans="1:18">
      <c r="A1810" s="2">
        <v>1803</v>
      </c>
      <c r="B1810">
        <v>1</v>
      </c>
      <c r="C1810">
        <v>6</v>
      </c>
      <c r="D1810">
        <v>108</v>
      </c>
      <c r="E1810">
        <v>2</v>
      </c>
      <c r="F1810">
        <v>90</v>
      </c>
      <c r="G1810">
        <v>4</v>
      </c>
      <c r="H1810">
        <v>118</v>
      </c>
      <c r="I1810">
        <v>-1</v>
      </c>
      <c r="J1810" s="10">
        <v>3500</v>
      </c>
      <c r="K1810">
        <v>-1</v>
      </c>
      <c r="L1810">
        <v>-1</v>
      </c>
      <c r="N1810" s="3" t="str">
        <f t="shared" si="62"/>
        <v/>
      </c>
      <c r="O1810" s="3">
        <f t="shared" si="61"/>
        <v>94</v>
      </c>
      <c r="P1810" s="3"/>
      <c r="R1810" s="18" t="str">
        <f t="shared" si="63"/>
        <v/>
      </c>
    </row>
    <row r="1811" spans="1:18">
      <c r="A1811" s="2">
        <v>1804</v>
      </c>
      <c r="B1811">
        <v>1</v>
      </c>
      <c r="C1811">
        <v>6</v>
      </c>
      <c r="D1811">
        <v>93</v>
      </c>
      <c r="E1811">
        <v>3</v>
      </c>
      <c r="F1811">
        <v>82</v>
      </c>
      <c r="G1811">
        <v>3</v>
      </c>
      <c r="H1811">
        <v>104</v>
      </c>
      <c r="I1811">
        <v>-1</v>
      </c>
      <c r="J1811" s="10">
        <v>3900</v>
      </c>
      <c r="K1811">
        <v>-1</v>
      </c>
      <c r="L1811">
        <v>-1</v>
      </c>
      <c r="N1811" s="3" t="str">
        <f t="shared" si="62"/>
        <v/>
      </c>
      <c r="O1811" s="3">
        <f t="shared" si="61"/>
        <v>94</v>
      </c>
      <c r="P1811" s="3"/>
      <c r="R1811" s="18" t="str">
        <f t="shared" si="63"/>
        <v/>
      </c>
    </row>
    <row r="1812" spans="1:18">
      <c r="A1812" s="2">
        <v>1805</v>
      </c>
      <c r="B1812">
        <v>1</v>
      </c>
      <c r="C1812">
        <v>5</v>
      </c>
      <c r="D1812">
        <v>93</v>
      </c>
      <c r="E1812">
        <v>2</v>
      </c>
      <c r="F1812">
        <v>85</v>
      </c>
      <c r="G1812">
        <v>3</v>
      </c>
      <c r="H1812">
        <v>99</v>
      </c>
      <c r="I1812">
        <v>-1</v>
      </c>
      <c r="J1812" s="10">
        <v>4100</v>
      </c>
      <c r="K1812">
        <v>-1</v>
      </c>
      <c r="L1812">
        <v>-1</v>
      </c>
      <c r="N1812" s="3" t="str">
        <f t="shared" si="62"/>
        <v/>
      </c>
      <c r="O1812" s="3">
        <f t="shared" si="61"/>
        <v>94</v>
      </c>
      <c r="P1812" s="3"/>
      <c r="R1812" s="18" t="str">
        <f t="shared" si="63"/>
        <v/>
      </c>
    </row>
    <row r="1813" spans="1:18">
      <c r="A1813" s="2">
        <v>1806</v>
      </c>
      <c r="B1813">
        <v>1</v>
      </c>
      <c r="C1813">
        <v>8</v>
      </c>
      <c r="D1813">
        <v>102</v>
      </c>
      <c r="E1813">
        <v>4</v>
      </c>
      <c r="F1813">
        <v>86</v>
      </c>
      <c r="G1813">
        <v>4</v>
      </c>
      <c r="H1813">
        <v>119</v>
      </c>
      <c r="I1813">
        <v>-1</v>
      </c>
      <c r="J1813" s="10">
        <v>4200</v>
      </c>
      <c r="K1813">
        <v>-1</v>
      </c>
      <c r="L1813">
        <v>-1</v>
      </c>
      <c r="N1813" s="3" t="str">
        <f t="shared" si="62"/>
        <v/>
      </c>
      <c r="O1813" s="3">
        <f t="shared" si="61"/>
        <v>94</v>
      </c>
      <c r="P1813" s="3"/>
      <c r="R1813" s="18" t="str">
        <f t="shared" si="63"/>
        <v/>
      </c>
    </row>
    <row r="1814" spans="1:18">
      <c r="A1814" s="2">
        <v>1807</v>
      </c>
      <c r="B1814">
        <v>1</v>
      </c>
      <c r="C1814">
        <v>6</v>
      </c>
      <c r="D1814">
        <v>92</v>
      </c>
      <c r="E1814">
        <v>4</v>
      </c>
      <c r="F1814">
        <v>89</v>
      </c>
      <c r="G1814">
        <v>2</v>
      </c>
      <c r="H1814">
        <v>100</v>
      </c>
      <c r="I1814">
        <v>-1</v>
      </c>
      <c r="J1814" s="10">
        <v>4000</v>
      </c>
      <c r="K1814">
        <v>-1</v>
      </c>
      <c r="L1814">
        <v>-1</v>
      </c>
      <c r="N1814" s="3" t="str">
        <f t="shared" si="62"/>
        <v/>
      </c>
      <c r="O1814" s="3">
        <f t="shared" si="61"/>
        <v>94</v>
      </c>
      <c r="P1814" s="3"/>
      <c r="R1814" s="18" t="str">
        <f t="shared" si="63"/>
        <v/>
      </c>
    </row>
    <row r="1815" spans="1:18">
      <c r="A1815" s="2">
        <v>1808</v>
      </c>
      <c r="B1815">
        <v>1</v>
      </c>
      <c r="C1815">
        <v>9</v>
      </c>
      <c r="D1815">
        <v>97</v>
      </c>
      <c r="E1815">
        <v>4</v>
      </c>
      <c r="F1815">
        <v>87</v>
      </c>
      <c r="G1815">
        <v>5</v>
      </c>
      <c r="H1815">
        <v>106</v>
      </c>
      <c r="I1815">
        <v>-1</v>
      </c>
      <c r="J1815">
        <v>3800</v>
      </c>
      <c r="K1815">
        <v>-1</v>
      </c>
      <c r="L1815">
        <v>-1</v>
      </c>
      <c r="N1815" s="3" t="str">
        <f t="shared" si="62"/>
        <v/>
      </c>
      <c r="O1815" s="3">
        <f t="shared" si="61"/>
        <v>94</v>
      </c>
      <c r="P1815" s="3"/>
      <c r="R1815" s="18" t="str">
        <f t="shared" si="63"/>
        <v/>
      </c>
    </row>
    <row r="1816" spans="1:18">
      <c r="A1816" s="2">
        <v>1809</v>
      </c>
      <c r="B1816">
        <v>1</v>
      </c>
      <c r="C1816">
        <v>7</v>
      </c>
      <c r="D1816">
        <v>99</v>
      </c>
      <c r="E1816">
        <v>4</v>
      </c>
      <c r="F1816">
        <v>91</v>
      </c>
      <c r="G1816">
        <v>3</v>
      </c>
      <c r="H1816">
        <v>110</v>
      </c>
      <c r="I1816">
        <v>-1</v>
      </c>
      <c r="J1816">
        <v>3100</v>
      </c>
      <c r="K1816">
        <v>-1</v>
      </c>
      <c r="L1816">
        <v>-1</v>
      </c>
      <c r="N1816" s="3" t="str">
        <f t="shared" si="62"/>
        <v/>
      </c>
      <c r="O1816" s="3">
        <f t="shared" si="61"/>
        <v>94</v>
      </c>
      <c r="P1816" s="3"/>
      <c r="R1816" s="18" t="str">
        <f t="shared" si="63"/>
        <v/>
      </c>
    </row>
    <row r="1817" spans="1:18">
      <c r="A1817" s="2">
        <v>1810</v>
      </c>
      <c r="B1817">
        <v>1</v>
      </c>
      <c r="C1817">
        <v>12</v>
      </c>
      <c r="D1817">
        <v>98</v>
      </c>
      <c r="E1817">
        <v>8</v>
      </c>
      <c r="F1817">
        <v>86</v>
      </c>
      <c r="G1817">
        <v>4</v>
      </c>
      <c r="H1817">
        <v>124</v>
      </c>
      <c r="I1817">
        <v>-1</v>
      </c>
      <c r="J1817">
        <v>4200</v>
      </c>
      <c r="K1817">
        <v>-1</v>
      </c>
      <c r="L1817">
        <v>-1</v>
      </c>
      <c r="N1817" s="3" t="str">
        <f t="shared" si="62"/>
        <v/>
      </c>
      <c r="O1817" s="3">
        <f t="shared" si="61"/>
        <v>94</v>
      </c>
      <c r="P1817" s="3"/>
      <c r="R1817" s="18" t="str">
        <f t="shared" si="63"/>
        <v/>
      </c>
    </row>
    <row r="1818" spans="1:18">
      <c r="A1818" s="2">
        <v>1811</v>
      </c>
      <c r="B1818">
        <v>1</v>
      </c>
      <c r="C1818">
        <v>8</v>
      </c>
      <c r="D1818">
        <v>86</v>
      </c>
      <c r="E1818">
        <v>7</v>
      </c>
      <c r="F1818">
        <v>85</v>
      </c>
      <c r="G1818">
        <v>1</v>
      </c>
      <c r="H1818">
        <v>95</v>
      </c>
      <c r="I1818">
        <v>-1</v>
      </c>
      <c r="J1818">
        <v>4400</v>
      </c>
      <c r="K1818">
        <v>-1</v>
      </c>
      <c r="L1818">
        <v>-1</v>
      </c>
      <c r="N1818" s="3" t="str">
        <f t="shared" si="62"/>
        <v/>
      </c>
      <c r="O1818" s="3">
        <f t="shared" si="61"/>
        <v>93</v>
      </c>
      <c r="P1818" s="3" t="str">
        <f>IF(O1818&gt;$F$3,"X","-")</f>
        <v>-</v>
      </c>
      <c r="R1818" s="18" t="str">
        <f t="shared" si="63"/>
        <v/>
      </c>
    </row>
    <row r="1819" spans="1:18">
      <c r="A1819" s="2">
        <v>1812</v>
      </c>
      <c r="B1819">
        <v>1</v>
      </c>
      <c r="C1819">
        <v>6</v>
      </c>
      <c r="D1819">
        <v>95</v>
      </c>
      <c r="E1819">
        <v>4</v>
      </c>
      <c r="F1819">
        <v>84</v>
      </c>
      <c r="G1819">
        <v>2</v>
      </c>
      <c r="H1819">
        <v>118</v>
      </c>
      <c r="I1819">
        <v>-1</v>
      </c>
      <c r="J1819">
        <v>3900</v>
      </c>
      <c r="K1819">
        <v>-1</v>
      </c>
      <c r="L1819">
        <v>-1</v>
      </c>
      <c r="N1819" s="3" t="str">
        <f t="shared" si="62"/>
        <v/>
      </c>
      <c r="O1819" s="3">
        <f t="shared" si="61"/>
        <v>92</v>
      </c>
      <c r="P1819" s="3"/>
      <c r="R1819" s="18" t="str">
        <f t="shared" si="63"/>
        <v/>
      </c>
    </row>
    <row r="1820" spans="1:18">
      <c r="A1820" s="2">
        <v>1813</v>
      </c>
      <c r="B1820">
        <v>1</v>
      </c>
      <c r="C1820">
        <v>9</v>
      </c>
      <c r="D1820">
        <v>86</v>
      </c>
      <c r="E1820">
        <v>8</v>
      </c>
      <c r="F1820">
        <v>85</v>
      </c>
      <c r="G1820">
        <v>1</v>
      </c>
      <c r="H1820">
        <v>94</v>
      </c>
      <c r="I1820">
        <v>-1</v>
      </c>
      <c r="J1820">
        <v>3000</v>
      </c>
      <c r="K1820">
        <v>-1</v>
      </c>
      <c r="L1820">
        <v>-1</v>
      </c>
      <c r="N1820" s="3" t="str">
        <f t="shared" si="62"/>
        <v/>
      </c>
      <c r="O1820" s="3">
        <f t="shared" si="61"/>
        <v>92</v>
      </c>
      <c r="P1820" s="3"/>
      <c r="R1820" s="18" t="str">
        <f t="shared" si="63"/>
        <v/>
      </c>
    </row>
    <row r="1821" spans="1:18">
      <c r="A1821" s="2">
        <v>1814</v>
      </c>
      <c r="B1821">
        <v>1</v>
      </c>
      <c r="C1821">
        <v>7</v>
      </c>
      <c r="D1821">
        <v>84</v>
      </c>
      <c r="E1821">
        <v>6</v>
      </c>
      <c r="F1821">
        <v>85</v>
      </c>
      <c r="G1821">
        <v>1</v>
      </c>
      <c r="H1821">
        <v>78</v>
      </c>
      <c r="I1821">
        <v>-1</v>
      </c>
      <c r="J1821">
        <v>3500</v>
      </c>
      <c r="K1821">
        <v>-1</v>
      </c>
      <c r="L1821">
        <v>-1</v>
      </c>
      <c r="N1821" s="3" t="str">
        <f t="shared" si="62"/>
        <v/>
      </c>
      <c r="O1821" s="3">
        <f t="shared" si="61"/>
        <v>92</v>
      </c>
      <c r="P1821" s="3"/>
      <c r="R1821" s="18" t="str">
        <f t="shared" si="63"/>
        <v/>
      </c>
    </row>
    <row r="1822" spans="1:18">
      <c r="A1822" s="2">
        <v>1815</v>
      </c>
      <c r="B1822">
        <v>1</v>
      </c>
      <c r="C1822">
        <v>7</v>
      </c>
      <c r="D1822">
        <v>98</v>
      </c>
      <c r="E1822">
        <v>4</v>
      </c>
      <c r="F1822">
        <v>95</v>
      </c>
      <c r="G1822">
        <v>3</v>
      </c>
      <c r="H1822">
        <v>103</v>
      </c>
      <c r="I1822">
        <v>-1</v>
      </c>
      <c r="J1822">
        <v>4000</v>
      </c>
      <c r="K1822">
        <v>-1</v>
      </c>
      <c r="L1822">
        <v>-1</v>
      </c>
      <c r="N1822" s="3" t="str">
        <f t="shared" si="62"/>
        <v/>
      </c>
      <c r="O1822" s="3">
        <f t="shared" si="61"/>
        <v>92</v>
      </c>
      <c r="P1822" s="3"/>
      <c r="R1822" s="18" t="str">
        <f t="shared" si="63"/>
        <v/>
      </c>
    </row>
    <row r="1823" spans="1:18">
      <c r="A1823" s="2">
        <v>1816</v>
      </c>
      <c r="B1823">
        <v>1</v>
      </c>
      <c r="C1823">
        <v>10</v>
      </c>
      <c r="D1823">
        <v>93</v>
      </c>
      <c r="E1823">
        <v>8</v>
      </c>
      <c r="F1823">
        <v>91</v>
      </c>
      <c r="G1823">
        <v>2</v>
      </c>
      <c r="H1823">
        <v>103</v>
      </c>
      <c r="I1823">
        <v>-1</v>
      </c>
      <c r="J1823">
        <v>4000</v>
      </c>
      <c r="K1823">
        <v>-1</v>
      </c>
      <c r="L1823">
        <v>-1</v>
      </c>
      <c r="N1823" s="3" t="str">
        <f t="shared" si="62"/>
        <v/>
      </c>
      <c r="O1823" s="3">
        <f t="shared" si="61"/>
        <v>92</v>
      </c>
      <c r="P1823" s="3"/>
      <c r="R1823" s="18" t="str">
        <f t="shared" si="63"/>
        <v/>
      </c>
    </row>
    <row r="1824" spans="1:18">
      <c r="A1824" s="2">
        <v>1817</v>
      </c>
      <c r="B1824">
        <v>1</v>
      </c>
      <c r="C1824">
        <v>12</v>
      </c>
      <c r="D1824">
        <v>96</v>
      </c>
      <c r="E1824">
        <v>11</v>
      </c>
      <c r="F1824">
        <v>89</v>
      </c>
      <c r="G1824">
        <v>1</v>
      </c>
      <c r="H1824">
        <v>174</v>
      </c>
      <c r="I1824">
        <v>-1</v>
      </c>
      <c r="J1824">
        <v>3500</v>
      </c>
      <c r="K1824">
        <v>-1</v>
      </c>
      <c r="L1824">
        <v>-1</v>
      </c>
      <c r="N1824" s="3" t="str">
        <f t="shared" si="62"/>
        <v/>
      </c>
      <c r="O1824" s="3">
        <f t="shared" si="61"/>
        <v>92</v>
      </c>
      <c r="P1824" s="3"/>
      <c r="R1824" s="18" t="str">
        <f t="shared" si="63"/>
        <v/>
      </c>
    </row>
    <row r="1825" spans="1:18">
      <c r="A1825" s="2">
        <v>1818</v>
      </c>
      <c r="B1825">
        <v>1</v>
      </c>
      <c r="C1825">
        <v>6</v>
      </c>
      <c r="D1825">
        <v>91</v>
      </c>
      <c r="E1825">
        <v>4</v>
      </c>
      <c r="F1825">
        <v>84</v>
      </c>
      <c r="G1825">
        <v>2</v>
      </c>
      <c r="H1825">
        <v>106</v>
      </c>
      <c r="I1825">
        <v>-1</v>
      </c>
      <c r="J1825">
        <v>3000</v>
      </c>
      <c r="K1825">
        <v>-1</v>
      </c>
      <c r="L1825">
        <v>-1</v>
      </c>
      <c r="N1825" s="3" t="str">
        <f t="shared" si="62"/>
        <v/>
      </c>
      <c r="O1825" s="3">
        <f t="shared" si="61"/>
        <v>92</v>
      </c>
      <c r="P1825" s="3"/>
      <c r="R1825" s="18" t="str">
        <f t="shared" si="63"/>
        <v/>
      </c>
    </row>
    <row r="1826" spans="1:18">
      <c r="A1826" s="2">
        <v>1819</v>
      </c>
      <c r="B1826">
        <v>1</v>
      </c>
      <c r="C1826">
        <v>8</v>
      </c>
      <c r="D1826">
        <v>102</v>
      </c>
      <c r="E1826">
        <v>4</v>
      </c>
      <c r="F1826">
        <v>89</v>
      </c>
      <c r="G1826">
        <v>4</v>
      </c>
      <c r="H1826">
        <v>115</v>
      </c>
      <c r="I1826">
        <v>-1</v>
      </c>
      <c r="J1826">
        <v>3900</v>
      </c>
      <c r="K1826">
        <v>-1</v>
      </c>
      <c r="L1826">
        <v>-1</v>
      </c>
      <c r="N1826" s="3" t="str">
        <f t="shared" si="62"/>
        <v/>
      </c>
      <c r="O1826" s="3">
        <f t="shared" si="61"/>
        <v>92</v>
      </c>
      <c r="P1826" s="3"/>
      <c r="R1826" s="18" t="str">
        <f t="shared" si="63"/>
        <v/>
      </c>
    </row>
    <row r="1827" spans="1:18">
      <c r="A1827" s="2">
        <v>1820</v>
      </c>
      <c r="B1827">
        <v>1</v>
      </c>
      <c r="C1827">
        <v>11</v>
      </c>
      <c r="D1827">
        <v>102</v>
      </c>
      <c r="E1827">
        <v>4</v>
      </c>
      <c r="F1827">
        <v>86</v>
      </c>
      <c r="G1827">
        <v>7</v>
      </c>
      <c r="H1827">
        <v>112</v>
      </c>
      <c r="I1827">
        <v>-1</v>
      </c>
      <c r="J1827">
        <v>4400</v>
      </c>
      <c r="K1827">
        <v>-1</v>
      </c>
      <c r="L1827">
        <v>-1</v>
      </c>
      <c r="N1827" s="3" t="str">
        <f t="shared" si="62"/>
        <v/>
      </c>
      <c r="O1827" s="3">
        <f t="shared" si="61"/>
        <v>92</v>
      </c>
      <c r="P1827" s="3"/>
      <c r="R1827" s="18" t="str">
        <f t="shared" si="63"/>
        <v/>
      </c>
    </row>
    <row r="1828" spans="1:18">
      <c r="A1828" s="2">
        <v>1821</v>
      </c>
      <c r="B1828">
        <v>1</v>
      </c>
      <c r="C1828">
        <v>8</v>
      </c>
      <c r="D1828">
        <v>93</v>
      </c>
      <c r="E1828">
        <v>5</v>
      </c>
      <c r="F1828">
        <v>83</v>
      </c>
      <c r="G1828">
        <v>3</v>
      </c>
      <c r="H1828">
        <v>111</v>
      </c>
      <c r="I1828">
        <v>-1</v>
      </c>
      <c r="J1828">
        <v>4200</v>
      </c>
      <c r="K1828">
        <v>-1</v>
      </c>
      <c r="L1828">
        <v>-1</v>
      </c>
      <c r="N1828" s="3" t="str">
        <f t="shared" si="62"/>
        <v/>
      </c>
      <c r="O1828" s="3">
        <f t="shared" si="61"/>
        <v>92</v>
      </c>
      <c r="P1828" s="3" t="str">
        <f>IF(O1828&gt;$F$3,"X","-")</f>
        <v>-</v>
      </c>
      <c r="R1828" s="18" t="str">
        <f t="shared" si="63"/>
        <v/>
      </c>
    </row>
    <row r="1829" spans="1:18">
      <c r="A1829" s="2">
        <v>1822</v>
      </c>
      <c r="B1829">
        <v>1</v>
      </c>
      <c r="C1829">
        <v>8</v>
      </c>
      <c r="D1829">
        <v>89</v>
      </c>
      <c r="E1829">
        <v>7</v>
      </c>
      <c r="F1829">
        <v>90</v>
      </c>
      <c r="G1829">
        <v>1</v>
      </c>
      <c r="H1829">
        <v>87</v>
      </c>
      <c r="I1829">
        <v>-1</v>
      </c>
      <c r="J1829">
        <v>3100</v>
      </c>
      <c r="K1829">
        <v>-1</v>
      </c>
      <c r="L1829">
        <v>-1</v>
      </c>
      <c r="N1829" s="3" t="str">
        <f t="shared" si="62"/>
        <v/>
      </c>
      <c r="O1829" s="3">
        <f t="shared" si="61"/>
        <v>92</v>
      </c>
      <c r="P1829" s="3"/>
      <c r="R1829" s="18" t="str">
        <f t="shared" si="63"/>
        <v/>
      </c>
    </row>
    <row r="1830" spans="1:18">
      <c r="A1830" s="2">
        <v>1823</v>
      </c>
      <c r="B1830">
        <v>1</v>
      </c>
      <c r="C1830">
        <v>7</v>
      </c>
      <c r="D1830">
        <v>92</v>
      </c>
      <c r="E1830">
        <v>6</v>
      </c>
      <c r="F1830">
        <v>86</v>
      </c>
      <c r="G1830">
        <v>1</v>
      </c>
      <c r="H1830">
        <v>128</v>
      </c>
      <c r="I1830">
        <v>-1</v>
      </c>
      <c r="J1830">
        <v>3800</v>
      </c>
      <c r="K1830">
        <v>-1</v>
      </c>
      <c r="L1830">
        <v>-1</v>
      </c>
      <c r="N1830" s="3" t="str">
        <f t="shared" si="62"/>
        <v/>
      </c>
      <c r="O1830" s="3">
        <f t="shared" si="61"/>
        <v>92</v>
      </c>
      <c r="P1830" s="3"/>
      <c r="R1830" s="18" t="str">
        <f t="shared" si="63"/>
        <v/>
      </c>
    </row>
    <row r="1831" spans="1:18">
      <c r="A1831" s="2">
        <v>1824</v>
      </c>
      <c r="B1831">
        <v>1</v>
      </c>
      <c r="C1831">
        <v>8</v>
      </c>
      <c r="D1831">
        <v>101</v>
      </c>
      <c r="E1831">
        <v>5</v>
      </c>
      <c r="F1831">
        <v>91</v>
      </c>
      <c r="G1831">
        <v>3</v>
      </c>
      <c r="H1831">
        <v>118</v>
      </c>
      <c r="I1831">
        <v>-1</v>
      </c>
      <c r="J1831">
        <v>4000</v>
      </c>
      <c r="K1831">
        <v>-1</v>
      </c>
      <c r="L1831">
        <v>-1</v>
      </c>
      <c r="N1831" s="3" t="str">
        <f t="shared" si="62"/>
        <v/>
      </c>
      <c r="O1831" s="3">
        <f t="shared" si="61"/>
        <v>92</v>
      </c>
      <c r="P1831" s="3"/>
      <c r="R1831" s="18" t="str">
        <f t="shared" si="63"/>
        <v/>
      </c>
    </row>
    <row r="1832" spans="1:18">
      <c r="A1832" s="2">
        <v>1825</v>
      </c>
      <c r="B1832">
        <v>1</v>
      </c>
      <c r="C1832">
        <v>7</v>
      </c>
      <c r="D1832">
        <v>99</v>
      </c>
      <c r="E1832">
        <v>2</v>
      </c>
      <c r="F1832">
        <v>84</v>
      </c>
      <c r="G1832">
        <v>5</v>
      </c>
      <c r="H1832">
        <v>106</v>
      </c>
      <c r="I1832">
        <v>-1</v>
      </c>
      <c r="J1832">
        <v>3600</v>
      </c>
      <c r="K1832">
        <v>-1</v>
      </c>
      <c r="L1832">
        <v>-1</v>
      </c>
      <c r="N1832" s="3" t="str">
        <f t="shared" si="62"/>
        <v/>
      </c>
      <c r="O1832" s="3">
        <f t="shared" si="61"/>
        <v>92</v>
      </c>
      <c r="P1832" s="3"/>
      <c r="R1832" s="18" t="str">
        <f t="shared" si="63"/>
        <v/>
      </c>
    </row>
    <row r="1833" spans="1:18">
      <c r="A1833" s="2">
        <v>1826</v>
      </c>
      <c r="B1833">
        <v>1</v>
      </c>
      <c r="C1833">
        <v>-2</v>
      </c>
      <c r="D1833">
        <v>94</v>
      </c>
      <c r="E1833">
        <v>-2</v>
      </c>
      <c r="F1833">
        <v>89</v>
      </c>
      <c r="G1833">
        <v>-2</v>
      </c>
      <c r="H1833">
        <v>109</v>
      </c>
      <c r="I1833">
        <v>-1</v>
      </c>
      <c r="J1833">
        <v>3800</v>
      </c>
      <c r="K1833">
        <v>-1</v>
      </c>
      <c r="L1833">
        <v>-1</v>
      </c>
      <c r="N1833" s="3" t="str">
        <f t="shared" si="62"/>
        <v>X</v>
      </c>
      <c r="O1833" s="3">
        <f t="shared" ref="O1833:O1896" si="64">COUNTIF(N394:N1833,"X")</f>
        <v>93</v>
      </c>
      <c r="P1833" s="3"/>
      <c r="R1833" s="18" t="str">
        <f t="shared" si="63"/>
        <v/>
      </c>
    </row>
    <row r="1834" spans="1:18">
      <c r="A1834" s="2">
        <v>1827</v>
      </c>
      <c r="B1834">
        <v>1</v>
      </c>
      <c r="C1834">
        <v>4</v>
      </c>
      <c r="D1834">
        <v>99</v>
      </c>
      <c r="E1834">
        <v>3</v>
      </c>
      <c r="F1834">
        <v>91</v>
      </c>
      <c r="G1834">
        <v>1</v>
      </c>
      <c r="H1834">
        <v>123</v>
      </c>
      <c r="I1834">
        <v>-1</v>
      </c>
      <c r="J1834">
        <v>4600</v>
      </c>
      <c r="K1834">
        <v>-1</v>
      </c>
      <c r="L1834">
        <v>-1</v>
      </c>
      <c r="N1834" s="3" t="str">
        <f t="shared" si="62"/>
        <v/>
      </c>
      <c r="O1834" s="3">
        <f t="shared" si="64"/>
        <v>93</v>
      </c>
      <c r="P1834" s="3"/>
      <c r="R1834" s="18" t="str">
        <f t="shared" si="63"/>
        <v/>
      </c>
    </row>
    <row r="1835" spans="1:18">
      <c r="A1835" s="2">
        <v>1828</v>
      </c>
      <c r="B1835">
        <v>1</v>
      </c>
      <c r="C1835">
        <v>11</v>
      </c>
      <c r="D1835">
        <v>108</v>
      </c>
      <c r="E1835">
        <v>3</v>
      </c>
      <c r="F1835">
        <v>89</v>
      </c>
      <c r="G1835">
        <v>8</v>
      </c>
      <c r="H1835">
        <v>116</v>
      </c>
      <c r="I1835">
        <v>-1</v>
      </c>
      <c r="J1835">
        <v>4500</v>
      </c>
      <c r="K1835">
        <v>-1</v>
      </c>
      <c r="L1835">
        <v>-1</v>
      </c>
      <c r="N1835" s="3" t="str">
        <f t="shared" si="62"/>
        <v/>
      </c>
      <c r="O1835" s="3">
        <f t="shared" si="64"/>
        <v>93</v>
      </c>
      <c r="P1835" s="3"/>
      <c r="R1835" s="18" t="str">
        <f t="shared" si="63"/>
        <v/>
      </c>
    </row>
    <row r="1836" spans="1:18">
      <c r="A1836" s="2">
        <v>1829</v>
      </c>
      <c r="B1836">
        <v>1</v>
      </c>
      <c r="C1836">
        <v>4</v>
      </c>
      <c r="D1836">
        <v>93</v>
      </c>
      <c r="E1836">
        <v>3</v>
      </c>
      <c r="F1836">
        <v>83</v>
      </c>
      <c r="G1836">
        <v>1</v>
      </c>
      <c r="H1836">
        <v>126</v>
      </c>
      <c r="I1836">
        <v>-1</v>
      </c>
      <c r="J1836">
        <v>4200</v>
      </c>
      <c r="K1836">
        <v>-1</v>
      </c>
      <c r="L1836">
        <v>-1</v>
      </c>
      <c r="N1836" s="3" t="str">
        <f t="shared" si="62"/>
        <v/>
      </c>
      <c r="O1836" s="3">
        <f t="shared" si="64"/>
        <v>93</v>
      </c>
      <c r="P1836" s="3"/>
      <c r="R1836" s="18" t="str">
        <f t="shared" si="63"/>
        <v/>
      </c>
    </row>
    <row r="1837" spans="1:18">
      <c r="A1837" s="2">
        <v>1830</v>
      </c>
      <c r="B1837">
        <v>1</v>
      </c>
      <c r="C1837">
        <v>7</v>
      </c>
      <c r="D1837">
        <v>82</v>
      </c>
      <c r="E1837">
        <v>6</v>
      </c>
      <c r="F1837">
        <v>82</v>
      </c>
      <c r="G1837">
        <v>1</v>
      </c>
      <c r="H1837">
        <v>85</v>
      </c>
      <c r="I1837">
        <v>-1</v>
      </c>
      <c r="J1837">
        <v>3900</v>
      </c>
      <c r="K1837">
        <v>-1</v>
      </c>
      <c r="L1837">
        <v>-1</v>
      </c>
      <c r="N1837" s="3" t="str">
        <f t="shared" si="62"/>
        <v/>
      </c>
      <c r="O1837" s="3">
        <f t="shared" si="64"/>
        <v>93</v>
      </c>
      <c r="P1837" s="3"/>
      <c r="R1837" s="18" t="str">
        <f t="shared" si="63"/>
        <v/>
      </c>
    </row>
    <row r="1838" spans="1:18">
      <c r="A1838" s="2">
        <v>1831</v>
      </c>
      <c r="B1838">
        <v>1</v>
      </c>
      <c r="C1838">
        <v>7</v>
      </c>
      <c r="D1838">
        <v>89</v>
      </c>
      <c r="E1838">
        <v>7</v>
      </c>
      <c r="F1838">
        <v>89</v>
      </c>
      <c r="G1838">
        <v>0</v>
      </c>
      <c r="H1838">
        <v>-1</v>
      </c>
      <c r="I1838">
        <v>-1</v>
      </c>
      <c r="J1838">
        <v>4000</v>
      </c>
      <c r="K1838">
        <v>-1</v>
      </c>
      <c r="L1838">
        <v>-1</v>
      </c>
      <c r="N1838" s="3" t="str">
        <f t="shared" si="62"/>
        <v/>
      </c>
      <c r="O1838" s="3">
        <f t="shared" si="64"/>
        <v>93</v>
      </c>
      <c r="P1838" s="3" t="str">
        <f>IF(O1838&gt;$F$3,"X","-")</f>
        <v>-</v>
      </c>
      <c r="R1838" s="18" t="str">
        <f t="shared" si="63"/>
        <v/>
      </c>
    </row>
    <row r="1839" spans="1:18">
      <c r="A1839" s="2">
        <v>1832</v>
      </c>
      <c r="B1839">
        <v>1</v>
      </c>
      <c r="C1839">
        <v>9</v>
      </c>
      <c r="D1839">
        <v>91</v>
      </c>
      <c r="E1839">
        <v>5</v>
      </c>
      <c r="F1839">
        <v>89</v>
      </c>
      <c r="G1839">
        <v>4</v>
      </c>
      <c r="H1839">
        <v>95</v>
      </c>
      <c r="I1839">
        <v>-1</v>
      </c>
      <c r="J1839" s="10">
        <v>4200</v>
      </c>
      <c r="K1839">
        <v>-1</v>
      </c>
      <c r="L1839">
        <v>-1</v>
      </c>
      <c r="N1839" s="3" t="str">
        <f t="shared" si="62"/>
        <v/>
      </c>
      <c r="O1839" s="3">
        <f t="shared" si="64"/>
        <v>93</v>
      </c>
      <c r="P1839" s="3"/>
      <c r="R1839" s="18" t="str">
        <f t="shared" si="63"/>
        <v/>
      </c>
    </row>
    <row r="1840" spans="1:18">
      <c r="A1840" s="2">
        <v>1833</v>
      </c>
      <c r="B1840">
        <v>1</v>
      </c>
      <c r="C1840">
        <v>7</v>
      </c>
      <c r="D1840">
        <v>108</v>
      </c>
      <c r="E1840">
        <v>3</v>
      </c>
      <c r="F1840">
        <v>94</v>
      </c>
      <c r="G1840">
        <v>4</v>
      </c>
      <c r="H1840">
        <v>120</v>
      </c>
      <c r="I1840">
        <v>-1</v>
      </c>
      <c r="J1840" s="10">
        <v>4300</v>
      </c>
      <c r="K1840">
        <v>-1</v>
      </c>
      <c r="L1840">
        <v>-1</v>
      </c>
      <c r="N1840" s="3" t="str">
        <f t="shared" si="62"/>
        <v/>
      </c>
      <c r="O1840" s="3">
        <f t="shared" si="64"/>
        <v>93</v>
      </c>
      <c r="P1840" s="3"/>
      <c r="R1840" s="18" t="str">
        <f t="shared" si="63"/>
        <v/>
      </c>
    </row>
    <row r="1841" spans="1:18">
      <c r="A1841" s="2">
        <v>1834</v>
      </c>
      <c r="B1841">
        <v>1</v>
      </c>
      <c r="C1841">
        <v>13</v>
      </c>
      <c r="D1841">
        <v>105</v>
      </c>
      <c r="E1841">
        <v>2</v>
      </c>
      <c r="F1841">
        <v>87</v>
      </c>
      <c r="G1841">
        <v>11</v>
      </c>
      <c r="H1841">
        <v>109</v>
      </c>
      <c r="I1841">
        <v>-1</v>
      </c>
      <c r="J1841" s="10">
        <v>3900</v>
      </c>
      <c r="K1841">
        <v>-1</v>
      </c>
      <c r="L1841">
        <v>-1</v>
      </c>
      <c r="N1841" s="3" t="str">
        <f t="shared" si="62"/>
        <v/>
      </c>
      <c r="O1841" s="3">
        <f t="shared" si="64"/>
        <v>93</v>
      </c>
      <c r="P1841" s="3"/>
      <c r="R1841" s="18" t="str">
        <f t="shared" si="63"/>
        <v/>
      </c>
    </row>
    <row r="1842" spans="1:18">
      <c r="A1842" s="2">
        <v>1835</v>
      </c>
      <c r="B1842">
        <v>1</v>
      </c>
      <c r="C1842">
        <v>5</v>
      </c>
      <c r="D1842">
        <v>94</v>
      </c>
      <c r="E1842">
        <v>3</v>
      </c>
      <c r="F1842">
        <v>88</v>
      </c>
      <c r="G1842">
        <v>2</v>
      </c>
      <c r="H1842">
        <v>104</v>
      </c>
      <c r="I1842">
        <v>-1</v>
      </c>
      <c r="J1842" s="10">
        <v>2500</v>
      </c>
      <c r="K1842">
        <v>-1</v>
      </c>
      <c r="L1842">
        <v>-1</v>
      </c>
      <c r="N1842" s="3" t="str">
        <f t="shared" si="62"/>
        <v/>
      </c>
      <c r="O1842" s="3">
        <f t="shared" si="64"/>
        <v>93</v>
      </c>
      <c r="P1842" s="3"/>
      <c r="R1842" s="18" t="str">
        <f t="shared" si="63"/>
        <v/>
      </c>
    </row>
    <row r="1843" spans="1:18">
      <c r="A1843" s="2">
        <v>1836</v>
      </c>
      <c r="B1843">
        <v>1</v>
      </c>
      <c r="C1843">
        <v>8</v>
      </c>
      <c r="D1843">
        <v>85</v>
      </c>
      <c r="E1843">
        <v>5</v>
      </c>
      <c r="F1843">
        <v>87</v>
      </c>
      <c r="G1843">
        <v>3</v>
      </c>
      <c r="H1843">
        <v>82</v>
      </c>
      <c r="I1843">
        <v>-1</v>
      </c>
      <c r="J1843" s="10">
        <v>3800</v>
      </c>
      <c r="K1843">
        <v>-1</v>
      </c>
      <c r="L1843">
        <v>-1</v>
      </c>
      <c r="N1843" s="3" t="str">
        <f t="shared" si="62"/>
        <v/>
      </c>
      <c r="O1843" s="3">
        <f t="shared" si="64"/>
        <v>93</v>
      </c>
      <c r="P1843" s="3"/>
      <c r="R1843" s="18" t="str">
        <f t="shared" si="63"/>
        <v/>
      </c>
    </row>
    <row r="1844" spans="1:18">
      <c r="A1844" s="2">
        <v>1837</v>
      </c>
      <c r="B1844">
        <v>1</v>
      </c>
      <c r="C1844">
        <v>4</v>
      </c>
      <c r="D1844">
        <v>88</v>
      </c>
      <c r="E1844">
        <v>2</v>
      </c>
      <c r="F1844">
        <v>88</v>
      </c>
      <c r="G1844">
        <v>2</v>
      </c>
      <c r="H1844">
        <v>88</v>
      </c>
      <c r="I1844">
        <v>-1</v>
      </c>
      <c r="J1844" s="10">
        <v>4700</v>
      </c>
      <c r="K1844">
        <v>-1</v>
      </c>
      <c r="L1844">
        <v>-1</v>
      </c>
      <c r="N1844" s="3" t="str">
        <f t="shared" si="62"/>
        <v/>
      </c>
      <c r="O1844" s="3">
        <f t="shared" si="64"/>
        <v>93</v>
      </c>
      <c r="P1844" s="3"/>
      <c r="R1844" s="18" t="str">
        <f t="shared" si="63"/>
        <v/>
      </c>
    </row>
    <row r="1845" spans="1:18">
      <c r="A1845" s="2">
        <v>1838</v>
      </c>
      <c r="B1845">
        <v>1</v>
      </c>
      <c r="C1845">
        <v>6</v>
      </c>
      <c r="D1845">
        <v>97</v>
      </c>
      <c r="E1845">
        <v>3</v>
      </c>
      <c r="F1845">
        <v>89</v>
      </c>
      <c r="G1845">
        <v>3</v>
      </c>
      <c r="H1845">
        <v>106</v>
      </c>
      <c r="I1845">
        <v>-1</v>
      </c>
      <c r="J1845" s="10">
        <v>3600</v>
      </c>
      <c r="K1845">
        <v>-1</v>
      </c>
      <c r="L1845">
        <v>-1</v>
      </c>
      <c r="N1845" s="3" t="str">
        <f t="shared" si="62"/>
        <v/>
      </c>
      <c r="O1845" s="3">
        <f t="shared" si="64"/>
        <v>93</v>
      </c>
      <c r="P1845" s="3"/>
      <c r="R1845" s="18" t="str">
        <f t="shared" si="63"/>
        <v/>
      </c>
    </row>
    <row r="1846" spans="1:18">
      <c r="A1846" s="2">
        <v>1839</v>
      </c>
      <c r="B1846">
        <v>1</v>
      </c>
      <c r="C1846">
        <v>4</v>
      </c>
      <c r="D1846">
        <v>91</v>
      </c>
      <c r="E1846">
        <v>2</v>
      </c>
      <c r="F1846">
        <v>88</v>
      </c>
      <c r="G1846">
        <v>2</v>
      </c>
      <c r="H1846">
        <v>95</v>
      </c>
      <c r="I1846">
        <v>-1</v>
      </c>
      <c r="J1846" s="10">
        <v>3300</v>
      </c>
      <c r="K1846">
        <v>-1</v>
      </c>
      <c r="L1846">
        <v>-1</v>
      </c>
      <c r="N1846" s="3" t="str">
        <f t="shared" si="62"/>
        <v/>
      </c>
      <c r="O1846" s="3">
        <f t="shared" si="64"/>
        <v>93</v>
      </c>
      <c r="P1846" s="3"/>
      <c r="R1846" s="18" t="str">
        <f t="shared" si="63"/>
        <v/>
      </c>
    </row>
    <row r="1847" spans="1:18">
      <c r="A1847" s="2">
        <v>1840</v>
      </c>
      <c r="B1847">
        <v>1</v>
      </c>
      <c r="C1847">
        <v>9</v>
      </c>
      <c r="D1847">
        <v>86</v>
      </c>
      <c r="E1847">
        <v>6</v>
      </c>
      <c r="F1847">
        <v>84</v>
      </c>
      <c r="G1847">
        <v>3</v>
      </c>
      <c r="H1847">
        <v>90</v>
      </c>
      <c r="I1847">
        <v>-1</v>
      </c>
      <c r="J1847" s="10">
        <v>3500</v>
      </c>
      <c r="K1847">
        <v>-1</v>
      </c>
      <c r="L1847">
        <v>-1</v>
      </c>
      <c r="N1847" s="3" t="str">
        <f t="shared" si="62"/>
        <v/>
      </c>
      <c r="O1847" s="3">
        <f t="shared" si="64"/>
        <v>93</v>
      </c>
      <c r="P1847" s="3"/>
      <c r="R1847" s="18" t="str">
        <f t="shared" si="63"/>
        <v/>
      </c>
    </row>
    <row r="1848" spans="1:18">
      <c r="A1848" s="2">
        <v>1841</v>
      </c>
      <c r="B1848">
        <v>1</v>
      </c>
      <c r="C1848">
        <v>10</v>
      </c>
      <c r="D1848">
        <v>95</v>
      </c>
      <c r="E1848">
        <v>5</v>
      </c>
      <c r="F1848">
        <v>87</v>
      </c>
      <c r="G1848">
        <v>5</v>
      </c>
      <c r="H1848">
        <v>103</v>
      </c>
      <c r="I1848">
        <v>-1</v>
      </c>
      <c r="J1848" s="10">
        <v>3900</v>
      </c>
      <c r="K1848">
        <v>-1</v>
      </c>
      <c r="L1848">
        <v>-1</v>
      </c>
      <c r="N1848" s="3" t="str">
        <f t="shared" si="62"/>
        <v/>
      </c>
      <c r="O1848" s="3">
        <f t="shared" si="64"/>
        <v>93</v>
      </c>
      <c r="P1848" s="3" t="str">
        <f>IF(O1848&gt;$F$3,"X","-")</f>
        <v>-</v>
      </c>
      <c r="R1848" s="18" t="str">
        <f t="shared" si="63"/>
        <v/>
      </c>
    </row>
    <row r="1849" spans="1:18">
      <c r="A1849" s="2">
        <v>1842</v>
      </c>
      <c r="B1849">
        <v>1</v>
      </c>
      <c r="C1849">
        <v>9</v>
      </c>
      <c r="D1849">
        <v>91</v>
      </c>
      <c r="E1849">
        <v>7</v>
      </c>
      <c r="F1849">
        <v>85</v>
      </c>
      <c r="G1849">
        <v>2</v>
      </c>
      <c r="H1849">
        <v>113</v>
      </c>
      <c r="I1849">
        <v>-1</v>
      </c>
      <c r="J1849" s="10">
        <v>4100</v>
      </c>
      <c r="K1849">
        <v>-1</v>
      </c>
      <c r="L1849">
        <v>-1</v>
      </c>
      <c r="N1849" s="3" t="str">
        <f t="shared" si="62"/>
        <v/>
      </c>
      <c r="O1849" s="3">
        <f t="shared" si="64"/>
        <v>93</v>
      </c>
      <c r="P1849" s="3"/>
      <c r="R1849" s="18" t="str">
        <f t="shared" si="63"/>
        <v/>
      </c>
    </row>
    <row r="1850" spans="1:18">
      <c r="A1850" s="2">
        <v>1843</v>
      </c>
      <c r="B1850">
        <v>1</v>
      </c>
      <c r="C1850">
        <v>9</v>
      </c>
      <c r="D1850">
        <v>91</v>
      </c>
      <c r="E1850">
        <v>6</v>
      </c>
      <c r="F1850">
        <v>84</v>
      </c>
      <c r="G1850">
        <v>3</v>
      </c>
      <c r="H1850">
        <v>106</v>
      </c>
      <c r="I1850">
        <v>-1</v>
      </c>
      <c r="J1850" s="10">
        <v>4200</v>
      </c>
      <c r="K1850">
        <v>-1</v>
      </c>
      <c r="L1850">
        <v>-1</v>
      </c>
      <c r="N1850" s="3" t="str">
        <f t="shared" si="62"/>
        <v/>
      </c>
      <c r="O1850" s="3">
        <f t="shared" si="64"/>
        <v>93</v>
      </c>
      <c r="P1850" s="3"/>
      <c r="R1850" s="18" t="str">
        <f t="shared" si="63"/>
        <v/>
      </c>
    </row>
    <row r="1851" spans="1:18">
      <c r="A1851" s="2">
        <v>1844</v>
      </c>
      <c r="B1851">
        <v>1</v>
      </c>
      <c r="C1851">
        <v>10</v>
      </c>
      <c r="D1851">
        <v>86</v>
      </c>
      <c r="E1851">
        <v>8</v>
      </c>
      <c r="F1851">
        <v>86</v>
      </c>
      <c r="G1851">
        <v>2</v>
      </c>
      <c r="H1851">
        <v>87</v>
      </c>
      <c r="I1851">
        <v>-1</v>
      </c>
      <c r="J1851" s="10">
        <v>4000</v>
      </c>
      <c r="K1851">
        <v>-1</v>
      </c>
      <c r="L1851">
        <v>-1</v>
      </c>
      <c r="N1851" s="3" t="str">
        <f t="shared" si="62"/>
        <v/>
      </c>
      <c r="O1851" s="3">
        <f t="shared" si="64"/>
        <v>93</v>
      </c>
      <c r="P1851" s="3"/>
      <c r="R1851" s="18" t="str">
        <f t="shared" si="63"/>
        <v/>
      </c>
    </row>
    <row r="1852" spans="1:18">
      <c r="A1852" s="2">
        <v>1845</v>
      </c>
      <c r="B1852">
        <v>1</v>
      </c>
      <c r="C1852">
        <v>6</v>
      </c>
      <c r="D1852">
        <v>106</v>
      </c>
      <c r="E1852">
        <v>2</v>
      </c>
      <c r="F1852">
        <v>86</v>
      </c>
      <c r="G1852">
        <v>4</v>
      </c>
      <c r="H1852">
        <v>117</v>
      </c>
      <c r="I1852">
        <v>-1</v>
      </c>
      <c r="J1852">
        <v>3800</v>
      </c>
      <c r="K1852">
        <v>-1</v>
      </c>
      <c r="L1852">
        <v>-1</v>
      </c>
      <c r="N1852" s="3" t="str">
        <f t="shared" si="62"/>
        <v/>
      </c>
      <c r="O1852" s="3">
        <f t="shared" si="64"/>
        <v>93</v>
      </c>
      <c r="P1852" s="3"/>
      <c r="R1852" s="18" t="str">
        <f t="shared" si="63"/>
        <v/>
      </c>
    </row>
    <row r="1853" spans="1:18">
      <c r="A1853" s="2">
        <v>1846</v>
      </c>
      <c r="B1853">
        <v>1</v>
      </c>
      <c r="C1853">
        <v>9</v>
      </c>
      <c r="D1853">
        <v>87</v>
      </c>
      <c r="E1853">
        <v>8</v>
      </c>
      <c r="F1853">
        <v>85</v>
      </c>
      <c r="G1853">
        <v>1</v>
      </c>
      <c r="H1853">
        <v>105</v>
      </c>
      <c r="I1853">
        <v>-1</v>
      </c>
      <c r="J1853">
        <v>3100</v>
      </c>
      <c r="K1853">
        <v>-1</v>
      </c>
      <c r="L1853">
        <v>-1</v>
      </c>
      <c r="N1853" s="3" t="str">
        <f t="shared" si="62"/>
        <v/>
      </c>
      <c r="O1853" s="3">
        <f t="shared" si="64"/>
        <v>93</v>
      </c>
      <c r="P1853" s="3"/>
      <c r="R1853" s="18" t="str">
        <f t="shared" si="63"/>
        <v/>
      </c>
    </row>
    <row r="1854" spans="1:18">
      <c r="A1854" s="2">
        <v>1847</v>
      </c>
      <c r="B1854">
        <v>1</v>
      </c>
      <c r="C1854">
        <v>8</v>
      </c>
      <c r="D1854">
        <v>90</v>
      </c>
      <c r="E1854">
        <v>7</v>
      </c>
      <c r="F1854">
        <v>91</v>
      </c>
      <c r="G1854">
        <v>1</v>
      </c>
      <c r="H1854">
        <v>88</v>
      </c>
      <c r="I1854">
        <v>-1</v>
      </c>
      <c r="J1854">
        <v>4200</v>
      </c>
      <c r="K1854">
        <v>-1</v>
      </c>
      <c r="L1854">
        <v>-1</v>
      </c>
      <c r="N1854" s="3" t="str">
        <f t="shared" si="62"/>
        <v/>
      </c>
      <c r="O1854" s="3">
        <f t="shared" si="64"/>
        <v>93</v>
      </c>
      <c r="P1854" s="3"/>
      <c r="R1854" s="18" t="str">
        <f t="shared" si="63"/>
        <v/>
      </c>
    </row>
    <row r="1855" spans="1:18">
      <c r="A1855" s="2">
        <v>1848</v>
      </c>
      <c r="B1855">
        <v>1</v>
      </c>
      <c r="C1855">
        <v>10</v>
      </c>
      <c r="D1855">
        <v>94</v>
      </c>
      <c r="E1855">
        <v>5</v>
      </c>
      <c r="F1855">
        <v>82</v>
      </c>
      <c r="G1855">
        <v>5</v>
      </c>
      <c r="H1855">
        <v>107</v>
      </c>
      <c r="I1855">
        <v>-1</v>
      </c>
      <c r="J1855">
        <v>4400</v>
      </c>
      <c r="K1855">
        <v>-1</v>
      </c>
      <c r="L1855">
        <v>-1</v>
      </c>
      <c r="N1855" s="3" t="str">
        <f t="shared" si="62"/>
        <v/>
      </c>
      <c r="O1855" s="3">
        <f t="shared" si="64"/>
        <v>93</v>
      </c>
      <c r="P1855" s="3"/>
      <c r="R1855" s="18" t="str">
        <f t="shared" si="63"/>
        <v/>
      </c>
    </row>
    <row r="1856" spans="1:18">
      <c r="A1856" s="2">
        <v>1849</v>
      </c>
      <c r="B1856">
        <v>1</v>
      </c>
      <c r="C1856">
        <v>10</v>
      </c>
      <c r="D1856">
        <v>95</v>
      </c>
      <c r="E1856">
        <v>6</v>
      </c>
      <c r="F1856">
        <v>86</v>
      </c>
      <c r="G1856">
        <v>4</v>
      </c>
      <c r="H1856">
        <v>110</v>
      </c>
      <c r="I1856">
        <v>-1</v>
      </c>
      <c r="J1856">
        <v>3900</v>
      </c>
      <c r="K1856">
        <v>-1</v>
      </c>
      <c r="L1856">
        <v>-1</v>
      </c>
      <c r="N1856" s="3" t="str">
        <f t="shared" si="62"/>
        <v/>
      </c>
      <c r="O1856" s="3">
        <f t="shared" si="64"/>
        <v>93</v>
      </c>
      <c r="P1856" s="3"/>
      <c r="R1856" s="18" t="str">
        <f t="shared" si="63"/>
        <v/>
      </c>
    </row>
    <row r="1857" spans="1:18">
      <c r="A1857" s="2">
        <v>1850</v>
      </c>
      <c r="B1857">
        <v>1</v>
      </c>
      <c r="C1857">
        <v>8</v>
      </c>
      <c r="D1857">
        <v>101</v>
      </c>
      <c r="E1857">
        <v>4</v>
      </c>
      <c r="F1857">
        <v>87</v>
      </c>
      <c r="G1857">
        <v>4</v>
      </c>
      <c r="H1857">
        <v>115</v>
      </c>
      <c r="I1857">
        <v>-1</v>
      </c>
      <c r="J1857">
        <v>4000</v>
      </c>
      <c r="K1857">
        <v>-1</v>
      </c>
      <c r="L1857">
        <v>-1</v>
      </c>
      <c r="N1857" s="3" t="str">
        <f t="shared" si="62"/>
        <v/>
      </c>
      <c r="O1857" s="3">
        <f t="shared" si="64"/>
        <v>93</v>
      </c>
      <c r="P1857" s="3"/>
      <c r="R1857" s="18" t="str">
        <f t="shared" si="63"/>
        <v/>
      </c>
    </row>
    <row r="1858" spans="1:18">
      <c r="A1858" s="2">
        <v>1851</v>
      </c>
      <c r="B1858">
        <v>1</v>
      </c>
      <c r="C1858">
        <v>10</v>
      </c>
      <c r="D1858">
        <v>-2</v>
      </c>
      <c r="E1858">
        <v>7</v>
      </c>
      <c r="F1858">
        <v>-2</v>
      </c>
      <c r="G1858">
        <v>3</v>
      </c>
      <c r="H1858">
        <v>-2</v>
      </c>
      <c r="I1858">
        <v>-1</v>
      </c>
      <c r="J1858">
        <v>3500</v>
      </c>
      <c r="K1858">
        <v>-1</v>
      </c>
      <c r="L1858">
        <v>-2</v>
      </c>
      <c r="N1858" s="3" t="str">
        <f t="shared" si="62"/>
        <v>X</v>
      </c>
      <c r="O1858" s="3">
        <f t="shared" si="64"/>
        <v>94</v>
      </c>
      <c r="P1858" s="3" t="str">
        <f>IF(O1858&gt;$F$3,"X","-")</f>
        <v>X</v>
      </c>
      <c r="R1858" s="18" t="str">
        <f t="shared" si="63"/>
        <v>Betriebsmeldung</v>
      </c>
    </row>
    <row r="1859" spans="1:18">
      <c r="A1859" s="2">
        <v>1852</v>
      </c>
      <c r="B1859">
        <v>1</v>
      </c>
      <c r="C1859">
        <v>7</v>
      </c>
      <c r="D1859">
        <v>99</v>
      </c>
      <c r="E1859">
        <v>3</v>
      </c>
      <c r="F1859">
        <v>89</v>
      </c>
      <c r="G1859">
        <v>4</v>
      </c>
      <c r="H1859">
        <v>108</v>
      </c>
      <c r="I1859">
        <v>-1</v>
      </c>
      <c r="J1859">
        <v>3000</v>
      </c>
      <c r="K1859">
        <v>-1</v>
      </c>
      <c r="L1859">
        <v>-1</v>
      </c>
      <c r="N1859" s="3" t="str">
        <f t="shared" si="62"/>
        <v/>
      </c>
      <c r="O1859" s="3">
        <f t="shared" si="64"/>
        <v>94</v>
      </c>
      <c r="P1859" s="3"/>
      <c r="R1859" s="18" t="str">
        <f t="shared" si="63"/>
        <v/>
      </c>
    </row>
    <row r="1860" spans="1:18">
      <c r="A1860" s="2">
        <v>1853</v>
      </c>
      <c r="B1860">
        <v>1</v>
      </c>
      <c r="C1860">
        <v>7</v>
      </c>
      <c r="D1860">
        <v>101</v>
      </c>
      <c r="E1860">
        <v>3</v>
      </c>
      <c r="F1860">
        <v>83</v>
      </c>
      <c r="G1860">
        <v>4</v>
      </c>
      <c r="H1860">
        <v>116</v>
      </c>
      <c r="I1860">
        <v>-1</v>
      </c>
      <c r="J1860">
        <v>3900</v>
      </c>
      <c r="K1860">
        <v>-1</v>
      </c>
      <c r="L1860">
        <v>-1</v>
      </c>
      <c r="N1860" s="3" t="str">
        <f t="shared" si="62"/>
        <v/>
      </c>
      <c r="O1860" s="3">
        <f t="shared" si="64"/>
        <v>94</v>
      </c>
      <c r="P1860" s="3"/>
      <c r="R1860" s="18" t="str">
        <f t="shared" si="63"/>
        <v/>
      </c>
    </row>
    <row r="1861" spans="1:18">
      <c r="A1861" s="2">
        <v>1854</v>
      </c>
      <c r="B1861">
        <v>1</v>
      </c>
      <c r="C1861">
        <v>9</v>
      </c>
      <c r="D1861">
        <v>89</v>
      </c>
      <c r="E1861">
        <v>6</v>
      </c>
      <c r="F1861">
        <v>86</v>
      </c>
      <c r="G1861">
        <v>3</v>
      </c>
      <c r="H1861">
        <v>97</v>
      </c>
      <c r="I1861">
        <v>-1</v>
      </c>
      <c r="J1861">
        <v>4400</v>
      </c>
      <c r="K1861">
        <v>-1</v>
      </c>
      <c r="L1861">
        <v>-1</v>
      </c>
      <c r="N1861" s="3" t="str">
        <f t="shared" si="62"/>
        <v/>
      </c>
      <c r="O1861" s="3">
        <f t="shared" si="64"/>
        <v>94</v>
      </c>
      <c r="P1861" s="3"/>
      <c r="R1861" s="18" t="str">
        <f t="shared" si="63"/>
        <v/>
      </c>
    </row>
    <row r="1862" spans="1:18">
      <c r="A1862" s="2">
        <v>1855</v>
      </c>
      <c r="B1862">
        <v>1</v>
      </c>
      <c r="C1862">
        <v>7</v>
      </c>
      <c r="D1862">
        <v>104</v>
      </c>
      <c r="E1862">
        <v>2</v>
      </c>
      <c r="F1862">
        <v>88</v>
      </c>
      <c r="G1862">
        <v>5</v>
      </c>
      <c r="H1862">
        <v>111</v>
      </c>
      <c r="I1862">
        <v>-1</v>
      </c>
      <c r="J1862">
        <v>4200</v>
      </c>
      <c r="K1862">
        <v>-1</v>
      </c>
      <c r="L1862">
        <v>-1</v>
      </c>
      <c r="N1862" s="3" t="str">
        <f t="shared" si="62"/>
        <v/>
      </c>
      <c r="O1862" s="3">
        <f t="shared" si="64"/>
        <v>94</v>
      </c>
      <c r="P1862" s="3"/>
      <c r="R1862" s="18" t="str">
        <f t="shared" si="63"/>
        <v/>
      </c>
    </row>
    <row r="1863" spans="1:18">
      <c r="A1863" s="2">
        <v>1856</v>
      </c>
      <c r="B1863">
        <v>1</v>
      </c>
      <c r="C1863">
        <v>7</v>
      </c>
      <c r="D1863">
        <v>108</v>
      </c>
      <c r="E1863">
        <v>2</v>
      </c>
      <c r="F1863">
        <v>102</v>
      </c>
      <c r="G1863">
        <v>5</v>
      </c>
      <c r="H1863">
        <v>111</v>
      </c>
      <c r="I1863">
        <v>-1</v>
      </c>
      <c r="J1863">
        <v>3100</v>
      </c>
      <c r="K1863">
        <v>-1</v>
      </c>
      <c r="L1863">
        <v>-1</v>
      </c>
      <c r="N1863" s="3" t="str">
        <f t="shared" si="62"/>
        <v/>
      </c>
      <c r="O1863" s="3">
        <f t="shared" si="64"/>
        <v>93</v>
      </c>
      <c r="P1863" s="3"/>
      <c r="R1863" s="18" t="str">
        <f t="shared" si="63"/>
        <v/>
      </c>
    </row>
    <row r="1864" spans="1:18">
      <c r="A1864" s="2">
        <v>1857</v>
      </c>
      <c r="B1864">
        <v>1</v>
      </c>
      <c r="C1864">
        <v>9</v>
      </c>
      <c r="D1864">
        <v>106</v>
      </c>
      <c r="E1864">
        <v>4</v>
      </c>
      <c r="F1864">
        <v>85</v>
      </c>
      <c r="G1864">
        <v>5</v>
      </c>
      <c r="H1864">
        <v>123</v>
      </c>
      <c r="I1864">
        <v>-1</v>
      </c>
      <c r="J1864">
        <v>3800</v>
      </c>
      <c r="K1864">
        <v>-1</v>
      </c>
      <c r="L1864">
        <v>-1</v>
      </c>
      <c r="N1864" s="3" t="str">
        <f t="shared" ref="N1864:N1927" si="65">IF(OR(C1864=-2,D1864=-2,E1864=-2,F1864=-2,G1864=-2,H1864=-2),"X","")</f>
        <v/>
      </c>
      <c r="O1864" s="3">
        <f t="shared" si="64"/>
        <v>93</v>
      </c>
      <c r="P1864" s="3"/>
      <c r="R1864" s="18" t="str">
        <f t="shared" ref="R1864:R1927" si="66">IF(P1864&gt;="X","Betriebsmeldung","")</f>
        <v/>
      </c>
    </row>
    <row r="1865" spans="1:18">
      <c r="A1865" s="2">
        <v>1858</v>
      </c>
      <c r="B1865">
        <v>1</v>
      </c>
      <c r="C1865">
        <v>3</v>
      </c>
      <c r="D1865">
        <v>85</v>
      </c>
      <c r="E1865">
        <v>3</v>
      </c>
      <c r="F1865">
        <v>85</v>
      </c>
      <c r="G1865">
        <v>0</v>
      </c>
      <c r="H1865">
        <v>-1</v>
      </c>
      <c r="I1865">
        <v>-1</v>
      </c>
      <c r="J1865">
        <v>4000</v>
      </c>
      <c r="K1865">
        <v>-1</v>
      </c>
      <c r="L1865">
        <v>-1</v>
      </c>
      <c r="N1865" s="3" t="str">
        <f t="shared" si="65"/>
        <v/>
      </c>
      <c r="O1865" s="3">
        <f t="shared" si="64"/>
        <v>93</v>
      </c>
      <c r="P1865" s="3"/>
      <c r="R1865" s="18" t="str">
        <f t="shared" si="66"/>
        <v/>
      </c>
    </row>
    <row r="1866" spans="1:18">
      <c r="A1866" s="2">
        <v>1859</v>
      </c>
      <c r="B1866">
        <v>1</v>
      </c>
      <c r="C1866">
        <v>8</v>
      </c>
      <c r="D1866">
        <v>90</v>
      </c>
      <c r="E1866">
        <v>6</v>
      </c>
      <c r="F1866">
        <v>82</v>
      </c>
      <c r="G1866">
        <v>2</v>
      </c>
      <c r="H1866">
        <v>117</v>
      </c>
      <c r="I1866">
        <v>-1</v>
      </c>
      <c r="J1866">
        <v>3600</v>
      </c>
      <c r="K1866">
        <v>-1</v>
      </c>
      <c r="L1866">
        <v>-1</v>
      </c>
      <c r="N1866" s="3" t="str">
        <f t="shared" si="65"/>
        <v/>
      </c>
      <c r="O1866" s="3">
        <f t="shared" si="64"/>
        <v>93</v>
      </c>
      <c r="P1866" s="3"/>
      <c r="R1866" s="18" t="str">
        <f t="shared" si="66"/>
        <v/>
      </c>
    </row>
    <row r="1867" spans="1:18">
      <c r="A1867" s="2">
        <v>1860</v>
      </c>
      <c r="B1867">
        <v>1</v>
      </c>
      <c r="C1867">
        <v>8</v>
      </c>
      <c r="D1867">
        <v>107</v>
      </c>
      <c r="E1867">
        <v>2</v>
      </c>
      <c r="F1867">
        <v>95</v>
      </c>
      <c r="G1867">
        <v>6</v>
      </c>
      <c r="H1867">
        <v>111</v>
      </c>
      <c r="I1867">
        <v>-1</v>
      </c>
      <c r="J1867">
        <v>3800</v>
      </c>
      <c r="K1867">
        <v>-1</v>
      </c>
      <c r="L1867">
        <v>-1</v>
      </c>
      <c r="N1867" s="3" t="str">
        <f t="shared" si="65"/>
        <v/>
      </c>
      <c r="O1867" s="3">
        <f t="shared" si="64"/>
        <v>93</v>
      </c>
      <c r="P1867" s="3"/>
      <c r="R1867" s="18" t="str">
        <f t="shared" si="66"/>
        <v/>
      </c>
    </row>
    <row r="1868" spans="1:18">
      <c r="A1868" s="2">
        <v>1861</v>
      </c>
      <c r="B1868">
        <v>1</v>
      </c>
      <c r="C1868">
        <v>11</v>
      </c>
      <c r="D1868">
        <v>95</v>
      </c>
      <c r="E1868">
        <v>5</v>
      </c>
      <c r="F1868">
        <v>89</v>
      </c>
      <c r="G1868">
        <v>6</v>
      </c>
      <c r="H1868">
        <v>100</v>
      </c>
      <c r="I1868">
        <v>-1</v>
      </c>
      <c r="J1868">
        <v>4600</v>
      </c>
      <c r="K1868">
        <v>-1</v>
      </c>
      <c r="L1868">
        <v>-1</v>
      </c>
      <c r="N1868" s="3" t="str">
        <f t="shared" si="65"/>
        <v/>
      </c>
      <c r="O1868" s="3">
        <f t="shared" si="64"/>
        <v>93</v>
      </c>
      <c r="P1868" s="3" t="str">
        <f>IF(O1868&gt;$F$3,"X","-")</f>
        <v>-</v>
      </c>
      <c r="R1868" s="18" t="str">
        <f t="shared" si="66"/>
        <v/>
      </c>
    </row>
    <row r="1869" spans="1:18">
      <c r="A1869" s="2">
        <v>1862</v>
      </c>
      <c r="B1869">
        <v>1</v>
      </c>
      <c r="C1869">
        <v>9</v>
      </c>
      <c r="D1869">
        <v>90</v>
      </c>
      <c r="E1869">
        <v>6</v>
      </c>
      <c r="F1869">
        <v>80</v>
      </c>
      <c r="G1869">
        <v>3</v>
      </c>
      <c r="H1869">
        <v>112</v>
      </c>
      <c r="I1869">
        <v>-1</v>
      </c>
      <c r="J1869">
        <v>4500</v>
      </c>
      <c r="K1869">
        <v>-1</v>
      </c>
      <c r="L1869">
        <v>-1</v>
      </c>
      <c r="N1869" s="3" t="str">
        <f t="shared" si="65"/>
        <v/>
      </c>
      <c r="O1869" s="3">
        <f t="shared" si="64"/>
        <v>93</v>
      </c>
      <c r="P1869" s="3"/>
      <c r="R1869" s="18" t="str">
        <f t="shared" si="66"/>
        <v/>
      </c>
    </row>
    <row r="1870" spans="1:18">
      <c r="A1870" s="2">
        <v>1863</v>
      </c>
      <c r="B1870">
        <v>1</v>
      </c>
      <c r="C1870">
        <v>8</v>
      </c>
      <c r="D1870">
        <v>106</v>
      </c>
      <c r="E1870">
        <v>1</v>
      </c>
      <c r="F1870">
        <v>85</v>
      </c>
      <c r="G1870">
        <v>7</v>
      </c>
      <c r="H1870">
        <v>109</v>
      </c>
      <c r="I1870">
        <v>-1</v>
      </c>
      <c r="J1870">
        <v>4200</v>
      </c>
      <c r="K1870">
        <v>-1</v>
      </c>
      <c r="L1870">
        <v>-1</v>
      </c>
      <c r="N1870" s="3" t="str">
        <f t="shared" si="65"/>
        <v/>
      </c>
      <c r="O1870" s="3">
        <f t="shared" si="64"/>
        <v>93</v>
      </c>
      <c r="P1870" s="3"/>
      <c r="R1870" s="18" t="str">
        <f t="shared" si="66"/>
        <v/>
      </c>
    </row>
    <row r="1871" spans="1:18">
      <c r="A1871" s="2">
        <v>1864</v>
      </c>
      <c r="B1871">
        <v>1</v>
      </c>
      <c r="C1871">
        <v>7</v>
      </c>
      <c r="D1871">
        <v>90</v>
      </c>
      <c r="E1871">
        <v>6</v>
      </c>
      <c r="F1871">
        <v>90</v>
      </c>
      <c r="G1871">
        <v>1</v>
      </c>
      <c r="H1871">
        <v>91</v>
      </c>
      <c r="I1871">
        <v>-1</v>
      </c>
      <c r="J1871">
        <v>3900</v>
      </c>
      <c r="K1871">
        <v>-1</v>
      </c>
      <c r="L1871">
        <v>-1</v>
      </c>
      <c r="N1871" s="3" t="str">
        <f t="shared" si="65"/>
        <v/>
      </c>
      <c r="O1871" s="3">
        <f t="shared" si="64"/>
        <v>93</v>
      </c>
      <c r="P1871" s="3"/>
      <c r="R1871" s="18" t="str">
        <f t="shared" si="66"/>
        <v/>
      </c>
    </row>
    <row r="1872" spans="1:18">
      <c r="A1872" s="2">
        <v>1865</v>
      </c>
      <c r="B1872">
        <v>1</v>
      </c>
      <c r="C1872">
        <v>8</v>
      </c>
      <c r="D1872">
        <v>90</v>
      </c>
      <c r="E1872">
        <v>7</v>
      </c>
      <c r="F1872">
        <v>87</v>
      </c>
      <c r="G1872">
        <v>1</v>
      </c>
      <c r="H1872">
        <v>112</v>
      </c>
      <c r="I1872">
        <v>-1</v>
      </c>
      <c r="J1872">
        <v>4000</v>
      </c>
      <c r="K1872">
        <v>-1</v>
      </c>
      <c r="L1872">
        <v>-1</v>
      </c>
      <c r="N1872" s="3" t="str">
        <f t="shared" si="65"/>
        <v/>
      </c>
      <c r="O1872" s="3">
        <f t="shared" si="64"/>
        <v>93</v>
      </c>
      <c r="P1872" s="3"/>
      <c r="R1872" s="18" t="str">
        <f t="shared" si="66"/>
        <v/>
      </c>
    </row>
    <row r="1873" spans="1:18">
      <c r="A1873" s="2">
        <v>1866</v>
      </c>
      <c r="B1873">
        <v>1</v>
      </c>
      <c r="C1873">
        <v>7</v>
      </c>
      <c r="D1873">
        <v>102</v>
      </c>
      <c r="E1873">
        <v>2</v>
      </c>
      <c r="F1873">
        <v>87</v>
      </c>
      <c r="G1873">
        <v>5</v>
      </c>
      <c r="H1873">
        <v>108</v>
      </c>
      <c r="I1873">
        <v>-1</v>
      </c>
      <c r="J1873" s="10">
        <v>4200</v>
      </c>
      <c r="K1873">
        <v>-1</v>
      </c>
      <c r="L1873">
        <v>-1</v>
      </c>
      <c r="N1873" s="3" t="str">
        <f t="shared" si="65"/>
        <v/>
      </c>
      <c r="O1873" s="3">
        <f t="shared" si="64"/>
        <v>93</v>
      </c>
      <c r="P1873" s="3"/>
      <c r="R1873" s="18" t="str">
        <f t="shared" si="66"/>
        <v/>
      </c>
    </row>
    <row r="1874" spans="1:18">
      <c r="A1874" s="2">
        <v>1867</v>
      </c>
      <c r="B1874">
        <v>1</v>
      </c>
      <c r="C1874">
        <v>10</v>
      </c>
      <c r="D1874">
        <v>85</v>
      </c>
      <c r="E1874">
        <v>7</v>
      </c>
      <c r="F1874">
        <v>88</v>
      </c>
      <c r="G1874">
        <v>3</v>
      </c>
      <c r="H1874">
        <v>81</v>
      </c>
      <c r="I1874">
        <v>-1</v>
      </c>
      <c r="J1874" s="10">
        <v>4300</v>
      </c>
      <c r="K1874">
        <v>-1</v>
      </c>
      <c r="L1874">
        <v>-1</v>
      </c>
      <c r="N1874" s="3" t="str">
        <f t="shared" si="65"/>
        <v/>
      </c>
      <c r="O1874" s="3">
        <f t="shared" si="64"/>
        <v>93</v>
      </c>
      <c r="P1874" s="3"/>
      <c r="R1874" s="18" t="str">
        <f t="shared" si="66"/>
        <v/>
      </c>
    </row>
    <row r="1875" spans="1:18">
      <c r="A1875" s="2">
        <v>1868</v>
      </c>
      <c r="B1875">
        <v>1</v>
      </c>
      <c r="C1875">
        <v>7</v>
      </c>
      <c r="D1875">
        <v>96</v>
      </c>
      <c r="E1875">
        <v>4</v>
      </c>
      <c r="F1875">
        <v>88</v>
      </c>
      <c r="G1875">
        <v>3</v>
      </c>
      <c r="H1875">
        <v>108</v>
      </c>
      <c r="I1875">
        <v>-1</v>
      </c>
      <c r="J1875" s="10">
        <v>3900</v>
      </c>
      <c r="K1875">
        <v>-1</v>
      </c>
      <c r="L1875">
        <v>-1</v>
      </c>
      <c r="N1875" s="3" t="str">
        <f t="shared" si="65"/>
        <v/>
      </c>
      <c r="O1875" s="3">
        <f t="shared" si="64"/>
        <v>93</v>
      </c>
      <c r="P1875" s="3"/>
      <c r="R1875" s="18" t="str">
        <f t="shared" si="66"/>
        <v/>
      </c>
    </row>
    <row r="1876" spans="1:18">
      <c r="A1876" s="2">
        <v>1869</v>
      </c>
      <c r="B1876">
        <v>1</v>
      </c>
      <c r="C1876">
        <v>11</v>
      </c>
      <c r="D1876">
        <v>81</v>
      </c>
      <c r="E1876">
        <v>10</v>
      </c>
      <c r="F1876">
        <v>79</v>
      </c>
      <c r="G1876">
        <v>1</v>
      </c>
      <c r="H1876">
        <v>105</v>
      </c>
      <c r="I1876">
        <v>-1</v>
      </c>
      <c r="J1876" s="10">
        <v>2500</v>
      </c>
      <c r="K1876">
        <v>-1</v>
      </c>
      <c r="L1876">
        <v>-1</v>
      </c>
      <c r="N1876" s="3" t="str">
        <f t="shared" si="65"/>
        <v/>
      </c>
      <c r="O1876" s="3">
        <f t="shared" si="64"/>
        <v>93</v>
      </c>
      <c r="P1876" s="3"/>
      <c r="R1876" s="18" t="str">
        <f t="shared" si="66"/>
        <v/>
      </c>
    </row>
    <row r="1877" spans="1:18">
      <c r="A1877" s="2">
        <v>1870</v>
      </c>
      <c r="B1877">
        <v>1</v>
      </c>
      <c r="C1877">
        <v>12</v>
      </c>
      <c r="D1877">
        <v>94</v>
      </c>
      <c r="E1877">
        <v>8</v>
      </c>
      <c r="F1877">
        <v>89</v>
      </c>
      <c r="G1877">
        <v>4</v>
      </c>
      <c r="H1877">
        <v>104</v>
      </c>
      <c r="I1877">
        <v>-1</v>
      </c>
      <c r="J1877" s="10">
        <v>3800</v>
      </c>
      <c r="K1877">
        <v>-1</v>
      </c>
      <c r="L1877">
        <v>-1</v>
      </c>
      <c r="N1877" s="3" t="str">
        <f t="shared" si="65"/>
        <v/>
      </c>
      <c r="O1877" s="3">
        <f t="shared" si="64"/>
        <v>93</v>
      </c>
      <c r="P1877" s="3"/>
      <c r="R1877" s="18" t="str">
        <f t="shared" si="66"/>
        <v/>
      </c>
    </row>
    <row r="1878" spans="1:18">
      <c r="A1878" s="2">
        <v>1871</v>
      </c>
      <c r="B1878">
        <v>1</v>
      </c>
      <c r="C1878">
        <v>6</v>
      </c>
      <c r="D1878">
        <v>87</v>
      </c>
      <c r="E1878">
        <v>6</v>
      </c>
      <c r="F1878">
        <v>87</v>
      </c>
      <c r="G1878">
        <v>0</v>
      </c>
      <c r="H1878">
        <v>-1</v>
      </c>
      <c r="I1878">
        <v>-1</v>
      </c>
      <c r="J1878" s="10">
        <v>4700</v>
      </c>
      <c r="K1878">
        <v>-1</v>
      </c>
      <c r="L1878">
        <v>-1</v>
      </c>
      <c r="N1878" s="3" t="str">
        <f t="shared" si="65"/>
        <v/>
      </c>
      <c r="O1878" s="3">
        <f t="shared" si="64"/>
        <v>93</v>
      </c>
      <c r="P1878" s="3" t="str">
        <f>IF(O1878&gt;$F$3,"X","-")</f>
        <v>-</v>
      </c>
      <c r="R1878" s="18" t="str">
        <f t="shared" si="66"/>
        <v/>
      </c>
    </row>
    <row r="1879" spans="1:18">
      <c r="A1879" s="2">
        <v>1872</v>
      </c>
      <c r="B1879">
        <v>1</v>
      </c>
      <c r="C1879">
        <v>10</v>
      </c>
      <c r="D1879">
        <v>97</v>
      </c>
      <c r="E1879">
        <v>6</v>
      </c>
      <c r="F1879">
        <v>86</v>
      </c>
      <c r="G1879">
        <v>4</v>
      </c>
      <c r="H1879">
        <v>115</v>
      </c>
      <c r="I1879">
        <v>-1</v>
      </c>
      <c r="J1879" s="10">
        <v>3600</v>
      </c>
      <c r="K1879">
        <v>-1</v>
      </c>
      <c r="L1879">
        <v>-1</v>
      </c>
      <c r="N1879" s="3" t="str">
        <f t="shared" si="65"/>
        <v/>
      </c>
      <c r="O1879" s="3">
        <f t="shared" si="64"/>
        <v>93</v>
      </c>
      <c r="P1879" s="3"/>
      <c r="R1879" s="18" t="str">
        <f t="shared" si="66"/>
        <v/>
      </c>
    </row>
    <row r="1880" spans="1:18">
      <c r="A1880" s="2">
        <v>1873</v>
      </c>
      <c r="B1880">
        <v>1</v>
      </c>
      <c r="C1880">
        <v>10</v>
      </c>
      <c r="D1880">
        <v>95</v>
      </c>
      <c r="E1880">
        <v>3</v>
      </c>
      <c r="F1880">
        <v>79</v>
      </c>
      <c r="G1880">
        <v>7</v>
      </c>
      <c r="H1880">
        <v>102</v>
      </c>
      <c r="I1880">
        <v>-1</v>
      </c>
      <c r="J1880" s="10">
        <v>2540</v>
      </c>
      <c r="K1880">
        <v>-1</v>
      </c>
      <c r="L1880">
        <v>-1</v>
      </c>
      <c r="N1880" s="3" t="str">
        <f t="shared" si="65"/>
        <v/>
      </c>
      <c r="O1880" s="3">
        <f t="shared" si="64"/>
        <v>93</v>
      </c>
      <c r="P1880" s="3"/>
      <c r="R1880" s="18" t="str">
        <f t="shared" si="66"/>
        <v/>
      </c>
    </row>
    <row r="1881" spans="1:18">
      <c r="A1881" s="2">
        <v>1874</v>
      </c>
      <c r="B1881">
        <v>1</v>
      </c>
      <c r="C1881">
        <v>10</v>
      </c>
      <c r="D1881">
        <v>86</v>
      </c>
      <c r="E1881">
        <v>8</v>
      </c>
      <c r="F1881">
        <v>86</v>
      </c>
      <c r="G1881">
        <v>2</v>
      </c>
      <c r="H1881">
        <v>90</v>
      </c>
      <c r="I1881">
        <v>-1</v>
      </c>
      <c r="J1881">
        <v>2540</v>
      </c>
      <c r="K1881">
        <v>-1</v>
      </c>
      <c r="L1881">
        <v>-1</v>
      </c>
      <c r="N1881" s="3" t="str">
        <f t="shared" si="65"/>
        <v/>
      </c>
      <c r="O1881" s="3">
        <f t="shared" si="64"/>
        <v>93</v>
      </c>
      <c r="P1881" s="3"/>
      <c r="R1881" s="18" t="str">
        <f t="shared" si="66"/>
        <v/>
      </c>
    </row>
    <row r="1882" spans="1:18">
      <c r="A1882" s="2">
        <v>1875</v>
      </c>
      <c r="B1882">
        <v>1</v>
      </c>
      <c r="C1882">
        <v>8</v>
      </c>
      <c r="D1882">
        <v>88</v>
      </c>
      <c r="E1882">
        <v>8</v>
      </c>
      <c r="F1882">
        <v>88</v>
      </c>
      <c r="G1882">
        <v>0</v>
      </c>
      <c r="H1882">
        <v>-1</v>
      </c>
      <c r="I1882">
        <v>-1</v>
      </c>
      <c r="J1882">
        <v>25400</v>
      </c>
      <c r="K1882">
        <v>-1</v>
      </c>
      <c r="L1882">
        <v>-1</v>
      </c>
      <c r="N1882" s="3" t="str">
        <f t="shared" si="65"/>
        <v/>
      </c>
      <c r="O1882" s="3">
        <f t="shared" si="64"/>
        <v>93</v>
      </c>
      <c r="P1882" s="3"/>
      <c r="R1882" s="18" t="str">
        <f t="shared" si="66"/>
        <v/>
      </c>
    </row>
    <row r="1883" spans="1:18">
      <c r="A1883" s="2">
        <v>1876</v>
      </c>
      <c r="B1883">
        <v>1</v>
      </c>
      <c r="C1883">
        <v>5</v>
      </c>
      <c r="D1883">
        <v>101</v>
      </c>
      <c r="E1883">
        <v>2</v>
      </c>
      <c r="F1883">
        <v>88</v>
      </c>
      <c r="G1883">
        <v>3</v>
      </c>
      <c r="H1883">
        <v>110</v>
      </c>
      <c r="I1883">
        <v>-1</v>
      </c>
      <c r="J1883">
        <v>25400</v>
      </c>
      <c r="K1883">
        <v>-1</v>
      </c>
      <c r="L1883">
        <v>-1</v>
      </c>
      <c r="N1883" s="3" t="str">
        <f t="shared" si="65"/>
        <v/>
      </c>
      <c r="O1883" s="3">
        <f t="shared" si="64"/>
        <v>93</v>
      </c>
      <c r="P1883" s="3"/>
      <c r="R1883" s="18" t="str">
        <f t="shared" si="66"/>
        <v/>
      </c>
    </row>
    <row r="1884" spans="1:18">
      <c r="A1884" s="2">
        <v>1877</v>
      </c>
      <c r="B1884">
        <v>1</v>
      </c>
      <c r="C1884">
        <v>7</v>
      </c>
      <c r="D1884">
        <v>94</v>
      </c>
      <c r="E1884">
        <v>0</v>
      </c>
      <c r="F1884">
        <v>-1</v>
      </c>
      <c r="G1884">
        <v>7</v>
      </c>
      <c r="H1884">
        <v>94</v>
      </c>
      <c r="I1884">
        <v>-1</v>
      </c>
      <c r="J1884">
        <v>25400</v>
      </c>
      <c r="K1884">
        <v>-1</v>
      </c>
      <c r="L1884">
        <v>-1</v>
      </c>
      <c r="N1884" s="3" t="str">
        <f t="shared" si="65"/>
        <v/>
      </c>
      <c r="O1884" s="3">
        <f t="shared" si="64"/>
        <v>93</v>
      </c>
      <c r="P1884" s="3"/>
      <c r="R1884" s="18" t="str">
        <f t="shared" si="66"/>
        <v/>
      </c>
    </row>
    <row r="1885" spans="1:18">
      <c r="A1885" s="2">
        <v>1878</v>
      </c>
      <c r="B1885">
        <v>1</v>
      </c>
      <c r="C1885">
        <v>-2</v>
      </c>
      <c r="D1885">
        <v>97</v>
      </c>
      <c r="E1885">
        <v>-2</v>
      </c>
      <c r="F1885">
        <v>94</v>
      </c>
      <c r="G1885">
        <v>-2</v>
      </c>
      <c r="H1885">
        <v>100</v>
      </c>
      <c r="I1885">
        <v>-1</v>
      </c>
      <c r="J1885">
        <v>25400</v>
      </c>
      <c r="K1885">
        <v>-1</v>
      </c>
      <c r="L1885">
        <v>-1</v>
      </c>
      <c r="N1885" s="3" t="str">
        <f t="shared" si="65"/>
        <v>X</v>
      </c>
      <c r="O1885" s="3">
        <f t="shared" si="64"/>
        <v>94</v>
      </c>
      <c r="P1885" s="3"/>
      <c r="R1885" s="18" t="str">
        <f t="shared" si="66"/>
        <v/>
      </c>
    </row>
    <row r="1886" spans="1:18">
      <c r="A1886" s="2">
        <v>1879</v>
      </c>
      <c r="B1886">
        <v>1</v>
      </c>
      <c r="C1886">
        <v>8</v>
      </c>
      <c r="D1886">
        <v>90</v>
      </c>
      <c r="E1886">
        <v>6</v>
      </c>
      <c r="F1886">
        <v>88</v>
      </c>
      <c r="G1886">
        <v>2</v>
      </c>
      <c r="H1886">
        <v>96</v>
      </c>
      <c r="I1886">
        <v>-1</v>
      </c>
      <c r="J1886">
        <v>25400</v>
      </c>
      <c r="K1886">
        <v>-1</v>
      </c>
      <c r="L1886">
        <v>-1</v>
      </c>
      <c r="N1886" s="3" t="str">
        <f t="shared" si="65"/>
        <v/>
      </c>
      <c r="O1886" s="3">
        <f t="shared" si="64"/>
        <v>94</v>
      </c>
      <c r="P1886" s="3"/>
      <c r="R1886" s="18" t="str">
        <f t="shared" si="66"/>
        <v/>
      </c>
    </row>
    <row r="1887" spans="1:18">
      <c r="A1887" s="2">
        <v>1880</v>
      </c>
      <c r="B1887">
        <v>1</v>
      </c>
      <c r="C1887">
        <v>9</v>
      </c>
      <c r="D1887">
        <v>88</v>
      </c>
      <c r="E1887">
        <v>4</v>
      </c>
      <c r="F1887">
        <v>86</v>
      </c>
      <c r="G1887">
        <v>5</v>
      </c>
      <c r="H1887">
        <v>91</v>
      </c>
      <c r="I1887">
        <v>-1</v>
      </c>
      <c r="J1887">
        <v>25400</v>
      </c>
      <c r="K1887">
        <v>-1</v>
      </c>
      <c r="L1887">
        <v>-1</v>
      </c>
      <c r="N1887" s="3" t="str">
        <f t="shared" si="65"/>
        <v/>
      </c>
      <c r="O1887" s="3">
        <f t="shared" si="64"/>
        <v>94</v>
      </c>
      <c r="P1887" s="3"/>
      <c r="R1887" s="18" t="str">
        <f t="shared" si="66"/>
        <v/>
      </c>
    </row>
    <row r="1888" spans="1:18">
      <c r="A1888" s="2">
        <v>1881</v>
      </c>
      <c r="B1888">
        <v>1</v>
      </c>
      <c r="C1888">
        <v>9</v>
      </c>
      <c r="D1888">
        <v>94</v>
      </c>
      <c r="E1888">
        <v>4</v>
      </c>
      <c r="F1888">
        <v>85</v>
      </c>
      <c r="G1888">
        <v>5</v>
      </c>
      <c r="H1888">
        <v>102</v>
      </c>
      <c r="I1888">
        <v>-1</v>
      </c>
      <c r="J1888" s="10">
        <v>25400</v>
      </c>
      <c r="K1888">
        <v>-1</v>
      </c>
      <c r="L1888">
        <v>-1</v>
      </c>
      <c r="N1888" s="3" t="str">
        <f t="shared" si="65"/>
        <v/>
      </c>
      <c r="O1888" s="3">
        <f t="shared" si="64"/>
        <v>94</v>
      </c>
      <c r="P1888" s="3" t="str">
        <f>IF(O1888&gt;$F$3,"X","-")</f>
        <v>X</v>
      </c>
      <c r="R1888" s="18" t="str">
        <f t="shared" si="66"/>
        <v>Betriebsmeldung</v>
      </c>
    </row>
    <row r="1889" spans="1:18">
      <c r="A1889" s="2">
        <v>1882</v>
      </c>
      <c r="B1889">
        <v>1</v>
      </c>
      <c r="C1889">
        <v>12</v>
      </c>
      <c r="D1889">
        <v>92</v>
      </c>
      <c r="E1889">
        <v>4</v>
      </c>
      <c r="F1889">
        <v>86</v>
      </c>
      <c r="G1889">
        <v>8</v>
      </c>
      <c r="H1889">
        <v>96</v>
      </c>
      <c r="I1889">
        <v>-1</v>
      </c>
      <c r="J1889" s="10">
        <v>25400</v>
      </c>
      <c r="K1889">
        <v>-1</v>
      </c>
      <c r="L1889">
        <v>-1</v>
      </c>
      <c r="N1889" s="3" t="str">
        <f t="shared" si="65"/>
        <v/>
      </c>
      <c r="O1889" s="3">
        <f t="shared" si="64"/>
        <v>94</v>
      </c>
      <c r="P1889" s="3"/>
      <c r="R1889" s="18" t="str">
        <f t="shared" si="66"/>
        <v/>
      </c>
    </row>
    <row r="1890" spans="1:18">
      <c r="A1890" s="2">
        <v>1883</v>
      </c>
      <c r="B1890">
        <v>1</v>
      </c>
      <c r="C1890">
        <v>6</v>
      </c>
      <c r="D1890">
        <v>87</v>
      </c>
      <c r="E1890">
        <v>5</v>
      </c>
      <c r="F1890">
        <v>85</v>
      </c>
      <c r="G1890">
        <v>1</v>
      </c>
      <c r="H1890">
        <v>98</v>
      </c>
      <c r="I1890">
        <v>-1</v>
      </c>
      <c r="J1890" s="10">
        <v>25400</v>
      </c>
      <c r="K1890">
        <v>-1</v>
      </c>
      <c r="L1890">
        <v>-1</v>
      </c>
      <c r="N1890" s="3" t="str">
        <f t="shared" si="65"/>
        <v/>
      </c>
      <c r="O1890" s="3">
        <f t="shared" si="64"/>
        <v>94</v>
      </c>
      <c r="P1890" s="3"/>
      <c r="R1890" s="18" t="str">
        <f t="shared" si="66"/>
        <v/>
      </c>
    </row>
    <row r="1891" spans="1:18">
      <c r="A1891" s="2">
        <v>1884</v>
      </c>
      <c r="B1891">
        <v>1</v>
      </c>
      <c r="C1891">
        <v>9</v>
      </c>
      <c r="D1891">
        <v>88</v>
      </c>
      <c r="E1891">
        <v>5</v>
      </c>
      <c r="F1891">
        <v>85</v>
      </c>
      <c r="G1891">
        <v>4</v>
      </c>
      <c r="H1891">
        <v>93</v>
      </c>
      <c r="I1891">
        <v>-1</v>
      </c>
      <c r="J1891" s="10">
        <v>2500</v>
      </c>
      <c r="K1891">
        <v>-1</v>
      </c>
      <c r="L1891">
        <v>-1</v>
      </c>
      <c r="N1891" s="3" t="str">
        <f t="shared" si="65"/>
        <v/>
      </c>
      <c r="O1891" s="3">
        <f t="shared" si="64"/>
        <v>94</v>
      </c>
      <c r="P1891" s="3"/>
      <c r="R1891" s="18" t="str">
        <f t="shared" si="66"/>
        <v/>
      </c>
    </row>
    <row r="1892" spans="1:18">
      <c r="A1892" s="2">
        <v>1885</v>
      </c>
      <c r="B1892">
        <v>1</v>
      </c>
      <c r="C1892">
        <v>11</v>
      </c>
      <c r="D1892">
        <v>79</v>
      </c>
      <c r="E1892">
        <v>10</v>
      </c>
      <c r="F1892">
        <v>77</v>
      </c>
      <c r="G1892">
        <v>1</v>
      </c>
      <c r="H1892">
        <v>105</v>
      </c>
      <c r="I1892">
        <v>-1</v>
      </c>
      <c r="J1892" s="10">
        <v>3800</v>
      </c>
      <c r="K1892">
        <v>-1</v>
      </c>
      <c r="L1892">
        <v>-1</v>
      </c>
      <c r="N1892" s="3" t="str">
        <f t="shared" si="65"/>
        <v/>
      </c>
      <c r="O1892" s="3">
        <f t="shared" si="64"/>
        <v>94</v>
      </c>
      <c r="P1892" s="3"/>
      <c r="R1892" s="18" t="str">
        <f t="shared" si="66"/>
        <v/>
      </c>
    </row>
    <row r="1893" spans="1:18">
      <c r="A1893" s="2">
        <v>1886</v>
      </c>
      <c r="B1893">
        <v>1</v>
      </c>
      <c r="C1893">
        <v>8</v>
      </c>
      <c r="D1893">
        <v>107</v>
      </c>
      <c r="E1893">
        <v>1</v>
      </c>
      <c r="F1893">
        <v>90</v>
      </c>
      <c r="G1893">
        <v>7</v>
      </c>
      <c r="H1893">
        <v>110</v>
      </c>
      <c r="I1893">
        <v>-1</v>
      </c>
      <c r="J1893" s="10">
        <v>3300</v>
      </c>
      <c r="K1893">
        <v>-1</v>
      </c>
      <c r="L1893">
        <v>-1</v>
      </c>
      <c r="N1893" s="3" t="str">
        <f t="shared" si="65"/>
        <v/>
      </c>
      <c r="O1893" s="3">
        <f t="shared" si="64"/>
        <v>94</v>
      </c>
      <c r="P1893" s="3"/>
      <c r="R1893" s="18" t="str">
        <f t="shared" si="66"/>
        <v/>
      </c>
    </row>
    <row r="1894" spans="1:18">
      <c r="A1894" s="2">
        <v>1887</v>
      </c>
      <c r="B1894">
        <v>1</v>
      </c>
      <c r="C1894">
        <v>5</v>
      </c>
      <c r="D1894">
        <v>97</v>
      </c>
      <c r="E1894">
        <v>2</v>
      </c>
      <c r="F1894">
        <v>91</v>
      </c>
      <c r="G1894">
        <v>3</v>
      </c>
      <c r="H1894">
        <v>102</v>
      </c>
      <c r="I1894">
        <v>-1</v>
      </c>
      <c r="J1894" s="10">
        <v>3500</v>
      </c>
      <c r="K1894">
        <v>-1</v>
      </c>
      <c r="L1894">
        <v>-1</v>
      </c>
      <c r="N1894" s="3" t="str">
        <f t="shared" si="65"/>
        <v/>
      </c>
      <c r="O1894" s="3">
        <f t="shared" si="64"/>
        <v>94</v>
      </c>
      <c r="P1894" s="3"/>
      <c r="R1894" s="18" t="str">
        <f t="shared" si="66"/>
        <v/>
      </c>
    </row>
    <row r="1895" spans="1:18">
      <c r="A1895" s="2">
        <v>1888</v>
      </c>
      <c r="B1895">
        <v>1</v>
      </c>
      <c r="C1895">
        <v>10</v>
      </c>
      <c r="D1895">
        <v>101</v>
      </c>
      <c r="E1895">
        <v>3</v>
      </c>
      <c r="F1895">
        <v>87</v>
      </c>
      <c r="G1895">
        <v>7</v>
      </c>
      <c r="H1895">
        <v>107</v>
      </c>
      <c r="I1895">
        <v>-1</v>
      </c>
      <c r="J1895" s="10">
        <v>3900</v>
      </c>
      <c r="K1895">
        <v>-1</v>
      </c>
      <c r="L1895">
        <v>-1</v>
      </c>
      <c r="N1895" s="3" t="str">
        <f t="shared" si="65"/>
        <v/>
      </c>
      <c r="O1895" s="3">
        <f t="shared" si="64"/>
        <v>94</v>
      </c>
      <c r="P1895" s="3"/>
      <c r="R1895" s="18" t="str">
        <f t="shared" si="66"/>
        <v/>
      </c>
    </row>
    <row r="1896" spans="1:18">
      <c r="A1896" s="2">
        <v>1889</v>
      </c>
      <c r="B1896">
        <v>1</v>
      </c>
      <c r="C1896">
        <v>10</v>
      </c>
      <c r="D1896">
        <v>91</v>
      </c>
      <c r="E1896">
        <v>5</v>
      </c>
      <c r="F1896">
        <v>87</v>
      </c>
      <c r="G1896">
        <v>5</v>
      </c>
      <c r="H1896">
        <v>95</v>
      </c>
      <c r="I1896">
        <v>-1</v>
      </c>
      <c r="J1896" s="10">
        <v>4100</v>
      </c>
      <c r="K1896">
        <v>-1</v>
      </c>
      <c r="L1896">
        <v>-1</v>
      </c>
      <c r="N1896" s="3" t="str">
        <f t="shared" si="65"/>
        <v/>
      </c>
      <c r="O1896" s="3">
        <f t="shared" si="64"/>
        <v>94</v>
      </c>
      <c r="P1896" s="3"/>
      <c r="R1896" s="18" t="str">
        <f t="shared" si="66"/>
        <v/>
      </c>
    </row>
    <row r="1897" spans="1:18">
      <c r="A1897" s="2">
        <v>1890</v>
      </c>
      <c r="B1897">
        <v>1</v>
      </c>
      <c r="C1897">
        <v>12</v>
      </c>
      <c r="D1897">
        <v>96</v>
      </c>
      <c r="E1897">
        <v>4</v>
      </c>
      <c r="F1897">
        <v>85</v>
      </c>
      <c r="G1897">
        <v>8</v>
      </c>
      <c r="H1897">
        <v>102</v>
      </c>
      <c r="I1897">
        <v>-1</v>
      </c>
      <c r="J1897" s="10">
        <v>4200</v>
      </c>
      <c r="K1897">
        <v>-1</v>
      </c>
      <c r="L1897">
        <v>-1</v>
      </c>
      <c r="N1897" s="3" t="str">
        <f t="shared" si="65"/>
        <v/>
      </c>
      <c r="O1897" s="3">
        <f t="shared" ref="O1897:O1960" si="67">COUNTIF(N458:N1897,"X")</f>
        <v>94</v>
      </c>
      <c r="P1897" s="3"/>
      <c r="R1897" s="18" t="str">
        <f t="shared" si="66"/>
        <v/>
      </c>
    </row>
    <row r="1898" spans="1:18">
      <c r="A1898" s="2">
        <v>1891</v>
      </c>
      <c r="B1898">
        <v>1</v>
      </c>
      <c r="C1898">
        <v>10</v>
      </c>
      <c r="D1898">
        <v>94</v>
      </c>
      <c r="E1898">
        <v>3</v>
      </c>
      <c r="F1898">
        <v>85</v>
      </c>
      <c r="G1898">
        <v>7</v>
      </c>
      <c r="H1898">
        <v>98</v>
      </c>
      <c r="I1898">
        <v>-1</v>
      </c>
      <c r="J1898" s="10">
        <v>4000</v>
      </c>
      <c r="K1898">
        <v>-1</v>
      </c>
      <c r="L1898">
        <v>-1</v>
      </c>
      <c r="N1898" s="3" t="str">
        <f t="shared" si="65"/>
        <v/>
      </c>
      <c r="O1898" s="3">
        <f t="shared" si="67"/>
        <v>94</v>
      </c>
      <c r="P1898" s="3" t="str">
        <f>IF(O1898&gt;$F$3,"X","-")</f>
        <v>X</v>
      </c>
      <c r="R1898" s="18" t="str">
        <f t="shared" si="66"/>
        <v>Betriebsmeldung</v>
      </c>
    </row>
    <row r="1899" spans="1:18">
      <c r="A1899" s="2">
        <v>1892</v>
      </c>
      <c r="B1899">
        <v>1</v>
      </c>
      <c r="C1899">
        <v>5</v>
      </c>
      <c r="D1899">
        <v>96</v>
      </c>
      <c r="E1899">
        <v>1</v>
      </c>
      <c r="F1899">
        <v>90</v>
      </c>
      <c r="G1899">
        <v>4</v>
      </c>
      <c r="H1899">
        <v>98</v>
      </c>
      <c r="I1899">
        <v>-1</v>
      </c>
      <c r="J1899">
        <v>3800</v>
      </c>
      <c r="K1899">
        <v>-1</v>
      </c>
      <c r="L1899">
        <v>-1</v>
      </c>
      <c r="N1899" s="3" t="str">
        <f t="shared" si="65"/>
        <v/>
      </c>
      <c r="O1899" s="3">
        <f t="shared" si="67"/>
        <v>94</v>
      </c>
      <c r="P1899" s="3"/>
      <c r="R1899" s="18" t="str">
        <f t="shared" si="66"/>
        <v/>
      </c>
    </row>
    <row r="1900" spans="1:18">
      <c r="A1900" s="2">
        <v>1893</v>
      </c>
      <c r="B1900">
        <v>1</v>
      </c>
      <c r="C1900">
        <v>7</v>
      </c>
      <c r="D1900">
        <v>88</v>
      </c>
      <c r="E1900">
        <v>6</v>
      </c>
      <c r="F1900">
        <v>87</v>
      </c>
      <c r="G1900">
        <v>1</v>
      </c>
      <c r="H1900">
        <v>94</v>
      </c>
      <c r="I1900">
        <v>-1</v>
      </c>
      <c r="J1900">
        <v>3100</v>
      </c>
      <c r="K1900">
        <v>-1</v>
      </c>
      <c r="L1900">
        <v>-1</v>
      </c>
      <c r="N1900" s="3" t="str">
        <f t="shared" si="65"/>
        <v/>
      </c>
      <c r="O1900" s="3">
        <f t="shared" si="67"/>
        <v>94</v>
      </c>
      <c r="P1900" s="3"/>
      <c r="R1900" s="18" t="str">
        <f t="shared" si="66"/>
        <v/>
      </c>
    </row>
    <row r="1901" spans="1:18">
      <c r="A1901" s="2">
        <v>1894</v>
      </c>
      <c r="B1901">
        <v>1</v>
      </c>
      <c r="C1901">
        <v>11</v>
      </c>
      <c r="D1901">
        <v>84</v>
      </c>
      <c r="E1901">
        <v>10</v>
      </c>
      <c r="F1901">
        <v>82</v>
      </c>
      <c r="G1901">
        <v>1</v>
      </c>
      <c r="H1901">
        <v>105</v>
      </c>
      <c r="I1901">
        <v>-1</v>
      </c>
      <c r="J1901">
        <v>4200</v>
      </c>
      <c r="K1901">
        <v>-1</v>
      </c>
      <c r="L1901">
        <v>-1</v>
      </c>
      <c r="N1901" s="3" t="str">
        <f t="shared" si="65"/>
        <v/>
      </c>
      <c r="O1901" s="3">
        <f t="shared" si="67"/>
        <v>94</v>
      </c>
      <c r="P1901" s="3"/>
      <c r="R1901" s="18" t="str">
        <f t="shared" si="66"/>
        <v/>
      </c>
    </row>
    <row r="1902" spans="1:18">
      <c r="A1902" s="2">
        <v>1895</v>
      </c>
      <c r="B1902">
        <v>1</v>
      </c>
      <c r="C1902">
        <v>8</v>
      </c>
      <c r="D1902">
        <v>99</v>
      </c>
      <c r="E1902">
        <v>5</v>
      </c>
      <c r="F1902">
        <v>95</v>
      </c>
      <c r="G1902">
        <v>3</v>
      </c>
      <c r="H1902">
        <v>106</v>
      </c>
      <c r="I1902">
        <v>-1</v>
      </c>
      <c r="J1902">
        <v>4400</v>
      </c>
      <c r="K1902">
        <v>-1</v>
      </c>
      <c r="L1902">
        <v>-1</v>
      </c>
      <c r="N1902" s="3" t="str">
        <f t="shared" si="65"/>
        <v/>
      </c>
      <c r="O1902" s="3">
        <f t="shared" si="67"/>
        <v>94</v>
      </c>
      <c r="P1902" s="3"/>
      <c r="R1902" s="18" t="str">
        <f t="shared" si="66"/>
        <v/>
      </c>
    </row>
    <row r="1903" spans="1:18">
      <c r="A1903" s="2">
        <v>1896</v>
      </c>
      <c r="B1903">
        <v>1</v>
      </c>
      <c r="C1903">
        <v>11</v>
      </c>
      <c r="D1903">
        <v>95</v>
      </c>
      <c r="E1903">
        <v>5</v>
      </c>
      <c r="F1903">
        <v>86</v>
      </c>
      <c r="G1903">
        <v>6</v>
      </c>
      <c r="H1903">
        <v>104</v>
      </c>
      <c r="I1903">
        <v>-1</v>
      </c>
      <c r="J1903">
        <v>3900</v>
      </c>
      <c r="K1903">
        <v>-1</v>
      </c>
      <c r="L1903">
        <v>-1</v>
      </c>
      <c r="N1903" s="3" t="str">
        <f t="shared" si="65"/>
        <v/>
      </c>
      <c r="O1903" s="3">
        <f t="shared" si="67"/>
        <v>94</v>
      </c>
      <c r="P1903" s="3"/>
      <c r="R1903" s="18" t="str">
        <f t="shared" si="66"/>
        <v/>
      </c>
    </row>
    <row r="1904" spans="1:18">
      <c r="A1904" s="2">
        <v>1897</v>
      </c>
      <c r="B1904">
        <v>1</v>
      </c>
      <c r="C1904">
        <v>8</v>
      </c>
      <c r="D1904">
        <v>97</v>
      </c>
      <c r="E1904">
        <v>3</v>
      </c>
      <c r="F1904">
        <v>82</v>
      </c>
      <c r="G1904">
        <v>5</v>
      </c>
      <c r="H1904">
        <v>107</v>
      </c>
      <c r="I1904">
        <v>-1</v>
      </c>
      <c r="J1904">
        <v>4000</v>
      </c>
      <c r="K1904">
        <v>-1</v>
      </c>
      <c r="L1904">
        <v>-1</v>
      </c>
      <c r="N1904" s="3" t="str">
        <f t="shared" si="65"/>
        <v/>
      </c>
      <c r="O1904" s="3">
        <f t="shared" si="67"/>
        <v>94</v>
      </c>
      <c r="P1904" s="3"/>
      <c r="R1904" s="18" t="str">
        <f t="shared" si="66"/>
        <v/>
      </c>
    </row>
    <row r="1905" spans="1:18">
      <c r="A1905" s="2">
        <v>1898</v>
      </c>
      <c r="B1905">
        <v>1</v>
      </c>
      <c r="C1905">
        <v>8</v>
      </c>
      <c r="D1905">
        <v>95</v>
      </c>
      <c r="E1905">
        <v>3</v>
      </c>
      <c r="F1905">
        <v>87</v>
      </c>
      <c r="G1905">
        <v>5</v>
      </c>
      <c r="H1905">
        <v>100</v>
      </c>
      <c r="I1905">
        <v>-1</v>
      </c>
      <c r="J1905">
        <v>3500</v>
      </c>
      <c r="K1905">
        <v>-1</v>
      </c>
      <c r="L1905">
        <v>-1</v>
      </c>
      <c r="N1905" s="3" t="str">
        <f t="shared" si="65"/>
        <v/>
      </c>
      <c r="O1905" s="3">
        <f t="shared" si="67"/>
        <v>93</v>
      </c>
      <c r="P1905" s="3"/>
      <c r="R1905" s="18" t="str">
        <f t="shared" si="66"/>
        <v/>
      </c>
    </row>
    <row r="1906" spans="1:18">
      <c r="A1906" s="2">
        <v>1899</v>
      </c>
      <c r="B1906">
        <v>1</v>
      </c>
      <c r="C1906">
        <v>12</v>
      </c>
      <c r="D1906">
        <v>97</v>
      </c>
      <c r="E1906">
        <v>4</v>
      </c>
      <c r="F1906">
        <v>89</v>
      </c>
      <c r="G1906">
        <v>8</v>
      </c>
      <c r="H1906">
        <v>102</v>
      </c>
      <c r="I1906">
        <v>-1</v>
      </c>
      <c r="J1906">
        <v>3000</v>
      </c>
      <c r="K1906">
        <v>-1</v>
      </c>
      <c r="L1906">
        <v>-1</v>
      </c>
      <c r="N1906" s="3" t="str">
        <f t="shared" si="65"/>
        <v/>
      </c>
      <c r="O1906" s="3">
        <f t="shared" si="67"/>
        <v>93</v>
      </c>
      <c r="P1906" s="3"/>
      <c r="R1906" s="18" t="str">
        <f t="shared" si="66"/>
        <v/>
      </c>
    </row>
    <row r="1907" spans="1:18">
      <c r="A1907" s="2">
        <v>1900</v>
      </c>
      <c r="B1907">
        <v>1</v>
      </c>
      <c r="C1907">
        <v>10</v>
      </c>
      <c r="D1907">
        <v>95</v>
      </c>
      <c r="E1907">
        <v>5</v>
      </c>
      <c r="F1907">
        <v>87</v>
      </c>
      <c r="G1907">
        <v>5</v>
      </c>
      <c r="H1907">
        <v>104</v>
      </c>
      <c r="I1907">
        <v>-1</v>
      </c>
      <c r="J1907">
        <v>3900</v>
      </c>
      <c r="K1907">
        <v>-1</v>
      </c>
      <c r="L1907">
        <v>-1</v>
      </c>
      <c r="N1907" s="3" t="str">
        <f t="shared" si="65"/>
        <v/>
      </c>
      <c r="O1907" s="3">
        <f t="shared" si="67"/>
        <v>93</v>
      </c>
      <c r="P1907" s="3"/>
      <c r="R1907" s="18" t="str">
        <f t="shared" si="66"/>
        <v/>
      </c>
    </row>
    <row r="1908" spans="1:18">
      <c r="A1908" s="2">
        <v>1901</v>
      </c>
      <c r="B1908">
        <v>1</v>
      </c>
      <c r="C1908">
        <v>10</v>
      </c>
      <c r="D1908">
        <v>94</v>
      </c>
      <c r="E1908">
        <v>6</v>
      </c>
      <c r="F1908">
        <v>85</v>
      </c>
      <c r="G1908">
        <v>4</v>
      </c>
      <c r="H1908">
        <v>108</v>
      </c>
      <c r="I1908">
        <v>-1</v>
      </c>
      <c r="J1908">
        <v>4400</v>
      </c>
      <c r="K1908">
        <v>-1</v>
      </c>
      <c r="L1908">
        <v>-1</v>
      </c>
      <c r="N1908" s="3" t="str">
        <f t="shared" si="65"/>
        <v/>
      </c>
      <c r="O1908" s="3">
        <f t="shared" si="67"/>
        <v>93</v>
      </c>
      <c r="P1908" s="3" t="str">
        <f>IF(O1908&gt;$F$3,"X","-")</f>
        <v>-</v>
      </c>
      <c r="R1908" s="18" t="str">
        <f t="shared" si="66"/>
        <v/>
      </c>
    </row>
    <row r="1909" spans="1:18">
      <c r="A1909" s="2">
        <v>1902</v>
      </c>
      <c r="B1909">
        <v>1</v>
      </c>
      <c r="C1909">
        <v>13</v>
      </c>
      <c r="D1909">
        <v>85</v>
      </c>
      <c r="E1909">
        <v>11</v>
      </c>
      <c r="F1909">
        <v>84</v>
      </c>
      <c r="G1909">
        <v>2</v>
      </c>
      <c r="H1909">
        <v>95</v>
      </c>
      <c r="I1909">
        <v>-1</v>
      </c>
      <c r="J1909">
        <v>4200</v>
      </c>
      <c r="K1909">
        <v>-1</v>
      </c>
      <c r="L1909">
        <v>-1</v>
      </c>
      <c r="N1909" s="3" t="str">
        <f t="shared" si="65"/>
        <v/>
      </c>
      <c r="O1909" s="3">
        <f t="shared" si="67"/>
        <v>93</v>
      </c>
      <c r="P1909" s="3"/>
      <c r="R1909" s="18" t="str">
        <f t="shared" si="66"/>
        <v/>
      </c>
    </row>
    <row r="1910" spans="1:18">
      <c r="A1910" s="2">
        <v>1903</v>
      </c>
      <c r="B1910">
        <v>1</v>
      </c>
      <c r="C1910">
        <v>10</v>
      </c>
      <c r="D1910">
        <v>88</v>
      </c>
      <c r="E1910">
        <v>7</v>
      </c>
      <c r="F1910">
        <v>88</v>
      </c>
      <c r="G1910">
        <v>3</v>
      </c>
      <c r="H1910">
        <v>91</v>
      </c>
      <c r="I1910">
        <v>-1</v>
      </c>
      <c r="J1910">
        <v>3100</v>
      </c>
      <c r="K1910">
        <v>-1</v>
      </c>
      <c r="L1910">
        <v>-1</v>
      </c>
      <c r="N1910" s="3" t="str">
        <f t="shared" si="65"/>
        <v/>
      </c>
      <c r="O1910" s="3">
        <f t="shared" si="67"/>
        <v>93</v>
      </c>
      <c r="P1910" s="3"/>
      <c r="R1910" s="18" t="str">
        <f t="shared" si="66"/>
        <v/>
      </c>
    </row>
    <row r="1911" spans="1:18">
      <c r="A1911" s="2">
        <v>1904</v>
      </c>
      <c r="B1911">
        <v>1</v>
      </c>
      <c r="C1911">
        <v>8</v>
      </c>
      <c r="D1911">
        <v>93</v>
      </c>
      <c r="E1911">
        <v>5</v>
      </c>
      <c r="F1911">
        <v>85</v>
      </c>
      <c r="G1911">
        <v>3</v>
      </c>
      <c r="H1911">
        <v>108</v>
      </c>
      <c r="I1911">
        <v>-1</v>
      </c>
      <c r="J1911">
        <v>3800</v>
      </c>
      <c r="K1911">
        <v>-1</v>
      </c>
      <c r="L1911">
        <v>-1</v>
      </c>
      <c r="N1911" s="3" t="str">
        <f t="shared" si="65"/>
        <v/>
      </c>
      <c r="O1911" s="3">
        <f t="shared" si="67"/>
        <v>93</v>
      </c>
      <c r="P1911" s="3"/>
      <c r="R1911" s="18" t="str">
        <f t="shared" si="66"/>
        <v/>
      </c>
    </row>
    <row r="1912" spans="1:18">
      <c r="A1912" s="2">
        <v>1905</v>
      </c>
      <c r="B1912">
        <v>1</v>
      </c>
      <c r="C1912">
        <v>11</v>
      </c>
      <c r="D1912">
        <v>99</v>
      </c>
      <c r="E1912">
        <v>4</v>
      </c>
      <c r="F1912">
        <v>92</v>
      </c>
      <c r="G1912">
        <v>7</v>
      </c>
      <c r="H1912">
        <v>103</v>
      </c>
      <c r="I1912">
        <v>-1</v>
      </c>
      <c r="J1912">
        <v>4000</v>
      </c>
      <c r="K1912">
        <v>-1</v>
      </c>
      <c r="L1912">
        <v>-1</v>
      </c>
      <c r="N1912" s="3" t="str">
        <f t="shared" si="65"/>
        <v/>
      </c>
      <c r="O1912" s="3">
        <f t="shared" si="67"/>
        <v>93</v>
      </c>
      <c r="P1912" s="3"/>
      <c r="R1912" s="18" t="str">
        <f t="shared" si="66"/>
        <v/>
      </c>
    </row>
    <row r="1913" spans="1:18">
      <c r="A1913" s="2">
        <v>1906</v>
      </c>
      <c r="B1913">
        <v>1</v>
      </c>
      <c r="C1913">
        <v>13</v>
      </c>
      <c r="D1913">
        <v>93</v>
      </c>
      <c r="E1913">
        <v>6</v>
      </c>
      <c r="F1913">
        <v>89</v>
      </c>
      <c r="G1913">
        <v>7</v>
      </c>
      <c r="H1913">
        <v>98</v>
      </c>
      <c r="I1913">
        <v>-1</v>
      </c>
      <c r="J1913">
        <v>3600</v>
      </c>
      <c r="K1913">
        <v>-1</v>
      </c>
      <c r="L1913">
        <v>-1</v>
      </c>
      <c r="N1913" s="3" t="str">
        <f t="shared" si="65"/>
        <v/>
      </c>
      <c r="O1913" s="3">
        <f t="shared" si="67"/>
        <v>93</v>
      </c>
      <c r="P1913" s="3"/>
      <c r="R1913" s="18" t="str">
        <f t="shared" si="66"/>
        <v/>
      </c>
    </row>
    <row r="1914" spans="1:18">
      <c r="A1914" s="2">
        <v>1907</v>
      </c>
      <c r="B1914">
        <v>1</v>
      </c>
      <c r="C1914">
        <v>8</v>
      </c>
      <c r="D1914">
        <v>97</v>
      </c>
      <c r="E1914">
        <v>3</v>
      </c>
      <c r="F1914">
        <v>84</v>
      </c>
      <c r="G1914">
        <v>5</v>
      </c>
      <c r="H1914">
        <v>105</v>
      </c>
      <c r="I1914">
        <v>-1</v>
      </c>
      <c r="J1914">
        <v>3800</v>
      </c>
      <c r="K1914">
        <v>-1</v>
      </c>
      <c r="L1914">
        <v>-1</v>
      </c>
      <c r="N1914" s="3" t="str">
        <f t="shared" si="65"/>
        <v/>
      </c>
      <c r="O1914" s="3">
        <f t="shared" si="67"/>
        <v>93</v>
      </c>
      <c r="P1914" s="3"/>
      <c r="R1914" s="18" t="str">
        <f t="shared" si="66"/>
        <v/>
      </c>
    </row>
    <row r="1915" spans="1:18">
      <c r="A1915" s="2">
        <v>1908</v>
      </c>
      <c r="B1915">
        <v>1</v>
      </c>
      <c r="C1915">
        <v>12</v>
      </c>
      <c r="D1915">
        <v>88</v>
      </c>
      <c r="E1915">
        <v>7</v>
      </c>
      <c r="F1915">
        <v>82</v>
      </c>
      <c r="G1915">
        <v>5</v>
      </c>
      <c r="H1915">
        <v>97</v>
      </c>
      <c r="I1915">
        <v>-1</v>
      </c>
      <c r="J1915">
        <v>4600</v>
      </c>
      <c r="K1915">
        <v>-1</v>
      </c>
      <c r="L1915">
        <v>-1</v>
      </c>
      <c r="N1915" s="3" t="str">
        <f t="shared" si="65"/>
        <v/>
      </c>
      <c r="O1915" s="3">
        <f t="shared" si="67"/>
        <v>93</v>
      </c>
      <c r="P1915" s="3"/>
      <c r="R1915" s="18" t="str">
        <f t="shared" si="66"/>
        <v/>
      </c>
    </row>
    <row r="1916" spans="1:18">
      <c r="A1916" s="2">
        <v>1909</v>
      </c>
      <c r="B1916">
        <v>1</v>
      </c>
      <c r="C1916">
        <v>12</v>
      </c>
      <c r="D1916">
        <v>89</v>
      </c>
      <c r="E1916">
        <v>6</v>
      </c>
      <c r="F1916">
        <v>84</v>
      </c>
      <c r="G1916">
        <v>6</v>
      </c>
      <c r="H1916">
        <v>94</v>
      </c>
      <c r="I1916">
        <v>-1</v>
      </c>
      <c r="J1916">
        <v>4500</v>
      </c>
      <c r="K1916">
        <v>-1</v>
      </c>
      <c r="L1916">
        <v>-1</v>
      </c>
      <c r="N1916" s="3" t="str">
        <f t="shared" si="65"/>
        <v/>
      </c>
      <c r="O1916" s="3">
        <f t="shared" si="67"/>
        <v>93</v>
      </c>
      <c r="P1916" s="3"/>
      <c r="R1916" s="18" t="str">
        <f t="shared" si="66"/>
        <v/>
      </c>
    </row>
    <row r="1917" spans="1:18">
      <c r="A1917" s="2">
        <v>1910</v>
      </c>
      <c r="B1917">
        <v>1</v>
      </c>
      <c r="C1917">
        <v>8</v>
      </c>
      <c r="D1917">
        <v>106</v>
      </c>
      <c r="E1917">
        <v>1</v>
      </c>
      <c r="F1917">
        <v>88</v>
      </c>
      <c r="G1917">
        <v>7</v>
      </c>
      <c r="H1917">
        <v>109</v>
      </c>
      <c r="I1917">
        <v>-1</v>
      </c>
      <c r="J1917">
        <v>4200</v>
      </c>
      <c r="K1917">
        <v>-1</v>
      </c>
      <c r="L1917">
        <v>-1</v>
      </c>
      <c r="N1917" s="3" t="str">
        <f t="shared" si="65"/>
        <v/>
      </c>
      <c r="O1917" s="3">
        <f t="shared" si="67"/>
        <v>93</v>
      </c>
      <c r="P1917" s="3"/>
      <c r="R1917" s="18" t="str">
        <f t="shared" si="66"/>
        <v/>
      </c>
    </row>
    <row r="1918" spans="1:18">
      <c r="A1918" s="2">
        <v>1911</v>
      </c>
      <c r="B1918">
        <v>1</v>
      </c>
      <c r="C1918">
        <v>13</v>
      </c>
      <c r="D1918">
        <v>95</v>
      </c>
      <c r="E1918">
        <v>6</v>
      </c>
      <c r="F1918">
        <v>87</v>
      </c>
      <c r="G1918">
        <v>7</v>
      </c>
      <c r="H1918">
        <v>103</v>
      </c>
      <c r="I1918">
        <v>-1</v>
      </c>
      <c r="J1918">
        <v>3900</v>
      </c>
      <c r="K1918">
        <v>-1</v>
      </c>
      <c r="L1918">
        <v>-1</v>
      </c>
      <c r="N1918" s="3" t="str">
        <f t="shared" si="65"/>
        <v/>
      </c>
      <c r="O1918" s="3">
        <f t="shared" si="67"/>
        <v>93</v>
      </c>
      <c r="P1918" s="3" t="str">
        <f>IF(O1918&gt;$F$3,"X","-")</f>
        <v>-</v>
      </c>
      <c r="R1918" s="18" t="str">
        <f t="shared" si="66"/>
        <v/>
      </c>
    </row>
    <row r="1919" spans="1:18">
      <c r="A1919" s="2">
        <v>1912</v>
      </c>
      <c r="B1919">
        <v>1</v>
      </c>
      <c r="C1919">
        <v>11</v>
      </c>
      <c r="D1919">
        <v>99</v>
      </c>
      <c r="E1919">
        <v>5</v>
      </c>
      <c r="F1919">
        <v>85</v>
      </c>
      <c r="G1919">
        <v>6</v>
      </c>
      <c r="H1919">
        <v>112</v>
      </c>
      <c r="I1919">
        <v>-1</v>
      </c>
      <c r="J1919">
        <v>4000</v>
      </c>
      <c r="K1919">
        <v>-1</v>
      </c>
      <c r="L1919">
        <v>-1</v>
      </c>
      <c r="N1919" s="3" t="str">
        <f t="shared" si="65"/>
        <v/>
      </c>
      <c r="O1919" s="3">
        <f t="shared" si="67"/>
        <v>93</v>
      </c>
      <c r="P1919" s="3"/>
      <c r="R1919" s="18" t="str">
        <f t="shared" si="66"/>
        <v/>
      </c>
    </row>
    <row r="1920" spans="1:18">
      <c r="A1920" s="2">
        <v>1913</v>
      </c>
      <c r="B1920">
        <v>1</v>
      </c>
      <c r="C1920">
        <v>9</v>
      </c>
      <c r="D1920">
        <v>93</v>
      </c>
      <c r="E1920">
        <v>5</v>
      </c>
      <c r="F1920">
        <v>89</v>
      </c>
      <c r="G1920">
        <v>4</v>
      </c>
      <c r="H1920">
        <v>98</v>
      </c>
      <c r="I1920">
        <v>-1</v>
      </c>
      <c r="J1920" s="10">
        <v>4200</v>
      </c>
      <c r="K1920">
        <v>-1</v>
      </c>
      <c r="L1920">
        <v>-1</v>
      </c>
      <c r="N1920" s="3" t="str">
        <f t="shared" si="65"/>
        <v/>
      </c>
      <c r="O1920" s="3">
        <f t="shared" si="67"/>
        <v>93</v>
      </c>
      <c r="P1920" s="3"/>
      <c r="R1920" s="18" t="str">
        <f t="shared" si="66"/>
        <v/>
      </c>
    </row>
    <row r="1921" spans="1:18">
      <c r="A1921" s="2">
        <v>1914</v>
      </c>
      <c r="B1921">
        <v>1</v>
      </c>
      <c r="C1921">
        <v>12</v>
      </c>
      <c r="D1921">
        <v>94</v>
      </c>
      <c r="E1921">
        <v>3</v>
      </c>
      <c r="F1921">
        <v>98</v>
      </c>
      <c r="G1921">
        <v>9</v>
      </c>
      <c r="H1921">
        <v>93</v>
      </c>
      <c r="I1921">
        <v>-1</v>
      </c>
      <c r="J1921" s="10">
        <v>4300</v>
      </c>
      <c r="K1921">
        <v>-1</v>
      </c>
      <c r="L1921">
        <v>-1</v>
      </c>
      <c r="N1921" s="3" t="str">
        <f t="shared" si="65"/>
        <v/>
      </c>
      <c r="O1921" s="3">
        <f t="shared" si="67"/>
        <v>93</v>
      </c>
      <c r="P1921" s="3"/>
      <c r="R1921" s="18" t="str">
        <f t="shared" si="66"/>
        <v/>
      </c>
    </row>
    <row r="1922" spans="1:18">
      <c r="A1922" s="2">
        <v>1915</v>
      </c>
      <c r="B1922">
        <v>1</v>
      </c>
      <c r="C1922">
        <v>9</v>
      </c>
      <c r="D1922">
        <v>97</v>
      </c>
      <c r="E1922">
        <v>4</v>
      </c>
      <c r="F1922">
        <v>89</v>
      </c>
      <c r="G1922">
        <v>5</v>
      </c>
      <c r="H1922">
        <v>104</v>
      </c>
      <c r="I1922">
        <v>-1</v>
      </c>
      <c r="J1922" s="10">
        <v>3900</v>
      </c>
      <c r="K1922">
        <v>-1</v>
      </c>
      <c r="L1922">
        <v>-1</v>
      </c>
      <c r="N1922" s="3" t="str">
        <f t="shared" si="65"/>
        <v/>
      </c>
      <c r="O1922" s="3">
        <f t="shared" si="67"/>
        <v>93</v>
      </c>
      <c r="P1922" s="3"/>
      <c r="R1922" s="18" t="str">
        <f t="shared" si="66"/>
        <v/>
      </c>
    </row>
    <row r="1923" spans="1:18">
      <c r="A1923" s="2">
        <v>1916</v>
      </c>
      <c r="B1923">
        <v>1</v>
      </c>
      <c r="C1923">
        <v>10</v>
      </c>
      <c r="D1923">
        <v>111</v>
      </c>
      <c r="E1923">
        <v>3</v>
      </c>
      <c r="F1923">
        <v>102</v>
      </c>
      <c r="G1923">
        <v>7</v>
      </c>
      <c r="H1923">
        <v>116</v>
      </c>
      <c r="I1923">
        <v>-1</v>
      </c>
      <c r="J1923" s="10">
        <v>2500</v>
      </c>
      <c r="K1923">
        <v>-1</v>
      </c>
      <c r="L1923">
        <v>-1</v>
      </c>
      <c r="N1923" s="3" t="str">
        <f t="shared" si="65"/>
        <v/>
      </c>
      <c r="O1923" s="3">
        <f t="shared" si="67"/>
        <v>93</v>
      </c>
      <c r="P1923" s="3"/>
      <c r="R1923" s="18" t="str">
        <f t="shared" si="66"/>
        <v/>
      </c>
    </row>
    <row r="1924" spans="1:18">
      <c r="A1924" s="2">
        <v>1917</v>
      </c>
      <c r="B1924">
        <v>1</v>
      </c>
      <c r="C1924">
        <v>9</v>
      </c>
      <c r="D1924">
        <v>-2</v>
      </c>
      <c r="E1924">
        <v>8</v>
      </c>
      <c r="F1924">
        <v>-2</v>
      </c>
      <c r="G1924">
        <v>1</v>
      </c>
      <c r="H1924">
        <v>-2</v>
      </c>
      <c r="I1924">
        <v>-1</v>
      </c>
      <c r="J1924" s="10">
        <v>3800</v>
      </c>
      <c r="K1924">
        <v>-1</v>
      </c>
      <c r="L1924">
        <v>-2</v>
      </c>
      <c r="N1924" s="3" t="str">
        <f t="shared" si="65"/>
        <v>X</v>
      </c>
      <c r="O1924" s="3">
        <f t="shared" si="67"/>
        <v>94</v>
      </c>
      <c r="P1924" s="3"/>
      <c r="R1924" s="18" t="str">
        <f t="shared" si="66"/>
        <v/>
      </c>
    </row>
    <row r="1925" spans="1:18">
      <c r="A1925" s="2">
        <v>1918</v>
      </c>
      <c r="B1925">
        <v>1</v>
      </c>
      <c r="C1925">
        <v>10</v>
      </c>
      <c r="D1925">
        <v>92</v>
      </c>
      <c r="E1925">
        <v>5</v>
      </c>
      <c r="F1925">
        <v>84</v>
      </c>
      <c r="G1925">
        <v>5</v>
      </c>
      <c r="H1925">
        <v>100</v>
      </c>
      <c r="I1925">
        <v>-1</v>
      </c>
      <c r="J1925" s="10">
        <v>4700</v>
      </c>
      <c r="K1925">
        <v>-1</v>
      </c>
      <c r="L1925">
        <v>-1</v>
      </c>
      <c r="N1925" s="3" t="str">
        <f t="shared" si="65"/>
        <v/>
      </c>
      <c r="O1925" s="3">
        <f t="shared" si="67"/>
        <v>94</v>
      </c>
      <c r="P1925" s="3"/>
      <c r="R1925" s="18" t="str">
        <f t="shared" si="66"/>
        <v/>
      </c>
    </row>
    <row r="1926" spans="1:18">
      <c r="A1926" s="2">
        <v>1919</v>
      </c>
      <c r="B1926">
        <v>1</v>
      </c>
      <c r="C1926">
        <v>8</v>
      </c>
      <c r="D1926">
        <v>97</v>
      </c>
      <c r="E1926">
        <v>2</v>
      </c>
      <c r="F1926">
        <v>91</v>
      </c>
      <c r="G1926">
        <v>6</v>
      </c>
      <c r="H1926">
        <v>99</v>
      </c>
      <c r="I1926">
        <v>-1</v>
      </c>
      <c r="J1926">
        <v>3300</v>
      </c>
      <c r="K1926">
        <v>-1</v>
      </c>
      <c r="L1926">
        <v>-1</v>
      </c>
      <c r="N1926" s="3" t="str">
        <f t="shared" si="65"/>
        <v/>
      </c>
      <c r="O1926" s="3">
        <f t="shared" si="67"/>
        <v>94</v>
      </c>
      <c r="P1926" s="3"/>
      <c r="R1926" s="18" t="str">
        <f t="shared" si="66"/>
        <v/>
      </c>
    </row>
    <row r="1927" spans="1:18">
      <c r="A1927" s="2">
        <v>1920</v>
      </c>
      <c r="B1927">
        <v>1</v>
      </c>
      <c r="C1927">
        <v>7</v>
      </c>
      <c r="D1927">
        <v>94</v>
      </c>
      <c r="E1927">
        <v>5</v>
      </c>
      <c r="F1927">
        <v>86</v>
      </c>
      <c r="G1927">
        <v>2</v>
      </c>
      <c r="H1927">
        <v>115</v>
      </c>
      <c r="I1927">
        <v>-1</v>
      </c>
      <c r="J1927">
        <v>3500</v>
      </c>
      <c r="K1927">
        <v>-1</v>
      </c>
      <c r="L1927">
        <v>-1</v>
      </c>
      <c r="N1927" s="3" t="str">
        <f t="shared" si="65"/>
        <v/>
      </c>
      <c r="O1927" s="3">
        <f t="shared" si="67"/>
        <v>94</v>
      </c>
      <c r="P1927" s="3"/>
      <c r="R1927" s="18" t="str">
        <f t="shared" si="66"/>
        <v/>
      </c>
    </row>
    <row r="1928" spans="1:18">
      <c r="A1928" s="2">
        <v>1921</v>
      </c>
      <c r="B1928">
        <v>1</v>
      </c>
      <c r="C1928">
        <v>7</v>
      </c>
      <c r="D1928">
        <v>89</v>
      </c>
      <c r="E1928">
        <v>6</v>
      </c>
      <c r="F1928">
        <v>85</v>
      </c>
      <c r="G1928">
        <v>1</v>
      </c>
      <c r="H1928">
        <v>114</v>
      </c>
      <c r="I1928">
        <v>-1</v>
      </c>
      <c r="J1928">
        <v>2800</v>
      </c>
      <c r="K1928">
        <v>-1</v>
      </c>
      <c r="L1928">
        <v>-1</v>
      </c>
      <c r="N1928" s="3" t="str">
        <f t="shared" ref="N1928:N1991" si="68">IF(OR(C1928=-2,D1928=-2,E1928=-2,F1928=-2,G1928=-2,H1928=-2),"X","")</f>
        <v/>
      </c>
      <c r="O1928" s="3">
        <f t="shared" si="67"/>
        <v>94</v>
      </c>
      <c r="P1928" s="3" t="str">
        <f>IF(O1928&gt;$F$3,"X","-")</f>
        <v>X</v>
      </c>
      <c r="R1928" s="18" t="str">
        <f t="shared" ref="R1928:R1991" si="69">IF(P1928&gt;="X","Betriebsmeldung","")</f>
        <v>Betriebsmeldung</v>
      </c>
    </row>
    <row r="1929" spans="1:18">
      <c r="A1929" s="2">
        <v>1922</v>
      </c>
      <c r="B1929">
        <v>1</v>
      </c>
      <c r="C1929">
        <v>7</v>
      </c>
      <c r="D1929">
        <v>106</v>
      </c>
      <c r="E1929">
        <v>2</v>
      </c>
      <c r="F1929">
        <v>101</v>
      </c>
      <c r="G1929">
        <v>5</v>
      </c>
      <c r="H1929">
        <v>108</v>
      </c>
      <c r="I1929">
        <v>-1</v>
      </c>
      <c r="J1929">
        <v>4400</v>
      </c>
      <c r="K1929">
        <v>-1</v>
      </c>
      <c r="L1929">
        <v>-1</v>
      </c>
      <c r="N1929" s="3" t="str">
        <f t="shared" si="68"/>
        <v/>
      </c>
      <c r="O1929" s="3">
        <f t="shared" si="67"/>
        <v>94</v>
      </c>
      <c r="P1929" s="3"/>
      <c r="R1929" s="18" t="str">
        <f t="shared" si="69"/>
        <v/>
      </c>
    </row>
    <row r="1930" spans="1:18">
      <c r="A1930" s="2">
        <v>1923</v>
      </c>
      <c r="B1930">
        <v>1</v>
      </c>
      <c r="C1930">
        <v>10</v>
      </c>
      <c r="D1930">
        <v>93</v>
      </c>
      <c r="E1930">
        <v>6</v>
      </c>
      <c r="F1930">
        <v>88</v>
      </c>
      <c r="G1930">
        <v>4</v>
      </c>
      <c r="H1930">
        <v>102</v>
      </c>
      <c r="I1930">
        <v>-1</v>
      </c>
      <c r="J1930">
        <v>3600</v>
      </c>
      <c r="K1930">
        <v>-1</v>
      </c>
      <c r="L1930">
        <v>-1</v>
      </c>
      <c r="N1930" s="3" t="str">
        <f t="shared" si="68"/>
        <v/>
      </c>
      <c r="O1930" s="3">
        <f t="shared" si="67"/>
        <v>94</v>
      </c>
      <c r="P1930" s="3"/>
      <c r="R1930" s="18" t="str">
        <f t="shared" si="69"/>
        <v/>
      </c>
    </row>
    <row r="1931" spans="1:18">
      <c r="A1931" s="2">
        <v>1924</v>
      </c>
      <c r="B1931">
        <v>1</v>
      </c>
      <c r="C1931">
        <v>9</v>
      </c>
      <c r="D1931">
        <v>83</v>
      </c>
      <c r="E1931">
        <v>7</v>
      </c>
      <c r="F1931">
        <v>82</v>
      </c>
      <c r="G1931">
        <v>2</v>
      </c>
      <c r="H1931">
        <v>88</v>
      </c>
      <c r="I1931">
        <v>-1</v>
      </c>
      <c r="J1931">
        <v>3800</v>
      </c>
      <c r="K1931">
        <v>-1</v>
      </c>
      <c r="L1931">
        <v>-1</v>
      </c>
      <c r="N1931" s="3" t="str">
        <f t="shared" si="68"/>
        <v/>
      </c>
      <c r="O1931" s="3">
        <f t="shared" si="67"/>
        <v>94</v>
      </c>
      <c r="P1931" s="3"/>
      <c r="R1931" s="18" t="str">
        <f t="shared" si="69"/>
        <v/>
      </c>
    </row>
    <row r="1932" spans="1:18">
      <c r="A1932" s="2">
        <v>1925</v>
      </c>
      <c r="B1932">
        <v>1</v>
      </c>
      <c r="C1932">
        <v>8</v>
      </c>
      <c r="D1932">
        <v>88</v>
      </c>
      <c r="E1932">
        <v>8</v>
      </c>
      <c r="F1932">
        <v>88</v>
      </c>
      <c r="G1932">
        <v>0</v>
      </c>
      <c r="H1932">
        <v>-1</v>
      </c>
      <c r="I1932">
        <v>-1</v>
      </c>
      <c r="J1932">
        <v>4600</v>
      </c>
      <c r="K1932">
        <v>-1</v>
      </c>
      <c r="L1932">
        <v>-1</v>
      </c>
      <c r="N1932" s="3" t="str">
        <f t="shared" si="68"/>
        <v/>
      </c>
      <c r="O1932" s="3">
        <f t="shared" si="67"/>
        <v>94</v>
      </c>
      <c r="P1932" s="3"/>
      <c r="R1932" s="18" t="str">
        <f t="shared" si="69"/>
        <v/>
      </c>
    </row>
    <row r="1933" spans="1:18">
      <c r="A1933" s="2">
        <v>1926</v>
      </c>
      <c r="B1933">
        <v>1</v>
      </c>
      <c r="C1933">
        <v>7</v>
      </c>
      <c r="D1933">
        <v>91</v>
      </c>
      <c r="E1933">
        <v>6</v>
      </c>
      <c r="F1933">
        <v>89</v>
      </c>
      <c r="G1933">
        <v>1</v>
      </c>
      <c r="H1933">
        <v>103</v>
      </c>
      <c r="I1933">
        <v>-1</v>
      </c>
      <c r="J1933">
        <v>4500</v>
      </c>
      <c r="K1933">
        <v>-1</v>
      </c>
      <c r="L1933">
        <v>-1</v>
      </c>
      <c r="N1933" s="3" t="str">
        <f t="shared" si="68"/>
        <v/>
      </c>
      <c r="O1933" s="3">
        <f t="shared" si="67"/>
        <v>94</v>
      </c>
      <c r="P1933" s="3"/>
      <c r="R1933" s="18" t="str">
        <f t="shared" si="69"/>
        <v/>
      </c>
    </row>
    <row r="1934" spans="1:18">
      <c r="A1934" s="2">
        <v>1927</v>
      </c>
      <c r="B1934">
        <v>1</v>
      </c>
      <c r="C1934">
        <v>6</v>
      </c>
      <c r="D1934">
        <v>96</v>
      </c>
      <c r="E1934">
        <v>4</v>
      </c>
      <c r="F1934">
        <v>85</v>
      </c>
      <c r="G1934">
        <v>2</v>
      </c>
      <c r="H1934">
        <v>119</v>
      </c>
      <c r="I1934">
        <v>-1</v>
      </c>
      <c r="J1934">
        <v>4200</v>
      </c>
      <c r="K1934">
        <v>-1</v>
      </c>
      <c r="L1934">
        <v>-1</v>
      </c>
      <c r="N1934" s="3" t="str">
        <f t="shared" si="68"/>
        <v/>
      </c>
      <c r="O1934" s="3">
        <f t="shared" si="67"/>
        <v>94</v>
      </c>
      <c r="P1934" s="3"/>
      <c r="R1934" s="18" t="str">
        <f t="shared" si="69"/>
        <v/>
      </c>
    </row>
    <row r="1935" spans="1:18">
      <c r="A1935" s="2">
        <v>1928</v>
      </c>
      <c r="B1935">
        <v>1</v>
      </c>
      <c r="C1935">
        <v>10</v>
      </c>
      <c r="D1935">
        <v>94</v>
      </c>
      <c r="E1935">
        <v>5</v>
      </c>
      <c r="F1935">
        <v>89</v>
      </c>
      <c r="G1935">
        <v>5</v>
      </c>
      <c r="H1935">
        <v>100</v>
      </c>
      <c r="I1935">
        <v>-1</v>
      </c>
      <c r="J1935">
        <v>3900</v>
      </c>
      <c r="K1935">
        <v>-1</v>
      </c>
      <c r="L1935">
        <v>-1</v>
      </c>
      <c r="N1935" s="3" t="str">
        <f t="shared" si="68"/>
        <v/>
      </c>
      <c r="O1935" s="3">
        <f t="shared" si="67"/>
        <v>94</v>
      </c>
      <c r="P1935" s="3"/>
      <c r="R1935" s="18" t="str">
        <f t="shared" si="69"/>
        <v/>
      </c>
    </row>
    <row r="1936" spans="1:18">
      <c r="A1936" s="2">
        <v>1929</v>
      </c>
      <c r="B1936">
        <v>1</v>
      </c>
      <c r="C1936">
        <v>7</v>
      </c>
      <c r="D1936">
        <v>91</v>
      </c>
      <c r="E1936">
        <v>5</v>
      </c>
      <c r="F1936">
        <v>90</v>
      </c>
      <c r="G1936">
        <v>2</v>
      </c>
      <c r="H1936">
        <v>95</v>
      </c>
      <c r="I1936">
        <v>-1</v>
      </c>
      <c r="J1936">
        <v>4000</v>
      </c>
      <c r="K1936">
        <v>-1</v>
      </c>
      <c r="L1936">
        <v>-1</v>
      </c>
      <c r="N1936" s="3" t="str">
        <f t="shared" si="68"/>
        <v/>
      </c>
      <c r="O1936" s="3">
        <f t="shared" si="67"/>
        <v>94</v>
      </c>
      <c r="P1936" s="3"/>
      <c r="R1936" s="18" t="str">
        <f t="shared" si="69"/>
        <v/>
      </c>
    </row>
    <row r="1937" spans="1:18">
      <c r="A1937" s="2">
        <v>1930</v>
      </c>
      <c r="B1937">
        <v>1</v>
      </c>
      <c r="C1937">
        <v>9</v>
      </c>
      <c r="D1937">
        <v>92</v>
      </c>
      <c r="E1937">
        <v>6</v>
      </c>
      <c r="F1937">
        <v>88</v>
      </c>
      <c r="G1937">
        <v>3</v>
      </c>
      <c r="H1937">
        <v>102</v>
      </c>
      <c r="I1937">
        <v>-1</v>
      </c>
      <c r="J1937" s="10">
        <v>4200</v>
      </c>
      <c r="K1937">
        <v>-1</v>
      </c>
      <c r="L1937">
        <v>-1</v>
      </c>
      <c r="N1937" s="3" t="str">
        <f t="shared" si="68"/>
        <v/>
      </c>
      <c r="O1937" s="3">
        <f t="shared" si="67"/>
        <v>94</v>
      </c>
      <c r="P1937" s="3"/>
      <c r="R1937" s="18" t="str">
        <f t="shared" si="69"/>
        <v/>
      </c>
    </row>
    <row r="1938" spans="1:18">
      <c r="A1938" s="2">
        <v>1931</v>
      </c>
      <c r="B1938">
        <v>1</v>
      </c>
      <c r="C1938">
        <v>10</v>
      </c>
      <c r="D1938">
        <v>87</v>
      </c>
      <c r="E1938">
        <v>10</v>
      </c>
      <c r="F1938">
        <v>87</v>
      </c>
      <c r="G1938">
        <v>0</v>
      </c>
      <c r="H1938">
        <v>-1</v>
      </c>
      <c r="I1938">
        <v>-1</v>
      </c>
      <c r="J1938" s="10">
        <v>4300</v>
      </c>
      <c r="K1938">
        <v>-1</v>
      </c>
      <c r="L1938">
        <v>-1</v>
      </c>
      <c r="N1938" s="3" t="str">
        <f t="shared" si="68"/>
        <v/>
      </c>
      <c r="O1938" s="3">
        <f t="shared" si="67"/>
        <v>94</v>
      </c>
      <c r="P1938" s="3" t="str">
        <f>IF(O1938&gt;$F$3,"X","-")</f>
        <v>X</v>
      </c>
      <c r="R1938" s="18" t="str">
        <f t="shared" si="69"/>
        <v>Betriebsmeldung</v>
      </c>
    </row>
    <row r="1939" spans="1:18">
      <c r="A1939" s="2">
        <v>1932</v>
      </c>
      <c r="B1939">
        <v>1</v>
      </c>
      <c r="C1939">
        <v>10</v>
      </c>
      <c r="D1939">
        <v>100</v>
      </c>
      <c r="E1939">
        <v>3</v>
      </c>
      <c r="F1939">
        <v>86</v>
      </c>
      <c r="G1939">
        <v>7</v>
      </c>
      <c r="H1939">
        <v>106</v>
      </c>
      <c r="I1939">
        <v>-1</v>
      </c>
      <c r="J1939" s="10">
        <v>3900</v>
      </c>
      <c r="K1939">
        <v>-1</v>
      </c>
      <c r="L1939">
        <v>-1</v>
      </c>
      <c r="N1939" s="3" t="str">
        <f t="shared" si="68"/>
        <v/>
      </c>
      <c r="O1939" s="3">
        <f t="shared" si="67"/>
        <v>94</v>
      </c>
      <c r="P1939" s="3"/>
      <c r="R1939" s="18" t="str">
        <f t="shared" si="69"/>
        <v/>
      </c>
    </row>
    <row r="1940" spans="1:18">
      <c r="A1940" s="2">
        <v>1933</v>
      </c>
      <c r="B1940">
        <v>1</v>
      </c>
      <c r="C1940">
        <v>7</v>
      </c>
      <c r="D1940">
        <v>92</v>
      </c>
      <c r="E1940">
        <v>6</v>
      </c>
      <c r="F1940">
        <v>86</v>
      </c>
      <c r="G1940">
        <v>1</v>
      </c>
      <c r="H1940">
        <v>131</v>
      </c>
      <c r="I1940">
        <v>-1</v>
      </c>
      <c r="J1940" s="10">
        <v>2500</v>
      </c>
      <c r="K1940">
        <v>-1</v>
      </c>
      <c r="L1940">
        <v>-1</v>
      </c>
      <c r="N1940" s="3" t="str">
        <f t="shared" si="68"/>
        <v/>
      </c>
      <c r="O1940" s="3">
        <f t="shared" si="67"/>
        <v>94</v>
      </c>
      <c r="P1940" s="3"/>
      <c r="R1940" s="18" t="str">
        <f t="shared" si="69"/>
        <v/>
      </c>
    </row>
    <row r="1941" spans="1:18">
      <c r="A1941" s="2">
        <v>1934</v>
      </c>
      <c r="B1941">
        <v>1</v>
      </c>
      <c r="C1941">
        <v>13</v>
      </c>
      <c r="D1941">
        <v>92</v>
      </c>
      <c r="E1941">
        <v>6</v>
      </c>
      <c r="F1941">
        <v>88</v>
      </c>
      <c r="G1941">
        <v>7</v>
      </c>
      <c r="H1941">
        <v>96</v>
      </c>
      <c r="I1941">
        <v>-1</v>
      </c>
      <c r="J1941" s="10">
        <v>3800</v>
      </c>
      <c r="K1941">
        <v>-1</v>
      </c>
      <c r="L1941">
        <v>-1</v>
      </c>
      <c r="N1941" s="3" t="str">
        <f t="shared" si="68"/>
        <v/>
      </c>
      <c r="O1941" s="3">
        <f t="shared" si="67"/>
        <v>94</v>
      </c>
      <c r="P1941" s="3"/>
      <c r="R1941" s="18" t="str">
        <f t="shared" si="69"/>
        <v/>
      </c>
    </row>
    <row r="1942" spans="1:18">
      <c r="A1942" s="2">
        <v>1935</v>
      </c>
      <c r="B1942">
        <v>1</v>
      </c>
      <c r="C1942">
        <v>9</v>
      </c>
      <c r="D1942">
        <v>94</v>
      </c>
      <c r="E1942">
        <v>5</v>
      </c>
      <c r="F1942">
        <v>87</v>
      </c>
      <c r="G1942">
        <v>4</v>
      </c>
      <c r="H1942">
        <v>104</v>
      </c>
      <c r="I1942">
        <v>-1</v>
      </c>
      <c r="J1942" s="10">
        <v>4700</v>
      </c>
      <c r="K1942">
        <v>-1</v>
      </c>
      <c r="L1942">
        <v>-1</v>
      </c>
      <c r="N1942" s="3" t="str">
        <f t="shared" si="68"/>
        <v/>
      </c>
      <c r="O1942" s="3">
        <f t="shared" si="67"/>
        <v>94</v>
      </c>
      <c r="P1942" s="3"/>
      <c r="R1942" s="18" t="str">
        <f t="shared" si="69"/>
        <v/>
      </c>
    </row>
    <row r="1943" spans="1:18">
      <c r="A1943" s="2">
        <v>1936</v>
      </c>
      <c r="B1943">
        <v>1</v>
      </c>
      <c r="C1943">
        <v>10</v>
      </c>
      <c r="D1943">
        <v>93</v>
      </c>
      <c r="E1943">
        <v>5</v>
      </c>
      <c r="F1943">
        <v>86</v>
      </c>
      <c r="G1943">
        <v>5</v>
      </c>
      <c r="H1943">
        <v>100</v>
      </c>
      <c r="I1943">
        <v>-1</v>
      </c>
      <c r="J1943" s="10">
        <v>3600</v>
      </c>
      <c r="K1943">
        <v>-1</v>
      </c>
      <c r="L1943">
        <v>-1</v>
      </c>
      <c r="N1943" s="3" t="str">
        <f t="shared" si="68"/>
        <v/>
      </c>
      <c r="O1943" s="3">
        <f t="shared" si="67"/>
        <v>94</v>
      </c>
      <c r="P1943" s="3"/>
      <c r="R1943" s="18" t="str">
        <f t="shared" si="69"/>
        <v/>
      </c>
    </row>
    <row r="1944" spans="1:18">
      <c r="A1944" s="2">
        <v>1937</v>
      </c>
      <c r="B1944">
        <v>1</v>
      </c>
      <c r="C1944">
        <v>11</v>
      </c>
      <c r="D1944">
        <v>96</v>
      </c>
      <c r="E1944">
        <v>5</v>
      </c>
      <c r="F1944">
        <v>85</v>
      </c>
      <c r="G1944">
        <v>6</v>
      </c>
      <c r="H1944">
        <v>106</v>
      </c>
      <c r="I1944">
        <v>-1</v>
      </c>
      <c r="J1944" s="10">
        <v>3300</v>
      </c>
      <c r="K1944">
        <v>-1</v>
      </c>
      <c r="L1944">
        <v>-1</v>
      </c>
      <c r="N1944" s="3" t="str">
        <f t="shared" si="68"/>
        <v/>
      </c>
      <c r="O1944" s="3">
        <f t="shared" si="67"/>
        <v>94</v>
      </c>
      <c r="P1944" s="3"/>
      <c r="R1944" s="18" t="str">
        <f t="shared" si="69"/>
        <v/>
      </c>
    </row>
    <row r="1945" spans="1:18">
      <c r="A1945" s="2">
        <v>1938</v>
      </c>
      <c r="B1945">
        <v>1</v>
      </c>
      <c r="C1945">
        <v>8</v>
      </c>
      <c r="D1945">
        <v>104</v>
      </c>
      <c r="E1945">
        <v>3</v>
      </c>
      <c r="F1945">
        <v>94</v>
      </c>
      <c r="G1945">
        <v>5</v>
      </c>
      <c r="H1945">
        <v>110</v>
      </c>
      <c r="I1945">
        <v>-1</v>
      </c>
      <c r="J1945" s="10">
        <v>3500</v>
      </c>
      <c r="K1945">
        <v>-1</v>
      </c>
      <c r="L1945">
        <v>-1</v>
      </c>
      <c r="N1945" s="3" t="str">
        <f t="shared" si="68"/>
        <v/>
      </c>
      <c r="O1945" s="3">
        <f t="shared" si="67"/>
        <v>94</v>
      </c>
      <c r="P1945" s="3"/>
      <c r="R1945" s="18" t="str">
        <f t="shared" si="69"/>
        <v/>
      </c>
    </row>
    <row r="1946" spans="1:18">
      <c r="A1946" s="2">
        <v>1939</v>
      </c>
      <c r="B1946">
        <v>1</v>
      </c>
      <c r="C1946">
        <v>10</v>
      </c>
      <c r="D1946">
        <v>83</v>
      </c>
      <c r="E1946">
        <v>7</v>
      </c>
      <c r="F1946">
        <v>83</v>
      </c>
      <c r="G1946">
        <v>3</v>
      </c>
      <c r="H1946">
        <v>84</v>
      </c>
      <c r="I1946">
        <v>-1</v>
      </c>
      <c r="J1946" s="10">
        <v>3900</v>
      </c>
      <c r="K1946">
        <v>-1</v>
      </c>
      <c r="L1946">
        <v>-1</v>
      </c>
      <c r="N1946" s="3" t="str">
        <f t="shared" si="68"/>
        <v/>
      </c>
      <c r="O1946" s="3">
        <f t="shared" si="67"/>
        <v>94</v>
      </c>
      <c r="P1946" s="3"/>
      <c r="R1946" s="18" t="str">
        <f t="shared" si="69"/>
        <v/>
      </c>
    </row>
    <row r="1947" spans="1:18">
      <c r="A1947" s="2">
        <v>1940</v>
      </c>
      <c r="B1947">
        <v>1</v>
      </c>
      <c r="C1947">
        <v>9</v>
      </c>
      <c r="D1947">
        <v>88</v>
      </c>
      <c r="E1947">
        <v>6</v>
      </c>
      <c r="F1947">
        <v>88</v>
      </c>
      <c r="G1947">
        <v>3</v>
      </c>
      <c r="H1947">
        <v>89</v>
      </c>
      <c r="I1947">
        <v>-1</v>
      </c>
      <c r="J1947" s="10">
        <v>4100</v>
      </c>
      <c r="K1947">
        <v>-1</v>
      </c>
      <c r="L1947">
        <v>-1</v>
      </c>
      <c r="N1947" s="3" t="str">
        <f t="shared" si="68"/>
        <v/>
      </c>
      <c r="O1947" s="3">
        <f t="shared" si="67"/>
        <v>94</v>
      </c>
      <c r="P1947" s="3"/>
      <c r="R1947" s="18" t="str">
        <f t="shared" si="69"/>
        <v/>
      </c>
    </row>
    <row r="1948" spans="1:18">
      <c r="A1948" s="2">
        <v>1941</v>
      </c>
      <c r="B1948">
        <v>1</v>
      </c>
      <c r="C1948">
        <v>9</v>
      </c>
      <c r="D1948">
        <v>87</v>
      </c>
      <c r="E1948">
        <v>8</v>
      </c>
      <c r="F1948">
        <v>87</v>
      </c>
      <c r="G1948">
        <v>1</v>
      </c>
      <c r="H1948">
        <v>94</v>
      </c>
      <c r="I1948">
        <v>-1</v>
      </c>
      <c r="J1948" s="10">
        <v>4200</v>
      </c>
      <c r="K1948">
        <v>-1</v>
      </c>
      <c r="L1948">
        <v>-1</v>
      </c>
      <c r="N1948" s="3" t="str">
        <f t="shared" si="68"/>
        <v/>
      </c>
      <c r="O1948" s="3">
        <f t="shared" si="67"/>
        <v>94</v>
      </c>
      <c r="P1948" s="3" t="str">
        <f>IF(O1948&gt;$F$3,"X","-")</f>
        <v>X</v>
      </c>
      <c r="R1948" s="18" t="str">
        <f t="shared" si="69"/>
        <v>Betriebsmeldung</v>
      </c>
    </row>
    <row r="1949" spans="1:18">
      <c r="A1949" s="2">
        <v>1942</v>
      </c>
      <c r="B1949">
        <v>1</v>
      </c>
      <c r="C1949">
        <v>13</v>
      </c>
      <c r="D1949">
        <v>82</v>
      </c>
      <c r="E1949">
        <v>11</v>
      </c>
      <c r="F1949">
        <v>82</v>
      </c>
      <c r="G1949">
        <v>2</v>
      </c>
      <c r="H1949">
        <v>87</v>
      </c>
      <c r="I1949">
        <v>-1</v>
      </c>
      <c r="J1949" s="10">
        <v>4000</v>
      </c>
      <c r="K1949">
        <v>-1</v>
      </c>
      <c r="L1949">
        <v>-1</v>
      </c>
      <c r="N1949" s="3" t="str">
        <f t="shared" si="68"/>
        <v/>
      </c>
      <c r="O1949" s="3">
        <f t="shared" si="67"/>
        <v>94</v>
      </c>
      <c r="P1949" s="3"/>
      <c r="R1949" s="18" t="str">
        <f t="shared" si="69"/>
        <v/>
      </c>
    </row>
    <row r="1950" spans="1:18">
      <c r="A1950" s="2">
        <v>1943</v>
      </c>
      <c r="B1950">
        <v>1</v>
      </c>
      <c r="C1950">
        <v>6</v>
      </c>
      <c r="D1950">
        <v>98</v>
      </c>
      <c r="E1950">
        <v>3</v>
      </c>
      <c r="F1950">
        <v>94</v>
      </c>
      <c r="G1950">
        <v>3</v>
      </c>
      <c r="H1950">
        <v>103</v>
      </c>
      <c r="I1950">
        <v>-1</v>
      </c>
      <c r="J1950">
        <v>3800</v>
      </c>
      <c r="K1950">
        <v>-1</v>
      </c>
      <c r="L1950">
        <v>-1</v>
      </c>
      <c r="N1950" s="3" t="str">
        <f t="shared" si="68"/>
        <v/>
      </c>
      <c r="O1950" s="3">
        <f t="shared" si="67"/>
        <v>94</v>
      </c>
      <c r="P1950" s="3"/>
      <c r="R1950" s="18" t="str">
        <f t="shared" si="69"/>
        <v/>
      </c>
    </row>
    <row r="1951" spans="1:18">
      <c r="A1951" s="2">
        <v>1944</v>
      </c>
      <c r="B1951">
        <v>1</v>
      </c>
      <c r="C1951">
        <v>12</v>
      </c>
      <c r="D1951">
        <v>88</v>
      </c>
      <c r="E1951">
        <v>9</v>
      </c>
      <c r="F1951">
        <v>86</v>
      </c>
      <c r="G1951">
        <v>3</v>
      </c>
      <c r="H1951">
        <v>96</v>
      </c>
      <c r="I1951">
        <v>-1</v>
      </c>
      <c r="J1951">
        <v>3100</v>
      </c>
      <c r="K1951">
        <v>-1</v>
      </c>
      <c r="L1951">
        <v>-1</v>
      </c>
      <c r="N1951" s="3" t="str">
        <f t="shared" si="68"/>
        <v/>
      </c>
      <c r="O1951" s="3">
        <f t="shared" si="67"/>
        <v>94</v>
      </c>
      <c r="P1951" s="3"/>
      <c r="R1951" s="18" t="str">
        <f t="shared" si="69"/>
        <v/>
      </c>
    </row>
    <row r="1952" spans="1:18">
      <c r="A1952" s="2">
        <v>1945</v>
      </c>
      <c r="B1952">
        <v>1</v>
      </c>
      <c r="C1952">
        <v>10</v>
      </c>
      <c r="D1952">
        <v>99</v>
      </c>
      <c r="E1952">
        <v>7</v>
      </c>
      <c r="F1952">
        <v>91</v>
      </c>
      <c r="G1952">
        <v>3</v>
      </c>
      <c r="H1952">
        <v>118</v>
      </c>
      <c r="I1952">
        <v>-1</v>
      </c>
      <c r="J1952">
        <v>4200</v>
      </c>
      <c r="K1952">
        <v>-1</v>
      </c>
      <c r="L1952">
        <v>-1</v>
      </c>
      <c r="N1952" s="3" t="str">
        <f t="shared" si="68"/>
        <v/>
      </c>
      <c r="O1952" s="3">
        <f t="shared" si="67"/>
        <v>93</v>
      </c>
      <c r="P1952" s="3"/>
      <c r="R1952" s="18" t="str">
        <f t="shared" si="69"/>
        <v/>
      </c>
    </row>
    <row r="1953" spans="1:18">
      <c r="A1953" s="2">
        <v>1946</v>
      </c>
      <c r="B1953">
        <v>1</v>
      </c>
      <c r="C1953">
        <v>7</v>
      </c>
      <c r="D1953">
        <v>91</v>
      </c>
      <c r="E1953">
        <v>5</v>
      </c>
      <c r="F1953">
        <v>89</v>
      </c>
      <c r="G1953">
        <v>2</v>
      </c>
      <c r="H1953">
        <v>98</v>
      </c>
      <c r="I1953">
        <v>-1</v>
      </c>
      <c r="J1953">
        <v>4400</v>
      </c>
      <c r="K1953">
        <v>-1</v>
      </c>
      <c r="L1953">
        <v>-1</v>
      </c>
      <c r="N1953" s="3" t="str">
        <f t="shared" si="68"/>
        <v/>
      </c>
      <c r="O1953" s="3">
        <f t="shared" si="67"/>
        <v>93</v>
      </c>
      <c r="P1953" s="3"/>
      <c r="R1953" s="18" t="str">
        <f t="shared" si="69"/>
        <v/>
      </c>
    </row>
    <row r="1954" spans="1:18">
      <c r="A1954" s="2">
        <v>1947</v>
      </c>
      <c r="B1954">
        <v>1</v>
      </c>
      <c r="C1954">
        <v>11</v>
      </c>
      <c r="D1954">
        <v>100</v>
      </c>
      <c r="E1954">
        <v>1</v>
      </c>
      <c r="F1954">
        <v>87</v>
      </c>
      <c r="G1954">
        <v>10</v>
      </c>
      <c r="H1954">
        <v>102</v>
      </c>
      <c r="I1954">
        <v>-1</v>
      </c>
      <c r="J1954">
        <v>3900</v>
      </c>
      <c r="K1954">
        <v>-1</v>
      </c>
      <c r="L1954">
        <v>-1</v>
      </c>
      <c r="N1954" s="3" t="str">
        <f t="shared" si="68"/>
        <v/>
      </c>
      <c r="O1954" s="3">
        <f t="shared" si="67"/>
        <v>93</v>
      </c>
      <c r="P1954" s="3"/>
      <c r="R1954" s="18" t="str">
        <f t="shared" si="69"/>
        <v/>
      </c>
    </row>
    <row r="1955" spans="1:18">
      <c r="A1955" s="2">
        <v>1948</v>
      </c>
      <c r="B1955">
        <v>1</v>
      </c>
      <c r="C1955">
        <v>9</v>
      </c>
      <c r="D1955">
        <v>87</v>
      </c>
      <c r="E1955">
        <v>9</v>
      </c>
      <c r="F1955">
        <v>87</v>
      </c>
      <c r="G1955">
        <v>0</v>
      </c>
      <c r="H1955">
        <v>-1</v>
      </c>
      <c r="I1955">
        <v>-1</v>
      </c>
      <c r="J1955">
        <v>3000</v>
      </c>
      <c r="K1955">
        <v>-1</v>
      </c>
      <c r="L1955">
        <v>-1</v>
      </c>
      <c r="N1955" s="3" t="str">
        <f t="shared" si="68"/>
        <v/>
      </c>
      <c r="O1955" s="3">
        <f t="shared" si="67"/>
        <v>93</v>
      </c>
      <c r="P1955" s="3"/>
      <c r="R1955" s="18" t="str">
        <f t="shared" si="69"/>
        <v/>
      </c>
    </row>
    <row r="1956" spans="1:18">
      <c r="A1956" s="2">
        <v>1949</v>
      </c>
      <c r="B1956">
        <v>1</v>
      </c>
      <c r="C1956">
        <v>6</v>
      </c>
      <c r="D1956">
        <v>91</v>
      </c>
      <c r="E1956">
        <v>5</v>
      </c>
      <c r="F1956">
        <v>88</v>
      </c>
      <c r="G1956">
        <v>1</v>
      </c>
      <c r="H1956">
        <v>108</v>
      </c>
      <c r="I1956">
        <v>-1</v>
      </c>
      <c r="J1956">
        <v>3500</v>
      </c>
      <c r="K1956">
        <v>-1</v>
      </c>
      <c r="L1956">
        <v>-1</v>
      </c>
      <c r="N1956" s="3" t="str">
        <f t="shared" si="68"/>
        <v/>
      </c>
      <c r="O1956" s="3">
        <f t="shared" si="67"/>
        <v>93</v>
      </c>
      <c r="P1956" s="3"/>
      <c r="R1956" s="18" t="str">
        <f t="shared" si="69"/>
        <v/>
      </c>
    </row>
    <row r="1957" spans="1:18">
      <c r="A1957" s="2">
        <v>1950</v>
      </c>
      <c r="B1957">
        <v>1</v>
      </c>
      <c r="C1957">
        <v>12</v>
      </c>
      <c r="D1957">
        <v>89</v>
      </c>
      <c r="E1957">
        <v>6</v>
      </c>
      <c r="F1957">
        <v>86</v>
      </c>
      <c r="G1957">
        <v>6</v>
      </c>
      <c r="H1957">
        <v>93</v>
      </c>
      <c r="I1957">
        <v>-1</v>
      </c>
      <c r="J1957">
        <v>4000</v>
      </c>
      <c r="K1957">
        <v>-1</v>
      </c>
      <c r="L1957">
        <v>-1</v>
      </c>
      <c r="N1957" s="3" t="str">
        <f t="shared" si="68"/>
        <v/>
      </c>
      <c r="O1957" s="3">
        <f t="shared" si="67"/>
        <v>93</v>
      </c>
      <c r="P1957" s="3"/>
      <c r="R1957" s="18" t="str">
        <f t="shared" si="69"/>
        <v/>
      </c>
    </row>
    <row r="1958" spans="1:18">
      <c r="A1958" s="2">
        <v>1951</v>
      </c>
      <c r="B1958">
        <v>1</v>
      </c>
      <c r="C1958">
        <v>8</v>
      </c>
      <c r="D1958">
        <v>91</v>
      </c>
      <c r="E1958">
        <v>7</v>
      </c>
      <c r="F1958">
        <v>89</v>
      </c>
      <c r="G1958">
        <v>1</v>
      </c>
      <c r="H1958">
        <v>105</v>
      </c>
      <c r="I1958">
        <v>-1</v>
      </c>
      <c r="J1958">
        <v>4000</v>
      </c>
      <c r="K1958">
        <v>-1</v>
      </c>
      <c r="L1958">
        <v>-1</v>
      </c>
      <c r="N1958" s="3" t="str">
        <f t="shared" si="68"/>
        <v/>
      </c>
      <c r="O1958" s="3">
        <f t="shared" si="67"/>
        <v>93</v>
      </c>
      <c r="P1958" s="3" t="str">
        <f>IF(O1958&gt;$F$3,"X","-")</f>
        <v>-</v>
      </c>
      <c r="R1958" s="18" t="str">
        <f t="shared" si="69"/>
        <v/>
      </c>
    </row>
    <row r="1959" spans="1:18">
      <c r="A1959" s="2">
        <v>1952</v>
      </c>
      <c r="B1959">
        <v>1</v>
      </c>
      <c r="C1959">
        <v>11</v>
      </c>
      <c r="D1959">
        <v>78</v>
      </c>
      <c r="E1959">
        <v>9</v>
      </c>
      <c r="F1959">
        <v>78</v>
      </c>
      <c r="G1959">
        <v>2</v>
      </c>
      <c r="H1959">
        <v>80</v>
      </c>
      <c r="I1959">
        <v>-1</v>
      </c>
      <c r="J1959">
        <v>3500</v>
      </c>
      <c r="K1959">
        <v>-1</v>
      </c>
      <c r="L1959">
        <v>-1</v>
      </c>
      <c r="N1959" s="3" t="str">
        <f t="shared" si="68"/>
        <v/>
      </c>
      <c r="O1959" s="3">
        <f t="shared" si="67"/>
        <v>93</v>
      </c>
      <c r="P1959" s="3"/>
      <c r="R1959" s="18" t="str">
        <f t="shared" si="69"/>
        <v/>
      </c>
    </row>
    <row r="1960" spans="1:18">
      <c r="A1960" s="2">
        <v>1953</v>
      </c>
      <c r="B1960">
        <v>1</v>
      </c>
      <c r="C1960">
        <v>7</v>
      </c>
      <c r="D1960">
        <v>91</v>
      </c>
      <c r="E1960">
        <v>3</v>
      </c>
      <c r="F1960">
        <v>82</v>
      </c>
      <c r="G1960">
        <v>4</v>
      </c>
      <c r="H1960">
        <v>99</v>
      </c>
      <c r="I1960">
        <v>-1</v>
      </c>
      <c r="J1960">
        <v>3000</v>
      </c>
      <c r="K1960">
        <v>-1</v>
      </c>
      <c r="L1960">
        <v>-1</v>
      </c>
      <c r="N1960" s="3" t="str">
        <f t="shared" si="68"/>
        <v/>
      </c>
      <c r="O1960" s="3">
        <f t="shared" si="67"/>
        <v>93</v>
      </c>
      <c r="P1960" s="3"/>
      <c r="R1960" s="18" t="str">
        <f t="shared" si="69"/>
        <v/>
      </c>
    </row>
    <row r="1961" spans="1:18">
      <c r="A1961" s="2">
        <v>1954</v>
      </c>
      <c r="B1961">
        <v>1</v>
      </c>
      <c r="C1961">
        <v>9</v>
      </c>
      <c r="D1961">
        <v>100</v>
      </c>
      <c r="E1961">
        <v>4</v>
      </c>
      <c r="F1961">
        <v>90</v>
      </c>
      <c r="G1961">
        <v>5</v>
      </c>
      <c r="H1961">
        <v>108</v>
      </c>
      <c r="I1961">
        <v>-1</v>
      </c>
      <c r="J1961">
        <v>3900</v>
      </c>
      <c r="K1961">
        <v>-1</v>
      </c>
      <c r="L1961">
        <v>-1</v>
      </c>
      <c r="N1961" s="3" t="str">
        <f t="shared" si="68"/>
        <v/>
      </c>
      <c r="O1961" s="3">
        <f t="shared" ref="O1961:O2007" si="70">COUNTIF(N522:N1961,"X")</f>
        <v>93</v>
      </c>
      <c r="P1961" s="3"/>
      <c r="R1961" s="18" t="str">
        <f t="shared" si="69"/>
        <v/>
      </c>
    </row>
    <row r="1962" spans="1:18">
      <c r="A1962" s="2">
        <v>1955</v>
      </c>
      <c r="B1962">
        <v>1</v>
      </c>
      <c r="C1962">
        <v>13</v>
      </c>
      <c r="D1962">
        <v>85</v>
      </c>
      <c r="E1962">
        <v>9</v>
      </c>
      <c r="F1962">
        <v>84</v>
      </c>
      <c r="G1962">
        <v>4</v>
      </c>
      <c r="H1962">
        <v>90</v>
      </c>
      <c r="I1962">
        <v>-1</v>
      </c>
      <c r="J1962">
        <v>4400</v>
      </c>
      <c r="K1962">
        <v>-1</v>
      </c>
      <c r="L1962">
        <v>-1</v>
      </c>
      <c r="N1962" s="3" t="str">
        <f t="shared" si="68"/>
        <v/>
      </c>
      <c r="O1962" s="3">
        <f t="shared" si="70"/>
        <v>93</v>
      </c>
      <c r="P1962" s="3"/>
      <c r="R1962" s="18" t="str">
        <f t="shared" si="69"/>
        <v/>
      </c>
    </row>
    <row r="1963" spans="1:18">
      <c r="A1963" s="2">
        <v>1956</v>
      </c>
      <c r="B1963">
        <v>1</v>
      </c>
      <c r="C1963">
        <v>12</v>
      </c>
      <c r="D1963">
        <v>95</v>
      </c>
      <c r="E1963">
        <v>5</v>
      </c>
      <c r="F1963">
        <v>91</v>
      </c>
      <c r="G1963">
        <v>7</v>
      </c>
      <c r="H1963">
        <v>99</v>
      </c>
      <c r="I1963">
        <v>-1</v>
      </c>
      <c r="J1963">
        <v>4200</v>
      </c>
      <c r="K1963">
        <v>-1</v>
      </c>
      <c r="L1963">
        <v>-1</v>
      </c>
      <c r="N1963" s="3" t="str">
        <f t="shared" si="68"/>
        <v/>
      </c>
      <c r="O1963" s="3">
        <f t="shared" si="70"/>
        <v>93</v>
      </c>
      <c r="P1963" s="3"/>
      <c r="R1963" s="18" t="str">
        <f t="shared" si="69"/>
        <v/>
      </c>
    </row>
    <row r="1964" spans="1:18">
      <c r="A1964" s="2">
        <v>1957</v>
      </c>
      <c r="B1964">
        <v>1</v>
      </c>
      <c r="C1964">
        <v>11</v>
      </c>
      <c r="D1964">
        <v>98</v>
      </c>
      <c r="E1964">
        <v>5</v>
      </c>
      <c r="F1964">
        <v>86</v>
      </c>
      <c r="G1964">
        <v>6</v>
      </c>
      <c r="H1964">
        <v>108</v>
      </c>
      <c r="I1964">
        <v>-1</v>
      </c>
      <c r="J1964">
        <v>3100</v>
      </c>
      <c r="K1964">
        <v>-1</v>
      </c>
      <c r="L1964">
        <v>-1</v>
      </c>
      <c r="N1964" s="3" t="str">
        <f t="shared" si="68"/>
        <v/>
      </c>
      <c r="O1964" s="3">
        <f t="shared" si="70"/>
        <v>93</v>
      </c>
      <c r="P1964" s="3"/>
      <c r="R1964" s="18" t="str">
        <f t="shared" si="69"/>
        <v/>
      </c>
    </row>
    <row r="1965" spans="1:18">
      <c r="A1965" s="2">
        <v>1958</v>
      </c>
      <c r="B1965">
        <v>1</v>
      </c>
      <c r="C1965">
        <v>8</v>
      </c>
      <c r="D1965">
        <v>94</v>
      </c>
      <c r="E1965">
        <v>3</v>
      </c>
      <c r="F1965">
        <v>83</v>
      </c>
      <c r="G1965">
        <v>5</v>
      </c>
      <c r="H1965">
        <v>102</v>
      </c>
      <c r="I1965">
        <v>-1</v>
      </c>
      <c r="J1965">
        <v>3800</v>
      </c>
      <c r="K1965">
        <v>-1</v>
      </c>
      <c r="L1965">
        <v>-1</v>
      </c>
      <c r="N1965" s="3" t="str">
        <f t="shared" si="68"/>
        <v/>
      </c>
      <c r="O1965" s="3">
        <f t="shared" si="70"/>
        <v>93</v>
      </c>
      <c r="P1965" s="3"/>
      <c r="R1965" s="18" t="str">
        <f t="shared" si="69"/>
        <v/>
      </c>
    </row>
    <row r="1966" spans="1:18">
      <c r="A1966" s="2">
        <v>1959</v>
      </c>
      <c r="B1966">
        <v>1</v>
      </c>
      <c r="C1966">
        <v>10</v>
      </c>
      <c r="D1966">
        <v>97</v>
      </c>
      <c r="E1966">
        <v>5</v>
      </c>
      <c r="F1966">
        <v>85</v>
      </c>
      <c r="G1966">
        <v>5</v>
      </c>
      <c r="H1966">
        <v>109</v>
      </c>
      <c r="I1966">
        <v>-1</v>
      </c>
      <c r="J1966">
        <v>4000</v>
      </c>
      <c r="K1966">
        <v>-1</v>
      </c>
      <c r="L1966">
        <v>-1</v>
      </c>
      <c r="N1966" s="3" t="str">
        <f t="shared" si="68"/>
        <v/>
      </c>
      <c r="O1966" s="3">
        <f t="shared" si="70"/>
        <v>93</v>
      </c>
      <c r="P1966" s="3"/>
      <c r="R1966" s="18" t="str">
        <f t="shared" si="69"/>
        <v/>
      </c>
    </row>
    <row r="1967" spans="1:18">
      <c r="A1967" s="2">
        <v>1960</v>
      </c>
      <c r="B1967">
        <v>1</v>
      </c>
      <c r="C1967">
        <v>12</v>
      </c>
      <c r="D1967">
        <v>93</v>
      </c>
      <c r="E1967">
        <v>6</v>
      </c>
      <c r="F1967">
        <v>89</v>
      </c>
      <c r="G1967">
        <v>6</v>
      </c>
      <c r="H1967">
        <v>97</v>
      </c>
      <c r="I1967">
        <v>-1</v>
      </c>
      <c r="J1967">
        <v>3300</v>
      </c>
      <c r="K1967">
        <v>-1</v>
      </c>
      <c r="L1967">
        <v>-1</v>
      </c>
      <c r="N1967" s="3" t="str">
        <f t="shared" si="68"/>
        <v/>
      </c>
      <c r="O1967" s="3">
        <f t="shared" si="70"/>
        <v>93</v>
      </c>
      <c r="P1967" s="3"/>
      <c r="R1967" s="18" t="str">
        <f t="shared" si="69"/>
        <v/>
      </c>
    </row>
    <row r="1968" spans="1:18">
      <c r="A1968" s="2">
        <v>1961</v>
      </c>
      <c r="B1968">
        <v>1</v>
      </c>
      <c r="C1968">
        <v>12</v>
      </c>
      <c r="D1968">
        <v>93</v>
      </c>
      <c r="E1968">
        <v>8</v>
      </c>
      <c r="F1968">
        <v>89</v>
      </c>
      <c r="G1968">
        <v>4</v>
      </c>
      <c r="H1968">
        <v>103</v>
      </c>
      <c r="I1968">
        <v>-1</v>
      </c>
      <c r="J1968">
        <v>3500</v>
      </c>
      <c r="K1968">
        <v>-1</v>
      </c>
      <c r="L1968">
        <v>-1</v>
      </c>
      <c r="N1968" s="3" t="str">
        <f t="shared" si="68"/>
        <v/>
      </c>
      <c r="O1968" s="3">
        <f t="shared" si="70"/>
        <v>93</v>
      </c>
      <c r="P1968" s="3" t="str">
        <f>IF(O1968&gt;$F$3,"X","-")</f>
        <v>-</v>
      </c>
      <c r="R1968" s="18" t="str">
        <f t="shared" si="69"/>
        <v/>
      </c>
    </row>
    <row r="1969" spans="1:18">
      <c r="A1969" s="2">
        <v>1962</v>
      </c>
      <c r="B1969">
        <v>1</v>
      </c>
      <c r="C1969">
        <v>6</v>
      </c>
      <c r="D1969">
        <v>100</v>
      </c>
      <c r="E1969">
        <v>3</v>
      </c>
      <c r="F1969">
        <v>90</v>
      </c>
      <c r="G1969">
        <v>3</v>
      </c>
      <c r="H1969">
        <v>110</v>
      </c>
      <c r="I1969">
        <v>-1</v>
      </c>
      <c r="J1969">
        <v>2800</v>
      </c>
      <c r="K1969">
        <v>-1</v>
      </c>
      <c r="L1969">
        <v>-1</v>
      </c>
      <c r="N1969" s="3" t="str">
        <f t="shared" si="68"/>
        <v/>
      </c>
      <c r="O1969" s="3">
        <f t="shared" si="70"/>
        <v>93</v>
      </c>
      <c r="P1969" s="3"/>
      <c r="R1969" s="18" t="str">
        <f t="shared" si="69"/>
        <v/>
      </c>
    </row>
    <row r="1970" spans="1:18">
      <c r="A1970" s="2">
        <v>1963</v>
      </c>
      <c r="B1970">
        <v>1</v>
      </c>
      <c r="C1970">
        <v>8</v>
      </c>
      <c r="D1970">
        <v>96</v>
      </c>
      <c r="E1970">
        <v>4</v>
      </c>
      <c r="F1970">
        <v>87</v>
      </c>
      <c r="G1970">
        <v>4</v>
      </c>
      <c r="H1970">
        <v>106</v>
      </c>
      <c r="I1970">
        <v>-1</v>
      </c>
      <c r="J1970">
        <v>4400</v>
      </c>
      <c r="K1970">
        <v>-1</v>
      </c>
      <c r="L1970">
        <v>-1</v>
      </c>
      <c r="N1970" s="3" t="str">
        <f t="shared" si="68"/>
        <v/>
      </c>
      <c r="O1970" s="3">
        <f t="shared" si="70"/>
        <v>93</v>
      </c>
      <c r="P1970" s="3"/>
      <c r="R1970" s="18" t="str">
        <f t="shared" si="69"/>
        <v/>
      </c>
    </row>
    <row r="1971" spans="1:18">
      <c r="A1971" s="2">
        <v>1964</v>
      </c>
      <c r="B1971">
        <v>1</v>
      </c>
      <c r="C1971">
        <v>7</v>
      </c>
      <c r="D1971">
        <v>96</v>
      </c>
      <c r="E1971">
        <v>4</v>
      </c>
      <c r="F1971">
        <v>87</v>
      </c>
      <c r="G1971">
        <v>3</v>
      </c>
      <c r="H1971">
        <v>108</v>
      </c>
      <c r="I1971">
        <v>-1</v>
      </c>
      <c r="J1971">
        <v>3600</v>
      </c>
      <c r="K1971">
        <v>-1</v>
      </c>
      <c r="L1971">
        <v>-1</v>
      </c>
      <c r="N1971" s="3" t="str">
        <f t="shared" si="68"/>
        <v/>
      </c>
      <c r="O1971" s="3">
        <f t="shared" si="70"/>
        <v>93</v>
      </c>
      <c r="P1971" s="3"/>
      <c r="R1971" s="18" t="str">
        <f t="shared" si="69"/>
        <v/>
      </c>
    </row>
    <row r="1972" spans="1:18">
      <c r="A1972" s="2">
        <v>1965</v>
      </c>
      <c r="B1972">
        <v>1</v>
      </c>
      <c r="C1972">
        <v>11</v>
      </c>
      <c r="D1972">
        <v>105</v>
      </c>
      <c r="E1972">
        <v>3</v>
      </c>
      <c r="F1972">
        <v>87</v>
      </c>
      <c r="G1972">
        <v>8</v>
      </c>
      <c r="H1972">
        <v>113</v>
      </c>
      <c r="I1972">
        <v>-1</v>
      </c>
      <c r="J1972">
        <v>3800</v>
      </c>
      <c r="K1972">
        <v>-1</v>
      </c>
      <c r="L1972">
        <v>-1</v>
      </c>
      <c r="N1972" s="3" t="str">
        <f t="shared" si="68"/>
        <v/>
      </c>
      <c r="O1972" s="3">
        <f t="shared" si="70"/>
        <v>93</v>
      </c>
      <c r="P1972" s="3"/>
      <c r="R1972" s="18" t="str">
        <f t="shared" si="69"/>
        <v/>
      </c>
    </row>
    <row r="1973" spans="1:18">
      <c r="A1973" s="2">
        <v>1966</v>
      </c>
      <c r="B1973">
        <v>1</v>
      </c>
      <c r="C1973">
        <v>9</v>
      </c>
      <c r="D1973">
        <v>87</v>
      </c>
      <c r="E1973">
        <v>7</v>
      </c>
      <c r="F1973">
        <v>84</v>
      </c>
      <c r="G1973">
        <v>2</v>
      </c>
      <c r="H1973">
        <v>98</v>
      </c>
      <c r="I1973">
        <v>-1</v>
      </c>
      <c r="J1973">
        <v>4600</v>
      </c>
      <c r="K1973">
        <v>-1</v>
      </c>
      <c r="L1973">
        <v>-1</v>
      </c>
      <c r="N1973" s="3" t="str">
        <f t="shared" si="68"/>
        <v/>
      </c>
      <c r="O1973" s="3">
        <f t="shared" si="70"/>
        <v>93</v>
      </c>
      <c r="P1973" s="3"/>
      <c r="R1973" s="18" t="str">
        <f t="shared" si="69"/>
        <v/>
      </c>
    </row>
    <row r="1974" spans="1:18">
      <c r="A1974" s="2">
        <v>1967</v>
      </c>
      <c r="B1974">
        <v>1</v>
      </c>
      <c r="C1974">
        <v>8</v>
      </c>
      <c r="D1974">
        <v>97</v>
      </c>
      <c r="E1974">
        <v>3</v>
      </c>
      <c r="F1974">
        <v>88</v>
      </c>
      <c r="G1974">
        <v>5</v>
      </c>
      <c r="H1974">
        <v>103</v>
      </c>
      <c r="I1974">
        <v>-1</v>
      </c>
      <c r="J1974">
        <v>4500</v>
      </c>
      <c r="K1974">
        <v>-1</v>
      </c>
      <c r="L1974">
        <v>-1</v>
      </c>
      <c r="N1974" s="3" t="str">
        <f t="shared" si="68"/>
        <v/>
      </c>
      <c r="O1974" s="3">
        <f t="shared" si="70"/>
        <v>93</v>
      </c>
      <c r="P1974" s="3"/>
      <c r="R1974" s="18" t="str">
        <f t="shared" si="69"/>
        <v/>
      </c>
    </row>
    <row r="1975" spans="1:18">
      <c r="A1975" s="2">
        <v>1968</v>
      </c>
      <c r="B1975">
        <v>1</v>
      </c>
      <c r="C1975">
        <v>7</v>
      </c>
      <c r="D1975">
        <v>98</v>
      </c>
      <c r="E1975">
        <v>2</v>
      </c>
      <c r="F1975">
        <v>82</v>
      </c>
      <c r="G1975">
        <v>5</v>
      </c>
      <c r="H1975">
        <v>105</v>
      </c>
      <c r="I1975">
        <v>-1</v>
      </c>
      <c r="J1975">
        <v>4200</v>
      </c>
      <c r="K1975">
        <v>-1</v>
      </c>
      <c r="L1975">
        <v>-1</v>
      </c>
      <c r="N1975" s="3" t="str">
        <f t="shared" si="68"/>
        <v/>
      </c>
      <c r="O1975" s="3">
        <f t="shared" si="70"/>
        <v>92</v>
      </c>
      <c r="P1975" s="3"/>
      <c r="R1975" s="18" t="str">
        <f t="shared" si="69"/>
        <v/>
      </c>
    </row>
    <row r="1976" spans="1:18">
      <c r="A1976" s="2">
        <v>1969</v>
      </c>
      <c r="B1976">
        <v>1</v>
      </c>
      <c r="C1976">
        <v>8</v>
      </c>
      <c r="D1976">
        <v>96</v>
      </c>
      <c r="E1976">
        <v>4</v>
      </c>
      <c r="F1976">
        <v>86</v>
      </c>
      <c r="G1976">
        <v>4</v>
      </c>
      <c r="H1976">
        <v>106</v>
      </c>
      <c r="I1976">
        <v>-1</v>
      </c>
      <c r="J1976">
        <v>3900</v>
      </c>
      <c r="K1976">
        <v>-1</v>
      </c>
      <c r="L1976">
        <v>-1</v>
      </c>
      <c r="N1976" s="3" t="str">
        <f t="shared" si="68"/>
        <v/>
      </c>
      <c r="O1976" s="3">
        <f t="shared" si="70"/>
        <v>92</v>
      </c>
      <c r="P1976" s="3"/>
      <c r="R1976" s="18" t="str">
        <f t="shared" si="69"/>
        <v/>
      </c>
    </row>
    <row r="1977" spans="1:18">
      <c r="A1977" s="2">
        <v>1970</v>
      </c>
      <c r="B1977">
        <v>1</v>
      </c>
      <c r="C1977">
        <v>-2</v>
      </c>
      <c r="D1977">
        <v>101</v>
      </c>
      <c r="E1977">
        <v>-2</v>
      </c>
      <c r="F1977">
        <v>95</v>
      </c>
      <c r="G1977">
        <v>-2</v>
      </c>
      <c r="H1977">
        <v>112</v>
      </c>
      <c r="I1977">
        <v>-1</v>
      </c>
      <c r="J1977">
        <v>4000</v>
      </c>
      <c r="K1977">
        <v>-1</v>
      </c>
      <c r="L1977">
        <v>-1</v>
      </c>
      <c r="N1977" s="3" t="str">
        <f t="shared" si="68"/>
        <v>X</v>
      </c>
      <c r="O1977" s="3">
        <f t="shared" si="70"/>
        <v>93</v>
      </c>
      <c r="P1977" s="3"/>
      <c r="R1977" s="18" t="str">
        <f t="shared" si="69"/>
        <v/>
      </c>
    </row>
    <row r="1978" spans="1:18">
      <c r="A1978" s="2">
        <v>1971</v>
      </c>
      <c r="B1978">
        <v>1</v>
      </c>
      <c r="C1978">
        <v>9</v>
      </c>
      <c r="D1978">
        <v>87</v>
      </c>
      <c r="E1978">
        <v>8</v>
      </c>
      <c r="F1978">
        <v>88</v>
      </c>
      <c r="G1978">
        <v>1</v>
      </c>
      <c r="H1978">
        <v>82</v>
      </c>
      <c r="I1978">
        <v>-1</v>
      </c>
      <c r="J1978" s="10">
        <v>4200</v>
      </c>
      <c r="K1978">
        <v>-1</v>
      </c>
      <c r="L1978">
        <v>-1</v>
      </c>
      <c r="N1978" s="3" t="str">
        <f t="shared" si="68"/>
        <v/>
      </c>
      <c r="O1978" s="3">
        <f t="shared" si="70"/>
        <v>93</v>
      </c>
      <c r="P1978" s="3" t="str">
        <f>IF(O1978&gt;$F$3,"X","-")</f>
        <v>-</v>
      </c>
      <c r="R1978" s="18" t="str">
        <f t="shared" si="69"/>
        <v/>
      </c>
    </row>
    <row r="1979" spans="1:18">
      <c r="A1979" s="2">
        <v>1972</v>
      </c>
      <c r="B1979">
        <v>1</v>
      </c>
      <c r="C1979">
        <v>8</v>
      </c>
      <c r="D1979">
        <v>95</v>
      </c>
      <c r="E1979">
        <v>5</v>
      </c>
      <c r="F1979">
        <v>88</v>
      </c>
      <c r="G1979">
        <v>3</v>
      </c>
      <c r="H1979">
        <v>108</v>
      </c>
      <c r="I1979">
        <v>-1</v>
      </c>
      <c r="J1979" s="10">
        <v>4300</v>
      </c>
      <c r="K1979">
        <v>-1</v>
      </c>
      <c r="L1979">
        <v>-1</v>
      </c>
      <c r="N1979" s="3" t="str">
        <f t="shared" si="68"/>
        <v/>
      </c>
      <c r="O1979" s="3">
        <f t="shared" si="70"/>
        <v>93</v>
      </c>
      <c r="P1979" s="3"/>
      <c r="R1979" s="18" t="str">
        <f t="shared" si="69"/>
        <v/>
      </c>
    </row>
    <row r="1980" spans="1:18">
      <c r="A1980" s="2">
        <v>1973</v>
      </c>
      <c r="B1980">
        <v>1</v>
      </c>
      <c r="C1980">
        <v>10</v>
      </c>
      <c r="D1980">
        <v>102</v>
      </c>
      <c r="E1980">
        <v>3</v>
      </c>
      <c r="F1980">
        <v>86</v>
      </c>
      <c r="G1980">
        <v>7</v>
      </c>
      <c r="H1980">
        <v>109</v>
      </c>
      <c r="I1980">
        <v>-1</v>
      </c>
      <c r="J1980" s="10">
        <v>3900</v>
      </c>
      <c r="K1980">
        <v>-1</v>
      </c>
      <c r="L1980">
        <v>-1</v>
      </c>
      <c r="N1980" s="3" t="str">
        <f t="shared" si="68"/>
        <v/>
      </c>
      <c r="O1980" s="3">
        <f t="shared" si="70"/>
        <v>93</v>
      </c>
      <c r="P1980" s="3"/>
      <c r="R1980" s="18" t="str">
        <f t="shared" si="69"/>
        <v/>
      </c>
    </row>
    <row r="1981" spans="1:18">
      <c r="A1981" s="2">
        <v>1974</v>
      </c>
      <c r="B1981">
        <v>1</v>
      </c>
      <c r="C1981">
        <v>9</v>
      </c>
      <c r="D1981">
        <v>110</v>
      </c>
      <c r="E1981">
        <v>0</v>
      </c>
      <c r="F1981">
        <v>-1</v>
      </c>
      <c r="G1981">
        <v>9</v>
      </c>
      <c r="H1981">
        <v>110</v>
      </c>
      <c r="I1981">
        <v>-1</v>
      </c>
      <c r="J1981" s="10">
        <v>2500</v>
      </c>
      <c r="K1981">
        <v>-1</v>
      </c>
      <c r="L1981">
        <v>-1</v>
      </c>
      <c r="N1981" s="3" t="str">
        <f t="shared" si="68"/>
        <v/>
      </c>
      <c r="O1981" s="3">
        <f t="shared" si="70"/>
        <v>93</v>
      </c>
      <c r="P1981" s="3"/>
      <c r="R1981" s="18" t="str">
        <f t="shared" si="69"/>
        <v/>
      </c>
    </row>
    <row r="1982" spans="1:18">
      <c r="A1982" s="2">
        <v>1975</v>
      </c>
      <c r="B1982">
        <v>1</v>
      </c>
      <c r="C1982">
        <v>12</v>
      </c>
      <c r="D1982">
        <v>88</v>
      </c>
      <c r="E1982">
        <v>9</v>
      </c>
      <c r="F1982">
        <v>87</v>
      </c>
      <c r="G1982">
        <v>3</v>
      </c>
      <c r="H1982">
        <v>91</v>
      </c>
      <c r="I1982">
        <v>-1</v>
      </c>
      <c r="J1982" s="10">
        <v>3800</v>
      </c>
      <c r="K1982">
        <v>-1</v>
      </c>
      <c r="L1982">
        <v>-1</v>
      </c>
      <c r="N1982" s="3" t="str">
        <f t="shared" si="68"/>
        <v/>
      </c>
      <c r="O1982" s="3">
        <f t="shared" si="70"/>
        <v>93</v>
      </c>
      <c r="P1982" s="3"/>
      <c r="R1982" s="18" t="str">
        <f t="shared" si="69"/>
        <v/>
      </c>
    </row>
    <row r="1983" spans="1:18">
      <c r="A1983" s="2">
        <v>1976</v>
      </c>
      <c r="B1983">
        <v>1</v>
      </c>
      <c r="C1983">
        <v>5</v>
      </c>
      <c r="D1983">
        <v>89</v>
      </c>
      <c r="E1983">
        <v>2</v>
      </c>
      <c r="F1983">
        <v>92</v>
      </c>
      <c r="G1983">
        <v>3</v>
      </c>
      <c r="H1983">
        <v>88</v>
      </c>
      <c r="I1983">
        <v>-1</v>
      </c>
      <c r="J1983" s="10">
        <v>4700</v>
      </c>
      <c r="K1983">
        <v>-1</v>
      </c>
      <c r="L1983">
        <v>-1</v>
      </c>
      <c r="N1983" s="3" t="str">
        <f t="shared" si="68"/>
        <v/>
      </c>
      <c r="O1983" s="3">
        <f t="shared" si="70"/>
        <v>93</v>
      </c>
      <c r="P1983" s="3"/>
      <c r="R1983" s="18" t="str">
        <f t="shared" si="69"/>
        <v/>
      </c>
    </row>
    <row r="1984" spans="1:18">
      <c r="A1984" s="2">
        <v>1977</v>
      </c>
      <c r="B1984">
        <v>1</v>
      </c>
      <c r="C1984">
        <v>9</v>
      </c>
      <c r="D1984">
        <v>89</v>
      </c>
      <c r="E1984">
        <v>6</v>
      </c>
      <c r="F1984">
        <v>89</v>
      </c>
      <c r="G1984">
        <v>3</v>
      </c>
      <c r="H1984">
        <v>90</v>
      </c>
      <c r="I1984">
        <v>-1</v>
      </c>
      <c r="J1984" s="10">
        <v>3600</v>
      </c>
      <c r="K1984">
        <v>-1</v>
      </c>
      <c r="L1984">
        <v>-1</v>
      </c>
      <c r="N1984" s="3" t="str">
        <f t="shared" si="68"/>
        <v/>
      </c>
      <c r="O1984" s="3">
        <f t="shared" si="70"/>
        <v>93</v>
      </c>
      <c r="P1984" s="3"/>
      <c r="R1984" s="18" t="str">
        <f t="shared" si="69"/>
        <v/>
      </c>
    </row>
    <row r="1985" spans="1:18">
      <c r="A1985" s="2">
        <v>1978</v>
      </c>
      <c r="B1985">
        <v>1</v>
      </c>
      <c r="C1985">
        <v>9</v>
      </c>
      <c r="D1985">
        <v>90</v>
      </c>
      <c r="E1985">
        <v>6</v>
      </c>
      <c r="F1985">
        <v>86</v>
      </c>
      <c r="G1985">
        <v>3</v>
      </c>
      <c r="H1985">
        <v>99</v>
      </c>
      <c r="I1985">
        <v>-1</v>
      </c>
      <c r="J1985" s="10">
        <v>3300</v>
      </c>
      <c r="K1985">
        <v>-1</v>
      </c>
      <c r="L1985">
        <v>-1</v>
      </c>
      <c r="N1985" s="3" t="str">
        <f t="shared" si="68"/>
        <v/>
      </c>
      <c r="O1985" s="3">
        <f t="shared" si="70"/>
        <v>93</v>
      </c>
      <c r="P1985" s="3"/>
      <c r="R1985" s="18" t="str">
        <f t="shared" si="69"/>
        <v/>
      </c>
    </row>
    <row r="1986" spans="1:18">
      <c r="A1986" s="2">
        <v>1979</v>
      </c>
      <c r="B1986">
        <v>1</v>
      </c>
      <c r="C1986">
        <v>8</v>
      </c>
      <c r="D1986">
        <v>93</v>
      </c>
      <c r="E1986">
        <v>5</v>
      </c>
      <c r="F1986">
        <v>86</v>
      </c>
      <c r="G1986">
        <v>3</v>
      </c>
      <c r="H1986">
        <v>107</v>
      </c>
      <c r="I1986">
        <v>-1</v>
      </c>
      <c r="J1986" s="10">
        <v>3500</v>
      </c>
      <c r="K1986">
        <v>-1</v>
      </c>
      <c r="L1986">
        <v>-1</v>
      </c>
      <c r="N1986" s="3" t="str">
        <f t="shared" si="68"/>
        <v/>
      </c>
      <c r="O1986" s="3">
        <f t="shared" si="70"/>
        <v>93</v>
      </c>
      <c r="P1986" s="3"/>
      <c r="R1986" s="18" t="str">
        <f t="shared" si="69"/>
        <v/>
      </c>
    </row>
    <row r="1987" spans="1:18">
      <c r="A1987" s="2">
        <v>1980</v>
      </c>
      <c r="B1987">
        <v>1</v>
      </c>
      <c r="C1987">
        <v>7</v>
      </c>
      <c r="D1987">
        <v>89</v>
      </c>
      <c r="E1987">
        <v>7</v>
      </c>
      <c r="F1987">
        <v>89</v>
      </c>
      <c r="G1987">
        <v>0</v>
      </c>
      <c r="H1987">
        <v>-1</v>
      </c>
      <c r="I1987">
        <v>-1</v>
      </c>
      <c r="J1987" s="10">
        <v>3900</v>
      </c>
      <c r="K1987">
        <v>-1</v>
      </c>
      <c r="L1987">
        <v>-1</v>
      </c>
      <c r="N1987" s="3" t="str">
        <f t="shared" si="68"/>
        <v/>
      </c>
      <c r="O1987" s="3">
        <f t="shared" si="70"/>
        <v>93</v>
      </c>
      <c r="P1987" s="3"/>
      <c r="R1987" s="18" t="str">
        <f t="shared" si="69"/>
        <v/>
      </c>
    </row>
    <row r="1988" spans="1:18">
      <c r="A1988" s="2">
        <v>1981</v>
      </c>
      <c r="B1988">
        <v>1</v>
      </c>
      <c r="C1988">
        <v>11</v>
      </c>
      <c r="D1988">
        <v>95</v>
      </c>
      <c r="E1988">
        <v>6</v>
      </c>
      <c r="F1988">
        <v>85</v>
      </c>
      <c r="G1988">
        <v>5</v>
      </c>
      <c r="H1988">
        <v>108</v>
      </c>
      <c r="I1988">
        <v>-1</v>
      </c>
      <c r="J1988" s="10">
        <v>4100</v>
      </c>
      <c r="K1988">
        <v>-1</v>
      </c>
      <c r="L1988">
        <v>-1</v>
      </c>
      <c r="N1988" s="3" t="str">
        <f t="shared" si="68"/>
        <v/>
      </c>
      <c r="O1988" s="3">
        <f t="shared" si="70"/>
        <v>93</v>
      </c>
      <c r="P1988" s="3" t="str">
        <f>IF(O1988&gt;$F$3,"X","-")</f>
        <v>-</v>
      </c>
      <c r="R1988" s="18" t="str">
        <f t="shared" si="69"/>
        <v/>
      </c>
    </row>
    <row r="1989" spans="1:18">
      <c r="A1989" s="2">
        <v>1982</v>
      </c>
      <c r="B1989">
        <v>1</v>
      </c>
      <c r="C1989">
        <v>10</v>
      </c>
      <c r="D1989">
        <v>108</v>
      </c>
      <c r="E1989">
        <v>3</v>
      </c>
      <c r="F1989">
        <v>90</v>
      </c>
      <c r="G1989">
        <v>7</v>
      </c>
      <c r="H1989">
        <v>117</v>
      </c>
      <c r="I1989">
        <v>-1</v>
      </c>
      <c r="J1989" s="10">
        <v>4200</v>
      </c>
      <c r="K1989">
        <v>-1</v>
      </c>
      <c r="L1989">
        <v>-1</v>
      </c>
      <c r="N1989" s="3" t="str">
        <f t="shared" si="68"/>
        <v/>
      </c>
      <c r="O1989" s="3">
        <f t="shared" si="70"/>
        <v>93</v>
      </c>
      <c r="P1989" s="3"/>
      <c r="R1989" s="18" t="str">
        <f t="shared" si="69"/>
        <v/>
      </c>
    </row>
    <row r="1990" spans="1:18">
      <c r="A1990" s="2">
        <v>1983</v>
      </c>
      <c r="B1990">
        <v>1</v>
      </c>
      <c r="C1990">
        <v>10</v>
      </c>
      <c r="D1990">
        <v>92</v>
      </c>
      <c r="E1990">
        <v>8</v>
      </c>
      <c r="F1990">
        <v>83</v>
      </c>
      <c r="G1990">
        <v>2</v>
      </c>
      <c r="H1990">
        <v>129</v>
      </c>
      <c r="I1990">
        <v>-1</v>
      </c>
      <c r="J1990" s="10">
        <v>4000</v>
      </c>
      <c r="K1990">
        <v>-1</v>
      </c>
      <c r="L1990">
        <v>-1</v>
      </c>
      <c r="N1990" s="3" t="str">
        <f t="shared" si="68"/>
        <v/>
      </c>
      <c r="O1990" s="3">
        <f t="shared" si="70"/>
        <v>93</v>
      </c>
      <c r="P1990" s="3"/>
      <c r="R1990" s="18" t="str">
        <f t="shared" si="69"/>
        <v/>
      </c>
    </row>
    <row r="1991" spans="1:18">
      <c r="A1991" s="2">
        <v>1984</v>
      </c>
      <c r="B1991">
        <v>1</v>
      </c>
      <c r="C1991">
        <v>9</v>
      </c>
      <c r="D1991">
        <v>89</v>
      </c>
      <c r="E1991">
        <v>6</v>
      </c>
      <c r="F1991">
        <v>83</v>
      </c>
      <c r="G1991">
        <v>3</v>
      </c>
      <c r="H1991">
        <v>103</v>
      </c>
      <c r="I1991">
        <v>-1</v>
      </c>
      <c r="J1991">
        <v>3800</v>
      </c>
      <c r="K1991">
        <v>-1</v>
      </c>
      <c r="L1991">
        <v>-1</v>
      </c>
      <c r="N1991" s="3" t="str">
        <f t="shared" si="68"/>
        <v/>
      </c>
      <c r="O1991" s="3">
        <f t="shared" si="70"/>
        <v>93</v>
      </c>
      <c r="P1991" s="3"/>
      <c r="R1991" s="18" t="str">
        <f t="shared" si="69"/>
        <v/>
      </c>
    </row>
    <row r="1992" spans="1:18">
      <c r="A1992" s="2">
        <v>1985</v>
      </c>
      <c r="B1992">
        <v>1</v>
      </c>
      <c r="C1992">
        <v>10</v>
      </c>
      <c r="D1992">
        <v>93</v>
      </c>
      <c r="E1992">
        <v>6</v>
      </c>
      <c r="F1992">
        <v>82</v>
      </c>
      <c r="G1992">
        <v>4</v>
      </c>
      <c r="H1992">
        <v>111</v>
      </c>
      <c r="I1992">
        <v>-1</v>
      </c>
      <c r="J1992">
        <v>3100</v>
      </c>
      <c r="K1992">
        <v>-1</v>
      </c>
      <c r="L1992">
        <v>-1</v>
      </c>
      <c r="N1992" s="3" t="str">
        <f t="shared" ref="N1992:N2007" si="71">IF(OR(C1992=-2,D1992=-2,E1992=-2,F1992=-2,G1992=-2,H1992=-2),"X","")</f>
        <v/>
      </c>
      <c r="O1992" s="3">
        <f t="shared" si="70"/>
        <v>92</v>
      </c>
      <c r="P1992" s="3"/>
      <c r="R1992" s="18" t="str">
        <f t="shared" ref="R1992:R2007" si="72">IF(P1992&gt;="X","Betriebsmeldung","")</f>
        <v/>
      </c>
    </row>
    <row r="1993" spans="1:18">
      <c r="A1993" s="2">
        <v>1986</v>
      </c>
      <c r="B1993">
        <v>1</v>
      </c>
      <c r="C1993">
        <v>15</v>
      </c>
      <c r="D1993">
        <v>82</v>
      </c>
      <c r="E1993">
        <v>13</v>
      </c>
      <c r="F1993">
        <v>78</v>
      </c>
      <c r="G1993">
        <v>2</v>
      </c>
      <c r="H1993">
        <v>111</v>
      </c>
      <c r="I1993">
        <v>-1</v>
      </c>
      <c r="J1993">
        <v>4200</v>
      </c>
      <c r="K1993">
        <v>-1</v>
      </c>
      <c r="L1993">
        <v>-1</v>
      </c>
      <c r="N1993" s="3" t="str">
        <f t="shared" si="71"/>
        <v/>
      </c>
      <c r="O1993" s="3">
        <f t="shared" si="70"/>
        <v>92</v>
      </c>
      <c r="P1993" s="3"/>
      <c r="R1993" s="18" t="str">
        <f t="shared" si="72"/>
        <v/>
      </c>
    </row>
    <row r="1994" spans="1:18">
      <c r="A1994" s="2">
        <v>1987</v>
      </c>
      <c r="B1994">
        <v>1</v>
      </c>
      <c r="C1994">
        <v>13</v>
      </c>
      <c r="D1994">
        <v>83</v>
      </c>
      <c r="E1994">
        <v>11</v>
      </c>
      <c r="F1994">
        <v>83</v>
      </c>
      <c r="G1994">
        <v>2</v>
      </c>
      <c r="H1994">
        <v>85</v>
      </c>
      <c r="I1994">
        <v>-1</v>
      </c>
      <c r="J1994">
        <v>4400</v>
      </c>
      <c r="K1994">
        <v>-1</v>
      </c>
      <c r="L1994">
        <v>-1</v>
      </c>
      <c r="N1994" s="3" t="str">
        <f t="shared" si="71"/>
        <v/>
      </c>
      <c r="O1994" s="3">
        <f t="shared" si="70"/>
        <v>92</v>
      </c>
      <c r="P1994" s="3"/>
      <c r="R1994" s="18" t="str">
        <f t="shared" si="72"/>
        <v/>
      </c>
    </row>
    <row r="1995" spans="1:18">
      <c r="A1995" s="2">
        <v>1988</v>
      </c>
      <c r="B1995">
        <v>1</v>
      </c>
      <c r="C1995">
        <v>9</v>
      </c>
      <c r="D1995">
        <v>89</v>
      </c>
      <c r="E1995">
        <v>4</v>
      </c>
      <c r="F1995">
        <v>82</v>
      </c>
      <c r="G1995">
        <v>5</v>
      </c>
      <c r="H1995">
        <v>96</v>
      </c>
      <c r="I1995">
        <v>-1</v>
      </c>
      <c r="J1995">
        <v>3900</v>
      </c>
      <c r="K1995">
        <v>-1</v>
      </c>
      <c r="L1995">
        <v>-1</v>
      </c>
      <c r="N1995" s="3" t="str">
        <f t="shared" si="71"/>
        <v/>
      </c>
      <c r="O1995" s="3">
        <f t="shared" si="70"/>
        <v>92</v>
      </c>
      <c r="P1995" s="3"/>
      <c r="R1995" s="18" t="str">
        <f t="shared" si="72"/>
        <v/>
      </c>
    </row>
    <row r="1996" spans="1:18">
      <c r="A1996" s="2">
        <v>1989</v>
      </c>
      <c r="B1996">
        <v>1</v>
      </c>
      <c r="C1996">
        <v>9</v>
      </c>
      <c r="D1996">
        <v>98</v>
      </c>
      <c r="E1996">
        <v>5</v>
      </c>
      <c r="F1996">
        <v>89</v>
      </c>
      <c r="G1996">
        <v>4</v>
      </c>
      <c r="H1996">
        <v>111</v>
      </c>
      <c r="I1996">
        <v>-1</v>
      </c>
      <c r="J1996">
        <v>3000</v>
      </c>
      <c r="K1996">
        <v>-1</v>
      </c>
      <c r="L1996">
        <v>-1</v>
      </c>
      <c r="N1996" s="3" t="str">
        <f t="shared" si="71"/>
        <v/>
      </c>
      <c r="O1996" s="3">
        <f t="shared" si="70"/>
        <v>92</v>
      </c>
      <c r="P1996" s="3"/>
      <c r="R1996" s="18" t="str">
        <f t="shared" si="72"/>
        <v/>
      </c>
    </row>
    <row r="1997" spans="1:18">
      <c r="A1997" s="2">
        <v>1990</v>
      </c>
      <c r="B1997">
        <v>1</v>
      </c>
      <c r="C1997">
        <v>12</v>
      </c>
      <c r="D1997">
        <v>94</v>
      </c>
      <c r="E1997">
        <v>7</v>
      </c>
      <c r="F1997">
        <v>87</v>
      </c>
      <c r="G1997">
        <v>5</v>
      </c>
      <c r="H1997">
        <v>106</v>
      </c>
      <c r="I1997">
        <v>-1</v>
      </c>
      <c r="J1997">
        <v>3500</v>
      </c>
      <c r="K1997">
        <v>-1</v>
      </c>
      <c r="L1997">
        <v>-1</v>
      </c>
      <c r="N1997" s="3" t="str">
        <f t="shared" si="71"/>
        <v/>
      </c>
      <c r="O1997" s="3">
        <f t="shared" si="70"/>
        <v>92</v>
      </c>
      <c r="P1997" s="3"/>
      <c r="R1997" s="18" t="str">
        <f t="shared" si="72"/>
        <v/>
      </c>
    </row>
    <row r="1998" spans="1:18">
      <c r="A1998" s="2">
        <v>1991</v>
      </c>
      <c r="B1998">
        <v>1</v>
      </c>
      <c r="C1998">
        <v>7</v>
      </c>
      <c r="D1998">
        <v>105</v>
      </c>
      <c r="E1998">
        <v>2</v>
      </c>
      <c r="F1998">
        <v>95</v>
      </c>
      <c r="G1998">
        <v>5</v>
      </c>
      <c r="H1998">
        <v>109</v>
      </c>
      <c r="I1998">
        <v>-1</v>
      </c>
      <c r="J1998">
        <v>4000</v>
      </c>
      <c r="K1998">
        <v>-1</v>
      </c>
      <c r="L1998">
        <v>-1</v>
      </c>
      <c r="N1998" s="3" t="str">
        <f t="shared" si="71"/>
        <v/>
      </c>
      <c r="O1998" s="3">
        <f t="shared" si="70"/>
        <v>92</v>
      </c>
      <c r="P1998" s="3" t="str">
        <f>IF(O1998&gt;$F$3,"X","-")</f>
        <v>-</v>
      </c>
      <c r="R1998" s="18" t="str">
        <f t="shared" si="72"/>
        <v/>
      </c>
    </row>
    <row r="1999" spans="1:18">
      <c r="A1999" s="2">
        <v>1992</v>
      </c>
      <c r="B1999">
        <v>1</v>
      </c>
      <c r="C1999">
        <v>8</v>
      </c>
      <c r="D1999">
        <v>101</v>
      </c>
      <c r="E1999">
        <v>4</v>
      </c>
      <c r="F1999">
        <v>90</v>
      </c>
      <c r="G1999">
        <v>4</v>
      </c>
      <c r="H1999">
        <v>113</v>
      </c>
      <c r="I1999">
        <v>-1</v>
      </c>
      <c r="J1999">
        <v>4000</v>
      </c>
      <c r="K1999">
        <v>-1</v>
      </c>
      <c r="L1999">
        <v>-1</v>
      </c>
      <c r="N1999" s="3" t="str">
        <f t="shared" si="71"/>
        <v/>
      </c>
      <c r="O1999" s="3">
        <f t="shared" si="70"/>
        <v>92</v>
      </c>
      <c r="P1999" s="3"/>
      <c r="R1999" s="18" t="str">
        <f t="shared" si="72"/>
        <v/>
      </c>
    </row>
    <row r="2000" spans="1:18">
      <c r="A2000" s="2">
        <v>1993</v>
      </c>
      <c r="B2000">
        <v>1</v>
      </c>
      <c r="C2000">
        <v>7</v>
      </c>
      <c r="D2000">
        <v>101</v>
      </c>
      <c r="E2000">
        <v>5</v>
      </c>
      <c r="F2000">
        <v>96</v>
      </c>
      <c r="G2000">
        <v>2</v>
      </c>
      <c r="H2000">
        <v>116</v>
      </c>
      <c r="I2000">
        <v>-1</v>
      </c>
      <c r="J2000">
        <v>3500</v>
      </c>
      <c r="K2000">
        <v>-1</v>
      </c>
      <c r="L2000">
        <v>-1</v>
      </c>
      <c r="N2000" s="3" t="str">
        <f t="shared" si="71"/>
        <v/>
      </c>
      <c r="O2000" s="3">
        <f t="shared" si="70"/>
        <v>92</v>
      </c>
      <c r="P2000" s="3"/>
      <c r="R2000" s="18" t="str">
        <f t="shared" si="72"/>
        <v/>
      </c>
    </row>
    <row r="2001" spans="1:18">
      <c r="A2001" s="2">
        <v>1994</v>
      </c>
      <c r="B2001">
        <v>1</v>
      </c>
      <c r="C2001">
        <v>12</v>
      </c>
      <c r="D2001">
        <v>86</v>
      </c>
      <c r="E2001">
        <v>5</v>
      </c>
      <c r="F2001">
        <v>82</v>
      </c>
      <c r="G2001">
        <v>7</v>
      </c>
      <c r="H2001">
        <v>90</v>
      </c>
      <c r="I2001">
        <v>-1</v>
      </c>
      <c r="J2001">
        <v>3000</v>
      </c>
      <c r="K2001">
        <v>-1</v>
      </c>
      <c r="L2001">
        <v>-1</v>
      </c>
      <c r="N2001" s="3" t="str">
        <f t="shared" si="71"/>
        <v/>
      </c>
      <c r="O2001" s="3">
        <f t="shared" si="70"/>
        <v>92</v>
      </c>
      <c r="P2001" s="3"/>
      <c r="R2001" s="18" t="str">
        <f t="shared" si="72"/>
        <v/>
      </c>
    </row>
    <row r="2002" spans="1:18">
      <c r="A2002" s="2">
        <v>1995</v>
      </c>
      <c r="B2002">
        <v>1</v>
      </c>
      <c r="C2002">
        <v>7</v>
      </c>
      <c r="D2002">
        <v>90</v>
      </c>
      <c r="E2002">
        <v>4</v>
      </c>
      <c r="F2002">
        <v>90</v>
      </c>
      <c r="G2002">
        <v>3</v>
      </c>
      <c r="H2002">
        <v>92</v>
      </c>
      <c r="I2002">
        <v>-1</v>
      </c>
      <c r="J2002">
        <v>3900</v>
      </c>
      <c r="K2002">
        <v>-1</v>
      </c>
      <c r="L2002">
        <v>-1</v>
      </c>
      <c r="N2002" s="3" t="str">
        <f t="shared" si="71"/>
        <v/>
      </c>
      <c r="O2002" s="3">
        <f t="shared" si="70"/>
        <v>92</v>
      </c>
      <c r="P2002" s="3"/>
      <c r="R2002" s="18" t="str">
        <f t="shared" si="72"/>
        <v/>
      </c>
    </row>
    <row r="2003" spans="1:18">
      <c r="A2003" s="2">
        <v>1996</v>
      </c>
      <c r="B2003">
        <v>1</v>
      </c>
      <c r="C2003">
        <v>6</v>
      </c>
      <c r="D2003">
        <v>105</v>
      </c>
      <c r="E2003">
        <v>2</v>
      </c>
      <c r="F2003">
        <v>91</v>
      </c>
      <c r="G2003">
        <v>4</v>
      </c>
      <c r="H2003">
        <v>112</v>
      </c>
      <c r="I2003">
        <v>-1</v>
      </c>
      <c r="J2003">
        <v>4400</v>
      </c>
      <c r="K2003">
        <v>-1</v>
      </c>
      <c r="L2003">
        <v>-1</v>
      </c>
      <c r="N2003" s="3" t="str">
        <f t="shared" si="71"/>
        <v/>
      </c>
      <c r="O2003" s="3">
        <f t="shared" si="70"/>
        <v>92</v>
      </c>
      <c r="P2003" s="3"/>
      <c r="R2003" s="18" t="str">
        <f t="shared" si="72"/>
        <v/>
      </c>
    </row>
    <row r="2004" spans="1:18">
      <c r="A2004" s="2">
        <v>1997</v>
      </c>
      <c r="B2004">
        <v>1</v>
      </c>
      <c r="C2004">
        <v>9</v>
      </c>
      <c r="D2004">
        <v>95</v>
      </c>
      <c r="E2004">
        <v>6</v>
      </c>
      <c r="F2004">
        <v>89</v>
      </c>
      <c r="G2004">
        <v>3</v>
      </c>
      <c r="H2004">
        <v>108</v>
      </c>
      <c r="I2004">
        <v>-1</v>
      </c>
      <c r="J2004">
        <v>4200</v>
      </c>
      <c r="K2004">
        <v>-1</v>
      </c>
      <c r="L2004">
        <v>-1</v>
      </c>
      <c r="N2004" s="3" t="str">
        <f t="shared" si="71"/>
        <v/>
      </c>
      <c r="O2004" s="3">
        <f t="shared" si="70"/>
        <v>92</v>
      </c>
      <c r="P2004" s="3"/>
      <c r="R2004" s="18" t="str">
        <f t="shared" si="72"/>
        <v/>
      </c>
    </row>
    <row r="2005" spans="1:18">
      <c r="A2005" s="2">
        <v>1998</v>
      </c>
      <c r="B2005">
        <v>1</v>
      </c>
      <c r="C2005">
        <v>9</v>
      </c>
      <c r="D2005">
        <v>89</v>
      </c>
      <c r="E2005">
        <v>7</v>
      </c>
      <c r="F2005">
        <v>84</v>
      </c>
      <c r="G2005">
        <v>2</v>
      </c>
      <c r="H2005">
        <v>108</v>
      </c>
      <c r="I2005">
        <v>-1</v>
      </c>
      <c r="J2005">
        <v>3100</v>
      </c>
      <c r="K2005">
        <v>-1</v>
      </c>
      <c r="L2005">
        <v>-1</v>
      </c>
      <c r="N2005" s="3" t="str">
        <f t="shared" si="71"/>
        <v/>
      </c>
      <c r="O2005" s="3">
        <f t="shared" si="70"/>
        <v>92</v>
      </c>
      <c r="P2005" s="3"/>
      <c r="R2005" s="18" t="str">
        <f t="shared" si="72"/>
        <v/>
      </c>
    </row>
    <row r="2006" spans="1:18">
      <c r="A2006" s="2">
        <v>1999</v>
      </c>
      <c r="B2006">
        <v>1</v>
      </c>
      <c r="C2006">
        <v>7</v>
      </c>
      <c r="D2006">
        <v>95</v>
      </c>
      <c r="E2006">
        <v>5</v>
      </c>
      <c r="F2006">
        <v>91</v>
      </c>
      <c r="G2006">
        <v>2</v>
      </c>
      <c r="H2006">
        <v>108</v>
      </c>
      <c r="I2006">
        <v>-1</v>
      </c>
      <c r="J2006">
        <v>3800</v>
      </c>
      <c r="K2006">
        <v>-1</v>
      </c>
      <c r="L2006">
        <v>-1</v>
      </c>
      <c r="N2006" s="3" t="str">
        <f t="shared" si="71"/>
        <v/>
      </c>
      <c r="O2006" s="3">
        <f t="shared" si="70"/>
        <v>92</v>
      </c>
      <c r="P2006" s="3"/>
      <c r="R2006" s="18" t="str">
        <f t="shared" si="72"/>
        <v/>
      </c>
    </row>
    <row r="2007" spans="1:18">
      <c r="A2007" s="2">
        <v>2000</v>
      </c>
      <c r="B2007">
        <v>1</v>
      </c>
      <c r="C2007">
        <v>11</v>
      </c>
      <c r="D2007">
        <v>82</v>
      </c>
      <c r="E2007">
        <v>6</v>
      </c>
      <c r="F2007">
        <v>85</v>
      </c>
      <c r="G2007">
        <v>5</v>
      </c>
      <c r="H2007">
        <v>80</v>
      </c>
      <c r="I2007">
        <v>-1</v>
      </c>
      <c r="J2007">
        <v>4000</v>
      </c>
      <c r="K2007">
        <v>-1</v>
      </c>
      <c r="L2007">
        <v>-1</v>
      </c>
      <c r="N2007" s="3" t="str">
        <f t="shared" si="71"/>
        <v/>
      </c>
      <c r="O2007" s="3">
        <f t="shared" si="70"/>
        <v>92</v>
      </c>
      <c r="P2007" s="3"/>
      <c r="R2007" s="18" t="str">
        <f t="shared" si="72"/>
        <v/>
      </c>
    </row>
    <row r="2015" spans="1:18">
      <c r="J2015" s="10"/>
    </row>
    <row r="2016" spans="1:18">
      <c r="J2016" s="10"/>
    </row>
    <row r="2017" spans="10:10">
      <c r="J2017" s="10"/>
    </row>
    <row r="2018" spans="10:10">
      <c r="J2018" s="10"/>
    </row>
    <row r="2019" spans="10:10">
      <c r="J2019" s="10"/>
    </row>
    <row r="2020" spans="10:10">
      <c r="J2020" s="10"/>
    </row>
    <row r="2021" spans="10:10">
      <c r="J2021" s="10"/>
    </row>
    <row r="2022" spans="10:10">
      <c r="J2022" s="10"/>
    </row>
    <row r="2023" spans="10:10">
      <c r="J2023" s="10"/>
    </row>
    <row r="2024" spans="10:10">
      <c r="J2024" s="10"/>
    </row>
    <row r="2025" spans="10:10">
      <c r="J2025" s="10"/>
    </row>
    <row r="2026" spans="10:10">
      <c r="J2026" s="10"/>
    </row>
    <row r="2027" spans="10:10">
      <c r="J2027" s="10"/>
    </row>
    <row r="2049" spans="10:10">
      <c r="J2049" s="10"/>
    </row>
    <row r="2050" spans="10:10">
      <c r="J2050" s="10"/>
    </row>
    <row r="2051" spans="10:10">
      <c r="J2051" s="10"/>
    </row>
    <row r="2052" spans="10:10">
      <c r="J2052" s="10"/>
    </row>
    <row r="2053" spans="10:10">
      <c r="J2053" s="10"/>
    </row>
    <row r="2054" spans="10:10">
      <c r="J2054" s="10"/>
    </row>
    <row r="2055" spans="10:10">
      <c r="J2055" s="10"/>
    </row>
    <row r="2056" spans="10:10">
      <c r="J2056" s="10"/>
    </row>
    <row r="2064" spans="10:10">
      <c r="J2064" s="10"/>
    </row>
    <row r="2065" spans="10:10">
      <c r="J2065" s="10"/>
    </row>
    <row r="2066" spans="10:10">
      <c r="J2066" s="10"/>
    </row>
    <row r="2067" spans="10:10">
      <c r="J2067" s="10"/>
    </row>
    <row r="2068" spans="10:10">
      <c r="J2068" s="10"/>
    </row>
    <row r="2069" spans="10:10">
      <c r="J2069" s="10"/>
    </row>
    <row r="2070" spans="10:10">
      <c r="J2070" s="10"/>
    </row>
    <row r="2071" spans="10:10">
      <c r="J2071" s="10"/>
    </row>
    <row r="2072" spans="10:10">
      <c r="J2072" s="10"/>
    </row>
    <row r="2073" spans="10:10">
      <c r="J2073" s="10"/>
    </row>
    <row r="2074" spans="10:10">
      <c r="J2074" s="10"/>
    </row>
    <row r="2096" spans="10:10">
      <c r="J2096" s="10"/>
    </row>
    <row r="2097" spans="10:10">
      <c r="J2097" s="10"/>
    </row>
    <row r="2098" spans="10:10">
      <c r="J2098" s="10"/>
    </row>
    <row r="2099" spans="10:10">
      <c r="J2099" s="10"/>
    </row>
    <row r="2100" spans="10:10">
      <c r="J2100" s="10"/>
    </row>
    <row r="2101" spans="10:10">
      <c r="J2101" s="10"/>
    </row>
    <row r="2102" spans="10:10">
      <c r="J2102" s="10"/>
    </row>
    <row r="2103" spans="10:10">
      <c r="J2103" s="10"/>
    </row>
    <row r="2116" spans="10:10">
      <c r="J2116" s="10"/>
    </row>
    <row r="2117" spans="10:10">
      <c r="J2117" s="10"/>
    </row>
    <row r="2118" spans="10:10">
      <c r="J2118" s="10"/>
    </row>
  </sheetData>
  <phoneticPr fontId="1" type="noConversion"/>
  <conditionalFormatting sqref="C8:I2007 K8:L2007">
    <cfRule type="cellIs" dxfId="1133" priority="1068" stopIfTrue="1" operator="equal">
      <formula>-3</formula>
    </cfRule>
    <cfRule type="cellIs" dxfId="1132" priority="1069" stopIfTrue="1" operator="equal">
      <formula>-2</formula>
    </cfRule>
    <cfRule type="cellIs" dxfId="1131" priority="1070" stopIfTrue="1" operator="equal">
      <formula>-1</formula>
    </cfRule>
  </conditionalFormatting>
  <conditionalFormatting sqref="J8:J12">
    <cfRule type="cellIs" dxfId="1130" priority="1065" stopIfTrue="1" operator="equal">
      <formula>-3</formula>
    </cfRule>
    <cfRule type="cellIs" dxfId="1129" priority="1066" stopIfTrue="1" operator="equal">
      <formula>-1</formula>
    </cfRule>
  </conditionalFormatting>
  <conditionalFormatting sqref="J13:J14">
    <cfRule type="cellIs" dxfId="1128" priority="1067" stopIfTrue="1" operator="lessThan">
      <formula>0</formula>
    </cfRule>
  </conditionalFormatting>
  <conditionalFormatting sqref="J15:J20">
    <cfRule type="cellIs" dxfId="1127" priority="1063" stopIfTrue="1" operator="equal">
      <formula>-3</formula>
    </cfRule>
    <cfRule type="cellIs" dxfId="1126" priority="1064" stopIfTrue="1" operator="equal">
      <formula>-1</formula>
    </cfRule>
  </conditionalFormatting>
  <conditionalFormatting sqref="J21:J24">
    <cfRule type="cellIs" dxfId="1125" priority="1061" stopIfTrue="1" operator="equal">
      <formula>-3</formula>
    </cfRule>
    <cfRule type="cellIs" dxfId="1124" priority="1062" stopIfTrue="1" operator="equal">
      <formula>-1</formula>
    </cfRule>
  </conditionalFormatting>
  <conditionalFormatting sqref="J25:J28">
    <cfRule type="cellIs" dxfId="1123" priority="1059" stopIfTrue="1" operator="equal">
      <formula>-3</formula>
    </cfRule>
    <cfRule type="cellIs" dxfId="1122" priority="1060" stopIfTrue="1" operator="equal">
      <formula>-1</formula>
    </cfRule>
  </conditionalFormatting>
  <conditionalFormatting sqref="J29:J31">
    <cfRule type="cellIs" dxfId="1121" priority="1057" stopIfTrue="1" operator="equal">
      <formula>-3</formula>
    </cfRule>
    <cfRule type="cellIs" dxfId="1120" priority="1058" stopIfTrue="1" operator="equal">
      <formula>-1</formula>
    </cfRule>
  </conditionalFormatting>
  <conditionalFormatting sqref="J32:J39">
    <cfRule type="cellIs" dxfId="1119" priority="1055" stopIfTrue="1" operator="equal">
      <formula>-3</formula>
    </cfRule>
    <cfRule type="cellIs" dxfId="1118" priority="1056" stopIfTrue="1" operator="equal">
      <formula>-1</formula>
    </cfRule>
  </conditionalFormatting>
  <conditionalFormatting sqref="J40:J41 J43:J48">
    <cfRule type="cellIs" dxfId="1117" priority="1052" stopIfTrue="1" operator="equal">
      <formula>-3</formula>
    </cfRule>
    <cfRule type="cellIs" dxfId="1116" priority="1053" stopIfTrue="1" operator="equal">
      <formula>-1</formula>
    </cfRule>
  </conditionalFormatting>
  <conditionalFormatting sqref="J42">
    <cfRule type="cellIs" dxfId="1115" priority="1054" stopIfTrue="1" operator="lessThan">
      <formula>0</formula>
    </cfRule>
  </conditionalFormatting>
  <conditionalFormatting sqref="J49:J53">
    <cfRule type="cellIs" dxfId="1114" priority="1049" stopIfTrue="1" operator="equal">
      <formula>-3</formula>
    </cfRule>
    <cfRule type="cellIs" dxfId="1113" priority="1050" stopIfTrue="1" operator="equal">
      <formula>-1</formula>
    </cfRule>
  </conditionalFormatting>
  <conditionalFormatting sqref="J54:J55">
    <cfRule type="cellIs" dxfId="1112" priority="1051" stopIfTrue="1" operator="lessThan">
      <formula>0</formula>
    </cfRule>
  </conditionalFormatting>
  <conditionalFormatting sqref="J56:J61">
    <cfRule type="cellIs" dxfId="1111" priority="1047" stopIfTrue="1" operator="equal">
      <formula>-3</formula>
    </cfRule>
    <cfRule type="cellIs" dxfId="1110" priority="1048" stopIfTrue="1" operator="equal">
      <formula>-1</formula>
    </cfRule>
  </conditionalFormatting>
  <conditionalFormatting sqref="J62:J65">
    <cfRule type="cellIs" dxfId="1109" priority="1045" stopIfTrue="1" operator="equal">
      <formula>-3</formula>
    </cfRule>
    <cfRule type="cellIs" dxfId="1108" priority="1046" stopIfTrue="1" operator="equal">
      <formula>-1</formula>
    </cfRule>
  </conditionalFormatting>
  <conditionalFormatting sqref="J66:J69">
    <cfRule type="cellIs" dxfId="1107" priority="1043" stopIfTrue="1" operator="equal">
      <formula>-3</formula>
    </cfRule>
    <cfRule type="cellIs" dxfId="1106" priority="1044" stopIfTrue="1" operator="equal">
      <formula>-1</formula>
    </cfRule>
  </conditionalFormatting>
  <conditionalFormatting sqref="J70:J72">
    <cfRule type="cellIs" dxfId="1105" priority="1041" stopIfTrue="1" operator="equal">
      <formula>-3</formula>
    </cfRule>
    <cfRule type="cellIs" dxfId="1104" priority="1042" stopIfTrue="1" operator="equal">
      <formula>-1</formula>
    </cfRule>
  </conditionalFormatting>
  <conditionalFormatting sqref="J73:J80">
    <cfRule type="cellIs" dxfId="1103" priority="1039" stopIfTrue="1" operator="equal">
      <formula>-3</formula>
    </cfRule>
    <cfRule type="cellIs" dxfId="1102" priority="1040" stopIfTrue="1" operator="equal">
      <formula>-1</formula>
    </cfRule>
  </conditionalFormatting>
  <conditionalFormatting sqref="J81:J82 J84:J89">
    <cfRule type="cellIs" dxfId="1101" priority="1036" stopIfTrue="1" operator="equal">
      <formula>-3</formula>
    </cfRule>
    <cfRule type="cellIs" dxfId="1100" priority="1037" stopIfTrue="1" operator="equal">
      <formula>-1</formula>
    </cfRule>
  </conditionalFormatting>
  <conditionalFormatting sqref="J83">
    <cfRule type="cellIs" dxfId="1099" priority="1038" stopIfTrue="1" operator="lessThan">
      <formula>0</formula>
    </cfRule>
  </conditionalFormatting>
  <conditionalFormatting sqref="J90">
    <cfRule type="cellIs" dxfId="1098" priority="1033" stopIfTrue="1" operator="equal">
      <formula>-3</formula>
    </cfRule>
    <cfRule type="cellIs" dxfId="1097" priority="1034" stopIfTrue="1" operator="equal">
      <formula>-1</formula>
    </cfRule>
  </conditionalFormatting>
  <conditionalFormatting sqref="J91:J92">
    <cfRule type="cellIs" dxfId="1096" priority="1035" stopIfTrue="1" operator="lessThan">
      <formula>0</formula>
    </cfRule>
  </conditionalFormatting>
  <conditionalFormatting sqref="J93:J98">
    <cfRule type="cellIs" dxfId="1095" priority="1031" stopIfTrue="1" operator="equal">
      <formula>-3</formula>
    </cfRule>
    <cfRule type="cellIs" dxfId="1094" priority="1032" stopIfTrue="1" operator="equal">
      <formula>-1</formula>
    </cfRule>
  </conditionalFormatting>
  <conditionalFormatting sqref="J99:J102">
    <cfRule type="cellIs" dxfId="1093" priority="1029" stopIfTrue="1" operator="equal">
      <formula>-3</formula>
    </cfRule>
    <cfRule type="cellIs" dxfId="1092" priority="1030" stopIfTrue="1" operator="equal">
      <formula>-1</formula>
    </cfRule>
  </conditionalFormatting>
  <conditionalFormatting sqref="J103:J106">
    <cfRule type="cellIs" dxfId="1091" priority="1027" stopIfTrue="1" operator="equal">
      <formula>-3</formula>
    </cfRule>
    <cfRule type="cellIs" dxfId="1090" priority="1028" stopIfTrue="1" operator="equal">
      <formula>-1</formula>
    </cfRule>
  </conditionalFormatting>
  <conditionalFormatting sqref="J107:J109">
    <cfRule type="cellIs" dxfId="1089" priority="1025" stopIfTrue="1" operator="equal">
      <formula>-3</formula>
    </cfRule>
    <cfRule type="cellIs" dxfId="1088" priority="1026" stopIfTrue="1" operator="equal">
      <formula>-1</formula>
    </cfRule>
  </conditionalFormatting>
  <conditionalFormatting sqref="J110:J114">
    <cfRule type="cellIs" dxfId="1087" priority="1023" stopIfTrue="1" operator="equal">
      <formula>-3</formula>
    </cfRule>
    <cfRule type="cellIs" dxfId="1086" priority="1024" stopIfTrue="1" operator="equal">
      <formula>-1</formula>
    </cfRule>
  </conditionalFormatting>
  <conditionalFormatting sqref="J115:J116 J118:J123">
    <cfRule type="cellIs" dxfId="1085" priority="1020" stopIfTrue="1" operator="equal">
      <formula>-3</formula>
    </cfRule>
    <cfRule type="cellIs" dxfId="1084" priority="1021" stopIfTrue="1" operator="equal">
      <formula>-1</formula>
    </cfRule>
  </conditionalFormatting>
  <conditionalFormatting sqref="J117">
    <cfRule type="cellIs" dxfId="1083" priority="1022" stopIfTrue="1" operator="lessThan">
      <formula>0</formula>
    </cfRule>
  </conditionalFormatting>
  <conditionalFormatting sqref="J124">
    <cfRule type="cellIs" dxfId="1082" priority="1017" stopIfTrue="1" operator="equal">
      <formula>-3</formula>
    </cfRule>
    <cfRule type="cellIs" dxfId="1081" priority="1018" stopIfTrue="1" operator="equal">
      <formula>-1</formula>
    </cfRule>
  </conditionalFormatting>
  <conditionalFormatting sqref="J125:J126">
    <cfRule type="cellIs" dxfId="1080" priority="1019" stopIfTrue="1" operator="lessThan">
      <formula>0</formula>
    </cfRule>
  </conditionalFormatting>
  <conditionalFormatting sqref="J127:J132">
    <cfRule type="cellIs" dxfId="1079" priority="1015" stopIfTrue="1" operator="equal">
      <formula>-3</formula>
    </cfRule>
    <cfRule type="cellIs" dxfId="1078" priority="1016" stopIfTrue="1" operator="equal">
      <formula>-1</formula>
    </cfRule>
  </conditionalFormatting>
  <conditionalFormatting sqref="J133:J136">
    <cfRule type="cellIs" dxfId="1077" priority="1013" stopIfTrue="1" operator="equal">
      <formula>-3</formula>
    </cfRule>
    <cfRule type="cellIs" dxfId="1076" priority="1014" stopIfTrue="1" operator="equal">
      <formula>-1</formula>
    </cfRule>
  </conditionalFormatting>
  <conditionalFormatting sqref="J137:J138">
    <cfRule type="cellIs" dxfId="1075" priority="1011" stopIfTrue="1" operator="equal">
      <formula>-3</formula>
    </cfRule>
    <cfRule type="cellIs" dxfId="1074" priority="1012" stopIfTrue="1" operator="equal">
      <formula>-1</formula>
    </cfRule>
  </conditionalFormatting>
  <conditionalFormatting sqref="J139">
    <cfRule type="cellIs" dxfId="1073" priority="1008" stopIfTrue="1" operator="equal">
      <formula>-3</formula>
    </cfRule>
    <cfRule type="cellIs" dxfId="1072" priority="1009" stopIfTrue="1" operator="equal">
      <formula>-1</formula>
    </cfRule>
  </conditionalFormatting>
  <conditionalFormatting sqref="J140:J141">
    <cfRule type="cellIs" dxfId="1071" priority="1010" stopIfTrue="1" operator="lessThan">
      <formula>0</formula>
    </cfRule>
  </conditionalFormatting>
  <conditionalFormatting sqref="J142:J147">
    <cfRule type="cellIs" dxfId="1070" priority="1006" stopIfTrue="1" operator="equal">
      <formula>-3</formula>
    </cfRule>
    <cfRule type="cellIs" dxfId="1069" priority="1007" stopIfTrue="1" operator="equal">
      <formula>-1</formula>
    </cfRule>
  </conditionalFormatting>
  <conditionalFormatting sqref="J148:J150">
    <cfRule type="cellIs" dxfId="1068" priority="1004" stopIfTrue="1" operator="equal">
      <formula>-3</formula>
    </cfRule>
    <cfRule type="cellIs" dxfId="1067" priority="1005" stopIfTrue="1" operator="equal">
      <formula>-1</formula>
    </cfRule>
  </conditionalFormatting>
  <conditionalFormatting sqref="J151:J153">
    <cfRule type="cellIs" dxfId="1066" priority="1002" stopIfTrue="1" operator="equal">
      <formula>-3</formula>
    </cfRule>
    <cfRule type="cellIs" dxfId="1065" priority="1003" stopIfTrue="1" operator="equal">
      <formula>-1</formula>
    </cfRule>
  </conditionalFormatting>
  <conditionalFormatting sqref="J154:J156">
    <cfRule type="cellIs" dxfId="1064" priority="1000" stopIfTrue="1" operator="equal">
      <formula>-3</formula>
    </cfRule>
    <cfRule type="cellIs" dxfId="1063" priority="1001" stopIfTrue="1" operator="equal">
      <formula>-1</formula>
    </cfRule>
  </conditionalFormatting>
  <conditionalFormatting sqref="J157:J161">
    <cfRule type="cellIs" dxfId="1062" priority="998" stopIfTrue="1" operator="equal">
      <formula>-3</formula>
    </cfRule>
    <cfRule type="cellIs" dxfId="1061" priority="999" stopIfTrue="1" operator="equal">
      <formula>-1</formula>
    </cfRule>
  </conditionalFormatting>
  <conditionalFormatting sqref="J162:J163 J165:J170">
    <cfRule type="cellIs" dxfId="1060" priority="995" stopIfTrue="1" operator="equal">
      <formula>-3</formula>
    </cfRule>
    <cfRule type="cellIs" dxfId="1059" priority="996" stopIfTrue="1" operator="equal">
      <formula>-1</formula>
    </cfRule>
  </conditionalFormatting>
  <conditionalFormatting sqref="J164">
    <cfRule type="cellIs" dxfId="1058" priority="997" stopIfTrue="1" operator="lessThan">
      <formula>0</formula>
    </cfRule>
  </conditionalFormatting>
  <conditionalFormatting sqref="J171">
    <cfRule type="cellIs" dxfId="1057" priority="992" stopIfTrue="1" operator="equal">
      <formula>-3</formula>
    </cfRule>
    <cfRule type="cellIs" dxfId="1056" priority="993" stopIfTrue="1" operator="equal">
      <formula>-1</formula>
    </cfRule>
  </conditionalFormatting>
  <conditionalFormatting sqref="J172:J173">
    <cfRule type="cellIs" dxfId="1055" priority="994" stopIfTrue="1" operator="lessThan">
      <formula>0</formula>
    </cfRule>
  </conditionalFormatting>
  <conditionalFormatting sqref="J174:J179">
    <cfRule type="cellIs" dxfId="1054" priority="990" stopIfTrue="1" operator="equal">
      <formula>-3</formula>
    </cfRule>
    <cfRule type="cellIs" dxfId="1053" priority="991" stopIfTrue="1" operator="equal">
      <formula>-1</formula>
    </cfRule>
  </conditionalFormatting>
  <conditionalFormatting sqref="J180:J183">
    <cfRule type="cellIs" dxfId="1052" priority="988" stopIfTrue="1" operator="equal">
      <formula>-3</formula>
    </cfRule>
    <cfRule type="cellIs" dxfId="1051" priority="989" stopIfTrue="1" operator="equal">
      <formula>-1</formula>
    </cfRule>
  </conditionalFormatting>
  <conditionalFormatting sqref="J184:J185">
    <cfRule type="cellIs" dxfId="1050" priority="986" stopIfTrue="1" operator="equal">
      <formula>-3</formula>
    </cfRule>
    <cfRule type="cellIs" dxfId="1049" priority="987" stopIfTrue="1" operator="equal">
      <formula>-1</formula>
    </cfRule>
  </conditionalFormatting>
  <conditionalFormatting sqref="J186">
    <cfRule type="cellIs" dxfId="1048" priority="983" stopIfTrue="1" operator="equal">
      <formula>-3</formula>
    </cfRule>
    <cfRule type="cellIs" dxfId="1047" priority="984" stopIfTrue="1" operator="equal">
      <formula>-1</formula>
    </cfRule>
  </conditionalFormatting>
  <conditionalFormatting sqref="J187:J188">
    <cfRule type="cellIs" dxfId="1046" priority="985" stopIfTrue="1" operator="lessThan">
      <formula>0</formula>
    </cfRule>
  </conditionalFormatting>
  <conditionalFormatting sqref="J189:J190">
    <cfRule type="cellIs" dxfId="1045" priority="981" stopIfTrue="1" operator="equal">
      <formula>-3</formula>
    </cfRule>
    <cfRule type="cellIs" dxfId="1044" priority="982" stopIfTrue="1" operator="equal">
      <formula>-1</formula>
    </cfRule>
  </conditionalFormatting>
  <conditionalFormatting sqref="J191">
    <cfRule type="cellIs" dxfId="1043" priority="978" stopIfTrue="1" operator="equal">
      <formula>-3</formula>
    </cfRule>
    <cfRule type="cellIs" dxfId="1042" priority="979" stopIfTrue="1" operator="equal">
      <formula>-1</formula>
    </cfRule>
  </conditionalFormatting>
  <conditionalFormatting sqref="J192:J193">
    <cfRule type="cellIs" dxfId="1041" priority="980" stopIfTrue="1" operator="lessThan">
      <formula>0</formula>
    </cfRule>
  </conditionalFormatting>
  <conditionalFormatting sqref="J194:J199">
    <cfRule type="cellIs" dxfId="1040" priority="976" stopIfTrue="1" operator="equal">
      <formula>-3</formula>
    </cfRule>
    <cfRule type="cellIs" dxfId="1039" priority="977" stopIfTrue="1" operator="equal">
      <formula>-1</formula>
    </cfRule>
  </conditionalFormatting>
  <conditionalFormatting sqref="J200">
    <cfRule type="cellIs" dxfId="1038" priority="974" stopIfTrue="1" operator="equal">
      <formula>-3</formula>
    </cfRule>
    <cfRule type="cellIs" dxfId="1037" priority="975" stopIfTrue="1" operator="equal">
      <formula>-1</formula>
    </cfRule>
  </conditionalFormatting>
  <conditionalFormatting sqref="J201">
    <cfRule type="cellIs" dxfId="1036" priority="973" stopIfTrue="1" operator="lessThan">
      <formula>0</formula>
    </cfRule>
  </conditionalFormatting>
  <conditionalFormatting sqref="J202:J205">
    <cfRule type="cellIs" dxfId="1035" priority="971" stopIfTrue="1" operator="equal">
      <formula>-3</formula>
    </cfRule>
    <cfRule type="cellIs" dxfId="1034" priority="972" stopIfTrue="1" operator="equal">
      <formula>-1</formula>
    </cfRule>
  </conditionalFormatting>
  <conditionalFormatting sqref="J206:J210">
    <cfRule type="cellIs" dxfId="1033" priority="968" stopIfTrue="1" operator="equal">
      <formula>-3</formula>
    </cfRule>
    <cfRule type="cellIs" dxfId="1032" priority="969" stopIfTrue="1" operator="equal">
      <formula>-1</formula>
    </cfRule>
  </conditionalFormatting>
  <conditionalFormatting sqref="J211:J212">
    <cfRule type="cellIs" dxfId="1031" priority="970" stopIfTrue="1" operator="lessThan">
      <formula>0</formula>
    </cfRule>
  </conditionalFormatting>
  <conditionalFormatting sqref="J213:J218">
    <cfRule type="cellIs" dxfId="1030" priority="966" stopIfTrue="1" operator="equal">
      <formula>-3</formula>
    </cfRule>
    <cfRule type="cellIs" dxfId="1029" priority="967" stopIfTrue="1" operator="equal">
      <formula>-1</formula>
    </cfRule>
  </conditionalFormatting>
  <conditionalFormatting sqref="J219:J222">
    <cfRule type="cellIs" dxfId="1028" priority="964" stopIfTrue="1" operator="equal">
      <formula>-3</formula>
    </cfRule>
    <cfRule type="cellIs" dxfId="1027" priority="965" stopIfTrue="1" operator="equal">
      <formula>-1</formula>
    </cfRule>
  </conditionalFormatting>
  <conditionalFormatting sqref="J223:J226">
    <cfRule type="cellIs" dxfId="1026" priority="962" stopIfTrue="1" operator="equal">
      <formula>-3</formula>
    </cfRule>
    <cfRule type="cellIs" dxfId="1025" priority="963" stopIfTrue="1" operator="equal">
      <formula>-1</formula>
    </cfRule>
  </conditionalFormatting>
  <conditionalFormatting sqref="J227:J229">
    <cfRule type="cellIs" dxfId="1024" priority="960" stopIfTrue="1" operator="equal">
      <formula>-3</formula>
    </cfRule>
    <cfRule type="cellIs" dxfId="1023" priority="961" stopIfTrue="1" operator="equal">
      <formula>-1</formula>
    </cfRule>
  </conditionalFormatting>
  <conditionalFormatting sqref="J230:J237">
    <cfRule type="cellIs" dxfId="1022" priority="958" stopIfTrue="1" operator="equal">
      <formula>-3</formula>
    </cfRule>
    <cfRule type="cellIs" dxfId="1021" priority="959" stopIfTrue="1" operator="equal">
      <formula>-1</formula>
    </cfRule>
  </conditionalFormatting>
  <conditionalFormatting sqref="J238:J239 J241:J246">
    <cfRule type="cellIs" dxfId="1020" priority="955" stopIfTrue="1" operator="equal">
      <formula>-3</formula>
    </cfRule>
    <cfRule type="cellIs" dxfId="1019" priority="956" stopIfTrue="1" operator="equal">
      <formula>-1</formula>
    </cfRule>
  </conditionalFormatting>
  <conditionalFormatting sqref="J240">
    <cfRule type="cellIs" dxfId="1018" priority="957" stopIfTrue="1" operator="lessThan">
      <formula>0</formula>
    </cfRule>
  </conditionalFormatting>
  <conditionalFormatting sqref="J247:J251">
    <cfRule type="cellIs" dxfId="1017" priority="952" stopIfTrue="1" operator="equal">
      <formula>-3</formula>
    </cfRule>
    <cfRule type="cellIs" dxfId="1016" priority="953" stopIfTrue="1" operator="equal">
      <formula>-1</formula>
    </cfRule>
  </conditionalFormatting>
  <conditionalFormatting sqref="J252:J253">
    <cfRule type="cellIs" dxfId="1015" priority="954" stopIfTrue="1" operator="lessThan">
      <formula>0</formula>
    </cfRule>
  </conditionalFormatting>
  <conditionalFormatting sqref="J254:J259">
    <cfRule type="cellIs" dxfId="1014" priority="950" stopIfTrue="1" operator="equal">
      <formula>-3</formula>
    </cfRule>
    <cfRule type="cellIs" dxfId="1013" priority="951" stopIfTrue="1" operator="equal">
      <formula>-1</formula>
    </cfRule>
  </conditionalFormatting>
  <conditionalFormatting sqref="J260:J263">
    <cfRule type="cellIs" dxfId="1012" priority="948" stopIfTrue="1" operator="equal">
      <formula>-3</formula>
    </cfRule>
    <cfRule type="cellIs" dxfId="1011" priority="949" stopIfTrue="1" operator="equal">
      <formula>-1</formula>
    </cfRule>
  </conditionalFormatting>
  <conditionalFormatting sqref="J264:J267">
    <cfRule type="cellIs" dxfId="1010" priority="946" stopIfTrue="1" operator="equal">
      <formula>-3</formula>
    </cfRule>
    <cfRule type="cellIs" dxfId="1009" priority="947" stopIfTrue="1" operator="equal">
      <formula>-1</formula>
    </cfRule>
  </conditionalFormatting>
  <conditionalFormatting sqref="J268:J270">
    <cfRule type="cellIs" dxfId="1008" priority="944" stopIfTrue="1" operator="equal">
      <formula>-3</formula>
    </cfRule>
    <cfRule type="cellIs" dxfId="1007" priority="945" stopIfTrue="1" operator="equal">
      <formula>-1</formula>
    </cfRule>
  </conditionalFormatting>
  <conditionalFormatting sqref="J271:J278">
    <cfRule type="cellIs" dxfId="1006" priority="942" stopIfTrue="1" operator="equal">
      <formula>-3</formula>
    </cfRule>
    <cfRule type="cellIs" dxfId="1005" priority="943" stopIfTrue="1" operator="equal">
      <formula>-1</formula>
    </cfRule>
  </conditionalFormatting>
  <conditionalFormatting sqref="J279:J280 J282:J287">
    <cfRule type="cellIs" dxfId="1004" priority="939" stopIfTrue="1" operator="equal">
      <formula>-3</formula>
    </cfRule>
    <cfRule type="cellIs" dxfId="1003" priority="940" stopIfTrue="1" operator="equal">
      <formula>-1</formula>
    </cfRule>
  </conditionalFormatting>
  <conditionalFormatting sqref="J281">
    <cfRule type="cellIs" dxfId="1002" priority="941" stopIfTrue="1" operator="lessThan">
      <formula>0</formula>
    </cfRule>
  </conditionalFormatting>
  <conditionalFormatting sqref="J288">
    <cfRule type="cellIs" dxfId="1001" priority="936" stopIfTrue="1" operator="equal">
      <formula>-3</formula>
    </cfRule>
    <cfRule type="cellIs" dxfId="1000" priority="937" stopIfTrue="1" operator="equal">
      <formula>-1</formula>
    </cfRule>
  </conditionalFormatting>
  <conditionalFormatting sqref="J289:J290">
    <cfRule type="cellIs" dxfId="999" priority="938" stopIfTrue="1" operator="lessThan">
      <formula>0</formula>
    </cfRule>
  </conditionalFormatting>
  <conditionalFormatting sqref="J291:J296">
    <cfRule type="cellIs" dxfId="998" priority="934" stopIfTrue="1" operator="equal">
      <formula>-3</formula>
    </cfRule>
    <cfRule type="cellIs" dxfId="997" priority="935" stopIfTrue="1" operator="equal">
      <formula>-1</formula>
    </cfRule>
  </conditionalFormatting>
  <conditionalFormatting sqref="J297:J300">
    <cfRule type="cellIs" dxfId="996" priority="932" stopIfTrue="1" operator="equal">
      <formula>-3</formula>
    </cfRule>
    <cfRule type="cellIs" dxfId="995" priority="933" stopIfTrue="1" operator="equal">
      <formula>-1</formula>
    </cfRule>
  </conditionalFormatting>
  <conditionalFormatting sqref="J301:J304">
    <cfRule type="cellIs" dxfId="994" priority="930" stopIfTrue="1" operator="equal">
      <formula>-3</formula>
    </cfRule>
    <cfRule type="cellIs" dxfId="993" priority="931" stopIfTrue="1" operator="equal">
      <formula>-1</formula>
    </cfRule>
  </conditionalFormatting>
  <conditionalFormatting sqref="J305:J307">
    <cfRule type="cellIs" dxfId="992" priority="928" stopIfTrue="1" operator="equal">
      <formula>-3</formula>
    </cfRule>
    <cfRule type="cellIs" dxfId="991" priority="929" stopIfTrue="1" operator="equal">
      <formula>-1</formula>
    </cfRule>
  </conditionalFormatting>
  <conditionalFormatting sqref="J308:J312">
    <cfRule type="cellIs" dxfId="990" priority="926" stopIfTrue="1" operator="equal">
      <formula>-3</formula>
    </cfRule>
    <cfRule type="cellIs" dxfId="989" priority="927" stopIfTrue="1" operator="equal">
      <formula>-1</formula>
    </cfRule>
  </conditionalFormatting>
  <conditionalFormatting sqref="J313:J314 J316:J321">
    <cfRule type="cellIs" dxfId="988" priority="923" stopIfTrue="1" operator="equal">
      <formula>-3</formula>
    </cfRule>
    <cfRule type="cellIs" dxfId="987" priority="924" stopIfTrue="1" operator="equal">
      <formula>-1</formula>
    </cfRule>
  </conditionalFormatting>
  <conditionalFormatting sqref="J315">
    <cfRule type="cellIs" dxfId="986" priority="925" stopIfTrue="1" operator="lessThan">
      <formula>0</formula>
    </cfRule>
  </conditionalFormatting>
  <conditionalFormatting sqref="J322">
    <cfRule type="cellIs" dxfId="985" priority="920" stopIfTrue="1" operator="equal">
      <formula>-3</formula>
    </cfRule>
    <cfRule type="cellIs" dxfId="984" priority="921" stopIfTrue="1" operator="equal">
      <formula>-1</formula>
    </cfRule>
  </conditionalFormatting>
  <conditionalFormatting sqref="J323:J324">
    <cfRule type="cellIs" dxfId="983" priority="922" stopIfTrue="1" operator="lessThan">
      <formula>0</formula>
    </cfRule>
  </conditionalFormatting>
  <conditionalFormatting sqref="J325:J330">
    <cfRule type="cellIs" dxfId="982" priority="918" stopIfTrue="1" operator="equal">
      <formula>-3</formula>
    </cfRule>
    <cfRule type="cellIs" dxfId="981" priority="919" stopIfTrue="1" operator="equal">
      <formula>-1</formula>
    </cfRule>
  </conditionalFormatting>
  <conditionalFormatting sqref="J331:J334">
    <cfRule type="cellIs" dxfId="980" priority="916" stopIfTrue="1" operator="equal">
      <formula>-3</formula>
    </cfRule>
    <cfRule type="cellIs" dxfId="979" priority="917" stopIfTrue="1" operator="equal">
      <formula>-1</formula>
    </cfRule>
  </conditionalFormatting>
  <conditionalFormatting sqref="J335:J336">
    <cfRule type="cellIs" dxfId="978" priority="914" stopIfTrue="1" operator="equal">
      <formula>-3</formula>
    </cfRule>
    <cfRule type="cellIs" dxfId="977" priority="915" stopIfTrue="1" operator="equal">
      <formula>-1</formula>
    </cfRule>
  </conditionalFormatting>
  <conditionalFormatting sqref="J337">
    <cfRule type="cellIs" dxfId="976" priority="911" stopIfTrue="1" operator="equal">
      <formula>-3</formula>
    </cfRule>
    <cfRule type="cellIs" dxfId="975" priority="912" stopIfTrue="1" operator="equal">
      <formula>-1</formula>
    </cfRule>
  </conditionalFormatting>
  <conditionalFormatting sqref="J338:J339">
    <cfRule type="cellIs" dxfId="974" priority="913" stopIfTrue="1" operator="lessThan">
      <formula>0</formula>
    </cfRule>
  </conditionalFormatting>
  <conditionalFormatting sqref="J340:J345">
    <cfRule type="cellIs" dxfId="973" priority="909" stopIfTrue="1" operator="equal">
      <formula>-3</formula>
    </cfRule>
    <cfRule type="cellIs" dxfId="972" priority="910" stopIfTrue="1" operator="equal">
      <formula>-1</formula>
    </cfRule>
  </conditionalFormatting>
  <conditionalFormatting sqref="J346:J348">
    <cfRule type="cellIs" dxfId="971" priority="907" stopIfTrue="1" operator="equal">
      <formula>-3</formula>
    </cfRule>
    <cfRule type="cellIs" dxfId="970" priority="908" stopIfTrue="1" operator="equal">
      <formula>-1</formula>
    </cfRule>
  </conditionalFormatting>
  <conditionalFormatting sqref="J349:J351">
    <cfRule type="cellIs" dxfId="969" priority="905" stopIfTrue="1" operator="equal">
      <formula>-3</formula>
    </cfRule>
    <cfRule type="cellIs" dxfId="968" priority="906" stopIfTrue="1" operator="equal">
      <formula>-1</formula>
    </cfRule>
  </conditionalFormatting>
  <conditionalFormatting sqref="J352:J354">
    <cfRule type="cellIs" dxfId="967" priority="903" stopIfTrue="1" operator="equal">
      <formula>-3</formula>
    </cfRule>
    <cfRule type="cellIs" dxfId="966" priority="904" stopIfTrue="1" operator="equal">
      <formula>-1</formula>
    </cfRule>
  </conditionalFormatting>
  <conditionalFormatting sqref="J355:J359">
    <cfRule type="cellIs" dxfId="965" priority="901" stopIfTrue="1" operator="equal">
      <formula>-3</formula>
    </cfRule>
    <cfRule type="cellIs" dxfId="964" priority="902" stopIfTrue="1" operator="equal">
      <formula>-1</formula>
    </cfRule>
  </conditionalFormatting>
  <conditionalFormatting sqref="J360:J361 J363:J368">
    <cfRule type="cellIs" dxfId="963" priority="898" stopIfTrue="1" operator="equal">
      <formula>-3</formula>
    </cfRule>
    <cfRule type="cellIs" dxfId="962" priority="899" stopIfTrue="1" operator="equal">
      <formula>-1</formula>
    </cfRule>
  </conditionalFormatting>
  <conditionalFormatting sqref="J362">
    <cfRule type="cellIs" dxfId="961" priority="900" stopIfTrue="1" operator="lessThan">
      <formula>0</formula>
    </cfRule>
  </conditionalFormatting>
  <conditionalFormatting sqref="J369">
    <cfRule type="cellIs" dxfId="960" priority="895" stopIfTrue="1" operator="equal">
      <formula>-3</formula>
    </cfRule>
    <cfRule type="cellIs" dxfId="959" priority="896" stopIfTrue="1" operator="equal">
      <formula>-1</formula>
    </cfRule>
  </conditionalFormatting>
  <conditionalFormatting sqref="J370:J371">
    <cfRule type="cellIs" dxfId="958" priority="897" stopIfTrue="1" operator="lessThan">
      <formula>0</formula>
    </cfRule>
  </conditionalFormatting>
  <conditionalFormatting sqref="J372:J377">
    <cfRule type="cellIs" dxfId="957" priority="893" stopIfTrue="1" operator="equal">
      <formula>-3</formula>
    </cfRule>
    <cfRule type="cellIs" dxfId="956" priority="894" stopIfTrue="1" operator="equal">
      <formula>-1</formula>
    </cfRule>
  </conditionalFormatting>
  <conditionalFormatting sqref="J378:J381">
    <cfRule type="cellIs" dxfId="955" priority="891" stopIfTrue="1" operator="equal">
      <formula>-3</formula>
    </cfRule>
    <cfRule type="cellIs" dxfId="954" priority="892" stopIfTrue="1" operator="equal">
      <formula>-1</formula>
    </cfRule>
  </conditionalFormatting>
  <conditionalFormatting sqref="J382:J383">
    <cfRule type="cellIs" dxfId="953" priority="889" stopIfTrue="1" operator="equal">
      <formula>-3</formula>
    </cfRule>
    <cfRule type="cellIs" dxfId="952" priority="890" stopIfTrue="1" operator="equal">
      <formula>-1</formula>
    </cfRule>
  </conditionalFormatting>
  <conditionalFormatting sqref="J384">
    <cfRule type="cellIs" dxfId="951" priority="886" stopIfTrue="1" operator="equal">
      <formula>-3</formula>
    </cfRule>
    <cfRule type="cellIs" dxfId="950" priority="887" stopIfTrue="1" operator="equal">
      <formula>-1</formula>
    </cfRule>
  </conditionalFormatting>
  <conditionalFormatting sqref="J385:J386">
    <cfRule type="cellIs" dxfId="949" priority="888" stopIfTrue="1" operator="lessThan">
      <formula>0</formula>
    </cfRule>
  </conditionalFormatting>
  <conditionalFormatting sqref="J387:J388">
    <cfRule type="cellIs" dxfId="948" priority="884" stopIfTrue="1" operator="equal">
      <formula>-3</formula>
    </cfRule>
    <cfRule type="cellIs" dxfId="947" priority="885" stopIfTrue="1" operator="equal">
      <formula>-1</formula>
    </cfRule>
  </conditionalFormatting>
  <conditionalFormatting sqref="J389">
    <cfRule type="cellIs" dxfId="946" priority="881" stopIfTrue="1" operator="equal">
      <formula>-3</formula>
    </cfRule>
    <cfRule type="cellIs" dxfId="945" priority="882" stopIfTrue="1" operator="equal">
      <formula>-1</formula>
    </cfRule>
  </conditionalFormatting>
  <conditionalFormatting sqref="J390:J391">
    <cfRule type="cellIs" dxfId="944" priority="883" stopIfTrue="1" operator="lessThan">
      <formula>0</formula>
    </cfRule>
  </conditionalFormatting>
  <conditionalFormatting sqref="J392:J397">
    <cfRule type="cellIs" dxfId="943" priority="879" stopIfTrue="1" operator="equal">
      <formula>-3</formula>
    </cfRule>
    <cfRule type="cellIs" dxfId="942" priority="880" stopIfTrue="1" operator="equal">
      <formula>-1</formula>
    </cfRule>
  </conditionalFormatting>
  <conditionalFormatting sqref="J398">
    <cfRule type="cellIs" dxfId="941" priority="877" stopIfTrue="1" operator="equal">
      <formula>-3</formula>
    </cfRule>
    <cfRule type="cellIs" dxfId="940" priority="878" stopIfTrue="1" operator="equal">
      <formula>-1</formula>
    </cfRule>
  </conditionalFormatting>
  <conditionalFormatting sqref="J399">
    <cfRule type="cellIs" dxfId="939" priority="876" stopIfTrue="1" operator="lessThan">
      <formula>0</formula>
    </cfRule>
  </conditionalFormatting>
  <conditionalFormatting sqref="J400:J403">
    <cfRule type="cellIs" dxfId="938" priority="874" stopIfTrue="1" operator="equal">
      <formula>-3</formula>
    </cfRule>
    <cfRule type="cellIs" dxfId="937" priority="875" stopIfTrue="1" operator="equal">
      <formula>-1</formula>
    </cfRule>
  </conditionalFormatting>
  <conditionalFormatting sqref="J404:J408">
    <cfRule type="cellIs" dxfId="936" priority="871" stopIfTrue="1" operator="equal">
      <formula>-3</formula>
    </cfRule>
    <cfRule type="cellIs" dxfId="935" priority="872" stopIfTrue="1" operator="equal">
      <formula>-1</formula>
    </cfRule>
  </conditionalFormatting>
  <conditionalFormatting sqref="J409:J410">
    <cfRule type="cellIs" dxfId="934" priority="873" stopIfTrue="1" operator="lessThan">
      <formula>0</formula>
    </cfRule>
  </conditionalFormatting>
  <conditionalFormatting sqref="J411:J416">
    <cfRule type="cellIs" dxfId="933" priority="869" stopIfTrue="1" operator="equal">
      <formula>-3</formula>
    </cfRule>
    <cfRule type="cellIs" dxfId="932" priority="870" stopIfTrue="1" operator="equal">
      <formula>-1</formula>
    </cfRule>
  </conditionalFormatting>
  <conditionalFormatting sqref="J417:J420">
    <cfRule type="cellIs" dxfId="931" priority="867" stopIfTrue="1" operator="equal">
      <formula>-3</formula>
    </cfRule>
    <cfRule type="cellIs" dxfId="930" priority="868" stopIfTrue="1" operator="equal">
      <formula>-1</formula>
    </cfRule>
  </conditionalFormatting>
  <conditionalFormatting sqref="J421:J424">
    <cfRule type="cellIs" dxfId="929" priority="865" stopIfTrue="1" operator="equal">
      <formula>-3</formula>
    </cfRule>
    <cfRule type="cellIs" dxfId="928" priority="866" stopIfTrue="1" operator="equal">
      <formula>-1</formula>
    </cfRule>
  </conditionalFormatting>
  <conditionalFormatting sqref="J425:J427">
    <cfRule type="cellIs" dxfId="927" priority="863" stopIfTrue="1" operator="equal">
      <formula>-3</formula>
    </cfRule>
    <cfRule type="cellIs" dxfId="926" priority="864" stopIfTrue="1" operator="equal">
      <formula>-1</formula>
    </cfRule>
  </conditionalFormatting>
  <conditionalFormatting sqref="J428:J435">
    <cfRule type="cellIs" dxfId="925" priority="861" stopIfTrue="1" operator="equal">
      <formula>-3</formula>
    </cfRule>
    <cfRule type="cellIs" dxfId="924" priority="862" stopIfTrue="1" operator="equal">
      <formula>-1</formula>
    </cfRule>
  </conditionalFormatting>
  <conditionalFormatting sqref="J436:J437 J439:J444">
    <cfRule type="cellIs" dxfId="923" priority="858" stopIfTrue="1" operator="equal">
      <formula>-3</formula>
    </cfRule>
    <cfRule type="cellIs" dxfId="922" priority="859" stopIfTrue="1" operator="equal">
      <formula>-1</formula>
    </cfRule>
  </conditionalFormatting>
  <conditionalFormatting sqref="J438">
    <cfRule type="cellIs" dxfId="921" priority="860" stopIfTrue="1" operator="lessThan">
      <formula>0</formula>
    </cfRule>
  </conditionalFormatting>
  <conditionalFormatting sqref="J445:J449">
    <cfRule type="cellIs" dxfId="920" priority="855" stopIfTrue="1" operator="equal">
      <formula>-3</formula>
    </cfRule>
    <cfRule type="cellIs" dxfId="919" priority="856" stopIfTrue="1" operator="equal">
      <formula>-1</formula>
    </cfRule>
  </conditionalFormatting>
  <conditionalFormatting sqref="J450:J451">
    <cfRule type="cellIs" dxfId="918" priority="857" stopIfTrue="1" operator="lessThan">
      <formula>0</formula>
    </cfRule>
  </conditionalFormatting>
  <conditionalFormatting sqref="J452:J457">
    <cfRule type="cellIs" dxfId="917" priority="853" stopIfTrue="1" operator="equal">
      <formula>-3</formula>
    </cfRule>
    <cfRule type="cellIs" dxfId="916" priority="854" stopIfTrue="1" operator="equal">
      <formula>-1</formula>
    </cfRule>
  </conditionalFormatting>
  <conditionalFormatting sqref="J458:J461">
    <cfRule type="cellIs" dxfId="915" priority="851" stopIfTrue="1" operator="equal">
      <formula>-3</formula>
    </cfRule>
    <cfRule type="cellIs" dxfId="914" priority="852" stopIfTrue="1" operator="equal">
      <formula>-1</formula>
    </cfRule>
  </conditionalFormatting>
  <conditionalFormatting sqref="J462:J465">
    <cfRule type="cellIs" dxfId="913" priority="849" stopIfTrue="1" operator="equal">
      <formula>-3</formula>
    </cfRule>
    <cfRule type="cellIs" dxfId="912" priority="850" stopIfTrue="1" operator="equal">
      <formula>-1</formula>
    </cfRule>
  </conditionalFormatting>
  <conditionalFormatting sqref="J466:J468">
    <cfRule type="cellIs" dxfId="911" priority="847" stopIfTrue="1" operator="equal">
      <formula>-3</formula>
    </cfRule>
    <cfRule type="cellIs" dxfId="910" priority="848" stopIfTrue="1" operator="equal">
      <formula>-1</formula>
    </cfRule>
  </conditionalFormatting>
  <conditionalFormatting sqref="J469:J476">
    <cfRule type="cellIs" dxfId="909" priority="845" stopIfTrue="1" operator="equal">
      <formula>-3</formula>
    </cfRule>
    <cfRule type="cellIs" dxfId="908" priority="846" stopIfTrue="1" operator="equal">
      <formula>-1</formula>
    </cfRule>
  </conditionalFormatting>
  <conditionalFormatting sqref="J477:J478 J480:J485">
    <cfRule type="cellIs" dxfId="907" priority="842" stopIfTrue="1" operator="equal">
      <formula>-3</formula>
    </cfRule>
    <cfRule type="cellIs" dxfId="906" priority="843" stopIfTrue="1" operator="equal">
      <formula>-1</formula>
    </cfRule>
  </conditionalFormatting>
  <conditionalFormatting sqref="J479">
    <cfRule type="cellIs" dxfId="905" priority="844" stopIfTrue="1" operator="lessThan">
      <formula>0</formula>
    </cfRule>
  </conditionalFormatting>
  <conditionalFormatting sqref="J486">
    <cfRule type="cellIs" dxfId="904" priority="839" stopIfTrue="1" operator="equal">
      <formula>-3</formula>
    </cfRule>
    <cfRule type="cellIs" dxfId="903" priority="840" stopIfTrue="1" operator="equal">
      <formula>-1</formula>
    </cfRule>
  </conditionalFormatting>
  <conditionalFormatting sqref="J487:J488">
    <cfRule type="cellIs" dxfId="902" priority="841" stopIfTrue="1" operator="lessThan">
      <formula>0</formula>
    </cfRule>
  </conditionalFormatting>
  <conditionalFormatting sqref="J489:J494">
    <cfRule type="cellIs" dxfId="901" priority="837" stopIfTrue="1" operator="equal">
      <formula>-3</formula>
    </cfRule>
    <cfRule type="cellIs" dxfId="900" priority="838" stopIfTrue="1" operator="equal">
      <formula>-1</formula>
    </cfRule>
  </conditionalFormatting>
  <conditionalFormatting sqref="J495:J498">
    <cfRule type="cellIs" dxfId="899" priority="835" stopIfTrue="1" operator="equal">
      <formula>-3</formula>
    </cfRule>
    <cfRule type="cellIs" dxfId="898" priority="836" stopIfTrue="1" operator="equal">
      <formula>-1</formula>
    </cfRule>
  </conditionalFormatting>
  <conditionalFormatting sqref="J499:J502">
    <cfRule type="cellIs" dxfId="897" priority="833" stopIfTrue="1" operator="equal">
      <formula>-3</formula>
    </cfRule>
    <cfRule type="cellIs" dxfId="896" priority="834" stopIfTrue="1" operator="equal">
      <formula>-1</formula>
    </cfRule>
  </conditionalFormatting>
  <conditionalFormatting sqref="J503:J505">
    <cfRule type="cellIs" dxfId="895" priority="831" stopIfTrue="1" operator="equal">
      <formula>-3</formula>
    </cfRule>
    <cfRule type="cellIs" dxfId="894" priority="832" stopIfTrue="1" operator="equal">
      <formula>-1</formula>
    </cfRule>
  </conditionalFormatting>
  <conditionalFormatting sqref="J506:J510">
    <cfRule type="cellIs" dxfId="893" priority="829" stopIfTrue="1" operator="equal">
      <formula>-3</formula>
    </cfRule>
    <cfRule type="cellIs" dxfId="892" priority="830" stopIfTrue="1" operator="equal">
      <formula>-1</formula>
    </cfRule>
  </conditionalFormatting>
  <conditionalFormatting sqref="J511:J512 J514:J519">
    <cfRule type="cellIs" dxfId="891" priority="826" stopIfTrue="1" operator="equal">
      <formula>-3</formula>
    </cfRule>
    <cfRule type="cellIs" dxfId="890" priority="827" stopIfTrue="1" operator="equal">
      <formula>-1</formula>
    </cfRule>
  </conditionalFormatting>
  <conditionalFormatting sqref="J513">
    <cfRule type="cellIs" dxfId="889" priority="828" stopIfTrue="1" operator="lessThan">
      <formula>0</formula>
    </cfRule>
  </conditionalFormatting>
  <conditionalFormatting sqref="J520">
    <cfRule type="cellIs" dxfId="888" priority="823" stopIfTrue="1" operator="equal">
      <formula>-3</formula>
    </cfRule>
    <cfRule type="cellIs" dxfId="887" priority="824" stopIfTrue="1" operator="equal">
      <formula>-1</formula>
    </cfRule>
  </conditionalFormatting>
  <conditionalFormatting sqref="J521:J522">
    <cfRule type="cellIs" dxfId="886" priority="825" stopIfTrue="1" operator="lessThan">
      <formula>0</formula>
    </cfRule>
  </conditionalFormatting>
  <conditionalFormatting sqref="J523:J528">
    <cfRule type="cellIs" dxfId="885" priority="821" stopIfTrue="1" operator="equal">
      <formula>-3</formula>
    </cfRule>
    <cfRule type="cellIs" dxfId="884" priority="822" stopIfTrue="1" operator="equal">
      <formula>-1</formula>
    </cfRule>
  </conditionalFormatting>
  <conditionalFormatting sqref="J529:J532">
    <cfRule type="cellIs" dxfId="883" priority="819" stopIfTrue="1" operator="equal">
      <formula>-3</formula>
    </cfRule>
    <cfRule type="cellIs" dxfId="882" priority="820" stopIfTrue="1" operator="equal">
      <formula>-1</formula>
    </cfRule>
  </conditionalFormatting>
  <conditionalFormatting sqref="J533:J534">
    <cfRule type="cellIs" dxfId="881" priority="817" stopIfTrue="1" operator="equal">
      <formula>-3</formula>
    </cfRule>
    <cfRule type="cellIs" dxfId="880" priority="818" stopIfTrue="1" operator="equal">
      <formula>-1</formula>
    </cfRule>
  </conditionalFormatting>
  <conditionalFormatting sqref="J535">
    <cfRule type="cellIs" dxfId="879" priority="814" stopIfTrue="1" operator="equal">
      <formula>-3</formula>
    </cfRule>
    <cfRule type="cellIs" dxfId="878" priority="815" stopIfTrue="1" operator="equal">
      <formula>-1</formula>
    </cfRule>
  </conditionalFormatting>
  <conditionalFormatting sqref="J536:J537">
    <cfRule type="cellIs" dxfId="877" priority="816" stopIfTrue="1" operator="lessThan">
      <formula>0</formula>
    </cfRule>
  </conditionalFormatting>
  <conditionalFormatting sqref="J538:J543">
    <cfRule type="cellIs" dxfId="876" priority="812" stopIfTrue="1" operator="equal">
      <formula>-3</formula>
    </cfRule>
    <cfRule type="cellIs" dxfId="875" priority="813" stopIfTrue="1" operator="equal">
      <formula>-1</formula>
    </cfRule>
  </conditionalFormatting>
  <conditionalFormatting sqref="J544:J546">
    <cfRule type="cellIs" dxfId="874" priority="810" stopIfTrue="1" operator="equal">
      <formula>-3</formula>
    </cfRule>
    <cfRule type="cellIs" dxfId="873" priority="811" stopIfTrue="1" operator="equal">
      <formula>-1</formula>
    </cfRule>
  </conditionalFormatting>
  <conditionalFormatting sqref="J547:J549">
    <cfRule type="cellIs" dxfId="872" priority="808" stopIfTrue="1" operator="equal">
      <formula>-3</formula>
    </cfRule>
    <cfRule type="cellIs" dxfId="871" priority="809" stopIfTrue="1" operator="equal">
      <formula>-1</formula>
    </cfRule>
  </conditionalFormatting>
  <conditionalFormatting sqref="J550:J552">
    <cfRule type="cellIs" dxfId="870" priority="806" stopIfTrue="1" operator="equal">
      <formula>-3</formula>
    </cfRule>
    <cfRule type="cellIs" dxfId="869" priority="807" stopIfTrue="1" operator="equal">
      <formula>-1</formula>
    </cfRule>
  </conditionalFormatting>
  <conditionalFormatting sqref="J553:J557">
    <cfRule type="cellIs" dxfId="868" priority="804" stopIfTrue="1" operator="equal">
      <formula>-3</formula>
    </cfRule>
    <cfRule type="cellIs" dxfId="867" priority="805" stopIfTrue="1" operator="equal">
      <formula>-1</formula>
    </cfRule>
  </conditionalFormatting>
  <conditionalFormatting sqref="J558:J559 J561:J566">
    <cfRule type="cellIs" dxfId="866" priority="801" stopIfTrue="1" operator="equal">
      <formula>-3</formula>
    </cfRule>
    <cfRule type="cellIs" dxfId="865" priority="802" stopIfTrue="1" operator="equal">
      <formula>-1</formula>
    </cfRule>
  </conditionalFormatting>
  <conditionalFormatting sqref="J560">
    <cfRule type="cellIs" dxfId="864" priority="803" stopIfTrue="1" operator="lessThan">
      <formula>0</formula>
    </cfRule>
  </conditionalFormatting>
  <conditionalFormatting sqref="J567">
    <cfRule type="cellIs" dxfId="863" priority="798" stopIfTrue="1" operator="equal">
      <formula>-3</formula>
    </cfRule>
    <cfRule type="cellIs" dxfId="862" priority="799" stopIfTrue="1" operator="equal">
      <formula>-1</formula>
    </cfRule>
  </conditionalFormatting>
  <conditionalFormatting sqref="J568:J569">
    <cfRule type="cellIs" dxfId="861" priority="800" stopIfTrue="1" operator="lessThan">
      <formula>0</formula>
    </cfRule>
  </conditionalFormatting>
  <conditionalFormatting sqref="J570:J575">
    <cfRule type="cellIs" dxfId="860" priority="796" stopIfTrue="1" operator="equal">
      <formula>-3</formula>
    </cfRule>
    <cfRule type="cellIs" dxfId="859" priority="797" stopIfTrue="1" operator="equal">
      <formula>-1</formula>
    </cfRule>
  </conditionalFormatting>
  <conditionalFormatting sqref="J576:J579">
    <cfRule type="cellIs" dxfId="858" priority="794" stopIfTrue="1" operator="equal">
      <formula>-3</formula>
    </cfRule>
    <cfRule type="cellIs" dxfId="857" priority="795" stopIfTrue="1" operator="equal">
      <formula>-1</formula>
    </cfRule>
  </conditionalFormatting>
  <conditionalFormatting sqref="J580:J581">
    <cfRule type="cellIs" dxfId="856" priority="792" stopIfTrue="1" operator="equal">
      <formula>-3</formula>
    </cfRule>
    <cfRule type="cellIs" dxfId="855" priority="793" stopIfTrue="1" operator="equal">
      <formula>-1</formula>
    </cfRule>
  </conditionalFormatting>
  <conditionalFormatting sqref="J582">
    <cfRule type="cellIs" dxfId="854" priority="789" stopIfTrue="1" operator="equal">
      <formula>-3</formula>
    </cfRule>
    <cfRule type="cellIs" dxfId="853" priority="790" stopIfTrue="1" operator="equal">
      <formula>-1</formula>
    </cfRule>
  </conditionalFormatting>
  <conditionalFormatting sqref="J583:J584">
    <cfRule type="cellIs" dxfId="852" priority="791" stopIfTrue="1" operator="lessThan">
      <formula>0</formula>
    </cfRule>
  </conditionalFormatting>
  <conditionalFormatting sqref="J585:J586">
    <cfRule type="cellIs" dxfId="851" priority="787" stopIfTrue="1" operator="equal">
      <formula>-3</formula>
    </cfRule>
    <cfRule type="cellIs" dxfId="850" priority="788" stopIfTrue="1" operator="equal">
      <formula>-1</formula>
    </cfRule>
  </conditionalFormatting>
  <conditionalFormatting sqref="J587">
    <cfRule type="cellIs" dxfId="849" priority="784" stopIfTrue="1" operator="equal">
      <formula>-3</formula>
    </cfRule>
    <cfRule type="cellIs" dxfId="848" priority="785" stopIfTrue="1" operator="equal">
      <formula>-1</formula>
    </cfRule>
  </conditionalFormatting>
  <conditionalFormatting sqref="J588:J589">
    <cfRule type="cellIs" dxfId="847" priority="786" stopIfTrue="1" operator="lessThan">
      <formula>0</formula>
    </cfRule>
  </conditionalFormatting>
  <conditionalFormatting sqref="J590:J595">
    <cfRule type="cellIs" dxfId="846" priority="782" stopIfTrue="1" operator="equal">
      <formula>-3</formula>
    </cfRule>
    <cfRule type="cellIs" dxfId="845" priority="783" stopIfTrue="1" operator="equal">
      <formula>-1</formula>
    </cfRule>
  </conditionalFormatting>
  <conditionalFormatting sqref="J596">
    <cfRule type="cellIs" dxfId="844" priority="780" stopIfTrue="1" operator="equal">
      <formula>-3</formula>
    </cfRule>
    <cfRule type="cellIs" dxfId="843" priority="781" stopIfTrue="1" operator="equal">
      <formula>-1</formula>
    </cfRule>
  </conditionalFormatting>
  <conditionalFormatting sqref="J597">
    <cfRule type="cellIs" dxfId="842" priority="779" stopIfTrue="1" operator="lessThan">
      <formula>0</formula>
    </cfRule>
  </conditionalFormatting>
  <conditionalFormatting sqref="J598:J601">
    <cfRule type="cellIs" dxfId="841" priority="777" stopIfTrue="1" operator="equal">
      <formula>-3</formula>
    </cfRule>
    <cfRule type="cellIs" dxfId="840" priority="778" stopIfTrue="1" operator="equal">
      <formula>-1</formula>
    </cfRule>
  </conditionalFormatting>
  <conditionalFormatting sqref="J602:J606">
    <cfRule type="cellIs" dxfId="839" priority="774" stopIfTrue="1" operator="equal">
      <formula>-3</formula>
    </cfRule>
    <cfRule type="cellIs" dxfId="838" priority="775" stopIfTrue="1" operator="equal">
      <formula>-1</formula>
    </cfRule>
  </conditionalFormatting>
  <conditionalFormatting sqref="J607:J608">
    <cfRule type="cellIs" dxfId="837" priority="776" stopIfTrue="1" operator="lessThan">
      <formula>0</formula>
    </cfRule>
  </conditionalFormatting>
  <conditionalFormatting sqref="J609:J614">
    <cfRule type="cellIs" dxfId="836" priority="772" stopIfTrue="1" operator="equal">
      <formula>-3</formula>
    </cfRule>
    <cfRule type="cellIs" dxfId="835" priority="773" stopIfTrue="1" operator="equal">
      <formula>-1</formula>
    </cfRule>
  </conditionalFormatting>
  <conditionalFormatting sqref="J615:J618">
    <cfRule type="cellIs" dxfId="834" priority="770" stopIfTrue="1" operator="equal">
      <formula>-3</formula>
    </cfRule>
    <cfRule type="cellIs" dxfId="833" priority="771" stopIfTrue="1" operator="equal">
      <formula>-1</formula>
    </cfRule>
  </conditionalFormatting>
  <conditionalFormatting sqref="J619:J622">
    <cfRule type="cellIs" dxfId="832" priority="768" stopIfTrue="1" operator="equal">
      <formula>-3</formula>
    </cfRule>
    <cfRule type="cellIs" dxfId="831" priority="769" stopIfTrue="1" operator="equal">
      <formula>-1</formula>
    </cfRule>
  </conditionalFormatting>
  <conditionalFormatting sqref="J623:J625">
    <cfRule type="cellIs" dxfId="830" priority="766" stopIfTrue="1" operator="equal">
      <formula>-3</formula>
    </cfRule>
    <cfRule type="cellIs" dxfId="829" priority="767" stopIfTrue="1" operator="equal">
      <formula>-1</formula>
    </cfRule>
  </conditionalFormatting>
  <conditionalFormatting sqref="J626:J633">
    <cfRule type="cellIs" dxfId="828" priority="764" stopIfTrue="1" operator="equal">
      <formula>-3</formula>
    </cfRule>
    <cfRule type="cellIs" dxfId="827" priority="765" stopIfTrue="1" operator="equal">
      <formula>-1</formula>
    </cfRule>
  </conditionalFormatting>
  <conditionalFormatting sqref="J634:J635 J637:J642">
    <cfRule type="cellIs" dxfId="826" priority="761" stopIfTrue="1" operator="equal">
      <formula>-3</formula>
    </cfRule>
    <cfRule type="cellIs" dxfId="825" priority="762" stopIfTrue="1" operator="equal">
      <formula>-1</formula>
    </cfRule>
  </conditionalFormatting>
  <conditionalFormatting sqref="J636">
    <cfRule type="cellIs" dxfId="824" priority="763" stopIfTrue="1" operator="lessThan">
      <formula>0</formula>
    </cfRule>
  </conditionalFormatting>
  <conditionalFormatting sqref="J643:J647">
    <cfRule type="cellIs" dxfId="823" priority="758" stopIfTrue="1" operator="equal">
      <formula>-3</formula>
    </cfRule>
    <cfRule type="cellIs" dxfId="822" priority="759" stopIfTrue="1" operator="equal">
      <formula>-1</formula>
    </cfRule>
  </conditionalFormatting>
  <conditionalFormatting sqref="J648:J649">
    <cfRule type="cellIs" dxfId="821" priority="760" stopIfTrue="1" operator="lessThan">
      <formula>0</formula>
    </cfRule>
  </conditionalFormatting>
  <conditionalFormatting sqref="J650:J655">
    <cfRule type="cellIs" dxfId="820" priority="756" stopIfTrue="1" operator="equal">
      <formula>-3</formula>
    </cfRule>
    <cfRule type="cellIs" dxfId="819" priority="757" stopIfTrue="1" operator="equal">
      <formula>-1</formula>
    </cfRule>
  </conditionalFormatting>
  <conditionalFormatting sqref="J656:J659">
    <cfRule type="cellIs" dxfId="818" priority="754" stopIfTrue="1" operator="equal">
      <formula>-3</formula>
    </cfRule>
    <cfRule type="cellIs" dxfId="817" priority="755" stopIfTrue="1" operator="equal">
      <formula>-1</formula>
    </cfRule>
  </conditionalFormatting>
  <conditionalFormatting sqref="J660:J663">
    <cfRule type="cellIs" dxfId="816" priority="752" stopIfTrue="1" operator="equal">
      <formula>-3</formula>
    </cfRule>
    <cfRule type="cellIs" dxfId="815" priority="753" stopIfTrue="1" operator="equal">
      <formula>-1</formula>
    </cfRule>
  </conditionalFormatting>
  <conditionalFormatting sqref="J664:J666">
    <cfRule type="cellIs" dxfId="814" priority="750" stopIfTrue="1" operator="equal">
      <formula>-3</formula>
    </cfRule>
    <cfRule type="cellIs" dxfId="813" priority="751" stopIfTrue="1" operator="equal">
      <formula>-1</formula>
    </cfRule>
  </conditionalFormatting>
  <conditionalFormatting sqref="J667:J674">
    <cfRule type="cellIs" dxfId="812" priority="748" stopIfTrue="1" operator="equal">
      <formula>-3</formula>
    </cfRule>
    <cfRule type="cellIs" dxfId="811" priority="749" stopIfTrue="1" operator="equal">
      <formula>-1</formula>
    </cfRule>
  </conditionalFormatting>
  <conditionalFormatting sqref="J675:J676 J678:J683">
    <cfRule type="cellIs" dxfId="810" priority="745" stopIfTrue="1" operator="equal">
      <formula>-3</formula>
    </cfRule>
    <cfRule type="cellIs" dxfId="809" priority="746" stopIfTrue="1" operator="equal">
      <formula>-1</formula>
    </cfRule>
  </conditionalFormatting>
  <conditionalFormatting sqref="J677">
    <cfRule type="cellIs" dxfId="808" priority="747" stopIfTrue="1" operator="lessThan">
      <formula>0</formula>
    </cfRule>
  </conditionalFormatting>
  <conditionalFormatting sqref="J684">
    <cfRule type="cellIs" dxfId="807" priority="742" stopIfTrue="1" operator="equal">
      <formula>-3</formula>
    </cfRule>
    <cfRule type="cellIs" dxfId="806" priority="743" stopIfTrue="1" operator="equal">
      <formula>-1</formula>
    </cfRule>
  </conditionalFormatting>
  <conditionalFormatting sqref="J685:J686">
    <cfRule type="cellIs" dxfId="805" priority="744" stopIfTrue="1" operator="lessThan">
      <formula>0</formula>
    </cfRule>
  </conditionalFormatting>
  <conditionalFormatting sqref="J687:J692">
    <cfRule type="cellIs" dxfId="804" priority="740" stopIfTrue="1" operator="equal">
      <formula>-3</formula>
    </cfRule>
    <cfRule type="cellIs" dxfId="803" priority="741" stopIfTrue="1" operator="equal">
      <formula>-1</formula>
    </cfRule>
  </conditionalFormatting>
  <conditionalFormatting sqref="J693:J696">
    <cfRule type="cellIs" dxfId="802" priority="738" stopIfTrue="1" operator="equal">
      <formula>-3</formula>
    </cfRule>
    <cfRule type="cellIs" dxfId="801" priority="739" stopIfTrue="1" operator="equal">
      <formula>-1</formula>
    </cfRule>
  </conditionalFormatting>
  <conditionalFormatting sqref="J697:J700">
    <cfRule type="cellIs" dxfId="800" priority="736" stopIfTrue="1" operator="equal">
      <formula>-3</formula>
    </cfRule>
    <cfRule type="cellIs" dxfId="799" priority="737" stopIfTrue="1" operator="equal">
      <formula>-1</formula>
    </cfRule>
  </conditionalFormatting>
  <conditionalFormatting sqref="J701:J703">
    <cfRule type="cellIs" dxfId="798" priority="734" stopIfTrue="1" operator="equal">
      <formula>-3</formula>
    </cfRule>
    <cfRule type="cellIs" dxfId="797" priority="735" stopIfTrue="1" operator="equal">
      <formula>-1</formula>
    </cfRule>
  </conditionalFormatting>
  <conditionalFormatting sqref="J704:J708">
    <cfRule type="cellIs" dxfId="796" priority="732" stopIfTrue="1" operator="equal">
      <formula>-3</formula>
    </cfRule>
    <cfRule type="cellIs" dxfId="795" priority="733" stopIfTrue="1" operator="equal">
      <formula>-1</formula>
    </cfRule>
  </conditionalFormatting>
  <conditionalFormatting sqref="J709:J710 J712:J717">
    <cfRule type="cellIs" dxfId="794" priority="729" stopIfTrue="1" operator="equal">
      <formula>-3</formula>
    </cfRule>
    <cfRule type="cellIs" dxfId="793" priority="730" stopIfTrue="1" operator="equal">
      <formula>-1</formula>
    </cfRule>
  </conditionalFormatting>
  <conditionalFormatting sqref="J711">
    <cfRule type="cellIs" dxfId="792" priority="731" stopIfTrue="1" operator="lessThan">
      <formula>0</formula>
    </cfRule>
  </conditionalFormatting>
  <conditionalFormatting sqref="J718">
    <cfRule type="cellIs" dxfId="791" priority="726" stopIfTrue="1" operator="equal">
      <formula>-3</formula>
    </cfRule>
    <cfRule type="cellIs" dxfId="790" priority="727" stopIfTrue="1" operator="equal">
      <formula>-1</formula>
    </cfRule>
  </conditionalFormatting>
  <conditionalFormatting sqref="J719:J720">
    <cfRule type="cellIs" dxfId="789" priority="728" stopIfTrue="1" operator="lessThan">
      <formula>0</formula>
    </cfRule>
  </conditionalFormatting>
  <conditionalFormatting sqref="J721:J726">
    <cfRule type="cellIs" dxfId="788" priority="724" stopIfTrue="1" operator="equal">
      <formula>-3</formula>
    </cfRule>
    <cfRule type="cellIs" dxfId="787" priority="725" stopIfTrue="1" operator="equal">
      <formula>-1</formula>
    </cfRule>
  </conditionalFormatting>
  <conditionalFormatting sqref="J727:J730">
    <cfRule type="cellIs" dxfId="786" priority="722" stopIfTrue="1" operator="equal">
      <formula>-3</formula>
    </cfRule>
    <cfRule type="cellIs" dxfId="785" priority="723" stopIfTrue="1" operator="equal">
      <formula>-1</formula>
    </cfRule>
  </conditionalFormatting>
  <conditionalFormatting sqref="J731:J732">
    <cfRule type="cellIs" dxfId="784" priority="720" stopIfTrue="1" operator="equal">
      <formula>-3</formula>
    </cfRule>
    <cfRule type="cellIs" dxfId="783" priority="721" stopIfTrue="1" operator="equal">
      <formula>-1</formula>
    </cfRule>
  </conditionalFormatting>
  <conditionalFormatting sqref="J733">
    <cfRule type="cellIs" dxfId="782" priority="717" stopIfTrue="1" operator="equal">
      <formula>-3</formula>
    </cfRule>
    <cfRule type="cellIs" dxfId="781" priority="718" stopIfTrue="1" operator="equal">
      <formula>-1</formula>
    </cfRule>
  </conditionalFormatting>
  <conditionalFormatting sqref="J734:J735">
    <cfRule type="cellIs" dxfId="780" priority="719" stopIfTrue="1" operator="lessThan">
      <formula>0</formula>
    </cfRule>
  </conditionalFormatting>
  <conditionalFormatting sqref="J736:J741">
    <cfRule type="cellIs" dxfId="779" priority="715" stopIfTrue="1" operator="equal">
      <formula>-3</formula>
    </cfRule>
    <cfRule type="cellIs" dxfId="778" priority="716" stopIfTrue="1" operator="equal">
      <formula>-1</formula>
    </cfRule>
  </conditionalFormatting>
  <conditionalFormatting sqref="J742:J744">
    <cfRule type="cellIs" dxfId="777" priority="713" stopIfTrue="1" operator="equal">
      <formula>-3</formula>
    </cfRule>
    <cfRule type="cellIs" dxfId="776" priority="714" stopIfTrue="1" operator="equal">
      <formula>-1</formula>
    </cfRule>
  </conditionalFormatting>
  <conditionalFormatting sqref="J745:J747">
    <cfRule type="cellIs" dxfId="775" priority="711" stopIfTrue="1" operator="equal">
      <formula>-3</formula>
    </cfRule>
    <cfRule type="cellIs" dxfId="774" priority="712" stopIfTrue="1" operator="equal">
      <formula>-1</formula>
    </cfRule>
  </conditionalFormatting>
  <conditionalFormatting sqref="J748:J750">
    <cfRule type="cellIs" dxfId="773" priority="709" stopIfTrue="1" operator="equal">
      <formula>-3</formula>
    </cfRule>
    <cfRule type="cellIs" dxfId="772" priority="710" stopIfTrue="1" operator="equal">
      <formula>-1</formula>
    </cfRule>
  </conditionalFormatting>
  <conditionalFormatting sqref="J751:J755">
    <cfRule type="cellIs" dxfId="771" priority="707" stopIfTrue="1" operator="equal">
      <formula>-3</formula>
    </cfRule>
    <cfRule type="cellIs" dxfId="770" priority="708" stopIfTrue="1" operator="equal">
      <formula>-1</formula>
    </cfRule>
  </conditionalFormatting>
  <conditionalFormatting sqref="J756:J757 J759:J764">
    <cfRule type="cellIs" dxfId="769" priority="704" stopIfTrue="1" operator="equal">
      <formula>-3</formula>
    </cfRule>
    <cfRule type="cellIs" dxfId="768" priority="705" stopIfTrue="1" operator="equal">
      <formula>-1</formula>
    </cfRule>
  </conditionalFormatting>
  <conditionalFormatting sqref="J758">
    <cfRule type="cellIs" dxfId="767" priority="706" stopIfTrue="1" operator="lessThan">
      <formula>0</formula>
    </cfRule>
  </conditionalFormatting>
  <conditionalFormatting sqref="J765">
    <cfRule type="cellIs" dxfId="766" priority="701" stopIfTrue="1" operator="equal">
      <formula>-3</formula>
    </cfRule>
    <cfRule type="cellIs" dxfId="765" priority="702" stopIfTrue="1" operator="equal">
      <formula>-1</formula>
    </cfRule>
  </conditionalFormatting>
  <conditionalFormatting sqref="J766:J767">
    <cfRule type="cellIs" dxfId="764" priority="703" stopIfTrue="1" operator="lessThan">
      <formula>0</formula>
    </cfRule>
  </conditionalFormatting>
  <conditionalFormatting sqref="J768:J773">
    <cfRule type="cellIs" dxfId="763" priority="699" stopIfTrue="1" operator="equal">
      <formula>-3</formula>
    </cfRule>
    <cfRule type="cellIs" dxfId="762" priority="700" stopIfTrue="1" operator="equal">
      <formula>-1</formula>
    </cfRule>
  </conditionalFormatting>
  <conditionalFormatting sqref="J774:J777">
    <cfRule type="cellIs" dxfId="761" priority="697" stopIfTrue="1" operator="equal">
      <formula>-3</formula>
    </cfRule>
    <cfRule type="cellIs" dxfId="760" priority="698" stopIfTrue="1" operator="equal">
      <formula>-1</formula>
    </cfRule>
  </conditionalFormatting>
  <conditionalFormatting sqref="J778:J779">
    <cfRule type="cellIs" dxfId="759" priority="695" stopIfTrue="1" operator="equal">
      <formula>-3</formula>
    </cfRule>
    <cfRule type="cellIs" dxfId="758" priority="696" stopIfTrue="1" operator="equal">
      <formula>-1</formula>
    </cfRule>
  </conditionalFormatting>
  <conditionalFormatting sqref="J780">
    <cfRule type="cellIs" dxfId="757" priority="692" stopIfTrue="1" operator="equal">
      <formula>-3</formula>
    </cfRule>
    <cfRule type="cellIs" dxfId="756" priority="693" stopIfTrue="1" operator="equal">
      <formula>-1</formula>
    </cfRule>
  </conditionalFormatting>
  <conditionalFormatting sqref="J781:J782">
    <cfRule type="cellIs" dxfId="755" priority="694" stopIfTrue="1" operator="lessThan">
      <formula>0</formula>
    </cfRule>
  </conditionalFormatting>
  <conditionalFormatting sqref="J783:J784">
    <cfRule type="cellIs" dxfId="754" priority="690" stopIfTrue="1" operator="equal">
      <formula>-3</formula>
    </cfRule>
    <cfRule type="cellIs" dxfId="753" priority="691" stopIfTrue="1" operator="equal">
      <formula>-1</formula>
    </cfRule>
  </conditionalFormatting>
  <conditionalFormatting sqref="J785">
    <cfRule type="cellIs" dxfId="752" priority="687" stopIfTrue="1" operator="equal">
      <formula>-3</formula>
    </cfRule>
    <cfRule type="cellIs" dxfId="751" priority="688" stopIfTrue="1" operator="equal">
      <formula>-1</formula>
    </cfRule>
  </conditionalFormatting>
  <conditionalFormatting sqref="J2110:J2111">
    <cfRule type="cellIs" dxfId="750" priority="10" stopIfTrue="1" operator="lessThan">
      <formula>0</formula>
    </cfRule>
  </conditionalFormatting>
  <conditionalFormatting sqref="J2112:J2117">
    <cfRule type="cellIs" dxfId="749" priority="6" stopIfTrue="1" operator="equal">
      <formula>-3</formula>
    </cfRule>
    <cfRule type="cellIs" dxfId="748" priority="7" stopIfTrue="1" operator="equal">
      <formula>-1</formula>
    </cfRule>
  </conditionalFormatting>
  <conditionalFormatting sqref="J2118">
    <cfRule type="cellIs" dxfId="747" priority="4" stopIfTrue="1" operator="equal">
      <formula>-3</formula>
    </cfRule>
    <cfRule type="cellIs" dxfId="746" priority="5" stopIfTrue="1" operator="equal">
      <formula>-1</formula>
    </cfRule>
  </conditionalFormatting>
  <conditionalFormatting sqref="J2119">
    <cfRule type="cellIs" dxfId="745" priority="3" stopIfTrue="1" operator="lessThan">
      <formula>0</formula>
    </cfRule>
  </conditionalFormatting>
  <conditionalFormatting sqref="J2120:J2123">
    <cfRule type="cellIs" dxfId="744" priority="1" stopIfTrue="1" operator="equal">
      <formula>-3</formula>
    </cfRule>
    <cfRule type="cellIs" dxfId="743" priority="2" stopIfTrue="1" operator="equal">
      <formula>-1</formula>
    </cfRule>
  </conditionalFormatting>
  <conditionalFormatting sqref="J786:J790">
    <cfRule type="cellIs" dxfId="742" priority="677" stopIfTrue="1" operator="equal">
      <formula>-3</formula>
    </cfRule>
    <cfRule type="cellIs" dxfId="741" priority="678" stopIfTrue="1" operator="equal">
      <formula>-1</formula>
    </cfRule>
  </conditionalFormatting>
  <conditionalFormatting sqref="J791:J792">
    <cfRule type="cellIs" dxfId="740" priority="679" stopIfTrue="1" operator="lessThan">
      <formula>0</formula>
    </cfRule>
  </conditionalFormatting>
  <conditionalFormatting sqref="J793:J798">
    <cfRule type="cellIs" dxfId="739" priority="675" stopIfTrue="1" operator="equal">
      <formula>-3</formula>
    </cfRule>
    <cfRule type="cellIs" dxfId="738" priority="676" stopIfTrue="1" operator="equal">
      <formula>-1</formula>
    </cfRule>
  </conditionalFormatting>
  <conditionalFormatting sqref="J799:J802">
    <cfRule type="cellIs" dxfId="737" priority="673" stopIfTrue="1" operator="equal">
      <formula>-3</formula>
    </cfRule>
    <cfRule type="cellIs" dxfId="736" priority="674" stopIfTrue="1" operator="equal">
      <formula>-1</formula>
    </cfRule>
  </conditionalFormatting>
  <conditionalFormatting sqref="J803:J806">
    <cfRule type="cellIs" dxfId="735" priority="671" stopIfTrue="1" operator="equal">
      <formula>-3</formula>
    </cfRule>
    <cfRule type="cellIs" dxfId="734" priority="672" stopIfTrue="1" operator="equal">
      <formula>-1</formula>
    </cfRule>
  </conditionalFormatting>
  <conditionalFormatting sqref="J807:J809">
    <cfRule type="cellIs" dxfId="733" priority="669" stopIfTrue="1" operator="equal">
      <formula>-3</formula>
    </cfRule>
    <cfRule type="cellIs" dxfId="732" priority="670" stopIfTrue="1" operator="equal">
      <formula>-1</formula>
    </cfRule>
  </conditionalFormatting>
  <conditionalFormatting sqref="J810:J817">
    <cfRule type="cellIs" dxfId="731" priority="667" stopIfTrue="1" operator="equal">
      <formula>-3</formula>
    </cfRule>
    <cfRule type="cellIs" dxfId="730" priority="668" stopIfTrue="1" operator="equal">
      <formula>-1</formula>
    </cfRule>
  </conditionalFormatting>
  <conditionalFormatting sqref="J818:J819 J821:J826">
    <cfRule type="cellIs" dxfId="729" priority="664" stopIfTrue="1" operator="equal">
      <formula>-3</formula>
    </cfRule>
    <cfRule type="cellIs" dxfId="728" priority="665" stopIfTrue="1" operator="equal">
      <formula>-1</formula>
    </cfRule>
  </conditionalFormatting>
  <conditionalFormatting sqref="J820">
    <cfRule type="cellIs" dxfId="727" priority="666" stopIfTrue="1" operator="lessThan">
      <formula>0</formula>
    </cfRule>
  </conditionalFormatting>
  <conditionalFormatting sqref="J827:J831">
    <cfRule type="cellIs" dxfId="726" priority="661" stopIfTrue="1" operator="equal">
      <formula>-3</formula>
    </cfRule>
    <cfRule type="cellIs" dxfId="725" priority="662" stopIfTrue="1" operator="equal">
      <formula>-1</formula>
    </cfRule>
  </conditionalFormatting>
  <conditionalFormatting sqref="J832:J833">
    <cfRule type="cellIs" dxfId="724" priority="663" stopIfTrue="1" operator="lessThan">
      <formula>0</formula>
    </cfRule>
  </conditionalFormatting>
  <conditionalFormatting sqref="J834:J839">
    <cfRule type="cellIs" dxfId="723" priority="659" stopIfTrue="1" operator="equal">
      <formula>-3</formula>
    </cfRule>
    <cfRule type="cellIs" dxfId="722" priority="660" stopIfTrue="1" operator="equal">
      <formula>-1</formula>
    </cfRule>
  </conditionalFormatting>
  <conditionalFormatting sqref="J840:J843">
    <cfRule type="cellIs" dxfId="721" priority="657" stopIfTrue="1" operator="equal">
      <formula>-3</formula>
    </cfRule>
    <cfRule type="cellIs" dxfId="720" priority="658" stopIfTrue="1" operator="equal">
      <formula>-1</formula>
    </cfRule>
  </conditionalFormatting>
  <conditionalFormatting sqref="J844:J847">
    <cfRule type="cellIs" dxfId="719" priority="655" stopIfTrue="1" operator="equal">
      <formula>-3</formula>
    </cfRule>
    <cfRule type="cellIs" dxfId="718" priority="656" stopIfTrue="1" operator="equal">
      <formula>-1</formula>
    </cfRule>
  </conditionalFormatting>
  <conditionalFormatting sqref="J848:J850">
    <cfRule type="cellIs" dxfId="717" priority="653" stopIfTrue="1" operator="equal">
      <formula>-3</formula>
    </cfRule>
    <cfRule type="cellIs" dxfId="716" priority="654" stopIfTrue="1" operator="equal">
      <formula>-1</formula>
    </cfRule>
  </conditionalFormatting>
  <conditionalFormatting sqref="J851:J858">
    <cfRule type="cellIs" dxfId="715" priority="651" stopIfTrue="1" operator="equal">
      <formula>-3</formula>
    </cfRule>
    <cfRule type="cellIs" dxfId="714" priority="652" stopIfTrue="1" operator="equal">
      <formula>-1</formula>
    </cfRule>
  </conditionalFormatting>
  <conditionalFormatting sqref="J859:J860 J862:J867">
    <cfRule type="cellIs" dxfId="713" priority="648" stopIfTrue="1" operator="equal">
      <formula>-3</formula>
    </cfRule>
    <cfRule type="cellIs" dxfId="712" priority="649" stopIfTrue="1" operator="equal">
      <formula>-1</formula>
    </cfRule>
  </conditionalFormatting>
  <conditionalFormatting sqref="J861">
    <cfRule type="cellIs" dxfId="711" priority="650" stopIfTrue="1" operator="lessThan">
      <formula>0</formula>
    </cfRule>
  </conditionalFormatting>
  <conditionalFormatting sqref="J868">
    <cfRule type="cellIs" dxfId="710" priority="645" stopIfTrue="1" operator="equal">
      <formula>-3</formula>
    </cfRule>
    <cfRule type="cellIs" dxfId="709" priority="646" stopIfTrue="1" operator="equal">
      <formula>-1</formula>
    </cfRule>
  </conditionalFormatting>
  <conditionalFormatting sqref="J869:J870">
    <cfRule type="cellIs" dxfId="708" priority="647" stopIfTrue="1" operator="lessThan">
      <formula>0</formula>
    </cfRule>
  </conditionalFormatting>
  <conditionalFormatting sqref="J871:J876">
    <cfRule type="cellIs" dxfId="707" priority="643" stopIfTrue="1" operator="equal">
      <formula>-3</formula>
    </cfRule>
    <cfRule type="cellIs" dxfId="706" priority="644" stopIfTrue="1" operator="equal">
      <formula>-1</formula>
    </cfRule>
  </conditionalFormatting>
  <conditionalFormatting sqref="J877:J880">
    <cfRule type="cellIs" dxfId="705" priority="641" stopIfTrue="1" operator="equal">
      <formula>-3</formula>
    </cfRule>
    <cfRule type="cellIs" dxfId="704" priority="642" stopIfTrue="1" operator="equal">
      <formula>-1</formula>
    </cfRule>
  </conditionalFormatting>
  <conditionalFormatting sqref="J881:J884">
    <cfRule type="cellIs" dxfId="703" priority="639" stopIfTrue="1" operator="equal">
      <formula>-3</formula>
    </cfRule>
    <cfRule type="cellIs" dxfId="702" priority="640" stopIfTrue="1" operator="equal">
      <formula>-1</formula>
    </cfRule>
  </conditionalFormatting>
  <conditionalFormatting sqref="J885:J887">
    <cfRule type="cellIs" dxfId="701" priority="637" stopIfTrue="1" operator="equal">
      <formula>-3</formula>
    </cfRule>
    <cfRule type="cellIs" dxfId="700" priority="638" stopIfTrue="1" operator="equal">
      <formula>-1</formula>
    </cfRule>
  </conditionalFormatting>
  <conditionalFormatting sqref="J888:J892">
    <cfRule type="cellIs" dxfId="699" priority="635" stopIfTrue="1" operator="equal">
      <formula>-3</formula>
    </cfRule>
    <cfRule type="cellIs" dxfId="698" priority="636" stopIfTrue="1" operator="equal">
      <formula>-1</formula>
    </cfRule>
  </conditionalFormatting>
  <conditionalFormatting sqref="J893:J894 J896:J901">
    <cfRule type="cellIs" dxfId="697" priority="632" stopIfTrue="1" operator="equal">
      <formula>-3</formula>
    </cfRule>
    <cfRule type="cellIs" dxfId="696" priority="633" stopIfTrue="1" operator="equal">
      <formula>-1</formula>
    </cfRule>
  </conditionalFormatting>
  <conditionalFormatting sqref="J895">
    <cfRule type="cellIs" dxfId="695" priority="634" stopIfTrue="1" operator="lessThan">
      <formula>0</formula>
    </cfRule>
  </conditionalFormatting>
  <conditionalFormatting sqref="J902">
    <cfRule type="cellIs" dxfId="694" priority="629" stopIfTrue="1" operator="equal">
      <formula>-3</formula>
    </cfRule>
    <cfRule type="cellIs" dxfId="693" priority="630" stopIfTrue="1" operator="equal">
      <formula>-1</formula>
    </cfRule>
  </conditionalFormatting>
  <conditionalFormatting sqref="J903:J904">
    <cfRule type="cellIs" dxfId="692" priority="631" stopIfTrue="1" operator="lessThan">
      <formula>0</formula>
    </cfRule>
  </conditionalFormatting>
  <conditionalFormatting sqref="J905:J910">
    <cfRule type="cellIs" dxfId="691" priority="627" stopIfTrue="1" operator="equal">
      <formula>-3</formula>
    </cfRule>
    <cfRule type="cellIs" dxfId="690" priority="628" stopIfTrue="1" operator="equal">
      <formula>-1</formula>
    </cfRule>
  </conditionalFormatting>
  <conditionalFormatting sqref="J911:J914">
    <cfRule type="cellIs" dxfId="689" priority="625" stopIfTrue="1" operator="equal">
      <formula>-3</formula>
    </cfRule>
    <cfRule type="cellIs" dxfId="688" priority="626" stopIfTrue="1" operator="equal">
      <formula>-1</formula>
    </cfRule>
  </conditionalFormatting>
  <conditionalFormatting sqref="J915:J916">
    <cfRule type="cellIs" dxfId="687" priority="623" stopIfTrue="1" operator="equal">
      <formula>-3</formula>
    </cfRule>
    <cfRule type="cellIs" dxfId="686" priority="624" stopIfTrue="1" operator="equal">
      <formula>-1</formula>
    </cfRule>
  </conditionalFormatting>
  <conditionalFormatting sqref="J917">
    <cfRule type="cellIs" dxfId="685" priority="620" stopIfTrue="1" operator="equal">
      <formula>-3</formula>
    </cfRule>
    <cfRule type="cellIs" dxfId="684" priority="621" stopIfTrue="1" operator="equal">
      <formula>-1</formula>
    </cfRule>
  </conditionalFormatting>
  <conditionalFormatting sqref="J918:J919">
    <cfRule type="cellIs" dxfId="683" priority="622" stopIfTrue="1" operator="lessThan">
      <formula>0</formula>
    </cfRule>
  </conditionalFormatting>
  <conditionalFormatting sqref="J920:J925">
    <cfRule type="cellIs" dxfId="682" priority="618" stopIfTrue="1" operator="equal">
      <formula>-3</formula>
    </cfRule>
    <cfRule type="cellIs" dxfId="681" priority="619" stopIfTrue="1" operator="equal">
      <formula>-1</formula>
    </cfRule>
  </conditionalFormatting>
  <conditionalFormatting sqref="J926:J928">
    <cfRule type="cellIs" dxfId="680" priority="616" stopIfTrue="1" operator="equal">
      <formula>-3</formula>
    </cfRule>
    <cfRule type="cellIs" dxfId="679" priority="617" stopIfTrue="1" operator="equal">
      <formula>-1</formula>
    </cfRule>
  </conditionalFormatting>
  <conditionalFormatting sqref="J929:J931">
    <cfRule type="cellIs" dxfId="678" priority="614" stopIfTrue="1" operator="equal">
      <formula>-3</formula>
    </cfRule>
    <cfRule type="cellIs" dxfId="677" priority="615" stopIfTrue="1" operator="equal">
      <formula>-1</formula>
    </cfRule>
  </conditionalFormatting>
  <conditionalFormatting sqref="J932:J934">
    <cfRule type="cellIs" dxfId="676" priority="612" stopIfTrue="1" operator="equal">
      <formula>-3</formula>
    </cfRule>
    <cfRule type="cellIs" dxfId="675" priority="613" stopIfTrue="1" operator="equal">
      <formula>-1</formula>
    </cfRule>
  </conditionalFormatting>
  <conditionalFormatting sqref="J935:J939">
    <cfRule type="cellIs" dxfId="674" priority="610" stopIfTrue="1" operator="equal">
      <formula>-3</formula>
    </cfRule>
    <cfRule type="cellIs" dxfId="673" priority="611" stopIfTrue="1" operator="equal">
      <formula>-1</formula>
    </cfRule>
  </conditionalFormatting>
  <conditionalFormatting sqref="J940:J941 J943:J948">
    <cfRule type="cellIs" dxfId="672" priority="607" stopIfTrue="1" operator="equal">
      <formula>-3</formula>
    </cfRule>
    <cfRule type="cellIs" dxfId="671" priority="608" stopIfTrue="1" operator="equal">
      <formula>-1</formula>
    </cfRule>
  </conditionalFormatting>
  <conditionalFormatting sqref="J942">
    <cfRule type="cellIs" dxfId="670" priority="609" stopIfTrue="1" operator="lessThan">
      <formula>0</formula>
    </cfRule>
  </conditionalFormatting>
  <conditionalFormatting sqref="J949">
    <cfRule type="cellIs" dxfId="669" priority="604" stopIfTrue="1" operator="equal">
      <formula>-3</formula>
    </cfRule>
    <cfRule type="cellIs" dxfId="668" priority="605" stopIfTrue="1" operator="equal">
      <formula>-1</formula>
    </cfRule>
  </conditionalFormatting>
  <conditionalFormatting sqref="J950:J951">
    <cfRule type="cellIs" dxfId="667" priority="606" stopIfTrue="1" operator="lessThan">
      <formula>0</formula>
    </cfRule>
  </conditionalFormatting>
  <conditionalFormatting sqref="J952:J957">
    <cfRule type="cellIs" dxfId="666" priority="602" stopIfTrue="1" operator="equal">
      <formula>-3</formula>
    </cfRule>
    <cfRule type="cellIs" dxfId="665" priority="603" stopIfTrue="1" operator="equal">
      <formula>-1</formula>
    </cfRule>
  </conditionalFormatting>
  <conditionalFormatting sqref="J958:J961">
    <cfRule type="cellIs" dxfId="664" priority="600" stopIfTrue="1" operator="equal">
      <formula>-3</formula>
    </cfRule>
    <cfRule type="cellIs" dxfId="663" priority="601" stopIfTrue="1" operator="equal">
      <formula>-1</formula>
    </cfRule>
  </conditionalFormatting>
  <conditionalFormatting sqref="J962:J963">
    <cfRule type="cellIs" dxfId="662" priority="598" stopIfTrue="1" operator="equal">
      <formula>-3</formula>
    </cfRule>
    <cfRule type="cellIs" dxfId="661" priority="599" stopIfTrue="1" operator="equal">
      <formula>-1</formula>
    </cfRule>
  </conditionalFormatting>
  <conditionalFormatting sqref="J964">
    <cfRule type="cellIs" dxfId="660" priority="595" stopIfTrue="1" operator="equal">
      <formula>-3</formula>
    </cfRule>
    <cfRule type="cellIs" dxfId="659" priority="596" stopIfTrue="1" operator="equal">
      <formula>-1</formula>
    </cfRule>
  </conditionalFormatting>
  <conditionalFormatting sqref="J965:J966">
    <cfRule type="cellIs" dxfId="658" priority="597" stopIfTrue="1" operator="lessThan">
      <formula>0</formula>
    </cfRule>
  </conditionalFormatting>
  <conditionalFormatting sqref="J967:J968">
    <cfRule type="cellIs" dxfId="657" priority="593" stopIfTrue="1" operator="equal">
      <formula>-3</formula>
    </cfRule>
    <cfRule type="cellIs" dxfId="656" priority="594" stopIfTrue="1" operator="equal">
      <formula>-1</formula>
    </cfRule>
  </conditionalFormatting>
  <conditionalFormatting sqref="J969">
    <cfRule type="cellIs" dxfId="655" priority="590" stopIfTrue="1" operator="equal">
      <formula>-3</formula>
    </cfRule>
    <cfRule type="cellIs" dxfId="654" priority="591" stopIfTrue="1" operator="equal">
      <formula>-1</formula>
    </cfRule>
  </conditionalFormatting>
  <conditionalFormatting sqref="J970:J971">
    <cfRule type="cellIs" dxfId="653" priority="592" stopIfTrue="1" operator="lessThan">
      <formula>0</formula>
    </cfRule>
  </conditionalFormatting>
  <conditionalFormatting sqref="J972:J977">
    <cfRule type="cellIs" dxfId="652" priority="588" stopIfTrue="1" operator="equal">
      <formula>-3</formula>
    </cfRule>
    <cfRule type="cellIs" dxfId="651" priority="589" stopIfTrue="1" operator="equal">
      <formula>-1</formula>
    </cfRule>
  </conditionalFormatting>
  <conditionalFormatting sqref="J978">
    <cfRule type="cellIs" dxfId="650" priority="586" stopIfTrue="1" operator="equal">
      <formula>-3</formula>
    </cfRule>
    <cfRule type="cellIs" dxfId="649" priority="587" stopIfTrue="1" operator="equal">
      <formula>-1</formula>
    </cfRule>
  </conditionalFormatting>
  <conditionalFormatting sqref="J979">
    <cfRule type="cellIs" dxfId="648" priority="585" stopIfTrue="1" operator="lessThan">
      <formula>0</formula>
    </cfRule>
  </conditionalFormatting>
  <conditionalFormatting sqref="J980:J983">
    <cfRule type="cellIs" dxfId="647" priority="583" stopIfTrue="1" operator="equal">
      <formula>-3</formula>
    </cfRule>
    <cfRule type="cellIs" dxfId="646" priority="584" stopIfTrue="1" operator="equal">
      <formula>-1</formula>
    </cfRule>
  </conditionalFormatting>
  <conditionalFormatting sqref="J984:J988">
    <cfRule type="cellIs" dxfId="645" priority="580" stopIfTrue="1" operator="equal">
      <formula>-3</formula>
    </cfRule>
    <cfRule type="cellIs" dxfId="644" priority="581" stopIfTrue="1" operator="equal">
      <formula>-1</formula>
    </cfRule>
  </conditionalFormatting>
  <conditionalFormatting sqref="J989:J990">
    <cfRule type="cellIs" dxfId="643" priority="582" stopIfTrue="1" operator="lessThan">
      <formula>0</formula>
    </cfRule>
  </conditionalFormatting>
  <conditionalFormatting sqref="J991:J996">
    <cfRule type="cellIs" dxfId="642" priority="578" stopIfTrue="1" operator="equal">
      <formula>-3</formula>
    </cfRule>
    <cfRule type="cellIs" dxfId="641" priority="579" stopIfTrue="1" operator="equal">
      <formula>-1</formula>
    </cfRule>
  </conditionalFormatting>
  <conditionalFormatting sqref="J997:J1000">
    <cfRule type="cellIs" dxfId="640" priority="576" stopIfTrue="1" operator="equal">
      <formula>-3</formula>
    </cfRule>
    <cfRule type="cellIs" dxfId="639" priority="577" stopIfTrue="1" operator="equal">
      <formula>-1</formula>
    </cfRule>
  </conditionalFormatting>
  <conditionalFormatting sqref="J1001:J1004">
    <cfRule type="cellIs" dxfId="638" priority="574" stopIfTrue="1" operator="equal">
      <formula>-3</formula>
    </cfRule>
    <cfRule type="cellIs" dxfId="637" priority="575" stopIfTrue="1" operator="equal">
      <formula>-1</formula>
    </cfRule>
  </conditionalFormatting>
  <conditionalFormatting sqref="J1005:J1007">
    <cfRule type="cellIs" dxfId="636" priority="572" stopIfTrue="1" operator="equal">
      <formula>-3</formula>
    </cfRule>
    <cfRule type="cellIs" dxfId="635" priority="573" stopIfTrue="1" operator="equal">
      <formula>-1</formula>
    </cfRule>
  </conditionalFormatting>
  <conditionalFormatting sqref="J1008:J1015">
    <cfRule type="cellIs" dxfId="634" priority="570" stopIfTrue="1" operator="equal">
      <formula>-3</formula>
    </cfRule>
    <cfRule type="cellIs" dxfId="633" priority="571" stopIfTrue="1" operator="equal">
      <formula>-1</formula>
    </cfRule>
  </conditionalFormatting>
  <conditionalFormatting sqref="J1016:J1017 J1019:J1024">
    <cfRule type="cellIs" dxfId="632" priority="567" stopIfTrue="1" operator="equal">
      <formula>-3</formula>
    </cfRule>
    <cfRule type="cellIs" dxfId="631" priority="568" stopIfTrue="1" operator="equal">
      <formula>-1</formula>
    </cfRule>
  </conditionalFormatting>
  <conditionalFormatting sqref="J1018">
    <cfRule type="cellIs" dxfId="630" priority="569" stopIfTrue="1" operator="lessThan">
      <formula>0</formula>
    </cfRule>
  </conditionalFormatting>
  <conditionalFormatting sqref="J1025:J1029">
    <cfRule type="cellIs" dxfId="629" priority="564" stopIfTrue="1" operator="equal">
      <formula>-3</formula>
    </cfRule>
    <cfRule type="cellIs" dxfId="628" priority="565" stopIfTrue="1" operator="equal">
      <formula>-1</formula>
    </cfRule>
  </conditionalFormatting>
  <conditionalFormatting sqref="J1030:J1031">
    <cfRule type="cellIs" dxfId="627" priority="566" stopIfTrue="1" operator="lessThan">
      <formula>0</formula>
    </cfRule>
  </conditionalFormatting>
  <conditionalFormatting sqref="J1032:J1037">
    <cfRule type="cellIs" dxfId="626" priority="562" stopIfTrue="1" operator="equal">
      <formula>-3</formula>
    </cfRule>
    <cfRule type="cellIs" dxfId="625" priority="563" stopIfTrue="1" operator="equal">
      <formula>-1</formula>
    </cfRule>
  </conditionalFormatting>
  <conditionalFormatting sqref="J1038:J1041">
    <cfRule type="cellIs" dxfId="624" priority="560" stopIfTrue="1" operator="equal">
      <formula>-3</formula>
    </cfRule>
    <cfRule type="cellIs" dxfId="623" priority="561" stopIfTrue="1" operator="equal">
      <formula>-1</formula>
    </cfRule>
  </conditionalFormatting>
  <conditionalFormatting sqref="J1042:J1045">
    <cfRule type="cellIs" dxfId="622" priority="558" stopIfTrue="1" operator="equal">
      <formula>-3</formula>
    </cfRule>
    <cfRule type="cellIs" dxfId="621" priority="559" stopIfTrue="1" operator="equal">
      <formula>-1</formula>
    </cfRule>
  </conditionalFormatting>
  <conditionalFormatting sqref="J1046:J1048">
    <cfRule type="cellIs" dxfId="620" priority="556" stopIfTrue="1" operator="equal">
      <formula>-3</formula>
    </cfRule>
    <cfRule type="cellIs" dxfId="619" priority="557" stopIfTrue="1" operator="equal">
      <formula>-1</formula>
    </cfRule>
  </conditionalFormatting>
  <conditionalFormatting sqref="J1049:J1056">
    <cfRule type="cellIs" dxfId="618" priority="554" stopIfTrue="1" operator="equal">
      <formula>-3</formula>
    </cfRule>
    <cfRule type="cellIs" dxfId="617" priority="555" stopIfTrue="1" operator="equal">
      <formula>-1</formula>
    </cfRule>
  </conditionalFormatting>
  <conditionalFormatting sqref="J1057:J1058 J1060:J1065">
    <cfRule type="cellIs" dxfId="616" priority="551" stopIfTrue="1" operator="equal">
      <formula>-3</formula>
    </cfRule>
    <cfRule type="cellIs" dxfId="615" priority="552" stopIfTrue="1" operator="equal">
      <formula>-1</formula>
    </cfRule>
  </conditionalFormatting>
  <conditionalFormatting sqref="J1059">
    <cfRule type="cellIs" dxfId="614" priority="553" stopIfTrue="1" operator="lessThan">
      <formula>0</formula>
    </cfRule>
  </conditionalFormatting>
  <conditionalFormatting sqref="J1066">
    <cfRule type="cellIs" dxfId="613" priority="548" stopIfTrue="1" operator="equal">
      <formula>-3</formula>
    </cfRule>
    <cfRule type="cellIs" dxfId="612" priority="549" stopIfTrue="1" operator="equal">
      <formula>-1</formula>
    </cfRule>
  </conditionalFormatting>
  <conditionalFormatting sqref="J1067:J1068">
    <cfRule type="cellIs" dxfId="611" priority="550" stopIfTrue="1" operator="lessThan">
      <formula>0</formula>
    </cfRule>
  </conditionalFormatting>
  <conditionalFormatting sqref="J1069:J1074">
    <cfRule type="cellIs" dxfId="610" priority="546" stopIfTrue="1" operator="equal">
      <formula>-3</formula>
    </cfRule>
    <cfRule type="cellIs" dxfId="609" priority="547" stopIfTrue="1" operator="equal">
      <formula>-1</formula>
    </cfRule>
  </conditionalFormatting>
  <conditionalFormatting sqref="J1075:J1078">
    <cfRule type="cellIs" dxfId="608" priority="544" stopIfTrue="1" operator="equal">
      <formula>-3</formula>
    </cfRule>
    <cfRule type="cellIs" dxfId="607" priority="545" stopIfTrue="1" operator="equal">
      <formula>-1</formula>
    </cfRule>
  </conditionalFormatting>
  <conditionalFormatting sqref="J1079:J1082">
    <cfRule type="cellIs" dxfId="606" priority="542" stopIfTrue="1" operator="equal">
      <formula>-3</formula>
    </cfRule>
    <cfRule type="cellIs" dxfId="605" priority="543" stopIfTrue="1" operator="equal">
      <formula>-1</formula>
    </cfRule>
  </conditionalFormatting>
  <conditionalFormatting sqref="J1083:J1085">
    <cfRule type="cellIs" dxfId="604" priority="540" stopIfTrue="1" operator="equal">
      <formula>-3</formula>
    </cfRule>
    <cfRule type="cellIs" dxfId="603" priority="541" stopIfTrue="1" operator="equal">
      <formula>-1</formula>
    </cfRule>
  </conditionalFormatting>
  <conditionalFormatting sqref="J1086:J1090">
    <cfRule type="cellIs" dxfId="602" priority="538" stopIfTrue="1" operator="equal">
      <formula>-3</formula>
    </cfRule>
    <cfRule type="cellIs" dxfId="601" priority="539" stopIfTrue="1" operator="equal">
      <formula>-1</formula>
    </cfRule>
  </conditionalFormatting>
  <conditionalFormatting sqref="J1091:J1092 J1094:J1099">
    <cfRule type="cellIs" dxfId="600" priority="535" stopIfTrue="1" operator="equal">
      <formula>-3</formula>
    </cfRule>
    <cfRule type="cellIs" dxfId="599" priority="536" stopIfTrue="1" operator="equal">
      <formula>-1</formula>
    </cfRule>
  </conditionalFormatting>
  <conditionalFormatting sqref="J1093">
    <cfRule type="cellIs" dxfId="598" priority="537" stopIfTrue="1" operator="lessThan">
      <formula>0</formula>
    </cfRule>
  </conditionalFormatting>
  <conditionalFormatting sqref="J1100">
    <cfRule type="cellIs" dxfId="597" priority="532" stopIfTrue="1" operator="equal">
      <formula>-3</formula>
    </cfRule>
    <cfRule type="cellIs" dxfId="596" priority="533" stopIfTrue="1" operator="equal">
      <formula>-1</formula>
    </cfRule>
  </conditionalFormatting>
  <conditionalFormatting sqref="J1101:J1102">
    <cfRule type="cellIs" dxfId="595" priority="534" stopIfTrue="1" operator="lessThan">
      <formula>0</formula>
    </cfRule>
  </conditionalFormatting>
  <conditionalFormatting sqref="J1103:J1108">
    <cfRule type="cellIs" dxfId="594" priority="530" stopIfTrue="1" operator="equal">
      <formula>-3</formula>
    </cfRule>
    <cfRule type="cellIs" dxfId="593" priority="531" stopIfTrue="1" operator="equal">
      <formula>-1</formula>
    </cfRule>
  </conditionalFormatting>
  <conditionalFormatting sqref="J1109:J1112">
    <cfRule type="cellIs" dxfId="592" priority="528" stopIfTrue="1" operator="equal">
      <formula>-3</formula>
    </cfRule>
    <cfRule type="cellIs" dxfId="591" priority="529" stopIfTrue="1" operator="equal">
      <formula>-1</formula>
    </cfRule>
  </conditionalFormatting>
  <conditionalFormatting sqref="J1113:J1114">
    <cfRule type="cellIs" dxfId="590" priority="526" stopIfTrue="1" operator="equal">
      <formula>-3</formula>
    </cfRule>
    <cfRule type="cellIs" dxfId="589" priority="527" stopIfTrue="1" operator="equal">
      <formula>-1</formula>
    </cfRule>
  </conditionalFormatting>
  <conditionalFormatting sqref="J1115">
    <cfRule type="cellIs" dxfId="588" priority="523" stopIfTrue="1" operator="equal">
      <formula>-3</formula>
    </cfRule>
    <cfRule type="cellIs" dxfId="587" priority="524" stopIfTrue="1" operator="equal">
      <formula>-1</formula>
    </cfRule>
  </conditionalFormatting>
  <conditionalFormatting sqref="J1116:J1117">
    <cfRule type="cellIs" dxfId="586" priority="525" stopIfTrue="1" operator="lessThan">
      <formula>0</formula>
    </cfRule>
  </conditionalFormatting>
  <conditionalFormatting sqref="J1118:J1123">
    <cfRule type="cellIs" dxfId="585" priority="521" stopIfTrue="1" operator="equal">
      <formula>-3</formula>
    </cfRule>
    <cfRule type="cellIs" dxfId="584" priority="522" stopIfTrue="1" operator="equal">
      <formula>-1</formula>
    </cfRule>
  </conditionalFormatting>
  <conditionalFormatting sqref="J1124:J1126">
    <cfRule type="cellIs" dxfId="583" priority="519" stopIfTrue="1" operator="equal">
      <formula>-3</formula>
    </cfRule>
    <cfRule type="cellIs" dxfId="582" priority="520" stopIfTrue="1" operator="equal">
      <formula>-1</formula>
    </cfRule>
  </conditionalFormatting>
  <conditionalFormatting sqref="J1127:J1129">
    <cfRule type="cellIs" dxfId="581" priority="517" stopIfTrue="1" operator="equal">
      <formula>-3</formula>
    </cfRule>
    <cfRule type="cellIs" dxfId="580" priority="518" stopIfTrue="1" operator="equal">
      <formula>-1</formula>
    </cfRule>
  </conditionalFormatting>
  <conditionalFormatting sqref="J1130:J1132">
    <cfRule type="cellIs" dxfId="579" priority="515" stopIfTrue="1" operator="equal">
      <formula>-3</formula>
    </cfRule>
    <cfRule type="cellIs" dxfId="578" priority="516" stopIfTrue="1" operator="equal">
      <formula>-1</formula>
    </cfRule>
  </conditionalFormatting>
  <conditionalFormatting sqref="J1133:J1137">
    <cfRule type="cellIs" dxfId="577" priority="513" stopIfTrue="1" operator="equal">
      <formula>-3</formula>
    </cfRule>
    <cfRule type="cellIs" dxfId="576" priority="514" stopIfTrue="1" operator="equal">
      <formula>-1</formula>
    </cfRule>
  </conditionalFormatting>
  <conditionalFormatting sqref="J1138:J1139 J1141:J1146">
    <cfRule type="cellIs" dxfId="575" priority="510" stopIfTrue="1" operator="equal">
      <formula>-3</formula>
    </cfRule>
    <cfRule type="cellIs" dxfId="574" priority="511" stopIfTrue="1" operator="equal">
      <formula>-1</formula>
    </cfRule>
  </conditionalFormatting>
  <conditionalFormatting sqref="J1140">
    <cfRule type="cellIs" dxfId="573" priority="512" stopIfTrue="1" operator="lessThan">
      <formula>0</formula>
    </cfRule>
  </conditionalFormatting>
  <conditionalFormatting sqref="J1147">
    <cfRule type="cellIs" dxfId="572" priority="507" stopIfTrue="1" operator="equal">
      <formula>-3</formula>
    </cfRule>
    <cfRule type="cellIs" dxfId="571" priority="508" stopIfTrue="1" operator="equal">
      <formula>-1</formula>
    </cfRule>
  </conditionalFormatting>
  <conditionalFormatting sqref="J1148:J1149">
    <cfRule type="cellIs" dxfId="570" priority="509" stopIfTrue="1" operator="lessThan">
      <formula>0</formula>
    </cfRule>
  </conditionalFormatting>
  <conditionalFormatting sqref="J1150:J1155">
    <cfRule type="cellIs" dxfId="569" priority="505" stopIfTrue="1" operator="equal">
      <formula>-3</formula>
    </cfRule>
    <cfRule type="cellIs" dxfId="568" priority="506" stopIfTrue="1" operator="equal">
      <formula>-1</formula>
    </cfRule>
  </conditionalFormatting>
  <conditionalFormatting sqref="J1156:J1159">
    <cfRule type="cellIs" dxfId="567" priority="503" stopIfTrue="1" operator="equal">
      <formula>-3</formula>
    </cfRule>
    <cfRule type="cellIs" dxfId="566" priority="504" stopIfTrue="1" operator="equal">
      <formula>-1</formula>
    </cfRule>
  </conditionalFormatting>
  <conditionalFormatting sqref="J1160:J1161">
    <cfRule type="cellIs" dxfId="565" priority="501" stopIfTrue="1" operator="equal">
      <formula>-3</formula>
    </cfRule>
    <cfRule type="cellIs" dxfId="564" priority="502" stopIfTrue="1" operator="equal">
      <formula>-1</formula>
    </cfRule>
  </conditionalFormatting>
  <conditionalFormatting sqref="J1162">
    <cfRule type="cellIs" dxfId="563" priority="498" stopIfTrue="1" operator="equal">
      <formula>-3</formula>
    </cfRule>
    <cfRule type="cellIs" dxfId="562" priority="499" stopIfTrue="1" operator="equal">
      <formula>-1</formula>
    </cfRule>
  </conditionalFormatting>
  <conditionalFormatting sqref="J1163:J1164">
    <cfRule type="cellIs" dxfId="561" priority="500" stopIfTrue="1" operator="lessThan">
      <formula>0</formula>
    </cfRule>
  </conditionalFormatting>
  <conditionalFormatting sqref="J1165:J1166">
    <cfRule type="cellIs" dxfId="560" priority="496" stopIfTrue="1" operator="equal">
      <formula>-3</formula>
    </cfRule>
    <cfRule type="cellIs" dxfId="559" priority="497" stopIfTrue="1" operator="equal">
      <formula>-1</formula>
    </cfRule>
  </conditionalFormatting>
  <conditionalFormatting sqref="J1167">
    <cfRule type="cellIs" dxfId="558" priority="493" stopIfTrue="1" operator="equal">
      <formula>-3</formula>
    </cfRule>
    <cfRule type="cellIs" dxfId="557" priority="494" stopIfTrue="1" operator="equal">
      <formula>-1</formula>
    </cfRule>
  </conditionalFormatting>
  <conditionalFormatting sqref="J1168:J1169">
    <cfRule type="cellIs" dxfId="556" priority="495" stopIfTrue="1" operator="lessThan">
      <formula>0</formula>
    </cfRule>
  </conditionalFormatting>
  <conditionalFormatting sqref="J1170:J1175">
    <cfRule type="cellIs" dxfId="555" priority="491" stopIfTrue="1" operator="equal">
      <formula>-3</formula>
    </cfRule>
    <cfRule type="cellIs" dxfId="554" priority="492" stopIfTrue="1" operator="equal">
      <formula>-1</formula>
    </cfRule>
  </conditionalFormatting>
  <conditionalFormatting sqref="J1176">
    <cfRule type="cellIs" dxfId="553" priority="489" stopIfTrue="1" operator="equal">
      <formula>-3</formula>
    </cfRule>
    <cfRule type="cellIs" dxfId="552" priority="490" stopIfTrue="1" operator="equal">
      <formula>-1</formula>
    </cfRule>
  </conditionalFormatting>
  <conditionalFormatting sqref="J1177">
    <cfRule type="cellIs" dxfId="551" priority="488" stopIfTrue="1" operator="lessThan">
      <formula>0</formula>
    </cfRule>
  </conditionalFormatting>
  <conditionalFormatting sqref="J1178">
    <cfRule type="cellIs" dxfId="550" priority="486" stopIfTrue="1" operator="equal">
      <formula>-3</formula>
    </cfRule>
    <cfRule type="cellIs" dxfId="549" priority="487" stopIfTrue="1" operator="equal">
      <formula>-1</formula>
    </cfRule>
  </conditionalFormatting>
  <conditionalFormatting sqref="J1179:J1183">
    <cfRule type="cellIs" dxfId="548" priority="483" stopIfTrue="1" operator="equal">
      <formula>-3</formula>
    </cfRule>
    <cfRule type="cellIs" dxfId="547" priority="484" stopIfTrue="1" operator="equal">
      <formula>-1</formula>
    </cfRule>
  </conditionalFormatting>
  <conditionalFormatting sqref="J1184:J1185">
    <cfRule type="cellIs" dxfId="546" priority="485" stopIfTrue="1" operator="lessThan">
      <formula>0</formula>
    </cfRule>
  </conditionalFormatting>
  <conditionalFormatting sqref="J1186:J1191">
    <cfRule type="cellIs" dxfId="545" priority="481" stopIfTrue="1" operator="equal">
      <formula>-3</formula>
    </cfRule>
    <cfRule type="cellIs" dxfId="544" priority="482" stopIfTrue="1" operator="equal">
      <formula>-1</formula>
    </cfRule>
  </conditionalFormatting>
  <conditionalFormatting sqref="J1192:J1195">
    <cfRule type="cellIs" dxfId="543" priority="479" stopIfTrue="1" operator="equal">
      <formula>-3</formula>
    </cfRule>
    <cfRule type="cellIs" dxfId="542" priority="480" stopIfTrue="1" operator="equal">
      <formula>-1</formula>
    </cfRule>
  </conditionalFormatting>
  <conditionalFormatting sqref="J1196:J1199">
    <cfRule type="cellIs" dxfId="541" priority="477" stopIfTrue="1" operator="equal">
      <formula>-3</formula>
    </cfRule>
    <cfRule type="cellIs" dxfId="540" priority="478" stopIfTrue="1" operator="equal">
      <formula>-1</formula>
    </cfRule>
  </conditionalFormatting>
  <conditionalFormatting sqref="J1200:J1202">
    <cfRule type="cellIs" dxfId="539" priority="475" stopIfTrue="1" operator="equal">
      <formula>-3</formula>
    </cfRule>
    <cfRule type="cellIs" dxfId="538" priority="476" stopIfTrue="1" operator="equal">
      <formula>-1</formula>
    </cfRule>
  </conditionalFormatting>
  <conditionalFormatting sqref="J1203:J1210">
    <cfRule type="cellIs" dxfId="537" priority="473" stopIfTrue="1" operator="equal">
      <formula>-3</formula>
    </cfRule>
    <cfRule type="cellIs" dxfId="536" priority="474" stopIfTrue="1" operator="equal">
      <formula>-1</formula>
    </cfRule>
  </conditionalFormatting>
  <conditionalFormatting sqref="J1211:J1212 J1214:J1219">
    <cfRule type="cellIs" dxfId="535" priority="470" stopIfTrue="1" operator="equal">
      <formula>-3</formula>
    </cfRule>
    <cfRule type="cellIs" dxfId="534" priority="471" stopIfTrue="1" operator="equal">
      <formula>-1</formula>
    </cfRule>
  </conditionalFormatting>
  <conditionalFormatting sqref="J1213">
    <cfRule type="cellIs" dxfId="533" priority="472" stopIfTrue="1" operator="lessThan">
      <formula>0</formula>
    </cfRule>
  </conditionalFormatting>
  <conditionalFormatting sqref="J1220:J1224">
    <cfRule type="cellIs" dxfId="532" priority="467" stopIfTrue="1" operator="equal">
      <formula>-3</formula>
    </cfRule>
    <cfRule type="cellIs" dxfId="531" priority="468" stopIfTrue="1" operator="equal">
      <formula>-1</formula>
    </cfRule>
  </conditionalFormatting>
  <conditionalFormatting sqref="J1225:J1226">
    <cfRule type="cellIs" dxfId="530" priority="469" stopIfTrue="1" operator="lessThan">
      <formula>0</formula>
    </cfRule>
  </conditionalFormatting>
  <conditionalFormatting sqref="J1227:J1232">
    <cfRule type="cellIs" dxfId="529" priority="465" stopIfTrue="1" operator="equal">
      <formula>-3</formula>
    </cfRule>
    <cfRule type="cellIs" dxfId="528" priority="466" stopIfTrue="1" operator="equal">
      <formula>-1</formula>
    </cfRule>
  </conditionalFormatting>
  <conditionalFormatting sqref="J1233:J1236">
    <cfRule type="cellIs" dxfId="527" priority="463" stopIfTrue="1" operator="equal">
      <formula>-3</formula>
    </cfRule>
    <cfRule type="cellIs" dxfId="526" priority="464" stopIfTrue="1" operator="equal">
      <formula>-1</formula>
    </cfRule>
  </conditionalFormatting>
  <conditionalFormatting sqref="J1237:J1240">
    <cfRule type="cellIs" dxfId="525" priority="461" stopIfTrue="1" operator="equal">
      <formula>-3</formula>
    </cfRule>
    <cfRule type="cellIs" dxfId="524" priority="462" stopIfTrue="1" operator="equal">
      <formula>-1</formula>
    </cfRule>
  </conditionalFormatting>
  <conditionalFormatting sqref="J1241:J1243">
    <cfRule type="cellIs" dxfId="523" priority="459" stopIfTrue="1" operator="equal">
      <formula>-3</formula>
    </cfRule>
    <cfRule type="cellIs" dxfId="522" priority="460" stopIfTrue="1" operator="equal">
      <formula>-1</formula>
    </cfRule>
  </conditionalFormatting>
  <conditionalFormatting sqref="J1244:J1251">
    <cfRule type="cellIs" dxfId="521" priority="457" stopIfTrue="1" operator="equal">
      <formula>-3</formula>
    </cfRule>
    <cfRule type="cellIs" dxfId="520" priority="458" stopIfTrue="1" operator="equal">
      <formula>-1</formula>
    </cfRule>
  </conditionalFormatting>
  <conditionalFormatting sqref="J1252:J1253 J1255:J1260">
    <cfRule type="cellIs" dxfId="519" priority="454" stopIfTrue="1" operator="equal">
      <formula>-3</formula>
    </cfRule>
    <cfRule type="cellIs" dxfId="518" priority="455" stopIfTrue="1" operator="equal">
      <formula>-1</formula>
    </cfRule>
  </conditionalFormatting>
  <conditionalFormatting sqref="J1254">
    <cfRule type="cellIs" dxfId="517" priority="456" stopIfTrue="1" operator="lessThan">
      <formula>0</formula>
    </cfRule>
  </conditionalFormatting>
  <conditionalFormatting sqref="J1261">
    <cfRule type="cellIs" dxfId="516" priority="451" stopIfTrue="1" operator="equal">
      <formula>-3</formula>
    </cfRule>
    <cfRule type="cellIs" dxfId="515" priority="452" stopIfTrue="1" operator="equal">
      <formula>-1</formula>
    </cfRule>
  </conditionalFormatting>
  <conditionalFormatting sqref="J1262:J1263">
    <cfRule type="cellIs" dxfId="514" priority="453" stopIfTrue="1" operator="lessThan">
      <formula>0</formula>
    </cfRule>
  </conditionalFormatting>
  <conditionalFormatting sqref="J1264:J1269">
    <cfRule type="cellIs" dxfId="513" priority="449" stopIfTrue="1" operator="equal">
      <formula>-3</formula>
    </cfRule>
    <cfRule type="cellIs" dxfId="512" priority="450" stopIfTrue="1" operator="equal">
      <formula>-1</formula>
    </cfRule>
  </conditionalFormatting>
  <conditionalFormatting sqref="J1270:J1273">
    <cfRule type="cellIs" dxfId="511" priority="447" stopIfTrue="1" operator="equal">
      <formula>-3</formula>
    </cfRule>
    <cfRule type="cellIs" dxfId="510" priority="448" stopIfTrue="1" operator="equal">
      <formula>-1</formula>
    </cfRule>
  </conditionalFormatting>
  <conditionalFormatting sqref="J1274:J1277">
    <cfRule type="cellIs" dxfId="509" priority="445" stopIfTrue="1" operator="equal">
      <formula>-3</formula>
    </cfRule>
    <cfRule type="cellIs" dxfId="508" priority="446" stopIfTrue="1" operator="equal">
      <formula>-1</formula>
    </cfRule>
  </conditionalFormatting>
  <conditionalFormatting sqref="J1278:J1280">
    <cfRule type="cellIs" dxfId="507" priority="443" stopIfTrue="1" operator="equal">
      <formula>-3</formula>
    </cfRule>
    <cfRule type="cellIs" dxfId="506" priority="444" stopIfTrue="1" operator="equal">
      <formula>-1</formula>
    </cfRule>
  </conditionalFormatting>
  <conditionalFormatting sqref="J1281:J1285">
    <cfRule type="cellIs" dxfId="505" priority="441" stopIfTrue="1" operator="equal">
      <formula>-3</formula>
    </cfRule>
    <cfRule type="cellIs" dxfId="504" priority="442" stopIfTrue="1" operator="equal">
      <formula>-1</formula>
    </cfRule>
  </conditionalFormatting>
  <conditionalFormatting sqref="J1286:J1287 J1289:J1294">
    <cfRule type="cellIs" dxfId="503" priority="438" stopIfTrue="1" operator="equal">
      <formula>-3</formula>
    </cfRule>
    <cfRule type="cellIs" dxfId="502" priority="439" stopIfTrue="1" operator="equal">
      <formula>-1</formula>
    </cfRule>
  </conditionalFormatting>
  <conditionalFormatting sqref="J1288">
    <cfRule type="cellIs" dxfId="501" priority="440" stopIfTrue="1" operator="lessThan">
      <formula>0</formula>
    </cfRule>
  </conditionalFormatting>
  <conditionalFormatting sqref="J1295">
    <cfRule type="cellIs" dxfId="500" priority="435" stopIfTrue="1" operator="equal">
      <formula>-3</formula>
    </cfRule>
    <cfRule type="cellIs" dxfId="499" priority="436" stopIfTrue="1" operator="equal">
      <formula>-1</formula>
    </cfRule>
  </conditionalFormatting>
  <conditionalFormatting sqref="J1296:J1297">
    <cfRule type="cellIs" dxfId="498" priority="437" stopIfTrue="1" operator="lessThan">
      <formula>0</formula>
    </cfRule>
  </conditionalFormatting>
  <conditionalFormatting sqref="J1298:J1303">
    <cfRule type="cellIs" dxfId="497" priority="433" stopIfTrue="1" operator="equal">
      <formula>-3</formula>
    </cfRule>
    <cfRule type="cellIs" dxfId="496" priority="434" stopIfTrue="1" operator="equal">
      <formula>-1</formula>
    </cfRule>
  </conditionalFormatting>
  <conditionalFormatting sqref="J1304:J1307">
    <cfRule type="cellIs" dxfId="495" priority="431" stopIfTrue="1" operator="equal">
      <formula>-3</formula>
    </cfRule>
    <cfRule type="cellIs" dxfId="494" priority="432" stopIfTrue="1" operator="equal">
      <formula>-1</formula>
    </cfRule>
  </conditionalFormatting>
  <conditionalFormatting sqref="J1308:J1309">
    <cfRule type="cellIs" dxfId="493" priority="429" stopIfTrue="1" operator="equal">
      <formula>-3</formula>
    </cfRule>
    <cfRule type="cellIs" dxfId="492" priority="430" stopIfTrue="1" operator="equal">
      <formula>-1</formula>
    </cfRule>
  </conditionalFormatting>
  <conditionalFormatting sqref="J1310">
    <cfRule type="cellIs" dxfId="491" priority="426" stopIfTrue="1" operator="equal">
      <formula>-3</formula>
    </cfRule>
    <cfRule type="cellIs" dxfId="490" priority="427" stopIfTrue="1" operator="equal">
      <formula>-1</formula>
    </cfRule>
  </conditionalFormatting>
  <conditionalFormatting sqref="J1311:J1312">
    <cfRule type="cellIs" dxfId="489" priority="428" stopIfTrue="1" operator="lessThan">
      <formula>0</formula>
    </cfRule>
  </conditionalFormatting>
  <conditionalFormatting sqref="J1313:J1318">
    <cfRule type="cellIs" dxfId="488" priority="424" stopIfTrue="1" operator="equal">
      <formula>-3</formula>
    </cfRule>
    <cfRule type="cellIs" dxfId="487" priority="425" stopIfTrue="1" operator="equal">
      <formula>-1</formula>
    </cfRule>
  </conditionalFormatting>
  <conditionalFormatting sqref="J1319:J1321">
    <cfRule type="cellIs" dxfId="486" priority="422" stopIfTrue="1" operator="equal">
      <formula>-3</formula>
    </cfRule>
    <cfRule type="cellIs" dxfId="485" priority="423" stopIfTrue="1" operator="equal">
      <formula>-1</formula>
    </cfRule>
  </conditionalFormatting>
  <conditionalFormatting sqref="J1322:J1324">
    <cfRule type="cellIs" dxfId="484" priority="420" stopIfTrue="1" operator="equal">
      <formula>-3</formula>
    </cfRule>
    <cfRule type="cellIs" dxfId="483" priority="421" stopIfTrue="1" operator="equal">
      <formula>-1</formula>
    </cfRule>
  </conditionalFormatting>
  <conditionalFormatting sqref="J1325:J1327">
    <cfRule type="cellIs" dxfId="482" priority="418" stopIfTrue="1" operator="equal">
      <formula>-3</formula>
    </cfRule>
    <cfRule type="cellIs" dxfId="481" priority="419" stopIfTrue="1" operator="equal">
      <formula>-1</formula>
    </cfRule>
  </conditionalFormatting>
  <conditionalFormatting sqref="J1328:J1332">
    <cfRule type="cellIs" dxfId="480" priority="416" stopIfTrue="1" operator="equal">
      <formula>-3</formula>
    </cfRule>
    <cfRule type="cellIs" dxfId="479" priority="417" stopIfTrue="1" operator="equal">
      <formula>-1</formula>
    </cfRule>
  </conditionalFormatting>
  <conditionalFormatting sqref="J1333:J1334 J1336:J1341">
    <cfRule type="cellIs" dxfId="478" priority="413" stopIfTrue="1" operator="equal">
      <formula>-3</formula>
    </cfRule>
    <cfRule type="cellIs" dxfId="477" priority="414" stopIfTrue="1" operator="equal">
      <formula>-1</formula>
    </cfRule>
  </conditionalFormatting>
  <conditionalFormatting sqref="J1335">
    <cfRule type="cellIs" dxfId="476" priority="415" stopIfTrue="1" operator="lessThan">
      <formula>0</formula>
    </cfRule>
  </conditionalFormatting>
  <conditionalFormatting sqref="J1342">
    <cfRule type="cellIs" dxfId="475" priority="410" stopIfTrue="1" operator="equal">
      <formula>-3</formula>
    </cfRule>
    <cfRule type="cellIs" dxfId="474" priority="411" stopIfTrue="1" operator="equal">
      <formula>-1</formula>
    </cfRule>
  </conditionalFormatting>
  <conditionalFormatting sqref="J1343:J1344">
    <cfRule type="cellIs" dxfId="473" priority="412" stopIfTrue="1" operator="lessThan">
      <formula>0</formula>
    </cfRule>
  </conditionalFormatting>
  <conditionalFormatting sqref="J1345:J1350">
    <cfRule type="cellIs" dxfId="472" priority="408" stopIfTrue="1" operator="equal">
      <formula>-3</formula>
    </cfRule>
    <cfRule type="cellIs" dxfId="471" priority="409" stopIfTrue="1" operator="equal">
      <formula>-1</formula>
    </cfRule>
  </conditionalFormatting>
  <conditionalFormatting sqref="J1351:J1354">
    <cfRule type="cellIs" dxfId="470" priority="406" stopIfTrue="1" operator="equal">
      <formula>-3</formula>
    </cfRule>
    <cfRule type="cellIs" dxfId="469" priority="407" stopIfTrue="1" operator="equal">
      <formula>-1</formula>
    </cfRule>
  </conditionalFormatting>
  <conditionalFormatting sqref="J1355:J1356">
    <cfRule type="cellIs" dxfId="468" priority="404" stopIfTrue="1" operator="equal">
      <formula>-3</formula>
    </cfRule>
    <cfRule type="cellIs" dxfId="467" priority="405" stopIfTrue="1" operator="equal">
      <formula>-1</formula>
    </cfRule>
  </conditionalFormatting>
  <conditionalFormatting sqref="J1357">
    <cfRule type="cellIs" dxfId="466" priority="401" stopIfTrue="1" operator="equal">
      <formula>-3</formula>
    </cfRule>
    <cfRule type="cellIs" dxfId="465" priority="402" stopIfTrue="1" operator="equal">
      <formula>-1</formula>
    </cfRule>
  </conditionalFormatting>
  <conditionalFormatting sqref="J1358:J1359">
    <cfRule type="cellIs" dxfId="464" priority="403" stopIfTrue="1" operator="lessThan">
      <formula>0</formula>
    </cfRule>
  </conditionalFormatting>
  <conditionalFormatting sqref="J1360:J1361">
    <cfRule type="cellIs" dxfId="463" priority="399" stopIfTrue="1" operator="equal">
      <formula>-3</formula>
    </cfRule>
    <cfRule type="cellIs" dxfId="462" priority="400" stopIfTrue="1" operator="equal">
      <formula>-1</formula>
    </cfRule>
  </conditionalFormatting>
  <conditionalFormatting sqref="J1362">
    <cfRule type="cellIs" dxfId="461" priority="396" stopIfTrue="1" operator="equal">
      <formula>-3</formula>
    </cfRule>
    <cfRule type="cellIs" dxfId="460" priority="397" stopIfTrue="1" operator="equal">
      <formula>-1</formula>
    </cfRule>
  </conditionalFormatting>
  <conditionalFormatting sqref="J1363:J1364">
    <cfRule type="cellIs" dxfId="459" priority="398" stopIfTrue="1" operator="lessThan">
      <formula>0</formula>
    </cfRule>
  </conditionalFormatting>
  <conditionalFormatting sqref="J1365:J1370">
    <cfRule type="cellIs" dxfId="458" priority="394" stopIfTrue="1" operator="equal">
      <formula>-3</formula>
    </cfRule>
    <cfRule type="cellIs" dxfId="457" priority="395" stopIfTrue="1" operator="equal">
      <formula>-1</formula>
    </cfRule>
  </conditionalFormatting>
  <conditionalFormatting sqref="J1371">
    <cfRule type="cellIs" dxfId="456" priority="392" stopIfTrue="1" operator="equal">
      <formula>-3</formula>
    </cfRule>
    <cfRule type="cellIs" dxfId="455" priority="393" stopIfTrue="1" operator="equal">
      <formula>-1</formula>
    </cfRule>
  </conditionalFormatting>
  <conditionalFormatting sqref="J1372">
    <cfRule type="cellIs" dxfId="454" priority="391" stopIfTrue="1" operator="lessThan">
      <formula>0</formula>
    </cfRule>
  </conditionalFormatting>
  <conditionalFormatting sqref="J1373:J1376">
    <cfRule type="cellIs" dxfId="453" priority="389" stopIfTrue="1" operator="equal">
      <formula>-3</formula>
    </cfRule>
    <cfRule type="cellIs" dxfId="452" priority="390" stopIfTrue="1" operator="equal">
      <formula>-1</formula>
    </cfRule>
  </conditionalFormatting>
  <conditionalFormatting sqref="J1377:J1381">
    <cfRule type="cellIs" dxfId="451" priority="386" stopIfTrue="1" operator="equal">
      <formula>-3</formula>
    </cfRule>
    <cfRule type="cellIs" dxfId="450" priority="387" stopIfTrue="1" operator="equal">
      <formula>-1</formula>
    </cfRule>
  </conditionalFormatting>
  <conditionalFormatting sqref="J1382:J1383">
    <cfRule type="cellIs" dxfId="449" priority="388" stopIfTrue="1" operator="lessThan">
      <formula>0</formula>
    </cfRule>
  </conditionalFormatting>
  <conditionalFormatting sqref="J1384:J1389">
    <cfRule type="cellIs" dxfId="448" priority="384" stopIfTrue="1" operator="equal">
      <formula>-3</formula>
    </cfRule>
    <cfRule type="cellIs" dxfId="447" priority="385" stopIfTrue="1" operator="equal">
      <formula>-1</formula>
    </cfRule>
  </conditionalFormatting>
  <conditionalFormatting sqref="J1390:J1393">
    <cfRule type="cellIs" dxfId="446" priority="382" stopIfTrue="1" operator="equal">
      <formula>-3</formula>
    </cfRule>
    <cfRule type="cellIs" dxfId="445" priority="383" stopIfTrue="1" operator="equal">
      <formula>-1</formula>
    </cfRule>
  </conditionalFormatting>
  <conditionalFormatting sqref="J1394:J1397">
    <cfRule type="cellIs" dxfId="444" priority="380" stopIfTrue="1" operator="equal">
      <formula>-3</formula>
    </cfRule>
    <cfRule type="cellIs" dxfId="443" priority="381" stopIfTrue="1" operator="equal">
      <formula>-1</formula>
    </cfRule>
  </conditionalFormatting>
  <conditionalFormatting sqref="J1398:J1400">
    <cfRule type="cellIs" dxfId="442" priority="378" stopIfTrue="1" operator="equal">
      <formula>-3</formula>
    </cfRule>
    <cfRule type="cellIs" dxfId="441" priority="379" stopIfTrue="1" operator="equal">
      <formula>-1</formula>
    </cfRule>
  </conditionalFormatting>
  <conditionalFormatting sqref="J1401:J1408">
    <cfRule type="cellIs" dxfId="440" priority="376" stopIfTrue="1" operator="equal">
      <formula>-3</formula>
    </cfRule>
    <cfRule type="cellIs" dxfId="439" priority="377" stopIfTrue="1" operator="equal">
      <formula>-1</formula>
    </cfRule>
  </conditionalFormatting>
  <conditionalFormatting sqref="J1409:J1410 J1412:J1417">
    <cfRule type="cellIs" dxfId="438" priority="373" stopIfTrue="1" operator="equal">
      <formula>-3</formula>
    </cfRule>
    <cfRule type="cellIs" dxfId="437" priority="374" stopIfTrue="1" operator="equal">
      <formula>-1</formula>
    </cfRule>
  </conditionalFormatting>
  <conditionalFormatting sqref="J1411">
    <cfRule type="cellIs" dxfId="436" priority="375" stopIfTrue="1" operator="lessThan">
      <formula>0</formula>
    </cfRule>
  </conditionalFormatting>
  <conditionalFormatting sqref="J1418:J1422">
    <cfRule type="cellIs" dxfId="435" priority="370" stopIfTrue="1" operator="equal">
      <formula>-3</formula>
    </cfRule>
    <cfRule type="cellIs" dxfId="434" priority="371" stopIfTrue="1" operator="equal">
      <formula>-1</formula>
    </cfRule>
  </conditionalFormatting>
  <conditionalFormatting sqref="J1423:J1424">
    <cfRule type="cellIs" dxfId="433" priority="372" stopIfTrue="1" operator="lessThan">
      <formula>0</formula>
    </cfRule>
  </conditionalFormatting>
  <conditionalFormatting sqref="J1425:J1430">
    <cfRule type="cellIs" dxfId="432" priority="368" stopIfTrue="1" operator="equal">
      <formula>-3</formula>
    </cfRule>
    <cfRule type="cellIs" dxfId="431" priority="369" stopIfTrue="1" operator="equal">
      <formula>-1</formula>
    </cfRule>
  </conditionalFormatting>
  <conditionalFormatting sqref="J1431:J1434">
    <cfRule type="cellIs" dxfId="430" priority="366" stopIfTrue="1" operator="equal">
      <formula>-3</formula>
    </cfRule>
    <cfRule type="cellIs" dxfId="429" priority="367" stopIfTrue="1" operator="equal">
      <formula>-1</formula>
    </cfRule>
  </conditionalFormatting>
  <conditionalFormatting sqref="J1435:J1438">
    <cfRule type="cellIs" dxfId="428" priority="364" stopIfTrue="1" operator="equal">
      <formula>-3</formula>
    </cfRule>
    <cfRule type="cellIs" dxfId="427" priority="365" stopIfTrue="1" operator="equal">
      <formula>-1</formula>
    </cfRule>
  </conditionalFormatting>
  <conditionalFormatting sqref="J1439:J1441">
    <cfRule type="cellIs" dxfId="426" priority="362" stopIfTrue="1" operator="equal">
      <formula>-3</formula>
    </cfRule>
    <cfRule type="cellIs" dxfId="425" priority="363" stopIfTrue="1" operator="equal">
      <formula>-1</formula>
    </cfRule>
  </conditionalFormatting>
  <conditionalFormatting sqref="J1442:J1449">
    <cfRule type="cellIs" dxfId="424" priority="360" stopIfTrue="1" operator="equal">
      <formula>-3</formula>
    </cfRule>
    <cfRule type="cellIs" dxfId="423" priority="361" stopIfTrue="1" operator="equal">
      <formula>-1</formula>
    </cfRule>
  </conditionalFormatting>
  <conditionalFormatting sqref="J1450:J1451 J1453:J1458">
    <cfRule type="cellIs" dxfId="422" priority="357" stopIfTrue="1" operator="equal">
      <formula>-3</formula>
    </cfRule>
    <cfRule type="cellIs" dxfId="421" priority="358" stopIfTrue="1" operator="equal">
      <formula>-1</formula>
    </cfRule>
  </conditionalFormatting>
  <conditionalFormatting sqref="J1452">
    <cfRule type="cellIs" dxfId="420" priority="359" stopIfTrue="1" operator="lessThan">
      <formula>0</formula>
    </cfRule>
  </conditionalFormatting>
  <conditionalFormatting sqref="J1459">
    <cfRule type="cellIs" dxfId="419" priority="354" stopIfTrue="1" operator="equal">
      <formula>-3</formula>
    </cfRule>
    <cfRule type="cellIs" dxfId="418" priority="355" stopIfTrue="1" operator="equal">
      <formula>-1</formula>
    </cfRule>
  </conditionalFormatting>
  <conditionalFormatting sqref="J1460:J1461">
    <cfRule type="cellIs" dxfId="417" priority="356" stopIfTrue="1" operator="lessThan">
      <formula>0</formula>
    </cfRule>
  </conditionalFormatting>
  <conditionalFormatting sqref="J1462:J1467">
    <cfRule type="cellIs" dxfId="416" priority="352" stopIfTrue="1" operator="equal">
      <formula>-3</formula>
    </cfRule>
    <cfRule type="cellIs" dxfId="415" priority="353" stopIfTrue="1" operator="equal">
      <formula>-1</formula>
    </cfRule>
  </conditionalFormatting>
  <conditionalFormatting sqref="J1468:J1471">
    <cfRule type="cellIs" dxfId="414" priority="350" stopIfTrue="1" operator="equal">
      <formula>-3</formula>
    </cfRule>
    <cfRule type="cellIs" dxfId="413" priority="351" stopIfTrue="1" operator="equal">
      <formula>-1</formula>
    </cfRule>
  </conditionalFormatting>
  <conditionalFormatting sqref="J1472:J1475">
    <cfRule type="cellIs" dxfId="412" priority="348" stopIfTrue="1" operator="equal">
      <formula>-3</formula>
    </cfRule>
    <cfRule type="cellIs" dxfId="411" priority="349" stopIfTrue="1" operator="equal">
      <formula>-1</formula>
    </cfRule>
  </conditionalFormatting>
  <conditionalFormatting sqref="J1476:J1478">
    <cfRule type="cellIs" dxfId="410" priority="346" stopIfTrue="1" operator="equal">
      <formula>-3</formula>
    </cfRule>
    <cfRule type="cellIs" dxfId="409" priority="347" stopIfTrue="1" operator="equal">
      <formula>-1</formula>
    </cfRule>
  </conditionalFormatting>
  <conditionalFormatting sqref="J1479:J1483">
    <cfRule type="cellIs" dxfId="408" priority="344" stopIfTrue="1" operator="equal">
      <formula>-3</formula>
    </cfRule>
    <cfRule type="cellIs" dxfId="407" priority="345" stopIfTrue="1" operator="equal">
      <formula>-1</formula>
    </cfRule>
  </conditionalFormatting>
  <conditionalFormatting sqref="J1484:J1485 J1487:J1492">
    <cfRule type="cellIs" dxfId="406" priority="341" stopIfTrue="1" operator="equal">
      <formula>-3</formula>
    </cfRule>
    <cfRule type="cellIs" dxfId="405" priority="342" stopIfTrue="1" operator="equal">
      <formula>-1</formula>
    </cfRule>
  </conditionalFormatting>
  <conditionalFormatting sqref="J1486">
    <cfRule type="cellIs" dxfId="404" priority="343" stopIfTrue="1" operator="lessThan">
      <formula>0</formula>
    </cfRule>
  </conditionalFormatting>
  <conditionalFormatting sqref="J1493">
    <cfRule type="cellIs" dxfId="403" priority="338" stopIfTrue="1" operator="equal">
      <formula>-3</formula>
    </cfRule>
    <cfRule type="cellIs" dxfId="402" priority="339" stopIfTrue="1" operator="equal">
      <formula>-1</formula>
    </cfRule>
  </conditionalFormatting>
  <conditionalFormatting sqref="J1494:J1495">
    <cfRule type="cellIs" dxfId="401" priority="340" stopIfTrue="1" operator="lessThan">
      <formula>0</formula>
    </cfRule>
  </conditionalFormatting>
  <conditionalFormatting sqref="J1496:J1501">
    <cfRule type="cellIs" dxfId="400" priority="336" stopIfTrue="1" operator="equal">
      <formula>-3</formula>
    </cfRule>
    <cfRule type="cellIs" dxfId="399" priority="337" stopIfTrue="1" operator="equal">
      <formula>-1</formula>
    </cfRule>
  </conditionalFormatting>
  <conditionalFormatting sqref="J1502:J1505">
    <cfRule type="cellIs" dxfId="398" priority="334" stopIfTrue="1" operator="equal">
      <formula>-3</formula>
    </cfRule>
    <cfRule type="cellIs" dxfId="397" priority="335" stopIfTrue="1" operator="equal">
      <formula>-1</formula>
    </cfRule>
  </conditionalFormatting>
  <conditionalFormatting sqref="J1506:J1507">
    <cfRule type="cellIs" dxfId="396" priority="332" stopIfTrue="1" operator="equal">
      <formula>-3</formula>
    </cfRule>
    <cfRule type="cellIs" dxfId="395" priority="333" stopIfTrue="1" operator="equal">
      <formula>-1</formula>
    </cfRule>
  </conditionalFormatting>
  <conditionalFormatting sqref="J1508">
    <cfRule type="cellIs" dxfId="394" priority="329" stopIfTrue="1" operator="equal">
      <formula>-3</formula>
    </cfRule>
    <cfRule type="cellIs" dxfId="393" priority="330" stopIfTrue="1" operator="equal">
      <formula>-1</formula>
    </cfRule>
  </conditionalFormatting>
  <conditionalFormatting sqref="J1509:J1510">
    <cfRule type="cellIs" dxfId="392" priority="331" stopIfTrue="1" operator="lessThan">
      <formula>0</formula>
    </cfRule>
  </conditionalFormatting>
  <conditionalFormatting sqref="J1511:J1516">
    <cfRule type="cellIs" dxfId="391" priority="327" stopIfTrue="1" operator="equal">
      <formula>-3</formula>
    </cfRule>
    <cfRule type="cellIs" dxfId="390" priority="328" stopIfTrue="1" operator="equal">
      <formula>-1</formula>
    </cfRule>
  </conditionalFormatting>
  <conditionalFormatting sqref="J1517:J1519">
    <cfRule type="cellIs" dxfId="389" priority="325" stopIfTrue="1" operator="equal">
      <formula>-3</formula>
    </cfRule>
    <cfRule type="cellIs" dxfId="388" priority="326" stopIfTrue="1" operator="equal">
      <formula>-1</formula>
    </cfRule>
  </conditionalFormatting>
  <conditionalFormatting sqref="J1520:J1522">
    <cfRule type="cellIs" dxfId="387" priority="323" stopIfTrue="1" operator="equal">
      <formula>-3</formula>
    </cfRule>
    <cfRule type="cellIs" dxfId="386" priority="324" stopIfTrue="1" operator="equal">
      <formula>-1</formula>
    </cfRule>
  </conditionalFormatting>
  <conditionalFormatting sqref="J1523:J1525">
    <cfRule type="cellIs" dxfId="385" priority="321" stopIfTrue="1" operator="equal">
      <formula>-3</formula>
    </cfRule>
    <cfRule type="cellIs" dxfId="384" priority="322" stopIfTrue="1" operator="equal">
      <formula>-1</formula>
    </cfRule>
  </conditionalFormatting>
  <conditionalFormatting sqref="J1526:J1530">
    <cfRule type="cellIs" dxfId="383" priority="319" stopIfTrue="1" operator="equal">
      <formula>-3</formula>
    </cfRule>
    <cfRule type="cellIs" dxfId="382" priority="320" stopIfTrue="1" operator="equal">
      <formula>-1</formula>
    </cfRule>
  </conditionalFormatting>
  <conditionalFormatting sqref="J1531:J1532 J1534:J1539">
    <cfRule type="cellIs" dxfId="381" priority="316" stopIfTrue="1" operator="equal">
      <formula>-3</formula>
    </cfRule>
    <cfRule type="cellIs" dxfId="380" priority="317" stopIfTrue="1" operator="equal">
      <formula>-1</formula>
    </cfRule>
  </conditionalFormatting>
  <conditionalFormatting sqref="J1533">
    <cfRule type="cellIs" dxfId="379" priority="318" stopIfTrue="1" operator="lessThan">
      <formula>0</formula>
    </cfRule>
  </conditionalFormatting>
  <conditionalFormatting sqref="J1540">
    <cfRule type="cellIs" dxfId="378" priority="313" stopIfTrue="1" operator="equal">
      <formula>-3</formula>
    </cfRule>
    <cfRule type="cellIs" dxfId="377" priority="314" stopIfTrue="1" operator="equal">
      <formula>-1</formula>
    </cfRule>
  </conditionalFormatting>
  <conditionalFormatting sqref="J1541:J1542">
    <cfRule type="cellIs" dxfId="376" priority="315" stopIfTrue="1" operator="lessThan">
      <formula>0</formula>
    </cfRule>
  </conditionalFormatting>
  <conditionalFormatting sqref="J1543:J1548">
    <cfRule type="cellIs" dxfId="375" priority="311" stopIfTrue="1" operator="equal">
      <formula>-3</formula>
    </cfRule>
    <cfRule type="cellIs" dxfId="374" priority="312" stopIfTrue="1" operator="equal">
      <formula>-1</formula>
    </cfRule>
  </conditionalFormatting>
  <conditionalFormatting sqref="J1549:J1551">
    <cfRule type="cellIs" dxfId="373" priority="309" stopIfTrue="1" operator="equal">
      <formula>-3</formula>
    </cfRule>
    <cfRule type="cellIs" dxfId="372" priority="310" stopIfTrue="1" operator="equal">
      <formula>-1</formula>
    </cfRule>
  </conditionalFormatting>
  <conditionalFormatting sqref="J2102:J2103">
    <cfRule type="cellIs" dxfId="371" priority="16" stopIfTrue="1" operator="equal">
      <formula>-3</formula>
    </cfRule>
    <cfRule type="cellIs" dxfId="370" priority="17" stopIfTrue="1" operator="equal">
      <formula>-1</formula>
    </cfRule>
  </conditionalFormatting>
  <conditionalFormatting sqref="J2104">
    <cfRule type="cellIs" dxfId="369" priority="13" stopIfTrue="1" operator="equal">
      <formula>-3</formula>
    </cfRule>
    <cfRule type="cellIs" dxfId="368" priority="14" stopIfTrue="1" operator="equal">
      <formula>-1</formula>
    </cfRule>
  </conditionalFormatting>
  <conditionalFormatting sqref="J2105:J2106">
    <cfRule type="cellIs" dxfId="367" priority="15" stopIfTrue="1" operator="lessThan">
      <formula>0</formula>
    </cfRule>
  </conditionalFormatting>
  <conditionalFormatting sqref="J2107:J2108">
    <cfRule type="cellIs" dxfId="366" priority="11" stopIfTrue="1" operator="equal">
      <formula>-3</formula>
    </cfRule>
    <cfRule type="cellIs" dxfId="365" priority="12" stopIfTrue="1" operator="equal">
      <formula>-1</formula>
    </cfRule>
  </conditionalFormatting>
  <conditionalFormatting sqref="J2109">
    <cfRule type="cellIs" dxfId="364" priority="8" stopIfTrue="1" operator="equal">
      <formula>-3</formula>
    </cfRule>
    <cfRule type="cellIs" dxfId="363" priority="9" stopIfTrue="1" operator="equal">
      <formula>-1</formula>
    </cfRule>
  </conditionalFormatting>
  <conditionalFormatting sqref="J1552:J1556">
    <cfRule type="cellIs" dxfId="362" priority="289" stopIfTrue="1" operator="equal">
      <formula>-3</formula>
    </cfRule>
    <cfRule type="cellIs" dxfId="361" priority="290" stopIfTrue="1" operator="equal">
      <formula>-1</formula>
    </cfRule>
  </conditionalFormatting>
  <conditionalFormatting sqref="J1557:J1558">
    <cfRule type="cellIs" dxfId="360" priority="291" stopIfTrue="1" operator="lessThan">
      <formula>0</formula>
    </cfRule>
  </conditionalFormatting>
  <conditionalFormatting sqref="J1559:J1564">
    <cfRule type="cellIs" dxfId="359" priority="287" stopIfTrue="1" operator="equal">
      <formula>-3</formula>
    </cfRule>
    <cfRule type="cellIs" dxfId="358" priority="288" stopIfTrue="1" operator="equal">
      <formula>-1</formula>
    </cfRule>
  </conditionalFormatting>
  <conditionalFormatting sqref="J1565:J1568">
    <cfRule type="cellIs" dxfId="357" priority="285" stopIfTrue="1" operator="equal">
      <formula>-3</formula>
    </cfRule>
    <cfRule type="cellIs" dxfId="356" priority="286" stopIfTrue="1" operator="equal">
      <formula>-1</formula>
    </cfRule>
  </conditionalFormatting>
  <conditionalFormatting sqref="J1569:J1572">
    <cfRule type="cellIs" dxfId="355" priority="283" stopIfTrue="1" operator="equal">
      <formula>-3</formula>
    </cfRule>
    <cfRule type="cellIs" dxfId="354" priority="284" stopIfTrue="1" operator="equal">
      <formula>-1</formula>
    </cfRule>
  </conditionalFormatting>
  <conditionalFormatting sqref="J1573:J1575">
    <cfRule type="cellIs" dxfId="353" priority="281" stopIfTrue="1" operator="equal">
      <formula>-3</formula>
    </cfRule>
    <cfRule type="cellIs" dxfId="352" priority="282" stopIfTrue="1" operator="equal">
      <formula>-1</formula>
    </cfRule>
  </conditionalFormatting>
  <conditionalFormatting sqref="J1576:J1583">
    <cfRule type="cellIs" dxfId="351" priority="279" stopIfTrue="1" operator="equal">
      <formula>-3</formula>
    </cfRule>
    <cfRule type="cellIs" dxfId="350" priority="280" stopIfTrue="1" operator="equal">
      <formula>-1</formula>
    </cfRule>
  </conditionalFormatting>
  <conditionalFormatting sqref="J1584:J1585 J1587:J1592">
    <cfRule type="cellIs" dxfId="349" priority="276" stopIfTrue="1" operator="equal">
      <formula>-3</formula>
    </cfRule>
    <cfRule type="cellIs" dxfId="348" priority="277" stopIfTrue="1" operator="equal">
      <formula>-1</formula>
    </cfRule>
  </conditionalFormatting>
  <conditionalFormatting sqref="J1586">
    <cfRule type="cellIs" dxfId="347" priority="278" stopIfTrue="1" operator="lessThan">
      <formula>0</formula>
    </cfRule>
  </conditionalFormatting>
  <conditionalFormatting sqref="J1593:J1597">
    <cfRule type="cellIs" dxfId="346" priority="273" stopIfTrue="1" operator="equal">
      <formula>-3</formula>
    </cfRule>
    <cfRule type="cellIs" dxfId="345" priority="274" stopIfTrue="1" operator="equal">
      <formula>-1</formula>
    </cfRule>
  </conditionalFormatting>
  <conditionalFormatting sqref="J1598:J1599">
    <cfRule type="cellIs" dxfId="344" priority="275" stopIfTrue="1" operator="lessThan">
      <formula>0</formula>
    </cfRule>
  </conditionalFormatting>
  <conditionalFormatting sqref="J1600:J1605">
    <cfRule type="cellIs" dxfId="343" priority="271" stopIfTrue="1" operator="equal">
      <formula>-3</formula>
    </cfRule>
    <cfRule type="cellIs" dxfId="342" priority="272" stopIfTrue="1" operator="equal">
      <formula>-1</formula>
    </cfRule>
  </conditionalFormatting>
  <conditionalFormatting sqref="J1606:J1609">
    <cfRule type="cellIs" dxfId="341" priority="269" stopIfTrue="1" operator="equal">
      <formula>-3</formula>
    </cfRule>
    <cfRule type="cellIs" dxfId="340" priority="270" stopIfTrue="1" operator="equal">
      <formula>-1</formula>
    </cfRule>
  </conditionalFormatting>
  <conditionalFormatting sqref="J1610:J1613">
    <cfRule type="cellIs" dxfId="339" priority="267" stopIfTrue="1" operator="equal">
      <formula>-3</formula>
    </cfRule>
    <cfRule type="cellIs" dxfId="338" priority="268" stopIfTrue="1" operator="equal">
      <formula>-1</formula>
    </cfRule>
  </conditionalFormatting>
  <conditionalFormatting sqref="J1614:J1616">
    <cfRule type="cellIs" dxfId="337" priority="265" stopIfTrue="1" operator="equal">
      <formula>-3</formula>
    </cfRule>
    <cfRule type="cellIs" dxfId="336" priority="266" stopIfTrue="1" operator="equal">
      <formula>-1</formula>
    </cfRule>
  </conditionalFormatting>
  <conditionalFormatting sqref="J1617:J1624">
    <cfRule type="cellIs" dxfId="335" priority="263" stopIfTrue="1" operator="equal">
      <formula>-3</formula>
    </cfRule>
    <cfRule type="cellIs" dxfId="334" priority="264" stopIfTrue="1" operator="equal">
      <formula>-1</formula>
    </cfRule>
  </conditionalFormatting>
  <conditionalFormatting sqref="J1625:J1626 J1628:J1633">
    <cfRule type="cellIs" dxfId="333" priority="260" stopIfTrue="1" operator="equal">
      <formula>-3</formula>
    </cfRule>
    <cfRule type="cellIs" dxfId="332" priority="261" stopIfTrue="1" operator="equal">
      <formula>-1</formula>
    </cfRule>
  </conditionalFormatting>
  <conditionalFormatting sqref="J1627">
    <cfRule type="cellIs" dxfId="331" priority="262" stopIfTrue="1" operator="lessThan">
      <formula>0</formula>
    </cfRule>
  </conditionalFormatting>
  <conditionalFormatting sqref="J1634">
    <cfRule type="cellIs" dxfId="330" priority="257" stopIfTrue="1" operator="equal">
      <formula>-3</formula>
    </cfRule>
    <cfRule type="cellIs" dxfId="329" priority="258" stopIfTrue="1" operator="equal">
      <formula>-1</formula>
    </cfRule>
  </conditionalFormatting>
  <conditionalFormatting sqref="J1635:J1636">
    <cfRule type="cellIs" dxfId="328" priority="259" stopIfTrue="1" operator="lessThan">
      <formula>0</formula>
    </cfRule>
  </conditionalFormatting>
  <conditionalFormatting sqref="J1637:J1642">
    <cfRule type="cellIs" dxfId="327" priority="255" stopIfTrue="1" operator="equal">
      <formula>-3</formula>
    </cfRule>
    <cfRule type="cellIs" dxfId="326" priority="256" stopIfTrue="1" operator="equal">
      <formula>-1</formula>
    </cfRule>
  </conditionalFormatting>
  <conditionalFormatting sqref="J1643:J1646">
    <cfRule type="cellIs" dxfId="325" priority="253" stopIfTrue="1" operator="equal">
      <formula>-3</formula>
    </cfRule>
    <cfRule type="cellIs" dxfId="324" priority="254" stopIfTrue="1" operator="equal">
      <formula>-1</formula>
    </cfRule>
  </conditionalFormatting>
  <conditionalFormatting sqref="J1647:J1650">
    <cfRule type="cellIs" dxfId="323" priority="251" stopIfTrue="1" operator="equal">
      <formula>-3</formula>
    </cfRule>
    <cfRule type="cellIs" dxfId="322" priority="252" stopIfTrue="1" operator="equal">
      <formula>-1</formula>
    </cfRule>
  </conditionalFormatting>
  <conditionalFormatting sqref="J1651:J1653">
    <cfRule type="cellIs" dxfId="321" priority="249" stopIfTrue="1" operator="equal">
      <formula>-3</formula>
    </cfRule>
    <cfRule type="cellIs" dxfId="320" priority="250" stopIfTrue="1" operator="equal">
      <formula>-1</formula>
    </cfRule>
  </conditionalFormatting>
  <conditionalFormatting sqref="J1654:J1658">
    <cfRule type="cellIs" dxfId="319" priority="247" stopIfTrue="1" operator="equal">
      <formula>-3</formula>
    </cfRule>
    <cfRule type="cellIs" dxfId="318" priority="248" stopIfTrue="1" operator="equal">
      <formula>-1</formula>
    </cfRule>
  </conditionalFormatting>
  <conditionalFormatting sqref="J1659:J1660 J1662:J1667">
    <cfRule type="cellIs" dxfId="317" priority="244" stopIfTrue="1" operator="equal">
      <formula>-3</formula>
    </cfRule>
    <cfRule type="cellIs" dxfId="316" priority="245" stopIfTrue="1" operator="equal">
      <formula>-1</formula>
    </cfRule>
  </conditionalFormatting>
  <conditionalFormatting sqref="J1661">
    <cfRule type="cellIs" dxfId="315" priority="246" stopIfTrue="1" operator="lessThan">
      <formula>0</formula>
    </cfRule>
  </conditionalFormatting>
  <conditionalFormatting sqref="J1668">
    <cfRule type="cellIs" dxfId="314" priority="241" stopIfTrue="1" operator="equal">
      <formula>-3</formula>
    </cfRule>
    <cfRule type="cellIs" dxfId="313" priority="242" stopIfTrue="1" operator="equal">
      <formula>-1</formula>
    </cfRule>
  </conditionalFormatting>
  <conditionalFormatting sqref="J1669:J1670">
    <cfRule type="cellIs" dxfId="312" priority="243" stopIfTrue="1" operator="lessThan">
      <formula>0</formula>
    </cfRule>
  </conditionalFormatting>
  <conditionalFormatting sqref="J1671:J1676">
    <cfRule type="cellIs" dxfId="311" priority="239" stopIfTrue="1" operator="equal">
      <formula>-3</formula>
    </cfRule>
    <cfRule type="cellIs" dxfId="310" priority="240" stopIfTrue="1" operator="equal">
      <formula>-1</formula>
    </cfRule>
  </conditionalFormatting>
  <conditionalFormatting sqref="J1677:J1680">
    <cfRule type="cellIs" dxfId="309" priority="237" stopIfTrue="1" operator="equal">
      <formula>-3</formula>
    </cfRule>
    <cfRule type="cellIs" dxfId="308" priority="238" stopIfTrue="1" operator="equal">
      <formula>-1</formula>
    </cfRule>
  </conditionalFormatting>
  <conditionalFormatting sqref="J1681:J1682">
    <cfRule type="cellIs" dxfId="307" priority="235" stopIfTrue="1" operator="equal">
      <formula>-3</formula>
    </cfRule>
    <cfRule type="cellIs" dxfId="306" priority="236" stopIfTrue="1" operator="equal">
      <formula>-1</formula>
    </cfRule>
  </conditionalFormatting>
  <conditionalFormatting sqref="J1683">
    <cfRule type="cellIs" dxfId="305" priority="232" stopIfTrue="1" operator="equal">
      <formula>-3</formula>
    </cfRule>
    <cfRule type="cellIs" dxfId="304" priority="233" stopIfTrue="1" operator="equal">
      <formula>-1</formula>
    </cfRule>
  </conditionalFormatting>
  <conditionalFormatting sqref="J1684:J1685">
    <cfRule type="cellIs" dxfId="303" priority="234" stopIfTrue="1" operator="lessThan">
      <formula>0</formula>
    </cfRule>
  </conditionalFormatting>
  <conditionalFormatting sqref="J1686:J1691">
    <cfRule type="cellIs" dxfId="302" priority="230" stopIfTrue="1" operator="equal">
      <formula>-3</formula>
    </cfRule>
    <cfRule type="cellIs" dxfId="301" priority="231" stopIfTrue="1" operator="equal">
      <formula>-1</formula>
    </cfRule>
  </conditionalFormatting>
  <conditionalFormatting sqref="J1692:J1694">
    <cfRule type="cellIs" dxfId="300" priority="228" stopIfTrue="1" operator="equal">
      <formula>-3</formula>
    </cfRule>
    <cfRule type="cellIs" dxfId="299" priority="229" stopIfTrue="1" operator="equal">
      <formula>-1</formula>
    </cfRule>
  </conditionalFormatting>
  <conditionalFormatting sqref="J1695:J1697">
    <cfRule type="cellIs" dxfId="298" priority="226" stopIfTrue="1" operator="equal">
      <formula>-3</formula>
    </cfRule>
    <cfRule type="cellIs" dxfId="297" priority="227" stopIfTrue="1" operator="equal">
      <formula>-1</formula>
    </cfRule>
  </conditionalFormatting>
  <conditionalFormatting sqref="J1698:J1700">
    <cfRule type="cellIs" dxfId="296" priority="224" stopIfTrue="1" operator="equal">
      <formula>-3</formula>
    </cfRule>
    <cfRule type="cellIs" dxfId="295" priority="225" stopIfTrue="1" operator="equal">
      <formula>-1</formula>
    </cfRule>
  </conditionalFormatting>
  <conditionalFormatting sqref="J1701:J1705">
    <cfRule type="cellIs" dxfId="294" priority="222" stopIfTrue="1" operator="equal">
      <formula>-3</formula>
    </cfRule>
    <cfRule type="cellIs" dxfId="293" priority="223" stopIfTrue="1" operator="equal">
      <formula>-1</formula>
    </cfRule>
  </conditionalFormatting>
  <conditionalFormatting sqref="J1706:J1707 J1709:J1714">
    <cfRule type="cellIs" dxfId="292" priority="219" stopIfTrue="1" operator="equal">
      <formula>-3</formula>
    </cfRule>
    <cfRule type="cellIs" dxfId="291" priority="220" stopIfTrue="1" operator="equal">
      <formula>-1</formula>
    </cfRule>
  </conditionalFormatting>
  <conditionalFormatting sqref="J1708">
    <cfRule type="cellIs" dxfId="290" priority="221" stopIfTrue="1" operator="lessThan">
      <formula>0</formula>
    </cfRule>
  </conditionalFormatting>
  <conditionalFormatting sqref="J1715">
    <cfRule type="cellIs" dxfId="289" priority="216" stopIfTrue="1" operator="equal">
      <formula>-3</formula>
    </cfRule>
    <cfRule type="cellIs" dxfId="288" priority="217" stopIfTrue="1" operator="equal">
      <formula>-1</formula>
    </cfRule>
  </conditionalFormatting>
  <conditionalFormatting sqref="J1716:J1717">
    <cfRule type="cellIs" dxfId="287" priority="218" stopIfTrue="1" operator="lessThan">
      <formula>0</formula>
    </cfRule>
  </conditionalFormatting>
  <conditionalFormatting sqref="J1718:J1723">
    <cfRule type="cellIs" dxfId="286" priority="214" stopIfTrue="1" operator="equal">
      <formula>-3</formula>
    </cfRule>
    <cfRule type="cellIs" dxfId="285" priority="215" stopIfTrue="1" operator="equal">
      <formula>-1</formula>
    </cfRule>
  </conditionalFormatting>
  <conditionalFormatting sqref="J1724:J1727">
    <cfRule type="cellIs" dxfId="284" priority="212" stopIfTrue="1" operator="equal">
      <formula>-3</formula>
    </cfRule>
    <cfRule type="cellIs" dxfId="283" priority="213" stopIfTrue="1" operator="equal">
      <formula>-1</formula>
    </cfRule>
  </conditionalFormatting>
  <conditionalFormatting sqref="J1728:J1729">
    <cfRule type="cellIs" dxfId="282" priority="210" stopIfTrue="1" operator="equal">
      <formula>-3</formula>
    </cfRule>
    <cfRule type="cellIs" dxfId="281" priority="211" stopIfTrue="1" operator="equal">
      <formula>-1</formula>
    </cfRule>
  </conditionalFormatting>
  <conditionalFormatting sqref="J1730">
    <cfRule type="cellIs" dxfId="280" priority="207" stopIfTrue="1" operator="equal">
      <formula>-3</formula>
    </cfRule>
    <cfRule type="cellIs" dxfId="279" priority="208" stopIfTrue="1" operator="equal">
      <formula>-1</formula>
    </cfRule>
  </conditionalFormatting>
  <conditionalFormatting sqref="J1731:J1732">
    <cfRule type="cellIs" dxfId="278" priority="209" stopIfTrue="1" operator="lessThan">
      <formula>0</formula>
    </cfRule>
  </conditionalFormatting>
  <conditionalFormatting sqref="J1733:J1734">
    <cfRule type="cellIs" dxfId="277" priority="205" stopIfTrue="1" operator="equal">
      <formula>-3</formula>
    </cfRule>
    <cfRule type="cellIs" dxfId="276" priority="206" stopIfTrue="1" operator="equal">
      <formula>-1</formula>
    </cfRule>
  </conditionalFormatting>
  <conditionalFormatting sqref="J1735">
    <cfRule type="cellIs" dxfId="275" priority="202" stopIfTrue="1" operator="equal">
      <formula>-3</formula>
    </cfRule>
    <cfRule type="cellIs" dxfId="274" priority="203" stopIfTrue="1" operator="equal">
      <formula>-1</formula>
    </cfRule>
  </conditionalFormatting>
  <conditionalFormatting sqref="J1736:J1737">
    <cfRule type="cellIs" dxfId="273" priority="204" stopIfTrue="1" operator="lessThan">
      <formula>0</formula>
    </cfRule>
  </conditionalFormatting>
  <conditionalFormatting sqref="J1738:J1743">
    <cfRule type="cellIs" dxfId="272" priority="200" stopIfTrue="1" operator="equal">
      <formula>-3</formula>
    </cfRule>
    <cfRule type="cellIs" dxfId="271" priority="201" stopIfTrue="1" operator="equal">
      <formula>-1</formula>
    </cfRule>
  </conditionalFormatting>
  <conditionalFormatting sqref="J1744">
    <cfRule type="cellIs" dxfId="270" priority="198" stopIfTrue="1" operator="equal">
      <formula>-3</formula>
    </cfRule>
    <cfRule type="cellIs" dxfId="269" priority="199" stopIfTrue="1" operator="equal">
      <formula>-1</formula>
    </cfRule>
  </conditionalFormatting>
  <conditionalFormatting sqref="J1745">
    <cfRule type="cellIs" dxfId="268" priority="197" stopIfTrue="1" operator="lessThan">
      <formula>0</formula>
    </cfRule>
  </conditionalFormatting>
  <conditionalFormatting sqref="J1746:J1749">
    <cfRule type="cellIs" dxfId="267" priority="195" stopIfTrue="1" operator="equal">
      <formula>-3</formula>
    </cfRule>
    <cfRule type="cellIs" dxfId="266" priority="196" stopIfTrue="1" operator="equal">
      <formula>-1</formula>
    </cfRule>
  </conditionalFormatting>
  <conditionalFormatting sqref="J1750:J1754">
    <cfRule type="cellIs" dxfId="265" priority="192" stopIfTrue="1" operator="equal">
      <formula>-3</formula>
    </cfRule>
    <cfRule type="cellIs" dxfId="264" priority="193" stopIfTrue="1" operator="equal">
      <formula>-1</formula>
    </cfRule>
  </conditionalFormatting>
  <conditionalFormatting sqref="J1755:J1756">
    <cfRule type="cellIs" dxfId="263" priority="194" stopIfTrue="1" operator="lessThan">
      <formula>0</formula>
    </cfRule>
  </conditionalFormatting>
  <conditionalFormatting sqref="J1757:J1762">
    <cfRule type="cellIs" dxfId="262" priority="190" stopIfTrue="1" operator="equal">
      <formula>-3</formula>
    </cfRule>
    <cfRule type="cellIs" dxfId="261" priority="191" stopIfTrue="1" operator="equal">
      <formula>-1</formula>
    </cfRule>
  </conditionalFormatting>
  <conditionalFormatting sqref="J1763:J1766">
    <cfRule type="cellIs" dxfId="260" priority="188" stopIfTrue="1" operator="equal">
      <formula>-3</formula>
    </cfRule>
    <cfRule type="cellIs" dxfId="259" priority="189" stopIfTrue="1" operator="equal">
      <formula>-1</formula>
    </cfRule>
  </conditionalFormatting>
  <conditionalFormatting sqref="J1767:J1770">
    <cfRule type="cellIs" dxfId="258" priority="186" stopIfTrue="1" operator="equal">
      <formula>-3</formula>
    </cfRule>
    <cfRule type="cellIs" dxfId="257" priority="187" stopIfTrue="1" operator="equal">
      <formula>-1</formula>
    </cfRule>
  </conditionalFormatting>
  <conditionalFormatting sqref="J1771:J1773">
    <cfRule type="cellIs" dxfId="256" priority="184" stopIfTrue="1" operator="equal">
      <formula>-3</formula>
    </cfRule>
    <cfRule type="cellIs" dxfId="255" priority="185" stopIfTrue="1" operator="equal">
      <formula>-1</formula>
    </cfRule>
  </conditionalFormatting>
  <conditionalFormatting sqref="J1774:J1781">
    <cfRule type="cellIs" dxfId="254" priority="182" stopIfTrue="1" operator="equal">
      <formula>-3</formula>
    </cfRule>
    <cfRule type="cellIs" dxfId="253" priority="183" stopIfTrue="1" operator="equal">
      <formula>-1</formula>
    </cfRule>
  </conditionalFormatting>
  <conditionalFormatting sqref="J1782:J1783 J1785:J1790">
    <cfRule type="cellIs" dxfId="252" priority="179" stopIfTrue="1" operator="equal">
      <formula>-3</formula>
    </cfRule>
    <cfRule type="cellIs" dxfId="251" priority="180" stopIfTrue="1" operator="equal">
      <formula>-1</formula>
    </cfRule>
  </conditionalFormatting>
  <conditionalFormatting sqref="J1784">
    <cfRule type="cellIs" dxfId="250" priority="181" stopIfTrue="1" operator="lessThan">
      <formula>0</formula>
    </cfRule>
  </conditionalFormatting>
  <conditionalFormatting sqref="J1791:J1795">
    <cfRule type="cellIs" dxfId="249" priority="176" stopIfTrue="1" operator="equal">
      <formula>-3</formula>
    </cfRule>
    <cfRule type="cellIs" dxfId="248" priority="177" stopIfTrue="1" operator="equal">
      <formula>-1</formula>
    </cfRule>
  </conditionalFormatting>
  <conditionalFormatting sqref="J1796:J1797">
    <cfRule type="cellIs" dxfId="247" priority="178" stopIfTrue="1" operator="lessThan">
      <formula>0</formula>
    </cfRule>
  </conditionalFormatting>
  <conditionalFormatting sqref="J1798:J1803">
    <cfRule type="cellIs" dxfId="246" priority="174" stopIfTrue="1" operator="equal">
      <formula>-3</formula>
    </cfRule>
    <cfRule type="cellIs" dxfId="245" priority="175" stopIfTrue="1" operator="equal">
      <formula>-1</formula>
    </cfRule>
  </conditionalFormatting>
  <conditionalFormatting sqref="J1804:J1807">
    <cfRule type="cellIs" dxfId="244" priority="172" stopIfTrue="1" operator="equal">
      <formula>-3</formula>
    </cfRule>
    <cfRule type="cellIs" dxfId="243" priority="173" stopIfTrue="1" operator="equal">
      <formula>-1</formula>
    </cfRule>
  </conditionalFormatting>
  <conditionalFormatting sqref="J1808:J1811">
    <cfRule type="cellIs" dxfId="242" priority="170" stopIfTrue="1" operator="equal">
      <formula>-3</formula>
    </cfRule>
    <cfRule type="cellIs" dxfId="241" priority="171" stopIfTrue="1" operator="equal">
      <formula>-1</formula>
    </cfRule>
  </conditionalFormatting>
  <conditionalFormatting sqref="J1812:J1814">
    <cfRule type="cellIs" dxfId="240" priority="168" stopIfTrue="1" operator="equal">
      <formula>-3</formula>
    </cfRule>
    <cfRule type="cellIs" dxfId="239" priority="169" stopIfTrue="1" operator="equal">
      <formula>-1</formula>
    </cfRule>
  </conditionalFormatting>
  <conditionalFormatting sqref="J1815:J1822">
    <cfRule type="cellIs" dxfId="238" priority="166" stopIfTrue="1" operator="equal">
      <formula>-3</formula>
    </cfRule>
    <cfRule type="cellIs" dxfId="237" priority="167" stopIfTrue="1" operator="equal">
      <formula>-1</formula>
    </cfRule>
  </conditionalFormatting>
  <conditionalFormatting sqref="J1823:J1824 J1826:J1831">
    <cfRule type="cellIs" dxfId="236" priority="163" stopIfTrue="1" operator="equal">
      <formula>-3</formula>
    </cfRule>
    <cfRule type="cellIs" dxfId="235" priority="164" stopIfTrue="1" operator="equal">
      <formula>-1</formula>
    </cfRule>
  </conditionalFormatting>
  <conditionalFormatting sqref="J1825">
    <cfRule type="cellIs" dxfId="234" priority="165" stopIfTrue="1" operator="lessThan">
      <formula>0</formula>
    </cfRule>
  </conditionalFormatting>
  <conditionalFormatting sqref="J1832">
    <cfRule type="cellIs" dxfId="233" priority="160" stopIfTrue="1" operator="equal">
      <formula>-3</formula>
    </cfRule>
    <cfRule type="cellIs" dxfId="232" priority="161" stopIfTrue="1" operator="equal">
      <formula>-1</formula>
    </cfRule>
  </conditionalFormatting>
  <conditionalFormatting sqref="J1833:J1834">
    <cfRule type="cellIs" dxfId="231" priority="162" stopIfTrue="1" operator="lessThan">
      <formula>0</formula>
    </cfRule>
  </conditionalFormatting>
  <conditionalFormatting sqref="J1835:J1840">
    <cfRule type="cellIs" dxfId="230" priority="158" stopIfTrue="1" operator="equal">
      <formula>-3</formula>
    </cfRule>
    <cfRule type="cellIs" dxfId="229" priority="159" stopIfTrue="1" operator="equal">
      <formula>-1</formula>
    </cfRule>
  </conditionalFormatting>
  <conditionalFormatting sqref="J1841:J1844">
    <cfRule type="cellIs" dxfId="228" priority="156" stopIfTrue="1" operator="equal">
      <formula>-3</formula>
    </cfRule>
    <cfRule type="cellIs" dxfId="227" priority="157" stopIfTrue="1" operator="equal">
      <formula>-1</formula>
    </cfRule>
  </conditionalFormatting>
  <conditionalFormatting sqref="J1845:J1848">
    <cfRule type="cellIs" dxfId="226" priority="154" stopIfTrue="1" operator="equal">
      <formula>-3</formula>
    </cfRule>
    <cfRule type="cellIs" dxfId="225" priority="155" stopIfTrue="1" operator="equal">
      <formula>-1</formula>
    </cfRule>
  </conditionalFormatting>
  <conditionalFormatting sqref="J1849:J1851">
    <cfRule type="cellIs" dxfId="224" priority="152" stopIfTrue="1" operator="equal">
      <formula>-3</formula>
    </cfRule>
    <cfRule type="cellIs" dxfId="223" priority="153" stopIfTrue="1" operator="equal">
      <formula>-1</formula>
    </cfRule>
  </conditionalFormatting>
  <conditionalFormatting sqref="J1852:J1856">
    <cfRule type="cellIs" dxfId="222" priority="150" stopIfTrue="1" operator="equal">
      <formula>-3</formula>
    </cfRule>
    <cfRule type="cellIs" dxfId="221" priority="151" stopIfTrue="1" operator="equal">
      <formula>-1</formula>
    </cfRule>
  </conditionalFormatting>
  <conditionalFormatting sqref="J1857:J1858 J1860:J1865">
    <cfRule type="cellIs" dxfId="220" priority="147" stopIfTrue="1" operator="equal">
      <formula>-3</formula>
    </cfRule>
    <cfRule type="cellIs" dxfId="219" priority="148" stopIfTrue="1" operator="equal">
      <formula>-1</formula>
    </cfRule>
  </conditionalFormatting>
  <conditionalFormatting sqref="J1859">
    <cfRule type="cellIs" dxfId="218" priority="149" stopIfTrue="1" operator="lessThan">
      <formula>0</formula>
    </cfRule>
  </conditionalFormatting>
  <conditionalFormatting sqref="J1866">
    <cfRule type="cellIs" dxfId="217" priority="144" stopIfTrue="1" operator="equal">
      <formula>-3</formula>
    </cfRule>
    <cfRule type="cellIs" dxfId="216" priority="145" stopIfTrue="1" operator="equal">
      <formula>-1</formula>
    </cfRule>
  </conditionalFormatting>
  <conditionalFormatting sqref="J1867:J1868">
    <cfRule type="cellIs" dxfId="215" priority="146" stopIfTrue="1" operator="lessThan">
      <formula>0</formula>
    </cfRule>
  </conditionalFormatting>
  <conditionalFormatting sqref="J1869:J1874">
    <cfRule type="cellIs" dxfId="214" priority="142" stopIfTrue="1" operator="equal">
      <formula>-3</formula>
    </cfRule>
    <cfRule type="cellIs" dxfId="213" priority="143" stopIfTrue="1" operator="equal">
      <formula>-1</formula>
    </cfRule>
  </conditionalFormatting>
  <conditionalFormatting sqref="J1875:J1878">
    <cfRule type="cellIs" dxfId="212" priority="140" stopIfTrue="1" operator="equal">
      <formula>-3</formula>
    </cfRule>
    <cfRule type="cellIs" dxfId="211" priority="141" stopIfTrue="1" operator="equal">
      <formula>-1</formula>
    </cfRule>
  </conditionalFormatting>
  <conditionalFormatting sqref="J1879:J1880">
    <cfRule type="cellIs" dxfId="210" priority="138" stopIfTrue="1" operator="equal">
      <formula>-3</formula>
    </cfRule>
    <cfRule type="cellIs" dxfId="209" priority="139" stopIfTrue="1" operator="equal">
      <formula>-1</formula>
    </cfRule>
  </conditionalFormatting>
  <conditionalFormatting sqref="J1881">
    <cfRule type="cellIs" dxfId="208" priority="135" stopIfTrue="1" operator="equal">
      <formula>-3</formula>
    </cfRule>
    <cfRule type="cellIs" dxfId="207" priority="136" stopIfTrue="1" operator="equal">
      <formula>-1</formula>
    </cfRule>
  </conditionalFormatting>
  <conditionalFormatting sqref="J1882:J1883">
    <cfRule type="cellIs" dxfId="206" priority="137" stopIfTrue="1" operator="lessThan">
      <formula>0</formula>
    </cfRule>
  </conditionalFormatting>
  <conditionalFormatting sqref="J1884:J1889">
    <cfRule type="cellIs" dxfId="205" priority="133" stopIfTrue="1" operator="equal">
      <formula>-3</formula>
    </cfRule>
    <cfRule type="cellIs" dxfId="204" priority="134" stopIfTrue="1" operator="equal">
      <formula>-1</formula>
    </cfRule>
  </conditionalFormatting>
  <conditionalFormatting sqref="J1890:J1892">
    <cfRule type="cellIs" dxfId="203" priority="131" stopIfTrue="1" operator="equal">
      <formula>-3</formula>
    </cfRule>
    <cfRule type="cellIs" dxfId="202" priority="132" stopIfTrue="1" operator="equal">
      <formula>-1</formula>
    </cfRule>
  </conditionalFormatting>
  <conditionalFormatting sqref="J1893:J1895">
    <cfRule type="cellIs" dxfId="201" priority="129" stopIfTrue="1" operator="equal">
      <formula>-3</formula>
    </cfRule>
    <cfRule type="cellIs" dxfId="200" priority="130" stopIfTrue="1" operator="equal">
      <formula>-1</formula>
    </cfRule>
  </conditionalFormatting>
  <conditionalFormatting sqref="J1896:J1898">
    <cfRule type="cellIs" dxfId="199" priority="127" stopIfTrue="1" operator="equal">
      <formula>-3</formula>
    </cfRule>
    <cfRule type="cellIs" dxfId="198" priority="128" stopIfTrue="1" operator="equal">
      <formula>-1</formula>
    </cfRule>
  </conditionalFormatting>
  <conditionalFormatting sqref="J1899:J1903">
    <cfRule type="cellIs" dxfId="197" priority="125" stopIfTrue="1" operator="equal">
      <formula>-3</formula>
    </cfRule>
    <cfRule type="cellIs" dxfId="196" priority="126" stopIfTrue="1" operator="equal">
      <formula>-1</formula>
    </cfRule>
  </conditionalFormatting>
  <conditionalFormatting sqref="J1904:J1905 J1907:J1912">
    <cfRule type="cellIs" dxfId="195" priority="122" stopIfTrue="1" operator="equal">
      <formula>-3</formula>
    </cfRule>
    <cfRule type="cellIs" dxfId="194" priority="123" stopIfTrue="1" operator="equal">
      <formula>-1</formula>
    </cfRule>
  </conditionalFormatting>
  <conditionalFormatting sqref="J1906">
    <cfRule type="cellIs" dxfId="193" priority="124" stopIfTrue="1" operator="lessThan">
      <formula>0</formula>
    </cfRule>
  </conditionalFormatting>
  <conditionalFormatting sqref="J1913">
    <cfRule type="cellIs" dxfId="192" priority="119" stopIfTrue="1" operator="equal">
      <formula>-3</formula>
    </cfRule>
    <cfRule type="cellIs" dxfId="191" priority="120" stopIfTrue="1" operator="equal">
      <formula>-1</formula>
    </cfRule>
  </conditionalFormatting>
  <conditionalFormatting sqref="J1914:J1915">
    <cfRule type="cellIs" dxfId="190" priority="121" stopIfTrue="1" operator="lessThan">
      <formula>0</formula>
    </cfRule>
  </conditionalFormatting>
  <conditionalFormatting sqref="J1916:J1921">
    <cfRule type="cellIs" dxfId="189" priority="117" stopIfTrue="1" operator="equal">
      <formula>-3</formula>
    </cfRule>
    <cfRule type="cellIs" dxfId="188" priority="118" stopIfTrue="1" operator="equal">
      <formula>-1</formula>
    </cfRule>
  </conditionalFormatting>
  <conditionalFormatting sqref="J1922:J1925">
    <cfRule type="cellIs" dxfId="187" priority="115" stopIfTrue="1" operator="equal">
      <formula>-3</formula>
    </cfRule>
    <cfRule type="cellIs" dxfId="186" priority="116" stopIfTrue="1" operator="equal">
      <formula>-1</formula>
    </cfRule>
  </conditionalFormatting>
  <conditionalFormatting sqref="J1926:J1930">
    <cfRule type="cellIs" dxfId="185" priority="95" stopIfTrue="1" operator="equal">
      <formula>-3</formula>
    </cfRule>
    <cfRule type="cellIs" dxfId="184" priority="96" stopIfTrue="1" operator="equal">
      <formula>-1</formula>
    </cfRule>
  </conditionalFormatting>
  <conditionalFormatting sqref="J1931:J1932">
    <cfRule type="cellIs" dxfId="183" priority="97" stopIfTrue="1" operator="lessThan">
      <formula>0</formula>
    </cfRule>
  </conditionalFormatting>
  <conditionalFormatting sqref="J1933:J1938">
    <cfRule type="cellIs" dxfId="182" priority="93" stopIfTrue="1" operator="equal">
      <formula>-3</formula>
    </cfRule>
    <cfRule type="cellIs" dxfId="181" priority="94" stopIfTrue="1" operator="equal">
      <formula>-1</formula>
    </cfRule>
  </conditionalFormatting>
  <conditionalFormatting sqref="J1939:J1942">
    <cfRule type="cellIs" dxfId="180" priority="91" stopIfTrue="1" operator="equal">
      <formula>-3</formula>
    </cfRule>
    <cfRule type="cellIs" dxfId="179" priority="92" stopIfTrue="1" operator="equal">
      <formula>-1</formula>
    </cfRule>
  </conditionalFormatting>
  <conditionalFormatting sqref="J1943:J1946">
    <cfRule type="cellIs" dxfId="178" priority="89" stopIfTrue="1" operator="equal">
      <formula>-3</formula>
    </cfRule>
    <cfRule type="cellIs" dxfId="177" priority="90" stopIfTrue="1" operator="equal">
      <formula>-1</formula>
    </cfRule>
  </conditionalFormatting>
  <conditionalFormatting sqref="J1947:J1949">
    <cfRule type="cellIs" dxfId="176" priority="87" stopIfTrue="1" operator="equal">
      <formula>-3</formula>
    </cfRule>
    <cfRule type="cellIs" dxfId="175" priority="88" stopIfTrue="1" operator="equal">
      <formula>-1</formula>
    </cfRule>
  </conditionalFormatting>
  <conditionalFormatting sqref="J1950:J1957">
    <cfRule type="cellIs" dxfId="174" priority="85" stopIfTrue="1" operator="equal">
      <formula>-3</formula>
    </cfRule>
    <cfRule type="cellIs" dxfId="173" priority="86" stopIfTrue="1" operator="equal">
      <formula>-1</formula>
    </cfRule>
  </conditionalFormatting>
  <conditionalFormatting sqref="J1958:J1959 J1961:J1966">
    <cfRule type="cellIs" dxfId="172" priority="82" stopIfTrue="1" operator="equal">
      <formula>-3</formula>
    </cfRule>
    <cfRule type="cellIs" dxfId="171" priority="83" stopIfTrue="1" operator="equal">
      <formula>-1</formula>
    </cfRule>
  </conditionalFormatting>
  <conditionalFormatting sqref="J1960">
    <cfRule type="cellIs" dxfId="170" priority="84" stopIfTrue="1" operator="lessThan">
      <formula>0</formula>
    </cfRule>
  </conditionalFormatting>
  <conditionalFormatting sqref="J1967:J1971">
    <cfRule type="cellIs" dxfId="169" priority="79" stopIfTrue="1" operator="equal">
      <formula>-3</formula>
    </cfRule>
    <cfRule type="cellIs" dxfId="168" priority="80" stopIfTrue="1" operator="equal">
      <formula>-1</formula>
    </cfRule>
  </conditionalFormatting>
  <conditionalFormatting sqref="J1972:J1973">
    <cfRule type="cellIs" dxfId="167" priority="81" stopIfTrue="1" operator="lessThan">
      <formula>0</formula>
    </cfRule>
  </conditionalFormatting>
  <conditionalFormatting sqref="J1974:J1979">
    <cfRule type="cellIs" dxfId="166" priority="77" stopIfTrue="1" operator="equal">
      <formula>-3</formula>
    </cfRule>
    <cfRule type="cellIs" dxfId="165" priority="78" stopIfTrue="1" operator="equal">
      <formula>-1</formula>
    </cfRule>
  </conditionalFormatting>
  <conditionalFormatting sqref="J1980:J1983">
    <cfRule type="cellIs" dxfId="164" priority="75" stopIfTrue="1" operator="equal">
      <formula>-3</formula>
    </cfRule>
    <cfRule type="cellIs" dxfId="163" priority="76" stopIfTrue="1" operator="equal">
      <formula>-1</formula>
    </cfRule>
  </conditionalFormatting>
  <conditionalFormatting sqref="J1984:J1987">
    <cfRule type="cellIs" dxfId="162" priority="73" stopIfTrue="1" operator="equal">
      <formula>-3</formula>
    </cfRule>
    <cfRule type="cellIs" dxfId="161" priority="74" stopIfTrue="1" operator="equal">
      <formula>-1</formula>
    </cfRule>
  </conditionalFormatting>
  <conditionalFormatting sqref="J1988:J1990">
    <cfRule type="cellIs" dxfId="160" priority="71" stopIfTrue="1" operator="equal">
      <formula>-3</formula>
    </cfRule>
    <cfRule type="cellIs" dxfId="159" priority="72" stopIfTrue="1" operator="equal">
      <formula>-1</formula>
    </cfRule>
  </conditionalFormatting>
  <conditionalFormatting sqref="J1991:J1998">
    <cfRule type="cellIs" dxfId="158" priority="69" stopIfTrue="1" operator="equal">
      <formula>-3</formula>
    </cfRule>
    <cfRule type="cellIs" dxfId="157" priority="70" stopIfTrue="1" operator="equal">
      <formula>-1</formula>
    </cfRule>
  </conditionalFormatting>
  <conditionalFormatting sqref="J1999:J2000 J2002:J2007">
    <cfRule type="cellIs" dxfId="156" priority="66" stopIfTrue="1" operator="equal">
      <formula>-3</formula>
    </cfRule>
    <cfRule type="cellIs" dxfId="155" priority="67" stopIfTrue="1" operator="equal">
      <formula>-1</formula>
    </cfRule>
  </conditionalFormatting>
  <conditionalFormatting sqref="J2001">
    <cfRule type="cellIs" dxfId="154" priority="68" stopIfTrue="1" operator="lessThan">
      <formula>0</formula>
    </cfRule>
  </conditionalFormatting>
  <conditionalFormatting sqref="J2008">
    <cfRule type="cellIs" dxfId="153" priority="63" stopIfTrue="1" operator="equal">
      <formula>-3</formula>
    </cfRule>
    <cfRule type="cellIs" dxfId="152" priority="64" stopIfTrue="1" operator="equal">
      <formula>-1</formula>
    </cfRule>
  </conditionalFormatting>
  <conditionalFormatting sqref="J2009:J2010">
    <cfRule type="cellIs" dxfId="151" priority="65" stopIfTrue="1" operator="lessThan">
      <formula>0</formula>
    </cfRule>
  </conditionalFormatting>
  <conditionalFormatting sqref="J2011:J2016">
    <cfRule type="cellIs" dxfId="150" priority="61" stopIfTrue="1" operator="equal">
      <formula>-3</formula>
    </cfRule>
    <cfRule type="cellIs" dxfId="149" priority="62" stopIfTrue="1" operator="equal">
      <formula>-1</formula>
    </cfRule>
  </conditionalFormatting>
  <conditionalFormatting sqref="J2017:J2020">
    <cfRule type="cellIs" dxfId="148" priority="59" stopIfTrue="1" operator="equal">
      <formula>-3</formula>
    </cfRule>
    <cfRule type="cellIs" dxfId="147" priority="60" stopIfTrue="1" operator="equal">
      <formula>-1</formula>
    </cfRule>
  </conditionalFormatting>
  <conditionalFormatting sqref="J2021:J2024">
    <cfRule type="cellIs" dxfId="146" priority="57" stopIfTrue="1" operator="equal">
      <formula>-3</formula>
    </cfRule>
    <cfRule type="cellIs" dxfId="145" priority="58" stopIfTrue="1" operator="equal">
      <formula>-1</formula>
    </cfRule>
  </conditionalFormatting>
  <conditionalFormatting sqref="J2025:J2027">
    <cfRule type="cellIs" dxfId="144" priority="55" stopIfTrue="1" operator="equal">
      <formula>-3</formula>
    </cfRule>
    <cfRule type="cellIs" dxfId="143" priority="56" stopIfTrue="1" operator="equal">
      <formula>-1</formula>
    </cfRule>
  </conditionalFormatting>
  <conditionalFormatting sqref="J2028:J2032">
    <cfRule type="cellIs" dxfId="142" priority="53" stopIfTrue="1" operator="equal">
      <formula>-3</formula>
    </cfRule>
    <cfRule type="cellIs" dxfId="141" priority="54" stopIfTrue="1" operator="equal">
      <formula>-1</formula>
    </cfRule>
  </conditionalFormatting>
  <conditionalFormatting sqref="J2033:J2034 J2036:J2041">
    <cfRule type="cellIs" dxfId="140" priority="50" stopIfTrue="1" operator="equal">
      <formula>-3</formula>
    </cfRule>
    <cfRule type="cellIs" dxfId="139" priority="51" stopIfTrue="1" operator="equal">
      <formula>-1</formula>
    </cfRule>
  </conditionalFormatting>
  <conditionalFormatting sqref="J2035">
    <cfRule type="cellIs" dxfId="138" priority="52" stopIfTrue="1" operator="lessThan">
      <formula>0</formula>
    </cfRule>
  </conditionalFormatting>
  <conditionalFormatting sqref="J2042">
    <cfRule type="cellIs" dxfId="137" priority="47" stopIfTrue="1" operator="equal">
      <formula>-3</formula>
    </cfRule>
    <cfRule type="cellIs" dxfId="136" priority="48" stopIfTrue="1" operator="equal">
      <formula>-1</formula>
    </cfRule>
  </conditionalFormatting>
  <conditionalFormatting sqref="J2043:J2044">
    <cfRule type="cellIs" dxfId="135" priority="49" stopIfTrue="1" operator="lessThan">
      <formula>0</formula>
    </cfRule>
  </conditionalFormatting>
  <conditionalFormatting sqref="J2045:J2050">
    <cfRule type="cellIs" dxfId="134" priority="45" stopIfTrue="1" operator="equal">
      <formula>-3</formula>
    </cfRule>
    <cfRule type="cellIs" dxfId="133" priority="46" stopIfTrue="1" operator="equal">
      <formula>-1</formula>
    </cfRule>
  </conditionalFormatting>
  <conditionalFormatting sqref="J2051:J2054">
    <cfRule type="cellIs" dxfId="132" priority="43" stopIfTrue="1" operator="equal">
      <formula>-3</formula>
    </cfRule>
    <cfRule type="cellIs" dxfId="131" priority="44" stopIfTrue="1" operator="equal">
      <formula>-1</formula>
    </cfRule>
  </conditionalFormatting>
  <conditionalFormatting sqref="J2055:J2056">
    <cfRule type="cellIs" dxfId="130" priority="41" stopIfTrue="1" operator="equal">
      <formula>-3</formula>
    </cfRule>
    <cfRule type="cellIs" dxfId="129" priority="42" stopIfTrue="1" operator="equal">
      <formula>-1</formula>
    </cfRule>
  </conditionalFormatting>
  <conditionalFormatting sqref="J2057">
    <cfRule type="cellIs" dxfId="128" priority="38" stopIfTrue="1" operator="equal">
      <formula>-3</formula>
    </cfRule>
    <cfRule type="cellIs" dxfId="127" priority="39" stopIfTrue="1" operator="equal">
      <formula>-1</formula>
    </cfRule>
  </conditionalFormatting>
  <conditionalFormatting sqref="J2058:J2059">
    <cfRule type="cellIs" dxfId="126" priority="40" stopIfTrue="1" operator="lessThan">
      <formula>0</formula>
    </cfRule>
  </conditionalFormatting>
  <conditionalFormatting sqref="J2060:J2065">
    <cfRule type="cellIs" dxfId="125" priority="36" stopIfTrue="1" operator="equal">
      <formula>-3</formula>
    </cfRule>
    <cfRule type="cellIs" dxfId="124" priority="37" stopIfTrue="1" operator="equal">
      <formula>-1</formula>
    </cfRule>
  </conditionalFormatting>
  <conditionalFormatting sqref="J2066:J2068">
    <cfRule type="cellIs" dxfId="123" priority="34" stopIfTrue="1" operator="equal">
      <formula>-3</formula>
    </cfRule>
    <cfRule type="cellIs" dxfId="122" priority="35" stopIfTrue="1" operator="equal">
      <formula>-1</formula>
    </cfRule>
  </conditionalFormatting>
  <conditionalFormatting sqref="J2069:J2071">
    <cfRule type="cellIs" dxfId="121" priority="32" stopIfTrue="1" operator="equal">
      <formula>-3</formula>
    </cfRule>
    <cfRule type="cellIs" dxfId="120" priority="33" stopIfTrue="1" operator="equal">
      <formula>-1</formula>
    </cfRule>
  </conditionalFormatting>
  <conditionalFormatting sqref="J2072:J2074">
    <cfRule type="cellIs" dxfId="119" priority="30" stopIfTrue="1" operator="equal">
      <formula>-3</formula>
    </cfRule>
    <cfRule type="cellIs" dxfId="118" priority="31" stopIfTrue="1" operator="equal">
      <formula>-1</formula>
    </cfRule>
  </conditionalFormatting>
  <conditionalFormatting sqref="J2075:J2079">
    <cfRule type="cellIs" dxfId="117" priority="28" stopIfTrue="1" operator="equal">
      <formula>-3</formula>
    </cfRule>
    <cfRule type="cellIs" dxfId="116" priority="29" stopIfTrue="1" operator="equal">
      <formula>-1</formula>
    </cfRule>
  </conditionalFormatting>
  <conditionalFormatting sqref="J2080:J2081 J2083:J2088">
    <cfRule type="cellIs" dxfId="115" priority="25" stopIfTrue="1" operator="equal">
      <formula>-3</formula>
    </cfRule>
    <cfRule type="cellIs" dxfId="114" priority="26" stopIfTrue="1" operator="equal">
      <formula>-1</formula>
    </cfRule>
  </conditionalFormatting>
  <conditionalFormatting sqref="J2082">
    <cfRule type="cellIs" dxfId="113" priority="27" stopIfTrue="1" operator="lessThan">
      <formula>0</formula>
    </cfRule>
  </conditionalFormatting>
  <conditionalFormatting sqref="J2089">
    <cfRule type="cellIs" dxfId="112" priority="22" stopIfTrue="1" operator="equal">
      <formula>-3</formula>
    </cfRule>
    <cfRule type="cellIs" dxfId="111" priority="23" stopIfTrue="1" operator="equal">
      <formula>-1</formula>
    </cfRule>
  </conditionalFormatting>
  <conditionalFormatting sqref="J2090:J2091">
    <cfRule type="cellIs" dxfId="110" priority="24" stopIfTrue="1" operator="lessThan">
      <formula>0</formula>
    </cfRule>
  </conditionalFormatting>
  <conditionalFormatting sqref="J2092:J2097">
    <cfRule type="cellIs" dxfId="109" priority="20" stopIfTrue="1" operator="equal">
      <formula>-3</formula>
    </cfRule>
    <cfRule type="cellIs" dxfId="108" priority="21" stopIfTrue="1" operator="equal">
      <formula>-1</formula>
    </cfRule>
  </conditionalFormatting>
  <conditionalFormatting sqref="J2098:J2101">
    <cfRule type="cellIs" dxfId="107" priority="18" stopIfTrue="1" operator="equal">
      <formula>-3</formula>
    </cfRule>
    <cfRule type="cellIs" dxfId="106" priority="19" stopIfTrue="1" operator="equal">
      <formula>-1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09"/>
  <sheetViews>
    <sheetView workbookViewId="0">
      <pane xSplit="1" ySplit="9" topLeftCell="B10" activePane="bottomRight" state="frozen"/>
      <selection pane="topRight" activeCell="B1" sqref="B1"/>
      <selection pane="bottomLeft" activeCell="A14" sqref="A14"/>
      <selection pane="bottomRight"/>
    </sheetView>
  </sheetViews>
  <sheetFormatPr baseColWidth="10" defaultRowHeight="12.75" outlineLevelCol="1"/>
  <cols>
    <col min="1" max="12" width="7.7109375" customWidth="1"/>
    <col min="13" max="13" width="1.7109375" customWidth="1"/>
    <col min="14" max="17" width="3.7109375" customWidth="1"/>
    <col min="18" max="18" width="2.7109375" customWidth="1"/>
    <col min="19" max="19" width="15.7109375" customWidth="1"/>
    <col min="20" max="20" width="3.7109375" customWidth="1"/>
    <col min="21" max="21" width="1.7109375" customWidth="1"/>
    <col min="22" max="31" width="7.7109375" customWidth="1" outlineLevel="1"/>
    <col min="32" max="32" width="1.7109375" customWidth="1"/>
    <col min="33" max="42" width="5.7109375" customWidth="1" outlineLevel="1"/>
    <col min="43" max="43" width="1.7109375" customWidth="1"/>
    <col min="44" max="53" width="6.7109375" customWidth="1" outlineLevel="1"/>
    <col min="54" max="54" width="2.7109375" customWidth="1"/>
  </cols>
  <sheetData>
    <row r="1" spans="1:53">
      <c r="A1" s="2"/>
      <c r="B1" s="26" t="s">
        <v>171</v>
      </c>
    </row>
    <row r="2" spans="1:53">
      <c r="A2" s="2"/>
      <c r="B2" s="26" t="s">
        <v>127</v>
      </c>
    </row>
    <row r="3" spans="1:53">
      <c r="A3" s="2"/>
      <c r="B3" s="26" t="s">
        <v>228</v>
      </c>
      <c r="F3">
        <v>50</v>
      </c>
      <c r="G3" t="s">
        <v>227</v>
      </c>
    </row>
    <row r="4" spans="1:53">
      <c r="A4" s="2"/>
      <c r="B4" s="26" t="s">
        <v>229</v>
      </c>
      <c r="F4">
        <v>10</v>
      </c>
      <c r="G4" t="s">
        <v>227</v>
      </c>
    </row>
    <row r="5" spans="1:53">
      <c r="A5" s="2"/>
      <c r="B5" s="26" t="s">
        <v>172</v>
      </c>
      <c r="F5">
        <v>15</v>
      </c>
      <c r="G5" t="s">
        <v>227</v>
      </c>
    </row>
    <row r="6" spans="1:53">
      <c r="A6" s="2"/>
      <c r="B6" s="26" t="s">
        <v>173</v>
      </c>
      <c r="F6">
        <v>13</v>
      </c>
      <c r="G6" t="s">
        <v>227</v>
      </c>
    </row>
    <row r="7" spans="1:53">
      <c r="A7" s="2" t="s">
        <v>1</v>
      </c>
      <c r="B7" s="28" t="s">
        <v>62</v>
      </c>
      <c r="N7" s="17" t="s">
        <v>174</v>
      </c>
      <c r="S7" s="11" t="s">
        <v>113</v>
      </c>
      <c r="AG7" s="32" t="s">
        <v>176</v>
      </c>
      <c r="AR7" s="32" t="s">
        <v>177</v>
      </c>
    </row>
    <row r="8" spans="1:53">
      <c r="A8" s="2"/>
      <c r="B8" s="26" t="s">
        <v>3</v>
      </c>
      <c r="C8" s="19" t="s">
        <v>4</v>
      </c>
      <c r="D8" s="19" t="s">
        <v>11</v>
      </c>
      <c r="E8" s="19" t="s">
        <v>58</v>
      </c>
      <c r="F8" s="19" t="s">
        <v>60</v>
      </c>
      <c r="G8" s="19" t="s">
        <v>57</v>
      </c>
      <c r="H8" s="19" t="s">
        <v>59</v>
      </c>
      <c r="I8" s="19" t="s">
        <v>9</v>
      </c>
      <c r="J8" s="19" t="s">
        <v>8</v>
      </c>
      <c r="K8" s="19" t="s">
        <v>68</v>
      </c>
      <c r="L8" s="19" t="s">
        <v>63</v>
      </c>
      <c r="R8" s="19"/>
      <c r="S8" s="19"/>
      <c r="T8" s="19"/>
      <c r="U8" s="19"/>
      <c r="V8" s="19" t="s">
        <v>4</v>
      </c>
      <c r="W8" s="19" t="s">
        <v>11</v>
      </c>
      <c r="X8" s="19" t="s">
        <v>58</v>
      </c>
      <c r="Y8" s="19" t="s">
        <v>60</v>
      </c>
      <c r="Z8" s="19" t="s">
        <v>57</v>
      </c>
      <c r="AA8" s="19" t="s">
        <v>59</v>
      </c>
      <c r="AB8" s="19" t="s">
        <v>9</v>
      </c>
      <c r="AC8" s="19" t="s">
        <v>8</v>
      </c>
      <c r="AD8" s="19" t="s">
        <v>68</v>
      </c>
      <c r="AE8" s="19" t="s">
        <v>63</v>
      </c>
      <c r="AG8" s="19" t="s">
        <v>4</v>
      </c>
      <c r="AH8" s="19" t="s">
        <v>11</v>
      </c>
      <c r="AI8" s="19" t="s">
        <v>58</v>
      </c>
      <c r="AJ8" s="19" t="s">
        <v>60</v>
      </c>
      <c r="AK8" s="19" t="s">
        <v>57</v>
      </c>
      <c r="AL8" s="19" t="s">
        <v>59</v>
      </c>
      <c r="AM8" s="19" t="s">
        <v>9</v>
      </c>
      <c r="AN8" s="19" t="s">
        <v>8</v>
      </c>
      <c r="AO8" s="19" t="s">
        <v>68</v>
      </c>
      <c r="AP8" s="19" t="s">
        <v>63</v>
      </c>
      <c r="AR8" s="19" t="s">
        <v>4</v>
      </c>
      <c r="AS8" s="19" t="s">
        <v>11</v>
      </c>
      <c r="AT8" s="19" t="s">
        <v>58</v>
      </c>
      <c r="AU8" s="19" t="s">
        <v>60</v>
      </c>
      <c r="AV8" s="19" t="s">
        <v>57</v>
      </c>
      <c r="AW8" s="19" t="s">
        <v>59</v>
      </c>
      <c r="AX8" s="19" t="s">
        <v>9</v>
      </c>
      <c r="AY8" s="19" t="s">
        <v>8</v>
      </c>
      <c r="AZ8" s="19" t="s">
        <v>68</v>
      </c>
      <c r="BA8" s="19" t="s">
        <v>63</v>
      </c>
    </row>
    <row r="9" spans="1:53">
      <c r="A9" s="9"/>
      <c r="B9" s="1" t="s">
        <v>66</v>
      </c>
      <c r="C9" s="20" t="s">
        <v>65</v>
      </c>
      <c r="D9" s="21" t="s">
        <v>13</v>
      </c>
      <c r="E9" s="21" t="s">
        <v>65</v>
      </c>
      <c r="F9" s="21" t="s">
        <v>13</v>
      </c>
      <c r="G9" s="21" t="s">
        <v>65</v>
      </c>
      <c r="H9" s="21" t="s">
        <v>13</v>
      </c>
      <c r="I9" s="21" t="s">
        <v>64</v>
      </c>
      <c r="J9" s="21" t="s">
        <v>230</v>
      </c>
      <c r="K9" s="21" t="s">
        <v>13</v>
      </c>
      <c r="L9" s="21" t="s">
        <v>13</v>
      </c>
      <c r="V9" s="21" t="s">
        <v>65</v>
      </c>
      <c r="W9" s="21" t="s">
        <v>13</v>
      </c>
      <c r="X9" s="21" t="s">
        <v>65</v>
      </c>
      <c r="Y9" s="21" t="s">
        <v>13</v>
      </c>
      <c r="Z9" s="21" t="s">
        <v>65</v>
      </c>
      <c r="AA9" s="21" t="s">
        <v>13</v>
      </c>
      <c r="AB9" s="21" t="s">
        <v>64</v>
      </c>
      <c r="AC9" s="21" t="s">
        <v>230</v>
      </c>
      <c r="AD9" s="21" t="s">
        <v>13</v>
      </c>
      <c r="AE9" s="21" t="s">
        <v>13</v>
      </c>
    </row>
    <row r="10" spans="1:53">
      <c r="A10" s="2">
        <v>1</v>
      </c>
      <c r="B10">
        <v>1</v>
      </c>
      <c r="C10">
        <v>120</v>
      </c>
      <c r="D10">
        <v>-2</v>
      </c>
      <c r="E10">
        <v>120</v>
      </c>
      <c r="F10">
        <v>-2</v>
      </c>
      <c r="G10">
        <v>0</v>
      </c>
      <c r="H10">
        <v>-2</v>
      </c>
      <c r="I10">
        <v>-1</v>
      </c>
      <c r="J10">
        <v>3300</v>
      </c>
      <c r="K10">
        <v>-1</v>
      </c>
      <c r="L10">
        <v>-2</v>
      </c>
      <c r="N10" s="3" t="str">
        <f t="shared" ref="N10:N41" si="0">IF(OR(C10=-2,D10=-2,E10=-2,F10=-2,G10=-2,H10=-2),"X","")</f>
        <v>X</v>
      </c>
      <c r="O10" s="3">
        <f>COUNTIF(N10,"X")</f>
        <v>1</v>
      </c>
      <c r="P10" s="3" t="str">
        <f>IF(O10&gt;$F$5,"X","-")</f>
        <v>-</v>
      </c>
      <c r="Q10" s="3" t="str">
        <f>IF(O10&lt;$F$6,"X","-")</f>
        <v>X</v>
      </c>
      <c r="S10" t="str">
        <f>IF(P10="X","Betriebsmeldung","-")</f>
        <v>-</v>
      </c>
      <c r="T10" t="str">
        <f>IF(S$10="Betriebsmeldung","B","-")</f>
        <v>-</v>
      </c>
      <c r="V10">
        <f t="shared" ref="V10:AA10" si="1">IF($T10="B",-2,C10)</f>
        <v>120</v>
      </c>
      <c r="W10">
        <f t="shared" si="1"/>
        <v>-2</v>
      </c>
      <c r="X10">
        <f t="shared" si="1"/>
        <v>120</v>
      </c>
      <c r="Y10">
        <f t="shared" si="1"/>
        <v>-2</v>
      </c>
      <c r="Z10">
        <f t="shared" si="1"/>
        <v>0</v>
      </c>
      <c r="AA10">
        <f t="shared" si="1"/>
        <v>-2</v>
      </c>
      <c r="AB10">
        <f t="shared" ref="AB10:AB68" si="2">IF($T10="B",-2,I10)</f>
        <v>-1</v>
      </c>
      <c r="AC10">
        <f t="shared" ref="AC10:AC68" si="3">IF($T10="B",-2,J10)</f>
        <v>3300</v>
      </c>
      <c r="AD10">
        <f t="shared" ref="AD10" si="4">IF($T10="B",-2,K10)</f>
        <v>-1</v>
      </c>
      <c r="AE10">
        <f t="shared" ref="AE10" si="5">IF($T10="B",-2,L10)</f>
        <v>-2</v>
      </c>
      <c r="AG10" t="str">
        <f>IF($T10="B","Ja","Nein")</f>
        <v>Nein</v>
      </c>
      <c r="AH10" t="str">
        <f t="shared" ref="AH10:AP25" si="6">IF($T10="B","Ja","Nein")</f>
        <v>Nein</v>
      </c>
      <c r="AI10" t="str">
        <f t="shared" si="6"/>
        <v>Nein</v>
      </c>
      <c r="AJ10" t="str">
        <f t="shared" si="6"/>
        <v>Nein</v>
      </c>
      <c r="AK10" t="str">
        <f t="shared" si="6"/>
        <v>Nein</v>
      </c>
      <c r="AL10" t="str">
        <f t="shared" si="6"/>
        <v>Nein</v>
      </c>
      <c r="AM10" t="str">
        <f t="shared" si="6"/>
        <v>Nein</v>
      </c>
      <c r="AN10" t="str">
        <f t="shared" si="6"/>
        <v>Nein</v>
      </c>
      <c r="AO10" t="str">
        <f t="shared" si="6"/>
        <v>Nein</v>
      </c>
      <c r="AP10" t="str">
        <f t="shared" si="6"/>
        <v>Nein</v>
      </c>
      <c r="AR10" s="31">
        <v>1</v>
      </c>
      <c r="AS10" s="31">
        <v>1</v>
      </c>
      <c r="AT10" s="31">
        <v>1</v>
      </c>
      <c r="AU10" s="31">
        <v>1</v>
      </c>
      <c r="AV10" s="31">
        <v>1</v>
      </c>
      <c r="AW10" s="31">
        <v>1</v>
      </c>
      <c r="AX10" s="31">
        <v>1</v>
      </c>
      <c r="AY10" s="31">
        <v>1</v>
      </c>
      <c r="AZ10" s="31">
        <v>1</v>
      </c>
      <c r="BA10" s="31">
        <v>1</v>
      </c>
    </row>
    <row r="11" spans="1:53">
      <c r="A11" s="2">
        <v>2</v>
      </c>
      <c r="B11">
        <v>1</v>
      </c>
      <c r="C11">
        <v>180</v>
      </c>
      <c r="D11">
        <v>86</v>
      </c>
      <c r="E11">
        <v>120</v>
      </c>
      <c r="F11">
        <v>82</v>
      </c>
      <c r="G11">
        <v>60</v>
      </c>
      <c r="H11">
        <v>96</v>
      </c>
      <c r="I11">
        <v>-1</v>
      </c>
      <c r="J11">
        <v>3500</v>
      </c>
      <c r="K11">
        <v>-1</v>
      </c>
      <c r="L11">
        <v>-1</v>
      </c>
      <c r="N11" s="3" t="str">
        <f t="shared" si="0"/>
        <v/>
      </c>
      <c r="O11" s="3">
        <f>COUNTIF(N$10:N11,"X")</f>
        <v>1</v>
      </c>
      <c r="P11" s="3"/>
      <c r="Q11" s="3"/>
      <c r="T11" t="str">
        <f t="shared" ref="T11:T19" si="7">IF(S$10="Betriebsmeldung","B","-")</f>
        <v>-</v>
      </c>
      <c r="V11">
        <f t="shared" ref="V11:V19" si="8">IF($T11="B",-2,C11)</f>
        <v>180</v>
      </c>
      <c r="W11">
        <f t="shared" ref="W11:W19" si="9">IF($T11="B",-2,D11)</f>
        <v>86</v>
      </c>
      <c r="X11">
        <f t="shared" ref="X11:X19" si="10">IF($T11="B",-2,E11)</f>
        <v>120</v>
      </c>
      <c r="Y11">
        <f t="shared" ref="Y11:Y19" si="11">IF($T11="B",-2,F11)</f>
        <v>82</v>
      </c>
      <c r="Z11">
        <f t="shared" ref="Z11:Z19" si="12">IF($T11="B",-2,G11)</f>
        <v>60</v>
      </c>
      <c r="AA11">
        <f t="shared" ref="AA11:AA19" si="13">IF($T11="B",-2,H11)</f>
        <v>96</v>
      </c>
      <c r="AB11">
        <f t="shared" si="2"/>
        <v>-1</v>
      </c>
      <c r="AC11">
        <f t="shared" si="3"/>
        <v>3500</v>
      </c>
      <c r="AD11">
        <f t="shared" ref="AD11:AD29" si="14">IF($T11="B",-2,K11)</f>
        <v>-1</v>
      </c>
      <c r="AE11">
        <f t="shared" ref="AE11:AE29" si="15">IF($T11="B",-2,L11)</f>
        <v>-1</v>
      </c>
      <c r="AG11" t="str">
        <f t="shared" ref="AG11:AP26" si="16">IF($T11="B","Ja","Nein")</f>
        <v>Nein</v>
      </c>
      <c r="AH11" t="str">
        <f t="shared" si="6"/>
        <v>Nein</v>
      </c>
      <c r="AI11" t="str">
        <f t="shared" si="6"/>
        <v>Nein</v>
      </c>
      <c r="AJ11" t="str">
        <f t="shared" si="6"/>
        <v>Nein</v>
      </c>
      <c r="AK11" t="str">
        <f t="shared" si="6"/>
        <v>Nein</v>
      </c>
      <c r="AL11" t="str">
        <f t="shared" si="6"/>
        <v>Nein</v>
      </c>
      <c r="AM11" t="str">
        <f t="shared" si="6"/>
        <v>Nein</v>
      </c>
      <c r="AN11" t="str">
        <f t="shared" si="6"/>
        <v>Nein</v>
      </c>
      <c r="AO11" t="str">
        <f t="shared" si="6"/>
        <v>Nein</v>
      </c>
      <c r="AP11" t="str">
        <f t="shared" si="6"/>
        <v>Nein</v>
      </c>
      <c r="AR11" s="31">
        <v>1</v>
      </c>
      <c r="AS11" s="31">
        <v>1</v>
      </c>
      <c r="AT11" s="31">
        <v>1</v>
      </c>
      <c r="AU11" s="31">
        <v>1</v>
      </c>
      <c r="AV11" s="31">
        <v>1</v>
      </c>
      <c r="AW11" s="31">
        <v>1</v>
      </c>
      <c r="AX11" s="31">
        <v>1</v>
      </c>
      <c r="AY11" s="31">
        <v>1</v>
      </c>
      <c r="AZ11" s="31">
        <v>1</v>
      </c>
      <c r="BA11" s="31">
        <v>1</v>
      </c>
    </row>
    <row r="12" spans="1:53">
      <c r="A12" s="2">
        <v>3</v>
      </c>
      <c r="B12">
        <v>1</v>
      </c>
      <c r="C12">
        <v>300</v>
      </c>
      <c r="D12">
        <v>99</v>
      </c>
      <c r="E12">
        <v>60</v>
      </c>
      <c r="F12">
        <v>90</v>
      </c>
      <c r="G12">
        <v>240</v>
      </c>
      <c r="H12">
        <v>102</v>
      </c>
      <c r="I12">
        <v>-1</v>
      </c>
      <c r="J12">
        <v>2800</v>
      </c>
      <c r="K12">
        <v>-1</v>
      </c>
      <c r="L12">
        <v>-1</v>
      </c>
      <c r="N12" s="3" t="str">
        <f t="shared" si="0"/>
        <v/>
      </c>
      <c r="O12" s="3">
        <f>COUNTIF(N$10:N12,"X")</f>
        <v>1</v>
      </c>
      <c r="P12" s="3"/>
      <c r="Q12" s="3"/>
      <c r="T12" t="str">
        <f t="shared" si="7"/>
        <v>-</v>
      </c>
      <c r="V12">
        <f t="shared" si="8"/>
        <v>300</v>
      </c>
      <c r="W12">
        <f t="shared" si="9"/>
        <v>99</v>
      </c>
      <c r="X12">
        <f t="shared" si="10"/>
        <v>60</v>
      </c>
      <c r="Y12">
        <f t="shared" si="11"/>
        <v>90</v>
      </c>
      <c r="Z12">
        <f t="shared" si="12"/>
        <v>240</v>
      </c>
      <c r="AA12">
        <f t="shared" si="13"/>
        <v>102</v>
      </c>
      <c r="AB12">
        <f t="shared" si="2"/>
        <v>-1</v>
      </c>
      <c r="AC12">
        <f t="shared" si="3"/>
        <v>2800</v>
      </c>
      <c r="AD12">
        <f t="shared" si="14"/>
        <v>-1</v>
      </c>
      <c r="AE12">
        <f t="shared" si="15"/>
        <v>-1</v>
      </c>
      <c r="AG12" t="str">
        <f t="shared" si="16"/>
        <v>Nein</v>
      </c>
      <c r="AH12" t="str">
        <f t="shared" si="6"/>
        <v>Nein</v>
      </c>
      <c r="AI12" t="str">
        <f t="shared" si="6"/>
        <v>Nein</v>
      </c>
      <c r="AJ12" t="str">
        <f t="shared" si="6"/>
        <v>Nein</v>
      </c>
      <c r="AK12" t="str">
        <f t="shared" si="6"/>
        <v>Nein</v>
      </c>
      <c r="AL12" t="str">
        <f t="shared" si="6"/>
        <v>Nein</v>
      </c>
      <c r="AM12" t="str">
        <f t="shared" si="6"/>
        <v>Nein</v>
      </c>
      <c r="AN12" t="str">
        <f t="shared" si="6"/>
        <v>Nein</v>
      </c>
      <c r="AO12" t="str">
        <f t="shared" si="6"/>
        <v>Nein</v>
      </c>
      <c r="AP12" t="str">
        <f t="shared" si="6"/>
        <v>Nein</v>
      </c>
      <c r="AR12" s="31">
        <v>1</v>
      </c>
      <c r="AS12" s="31">
        <v>1</v>
      </c>
      <c r="AT12" s="31">
        <v>1</v>
      </c>
      <c r="AU12" s="31">
        <v>1</v>
      </c>
      <c r="AV12" s="31">
        <v>1</v>
      </c>
      <c r="AW12" s="31">
        <v>1</v>
      </c>
      <c r="AX12" s="31">
        <v>1</v>
      </c>
      <c r="AY12" s="31">
        <v>1</v>
      </c>
      <c r="AZ12" s="31">
        <v>1</v>
      </c>
      <c r="BA12" s="31">
        <v>1</v>
      </c>
    </row>
    <row r="13" spans="1:53">
      <c r="A13" s="2">
        <v>4</v>
      </c>
      <c r="B13">
        <v>1</v>
      </c>
      <c r="C13">
        <v>480</v>
      </c>
      <c r="D13">
        <v>105</v>
      </c>
      <c r="E13">
        <v>180</v>
      </c>
      <c r="F13">
        <v>98</v>
      </c>
      <c r="G13">
        <v>300</v>
      </c>
      <c r="H13">
        <v>110</v>
      </c>
      <c r="I13">
        <v>-1</v>
      </c>
      <c r="J13">
        <v>4400</v>
      </c>
      <c r="K13">
        <v>-1</v>
      </c>
      <c r="L13">
        <v>-1</v>
      </c>
      <c r="N13" s="3" t="str">
        <f t="shared" si="0"/>
        <v/>
      </c>
      <c r="O13" s="3">
        <f>COUNTIF(N$10:N13,"X")</f>
        <v>1</v>
      </c>
      <c r="P13" s="3"/>
      <c r="Q13" s="3"/>
      <c r="T13" t="str">
        <f t="shared" si="7"/>
        <v>-</v>
      </c>
      <c r="V13">
        <f t="shared" si="8"/>
        <v>480</v>
      </c>
      <c r="W13">
        <f t="shared" si="9"/>
        <v>105</v>
      </c>
      <c r="X13">
        <f t="shared" si="10"/>
        <v>180</v>
      </c>
      <c r="Y13">
        <f t="shared" si="11"/>
        <v>98</v>
      </c>
      <c r="Z13">
        <f t="shared" si="12"/>
        <v>300</v>
      </c>
      <c r="AA13">
        <f t="shared" si="13"/>
        <v>110</v>
      </c>
      <c r="AB13">
        <f t="shared" si="2"/>
        <v>-1</v>
      </c>
      <c r="AC13">
        <f t="shared" si="3"/>
        <v>4400</v>
      </c>
      <c r="AD13">
        <f t="shared" si="14"/>
        <v>-1</v>
      </c>
      <c r="AE13">
        <f t="shared" si="15"/>
        <v>-1</v>
      </c>
      <c r="AG13" t="str">
        <f t="shared" si="16"/>
        <v>Nein</v>
      </c>
      <c r="AH13" t="str">
        <f t="shared" si="6"/>
        <v>Nein</v>
      </c>
      <c r="AI13" t="str">
        <f t="shared" si="6"/>
        <v>Nein</v>
      </c>
      <c r="AJ13" t="str">
        <f t="shared" si="6"/>
        <v>Nein</v>
      </c>
      <c r="AK13" t="str">
        <f t="shared" si="6"/>
        <v>Nein</v>
      </c>
      <c r="AL13" t="str">
        <f t="shared" si="6"/>
        <v>Nein</v>
      </c>
      <c r="AM13" t="str">
        <f t="shared" si="6"/>
        <v>Nein</v>
      </c>
      <c r="AN13" t="str">
        <f t="shared" si="6"/>
        <v>Nein</v>
      </c>
      <c r="AO13" t="str">
        <f t="shared" si="6"/>
        <v>Nein</v>
      </c>
      <c r="AP13" t="str">
        <f t="shared" si="6"/>
        <v>Nein</v>
      </c>
      <c r="AR13" s="31">
        <v>1</v>
      </c>
      <c r="AS13" s="31">
        <v>1</v>
      </c>
      <c r="AT13" s="31">
        <v>1</v>
      </c>
      <c r="AU13" s="31">
        <v>1</v>
      </c>
      <c r="AV13" s="31">
        <v>1</v>
      </c>
      <c r="AW13" s="31">
        <v>1</v>
      </c>
      <c r="AX13" s="31">
        <v>1</v>
      </c>
      <c r="AY13" s="31">
        <v>1</v>
      </c>
      <c r="AZ13" s="31">
        <v>1</v>
      </c>
      <c r="BA13" s="31">
        <v>1</v>
      </c>
    </row>
    <row r="14" spans="1:53">
      <c r="A14" s="2">
        <v>5</v>
      </c>
      <c r="B14">
        <v>1</v>
      </c>
      <c r="C14">
        <v>240</v>
      </c>
      <c r="D14">
        <v>93</v>
      </c>
      <c r="E14">
        <v>180</v>
      </c>
      <c r="F14">
        <v>89</v>
      </c>
      <c r="G14">
        <v>60</v>
      </c>
      <c r="H14">
        <v>108</v>
      </c>
      <c r="I14">
        <v>-1</v>
      </c>
      <c r="J14">
        <v>3600</v>
      </c>
      <c r="K14">
        <v>-1</v>
      </c>
      <c r="L14">
        <v>-1</v>
      </c>
      <c r="N14" s="3" t="str">
        <f t="shared" si="0"/>
        <v/>
      </c>
      <c r="O14" s="3">
        <f>COUNTIF(N$10:N14,"X")</f>
        <v>1</v>
      </c>
      <c r="P14" s="3"/>
      <c r="Q14" s="3"/>
      <c r="T14" t="str">
        <f t="shared" si="7"/>
        <v>-</v>
      </c>
      <c r="V14">
        <f t="shared" si="8"/>
        <v>240</v>
      </c>
      <c r="W14">
        <f t="shared" si="9"/>
        <v>93</v>
      </c>
      <c r="X14">
        <f t="shared" si="10"/>
        <v>180</v>
      </c>
      <c r="Y14">
        <f t="shared" si="11"/>
        <v>89</v>
      </c>
      <c r="Z14">
        <f t="shared" si="12"/>
        <v>60</v>
      </c>
      <c r="AA14">
        <f t="shared" si="13"/>
        <v>108</v>
      </c>
      <c r="AB14">
        <f t="shared" si="2"/>
        <v>-1</v>
      </c>
      <c r="AC14">
        <f t="shared" si="3"/>
        <v>3600</v>
      </c>
      <c r="AD14">
        <f t="shared" si="14"/>
        <v>-1</v>
      </c>
      <c r="AE14">
        <f t="shared" si="15"/>
        <v>-1</v>
      </c>
      <c r="AG14" t="str">
        <f t="shared" si="16"/>
        <v>Nein</v>
      </c>
      <c r="AH14" t="str">
        <f t="shared" si="6"/>
        <v>Nein</v>
      </c>
      <c r="AI14" t="str">
        <f t="shared" si="6"/>
        <v>Nein</v>
      </c>
      <c r="AJ14" t="str">
        <f t="shared" si="6"/>
        <v>Nein</v>
      </c>
      <c r="AK14" t="str">
        <f t="shared" si="6"/>
        <v>Nein</v>
      </c>
      <c r="AL14" t="str">
        <f t="shared" si="6"/>
        <v>Nein</v>
      </c>
      <c r="AM14" t="str">
        <f t="shared" si="6"/>
        <v>Nein</v>
      </c>
      <c r="AN14" t="str">
        <f t="shared" si="6"/>
        <v>Nein</v>
      </c>
      <c r="AO14" t="str">
        <f t="shared" si="6"/>
        <v>Nein</v>
      </c>
      <c r="AP14" t="str">
        <f t="shared" si="6"/>
        <v>Nein</v>
      </c>
      <c r="AR14" s="31">
        <v>1</v>
      </c>
      <c r="AS14" s="31">
        <v>1</v>
      </c>
      <c r="AT14" s="31">
        <v>1</v>
      </c>
      <c r="AU14" s="31">
        <v>1</v>
      </c>
      <c r="AV14" s="31">
        <v>1</v>
      </c>
      <c r="AW14" s="31">
        <v>1</v>
      </c>
      <c r="AX14" s="31">
        <v>1</v>
      </c>
      <c r="AY14" s="31">
        <v>1</v>
      </c>
      <c r="AZ14" s="31">
        <v>1</v>
      </c>
      <c r="BA14" s="31">
        <v>1</v>
      </c>
    </row>
    <row r="15" spans="1:53">
      <c r="A15" s="2">
        <v>6</v>
      </c>
      <c r="B15">
        <v>1</v>
      </c>
      <c r="C15">
        <v>120</v>
      </c>
      <c r="D15">
        <v>93</v>
      </c>
      <c r="E15">
        <v>60</v>
      </c>
      <c r="F15">
        <v>84</v>
      </c>
      <c r="G15">
        <v>60</v>
      </c>
      <c r="H15">
        <v>103</v>
      </c>
      <c r="I15">
        <v>-1</v>
      </c>
      <c r="J15">
        <v>3800</v>
      </c>
      <c r="K15">
        <v>-1</v>
      </c>
      <c r="L15">
        <v>-1</v>
      </c>
      <c r="N15" s="3" t="str">
        <f t="shared" si="0"/>
        <v/>
      </c>
      <c r="O15" s="3">
        <f>COUNTIF(N$10:N15,"X")</f>
        <v>1</v>
      </c>
      <c r="P15" s="3"/>
      <c r="Q15" s="3"/>
      <c r="T15" t="str">
        <f t="shared" si="7"/>
        <v>-</v>
      </c>
      <c r="V15">
        <f t="shared" si="8"/>
        <v>120</v>
      </c>
      <c r="W15">
        <f t="shared" si="9"/>
        <v>93</v>
      </c>
      <c r="X15">
        <f t="shared" si="10"/>
        <v>60</v>
      </c>
      <c r="Y15">
        <f t="shared" si="11"/>
        <v>84</v>
      </c>
      <c r="Z15">
        <f t="shared" si="12"/>
        <v>60</v>
      </c>
      <c r="AA15">
        <f t="shared" si="13"/>
        <v>103</v>
      </c>
      <c r="AB15">
        <f t="shared" si="2"/>
        <v>-1</v>
      </c>
      <c r="AC15">
        <f t="shared" si="3"/>
        <v>3800</v>
      </c>
      <c r="AD15">
        <f t="shared" si="14"/>
        <v>-1</v>
      </c>
      <c r="AE15">
        <f t="shared" si="15"/>
        <v>-1</v>
      </c>
      <c r="AG15" t="str">
        <f t="shared" si="16"/>
        <v>Nein</v>
      </c>
      <c r="AH15" t="str">
        <f t="shared" si="6"/>
        <v>Nein</v>
      </c>
      <c r="AI15" t="str">
        <f t="shared" si="6"/>
        <v>Nein</v>
      </c>
      <c r="AJ15" t="str">
        <f t="shared" si="6"/>
        <v>Nein</v>
      </c>
      <c r="AK15" t="str">
        <f t="shared" si="6"/>
        <v>Nein</v>
      </c>
      <c r="AL15" t="str">
        <f t="shared" si="6"/>
        <v>Nein</v>
      </c>
      <c r="AM15" t="str">
        <f t="shared" si="6"/>
        <v>Nein</v>
      </c>
      <c r="AN15" t="str">
        <f t="shared" si="6"/>
        <v>Nein</v>
      </c>
      <c r="AO15" t="str">
        <f t="shared" si="6"/>
        <v>Nein</v>
      </c>
      <c r="AP15" t="str">
        <f t="shared" si="6"/>
        <v>Nein</v>
      </c>
      <c r="AR15" s="31">
        <v>1</v>
      </c>
      <c r="AS15" s="31">
        <v>1</v>
      </c>
      <c r="AT15" s="31">
        <v>1</v>
      </c>
      <c r="AU15" s="31">
        <v>1</v>
      </c>
      <c r="AV15" s="31">
        <v>1</v>
      </c>
      <c r="AW15" s="31">
        <v>1</v>
      </c>
      <c r="AX15" s="31">
        <v>1</v>
      </c>
      <c r="AY15" s="31">
        <v>1</v>
      </c>
      <c r="AZ15" s="31">
        <v>1</v>
      </c>
      <c r="BA15" s="31">
        <v>1</v>
      </c>
    </row>
    <row r="16" spans="1:53">
      <c r="A16" s="2">
        <v>7</v>
      </c>
      <c r="B16">
        <v>1</v>
      </c>
      <c r="C16">
        <v>180</v>
      </c>
      <c r="D16">
        <v>96</v>
      </c>
      <c r="E16">
        <v>120</v>
      </c>
      <c r="F16">
        <v>86</v>
      </c>
      <c r="G16">
        <v>60</v>
      </c>
      <c r="H16">
        <v>118</v>
      </c>
      <c r="I16">
        <v>-1</v>
      </c>
      <c r="J16">
        <v>4600</v>
      </c>
      <c r="K16">
        <v>-1</v>
      </c>
      <c r="L16">
        <v>-1</v>
      </c>
      <c r="N16" s="3" t="str">
        <f t="shared" si="0"/>
        <v/>
      </c>
      <c r="O16" s="3">
        <f>COUNTIF(N$10:N16,"X")</f>
        <v>1</v>
      </c>
      <c r="P16" s="3"/>
      <c r="Q16" s="3"/>
      <c r="T16" t="str">
        <f t="shared" si="7"/>
        <v>-</v>
      </c>
      <c r="V16">
        <f t="shared" si="8"/>
        <v>180</v>
      </c>
      <c r="W16">
        <f t="shared" si="9"/>
        <v>96</v>
      </c>
      <c r="X16">
        <f t="shared" si="10"/>
        <v>120</v>
      </c>
      <c r="Y16">
        <f t="shared" si="11"/>
        <v>86</v>
      </c>
      <c r="Z16">
        <f t="shared" si="12"/>
        <v>60</v>
      </c>
      <c r="AA16">
        <f t="shared" si="13"/>
        <v>118</v>
      </c>
      <c r="AB16">
        <f t="shared" si="2"/>
        <v>-1</v>
      </c>
      <c r="AC16">
        <f t="shared" si="3"/>
        <v>4600</v>
      </c>
      <c r="AD16">
        <f t="shared" si="14"/>
        <v>-1</v>
      </c>
      <c r="AE16">
        <f t="shared" si="15"/>
        <v>-1</v>
      </c>
      <c r="AG16" t="str">
        <f t="shared" si="16"/>
        <v>Nein</v>
      </c>
      <c r="AH16" t="str">
        <f t="shared" si="6"/>
        <v>Nein</v>
      </c>
      <c r="AI16" t="str">
        <f t="shared" si="6"/>
        <v>Nein</v>
      </c>
      <c r="AJ16" t="str">
        <f t="shared" si="6"/>
        <v>Nein</v>
      </c>
      <c r="AK16" t="str">
        <f t="shared" si="6"/>
        <v>Nein</v>
      </c>
      <c r="AL16" t="str">
        <f t="shared" si="6"/>
        <v>Nein</v>
      </c>
      <c r="AM16" t="str">
        <f t="shared" si="6"/>
        <v>Nein</v>
      </c>
      <c r="AN16" t="str">
        <f t="shared" si="6"/>
        <v>Nein</v>
      </c>
      <c r="AO16" t="str">
        <f t="shared" si="6"/>
        <v>Nein</v>
      </c>
      <c r="AP16" t="str">
        <f t="shared" si="6"/>
        <v>Nein</v>
      </c>
      <c r="AR16" s="31">
        <v>1</v>
      </c>
      <c r="AS16" s="31">
        <v>1</v>
      </c>
      <c r="AT16" s="31">
        <v>1</v>
      </c>
      <c r="AU16" s="31">
        <v>1</v>
      </c>
      <c r="AV16" s="31">
        <v>1</v>
      </c>
      <c r="AW16" s="31">
        <v>1</v>
      </c>
      <c r="AX16" s="31">
        <v>1</v>
      </c>
      <c r="AY16" s="31">
        <v>1</v>
      </c>
      <c r="AZ16" s="31">
        <v>1</v>
      </c>
      <c r="BA16" s="31">
        <v>1</v>
      </c>
    </row>
    <row r="17" spans="1:53">
      <c r="A17" s="2">
        <v>8</v>
      </c>
      <c r="B17">
        <v>1</v>
      </c>
      <c r="C17">
        <v>240</v>
      </c>
      <c r="D17">
        <v>108</v>
      </c>
      <c r="E17">
        <v>60</v>
      </c>
      <c r="F17">
        <v>90</v>
      </c>
      <c r="G17">
        <v>180</v>
      </c>
      <c r="H17">
        <v>115</v>
      </c>
      <c r="I17">
        <v>-1</v>
      </c>
      <c r="J17">
        <v>4500</v>
      </c>
      <c r="K17">
        <v>-1</v>
      </c>
      <c r="L17">
        <v>-1</v>
      </c>
      <c r="N17" s="3" t="str">
        <f t="shared" si="0"/>
        <v/>
      </c>
      <c r="O17" s="3">
        <f>COUNTIF(N$10:N17,"X")</f>
        <v>1</v>
      </c>
      <c r="P17" s="3"/>
      <c r="Q17" s="3"/>
      <c r="T17" t="str">
        <f t="shared" si="7"/>
        <v>-</v>
      </c>
      <c r="V17">
        <f t="shared" si="8"/>
        <v>240</v>
      </c>
      <c r="W17">
        <f t="shared" si="9"/>
        <v>108</v>
      </c>
      <c r="X17">
        <f t="shared" si="10"/>
        <v>60</v>
      </c>
      <c r="Y17">
        <f t="shared" si="11"/>
        <v>90</v>
      </c>
      <c r="Z17">
        <f t="shared" si="12"/>
        <v>180</v>
      </c>
      <c r="AA17">
        <f t="shared" si="13"/>
        <v>115</v>
      </c>
      <c r="AB17">
        <f t="shared" si="2"/>
        <v>-1</v>
      </c>
      <c r="AC17">
        <f t="shared" si="3"/>
        <v>4500</v>
      </c>
      <c r="AD17">
        <f t="shared" si="14"/>
        <v>-1</v>
      </c>
      <c r="AE17">
        <f t="shared" si="15"/>
        <v>-1</v>
      </c>
      <c r="AG17" t="str">
        <f t="shared" si="16"/>
        <v>Nein</v>
      </c>
      <c r="AH17" t="str">
        <f t="shared" si="6"/>
        <v>Nein</v>
      </c>
      <c r="AI17" t="str">
        <f t="shared" si="6"/>
        <v>Nein</v>
      </c>
      <c r="AJ17" t="str">
        <f t="shared" si="6"/>
        <v>Nein</v>
      </c>
      <c r="AK17" t="str">
        <f t="shared" si="6"/>
        <v>Nein</v>
      </c>
      <c r="AL17" t="str">
        <f t="shared" si="6"/>
        <v>Nein</v>
      </c>
      <c r="AM17" t="str">
        <f t="shared" si="6"/>
        <v>Nein</v>
      </c>
      <c r="AN17" t="str">
        <f t="shared" si="6"/>
        <v>Nein</v>
      </c>
      <c r="AO17" t="str">
        <f t="shared" si="6"/>
        <v>Nein</v>
      </c>
      <c r="AP17" t="str">
        <f t="shared" si="6"/>
        <v>Nein</v>
      </c>
      <c r="AR17" s="31">
        <v>1</v>
      </c>
      <c r="AS17" s="31">
        <v>1</v>
      </c>
      <c r="AT17" s="31">
        <v>1</v>
      </c>
      <c r="AU17" s="31">
        <v>1</v>
      </c>
      <c r="AV17" s="31">
        <v>1</v>
      </c>
      <c r="AW17" s="31">
        <v>1</v>
      </c>
      <c r="AX17" s="31">
        <v>1</v>
      </c>
      <c r="AY17" s="31">
        <v>1</v>
      </c>
      <c r="AZ17" s="31">
        <v>1</v>
      </c>
      <c r="BA17" s="31">
        <v>1</v>
      </c>
    </row>
    <row r="18" spans="1:53">
      <c r="A18" s="2">
        <v>9</v>
      </c>
      <c r="B18">
        <v>1</v>
      </c>
      <c r="C18">
        <v>120</v>
      </c>
      <c r="D18">
        <v>-2</v>
      </c>
      <c r="E18">
        <v>0</v>
      </c>
      <c r="F18">
        <v>-2</v>
      </c>
      <c r="G18">
        <v>120</v>
      </c>
      <c r="H18">
        <v>-2</v>
      </c>
      <c r="I18">
        <v>-1</v>
      </c>
      <c r="J18">
        <v>4200</v>
      </c>
      <c r="K18">
        <v>-1</v>
      </c>
      <c r="L18">
        <v>-2</v>
      </c>
      <c r="N18" s="3" t="str">
        <f t="shared" si="0"/>
        <v>X</v>
      </c>
      <c r="O18" s="3">
        <f>COUNTIF(N$10:N18,"X")</f>
        <v>2</v>
      </c>
      <c r="P18" s="3"/>
      <c r="Q18" s="3"/>
      <c r="T18" t="str">
        <f t="shared" si="7"/>
        <v>-</v>
      </c>
      <c r="V18">
        <f t="shared" si="8"/>
        <v>120</v>
      </c>
      <c r="W18">
        <f t="shared" si="9"/>
        <v>-2</v>
      </c>
      <c r="X18">
        <f t="shared" si="10"/>
        <v>0</v>
      </c>
      <c r="Y18">
        <f t="shared" si="11"/>
        <v>-2</v>
      </c>
      <c r="Z18">
        <f t="shared" si="12"/>
        <v>120</v>
      </c>
      <c r="AA18">
        <f t="shared" si="13"/>
        <v>-2</v>
      </c>
      <c r="AB18">
        <f t="shared" si="2"/>
        <v>-1</v>
      </c>
      <c r="AC18">
        <f t="shared" si="3"/>
        <v>4200</v>
      </c>
      <c r="AD18">
        <f t="shared" si="14"/>
        <v>-1</v>
      </c>
      <c r="AE18">
        <f t="shared" si="15"/>
        <v>-2</v>
      </c>
      <c r="AG18" t="str">
        <f t="shared" si="16"/>
        <v>Nein</v>
      </c>
      <c r="AH18" t="str">
        <f t="shared" si="6"/>
        <v>Nein</v>
      </c>
      <c r="AI18" t="str">
        <f t="shared" si="6"/>
        <v>Nein</v>
      </c>
      <c r="AJ18" t="str">
        <f t="shared" si="6"/>
        <v>Nein</v>
      </c>
      <c r="AK18" t="str">
        <f t="shared" si="6"/>
        <v>Nein</v>
      </c>
      <c r="AL18" t="str">
        <f t="shared" si="6"/>
        <v>Nein</v>
      </c>
      <c r="AM18" t="str">
        <f t="shared" si="6"/>
        <v>Nein</v>
      </c>
      <c r="AN18" t="str">
        <f t="shared" si="6"/>
        <v>Nein</v>
      </c>
      <c r="AO18" t="str">
        <f t="shared" si="6"/>
        <v>Nein</v>
      </c>
      <c r="AP18" t="str">
        <f t="shared" si="6"/>
        <v>Nein</v>
      </c>
      <c r="AR18" s="31">
        <v>1</v>
      </c>
      <c r="AS18" s="31">
        <v>1</v>
      </c>
      <c r="AT18" s="31">
        <v>1</v>
      </c>
      <c r="AU18" s="31">
        <v>1</v>
      </c>
      <c r="AV18" s="31">
        <v>1</v>
      </c>
      <c r="AW18" s="31">
        <v>1</v>
      </c>
      <c r="AX18" s="31">
        <v>1</v>
      </c>
      <c r="AY18" s="31">
        <v>1</v>
      </c>
      <c r="AZ18" s="31">
        <v>1</v>
      </c>
      <c r="BA18" s="31">
        <v>1</v>
      </c>
    </row>
    <row r="19" spans="1:53">
      <c r="A19" s="2">
        <v>10</v>
      </c>
      <c r="B19">
        <v>1</v>
      </c>
      <c r="C19">
        <v>240</v>
      </c>
      <c r="D19">
        <v>89</v>
      </c>
      <c r="E19">
        <v>180</v>
      </c>
      <c r="F19">
        <v>86</v>
      </c>
      <c r="G19">
        <v>60</v>
      </c>
      <c r="H19">
        <v>100</v>
      </c>
      <c r="I19">
        <v>-1</v>
      </c>
      <c r="J19">
        <v>3900</v>
      </c>
      <c r="K19">
        <v>-1</v>
      </c>
      <c r="L19">
        <v>-1</v>
      </c>
      <c r="N19" s="3" t="str">
        <f t="shared" si="0"/>
        <v/>
      </c>
      <c r="O19" s="3">
        <f>COUNTIF(N$10:N19,"X")</f>
        <v>2</v>
      </c>
      <c r="P19" s="3"/>
      <c r="Q19" s="3"/>
      <c r="T19" t="str">
        <f t="shared" si="7"/>
        <v>-</v>
      </c>
      <c r="V19">
        <f t="shared" si="8"/>
        <v>240</v>
      </c>
      <c r="W19">
        <f t="shared" si="9"/>
        <v>89</v>
      </c>
      <c r="X19">
        <f t="shared" si="10"/>
        <v>180</v>
      </c>
      <c r="Y19">
        <f t="shared" si="11"/>
        <v>86</v>
      </c>
      <c r="Z19">
        <f t="shared" si="12"/>
        <v>60</v>
      </c>
      <c r="AA19">
        <f t="shared" si="13"/>
        <v>100</v>
      </c>
      <c r="AB19">
        <f t="shared" si="2"/>
        <v>-1</v>
      </c>
      <c r="AC19">
        <f t="shared" si="3"/>
        <v>3900</v>
      </c>
      <c r="AD19">
        <f t="shared" si="14"/>
        <v>-1</v>
      </c>
      <c r="AE19">
        <f t="shared" si="15"/>
        <v>-1</v>
      </c>
      <c r="AG19" t="str">
        <f t="shared" si="16"/>
        <v>Nein</v>
      </c>
      <c r="AH19" t="str">
        <f t="shared" si="6"/>
        <v>Nein</v>
      </c>
      <c r="AI19" t="str">
        <f t="shared" si="6"/>
        <v>Nein</v>
      </c>
      <c r="AJ19" t="str">
        <f t="shared" si="6"/>
        <v>Nein</v>
      </c>
      <c r="AK19" t="str">
        <f t="shared" si="6"/>
        <v>Nein</v>
      </c>
      <c r="AL19" t="str">
        <f t="shared" si="6"/>
        <v>Nein</v>
      </c>
      <c r="AM19" t="str">
        <f t="shared" si="6"/>
        <v>Nein</v>
      </c>
      <c r="AN19" t="str">
        <f t="shared" si="6"/>
        <v>Nein</v>
      </c>
      <c r="AO19" t="str">
        <f t="shared" si="6"/>
        <v>Nein</v>
      </c>
      <c r="AP19" t="str">
        <f t="shared" si="6"/>
        <v>Nein</v>
      </c>
      <c r="AR19" s="31">
        <v>1</v>
      </c>
      <c r="AS19" s="31">
        <v>1</v>
      </c>
      <c r="AT19" s="31">
        <v>1</v>
      </c>
      <c r="AU19" s="31">
        <v>1</v>
      </c>
      <c r="AV19" s="31">
        <v>1</v>
      </c>
      <c r="AW19" s="31">
        <v>1</v>
      </c>
      <c r="AX19" s="31">
        <v>1</v>
      </c>
      <c r="AY19" s="31">
        <v>1</v>
      </c>
      <c r="AZ19" s="31">
        <v>1</v>
      </c>
      <c r="BA19" s="31">
        <v>1</v>
      </c>
    </row>
    <row r="20" spans="1:53">
      <c r="A20" s="2">
        <v>11</v>
      </c>
      <c r="B20">
        <v>1</v>
      </c>
      <c r="C20">
        <v>180</v>
      </c>
      <c r="D20">
        <v>92</v>
      </c>
      <c r="E20">
        <v>120</v>
      </c>
      <c r="F20">
        <v>88</v>
      </c>
      <c r="G20">
        <v>60</v>
      </c>
      <c r="H20">
        <v>101</v>
      </c>
      <c r="I20">
        <v>-1</v>
      </c>
      <c r="J20">
        <v>4000</v>
      </c>
      <c r="K20">
        <v>-1</v>
      </c>
      <c r="L20">
        <v>-1</v>
      </c>
      <c r="N20" s="3" t="str">
        <f t="shared" si="0"/>
        <v/>
      </c>
      <c r="O20" s="3">
        <f>COUNTIF(N$10:N20,"X")</f>
        <v>2</v>
      </c>
      <c r="P20" s="3" t="str">
        <f>IF(O20&gt;$F$5,"X","-")</f>
        <v>-</v>
      </c>
      <c r="Q20" s="3" t="str">
        <f>IF(O20&lt;$F$6,"X","-")</f>
        <v>X</v>
      </c>
      <c r="S20" t="str">
        <f>IF(P20="X","Betriebsmeldung",IF(AND(S10="Betriebsmeldung",Q20="-"),"Betriebsmeldung",IF(AND(S10="Betriebsmeldung",Q20="X"),"Gutmeldung","-")))</f>
        <v>-</v>
      </c>
      <c r="T20" t="str">
        <f>IF(S$20="Betriebsmeldung","B","-")</f>
        <v>-</v>
      </c>
      <c r="V20">
        <f t="shared" ref="V20:V28" si="17">IF($T20="B",-2,C20)</f>
        <v>180</v>
      </c>
      <c r="W20">
        <f t="shared" ref="W20:W54" si="18">IF($T20="B",-2,D20)</f>
        <v>92</v>
      </c>
      <c r="X20">
        <f t="shared" ref="X20:X54" si="19">IF($T20="B",-2,E20)</f>
        <v>120</v>
      </c>
      <c r="Y20">
        <f t="shared" ref="Y20:Y54" si="20">IF($T20="B",-2,F20)</f>
        <v>88</v>
      </c>
      <c r="Z20">
        <f t="shared" ref="Z20:Z54" si="21">IF($T20="B",-2,G20)</f>
        <v>60</v>
      </c>
      <c r="AA20">
        <f t="shared" ref="AA20:AA54" si="22">IF($T20="B",-2,H20)</f>
        <v>101</v>
      </c>
      <c r="AB20">
        <f t="shared" si="2"/>
        <v>-1</v>
      </c>
      <c r="AC20">
        <f t="shared" si="3"/>
        <v>4000</v>
      </c>
      <c r="AD20">
        <f t="shared" si="14"/>
        <v>-1</v>
      </c>
      <c r="AE20">
        <f t="shared" si="15"/>
        <v>-1</v>
      </c>
      <c r="AG20" t="str">
        <f t="shared" si="16"/>
        <v>Nein</v>
      </c>
      <c r="AH20" t="str">
        <f t="shared" si="6"/>
        <v>Nein</v>
      </c>
      <c r="AI20" t="str">
        <f t="shared" si="6"/>
        <v>Nein</v>
      </c>
      <c r="AJ20" t="str">
        <f t="shared" si="6"/>
        <v>Nein</v>
      </c>
      <c r="AK20" t="str">
        <f t="shared" si="6"/>
        <v>Nein</v>
      </c>
      <c r="AL20" t="str">
        <f t="shared" si="6"/>
        <v>Nein</v>
      </c>
      <c r="AM20" t="str">
        <f t="shared" si="6"/>
        <v>Nein</v>
      </c>
      <c r="AN20" t="str">
        <f t="shared" si="6"/>
        <v>Nein</v>
      </c>
      <c r="AO20" t="str">
        <f t="shared" si="6"/>
        <v>Nein</v>
      </c>
      <c r="AP20" t="str">
        <f t="shared" si="6"/>
        <v>Nein</v>
      </c>
      <c r="AR20" s="31">
        <v>1</v>
      </c>
      <c r="AS20" s="31">
        <v>1</v>
      </c>
      <c r="AT20" s="31">
        <v>1</v>
      </c>
      <c r="AU20" s="31">
        <v>1</v>
      </c>
      <c r="AV20" s="31">
        <v>1</v>
      </c>
      <c r="AW20" s="31">
        <v>1</v>
      </c>
      <c r="AX20" s="31">
        <v>1</v>
      </c>
      <c r="AY20" s="31">
        <v>1</v>
      </c>
      <c r="AZ20" s="31">
        <v>1</v>
      </c>
      <c r="BA20" s="31">
        <v>1</v>
      </c>
    </row>
    <row r="21" spans="1:53">
      <c r="A21" s="2">
        <v>12</v>
      </c>
      <c r="B21">
        <v>1</v>
      </c>
      <c r="C21">
        <v>420</v>
      </c>
      <c r="D21">
        <v>100</v>
      </c>
      <c r="E21">
        <v>240</v>
      </c>
      <c r="F21">
        <v>90</v>
      </c>
      <c r="G21">
        <v>180</v>
      </c>
      <c r="H21">
        <v>114</v>
      </c>
      <c r="I21">
        <v>-1</v>
      </c>
      <c r="J21" s="10">
        <v>4200</v>
      </c>
      <c r="K21">
        <v>-1</v>
      </c>
      <c r="L21">
        <v>-1</v>
      </c>
      <c r="N21" s="3" t="str">
        <f t="shared" si="0"/>
        <v/>
      </c>
      <c r="O21" s="3">
        <f>COUNTIF(N$10:N21,"X")</f>
        <v>2</v>
      </c>
      <c r="P21" s="3"/>
      <c r="Q21" s="3"/>
      <c r="T21" t="str">
        <f t="shared" ref="T21:T29" si="23">IF(S$20="Betriebsmeldung","B","-")</f>
        <v>-</v>
      </c>
      <c r="V21">
        <f t="shared" si="17"/>
        <v>420</v>
      </c>
      <c r="W21">
        <f t="shared" si="18"/>
        <v>100</v>
      </c>
      <c r="X21">
        <f t="shared" si="19"/>
        <v>240</v>
      </c>
      <c r="Y21">
        <f t="shared" si="20"/>
        <v>90</v>
      </c>
      <c r="Z21">
        <f t="shared" si="21"/>
        <v>180</v>
      </c>
      <c r="AA21">
        <f t="shared" si="22"/>
        <v>114</v>
      </c>
      <c r="AB21">
        <f t="shared" si="2"/>
        <v>-1</v>
      </c>
      <c r="AC21">
        <f t="shared" si="3"/>
        <v>4200</v>
      </c>
      <c r="AD21">
        <f t="shared" si="14"/>
        <v>-1</v>
      </c>
      <c r="AE21">
        <f t="shared" si="15"/>
        <v>-1</v>
      </c>
      <c r="AG21" t="str">
        <f t="shared" si="16"/>
        <v>Nein</v>
      </c>
      <c r="AH21" t="str">
        <f t="shared" si="6"/>
        <v>Nein</v>
      </c>
      <c r="AI21" t="str">
        <f t="shared" si="6"/>
        <v>Nein</v>
      </c>
      <c r="AJ21" t="str">
        <f t="shared" si="6"/>
        <v>Nein</v>
      </c>
      <c r="AK21" t="str">
        <f t="shared" si="6"/>
        <v>Nein</v>
      </c>
      <c r="AL21" t="str">
        <f t="shared" si="6"/>
        <v>Nein</v>
      </c>
      <c r="AM21" t="str">
        <f t="shared" si="6"/>
        <v>Nein</v>
      </c>
      <c r="AN21" t="str">
        <f t="shared" si="6"/>
        <v>Nein</v>
      </c>
      <c r="AO21" t="str">
        <f t="shared" si="6"/>
        <v>Nein</v>
      </c>
      <c r="AP21" t="str">
        <f t="shared" si="6"/>
        <v>Nein</v>
      </c>
      <c r="AR21" s="31">
        <v>1</v>
      </c>
      <c r="AS21" s="31">
        <v>1</v>
      </c>
      <c r="AT21" s="31">
        <v>1</v>
      </c>
      <c r="AU21" s="31">
        <v>1</v>
      </c>
      <c r="AV21" s="31">
        <v>1</v>
      </c>
      <c r="AW21" s="31">
        <v>1</v>
      </c>
      <c r="AX21" s="31">
        <v>1</v>
      </c>
      <c r="AY21" s="31">
        <v>1</v>
      </c>
      <c r="AZ21" s="31">
        <v>1</v>
      </c>
      <c r="BA21" s="31">
        <v>1</v>
      </c>
    </row>
    <row r="22" spans="1:53">
      <c r="A22" s="2">
        <v>13</v>
      </c>
      <c r="B22">
        <v>1</v>
      </c>
      <c r="C22">
        <v>120</v>
      </c>
      <c r="D22">
        <v>-2</v>
      </c>
      <c r="E22">
        <v>60</v>
      </c>
      <c r="F22">
        <v>-2</v>
      </c>
      <c r="G22">
        <v>60</v>
      </c>
      <c r="H22">
        <v>-2</v>
      </c>
      <c r="I22">
        <v>-1</v>
      </c>
      <c r="J22" s="10">
        <v>4300</v>
      </c>
      <c r="K22">
        <v>-1</v>
      </c>
      <c r="L22">
        <v>-2</v>
      </c>
      <c r="N22" s="3" t="str">
        <f t="shared" si="0"/>
        <v>X</v>
      </c>
      <c r="O22" s="3">
        <f>COUNTIF(N$10:N22,"X")</f>
        <v>3</v>
      </c>
      <c r="P22" s="3"/>
      <c r="Q22" s="3"/>
      <c r="T22" t="str">
        <f t="shared" si="23"/>
        <v>-</v>
      </c>
      <c r="V22">
        <f t="shared" si="17"/>
        <v>120</v>
      </c>
      <c r="W22">
        <f t="shared" si="18"/>
        <v>-2</v>
      </c>
      <c r="X22">
        <f t="shared" si="19"/>
        <v>60</v>
      </c>
      <c r="Y22">
        <f t="shared" si="20"/>
        <v>-2</v>
      </c>
      <c r="Z22">
        <f t="shared" si="21"/>
        <v>60</v>
      </c>
      <c r="AA22">
        <f t="shared" si="22"/>
        <v>-2</v>
      </c>
      <c r="AB22">
        <f t="shared" si="2"/>
        <v>-1</v>
      </c>
      <c r="AC22">
        <f t="shared" si="3"/>
        <v>4300</v>
      </c>
      <c r="AD22">
        <f t="shared" si="14"/>
        <v>-1</v>
      </c>
      <c r="AE22">
        <f t="shared" si="15"/>
        <v>-2</v>
      </c>
      <c r="AG22" t="str">
        <f t="shared" si="16"/>
        <v>Nein</v>
      </c>
      <c r="AH22" t="str">
        <f t="shared" si="6"/>
        <v>Nein</v>
      </c>
      <c r="AI22" t="str">
        <f t="shared" si="6"/>
        <v>Nein</v>
      </c>
      <c r="AJ22" t="str">
        <f t="shared" si="6"/>
        <v>Nein</v>
      </c>
      <c r="AK22" t="str">
        <f t="shared" si="6"/>
        <v>Nein</v>
      </c>
      <c r="AL22" t="str">
        <f t="shared" si="6"/>
        <v>Nein</v>
      </c>
      <c r="AM22" t="str">
        <f t="shared" si="6"/>
        <v>Nein</v>
      </c>
      <c r="AN22" t="str">
        <f t="shared" si="6"/>
        <v>Nein</v>
      </c>
      <c r="AO22" t="str">
        <f t="shared" si="6"/>
        <v>Nein</v>
      </c>
      <c r="AP22" t="str">
        <f t="shared" si="6"/>
        <v>Nein</v>
      </c>
      <c r="AR22" s="31">
        <v>1</v>
      </c>
      <c r="AS22" s="31">
        <v>1</v>
      </c>
      <c r="AT22" s="31">
        <v>1</v>
      </c>
      <c r="AU22" s="31">
        <v>1</v>
      </c>
      <c r="AV22" s="31">
        <v>1</v>
      </c>
      <c r="AW22" s="31">
        <v>1</v>
      </c>
      <c r="AX22" s="31">
        <v>1</v>
      </c>
      <c r="AY22" s="31">
        <v>1</v>
      </c>
      <c r="AZ22" s="31">
        <v>1</v>
      </c>
      <c r="BA22" s="31">
        <v>1</v>
      </c>
    </row>
    <row r="23" spans="1:53">
      <c r="A23" s="2">
        <v>14</v>
      </c>
      <c r="B23">
        <v>1</v>
      </c>
      <c r="C23">
        <v>240</v>
      </c>
      <c r="D23">
        <v>105</v>
      </c>
      <c r="E23">
        <v>120</v>
      </c>
      <c r="F23">
        <v>86</v>
      </c>
      <c r="G23">
        <v>120</v>
      </c>
      <c r="H23">
        <v>124</v>
      </c>
      <c r="I23">
        <v>-1</v>
      </c>
      <c r="J23" s="10">
        <v>3900</v>
      </c>
      <c r="K23">
        <v>-1</v>
      </c>
      <c r="L23">
        <v>-1</v>
      </c>
      <c r="N23" s="3" t="str">
        <f t="shared" si="0"/>
        <v/>
      </c>
      <c r="O23" s="3">
        <f>COUNTIF(N$10:N23,"X")</f>
        <v>3</v>
      </c>
      <c r="P23" s="3"/>
      <c r="Q23" s="3"/>
      <c r="T23" t="str">
        <f t="shared" si="23"/>
        <v>-</v>
      </c>
      <c r="V23">
        <f t="shared" si="17"/>
        <v>240</v>
      </c>
      <c r="W23">
        <f t="shared" si="18"/>
        <v>105</v>
      </c>
      <c r="X23">
        <f t="shared" si="19"/>
        <v>120</v>
      </c>
      <c r="Y23">
        <f t="shared" si="20"/>
        <v>86</v>
      </c>
      <c r="Z23">
        <f t="shared" si="21"/>
        <v>120</v>
      </c>
      <c r="AA23">
        <f t="shared" si="22"/>
        <v>124</v>
      </c>
      <c r="AB23">
        <f t="shared" si="2"/>
        <v>-1</v>
      </c>
      <c r="AC23">
        <f t="shared" si="3"/>
        <v>3900</v>
      </c>
      <c r="AD23">
        <f t="shared" si="14"/>
        <v>-1</v>
      </c>
      <c r="AE23">
        <f t="shared" si="15"/>
        <v>-1</v>
      </c>
      <c r="AG23" t="str">
        <f t="shared" si="16"/>
        <v>Nein</v>
      </c>
      <c r="AH23" t="str">
        <f t="shared" si="6"/>
        <v>Nein</v>
      </c>
      <c r="AI23" t="str">
        <f t="shared" si="6"/>
        <v>Nein</v>
      </c>
      <c r="AJ23" t="str">
        <f t="shared" si="6"/>
        <v>Nein</v>
      </c>
      <c r="AK23" t="str">
        <f t="shared" si="6"/>
        <v>Nein</v>
      </c>
      <c r="AL23" t="str">
        <f t="shared" si="6"/>
        <v>Nein</v>
      </c>
      <c r="AM23" t="str">
        <f t="shared" si="6"/>
        <v>Nein</v>
      </c>
      <c r="AN23" t="str">
        <f t="shared" si="6"/>
        <v>Nein</v>
      </c>
      <c r="AO23" t="str">
        <f t="shared" si="6"/>
        <v>Nein</v>
      </c>
      <c r="AP23" t="str">
        <f t="shared" si="6"/>
        <v>Nein</v>
      </c>
      <c r="AR23" s="31">
        <v>1</v>
      </c>
      <c r="AS23" s="31">
        <v>1</v>
      </c>
      <c r="AT23" s="31">
        <v>1</v>
      </c>
      <c r="AU23" s="31">
        <v>1</v>
      </c>
      <c r="AV23" s="31">
        <v>1</v>
      </c>
      <c r="AW23" s="31">
        <v>1</v>
      </c>
      <c r="AX23" s="31">
        <v>1</v>
      </c>
      <c r="AY23" s="31">
        <v>1</v>
      </c>
      <c r="AZ23" s="31">
        <v>1</v>
      </c>
      <c r="BA23" s="31">
        <v>1</v>
      </c>
    </row>
    <row r="24" spans="1:53">
      <c r="A24" s="2">
        <v>15</v>
      </c>
      <c r="B24">
        <v>1</v>
      </c>
      <c r="C24">
        <v>240</v>
      </c>
      <c r="D24">
        <v>101</v>
      </c>
      <c r="E24">
        <v>120</v>
      </c>
      <c r="F24">
        <v>89</v>
      </c>
      <c r="G24">
        <v>120</v>
      </c>
      <c r="H24">
        <v>114</v>
      </c>
      <c r="I24">
        <v>-1</v>
      </c>
      <c r="J24" s="10">
        <v>2500</v>
      </c>
      <c r="K24">
        <v>-1</v>
      </c>
      <c r="L24">
        <v>-1</v>
      </c>
      <c r="N24" s="3" t="str">
        <f t="shared" si="0"/>
        <v/>
      </c>
      <c r="O24" s="3">
        <f>COUNTIF(N$10:N24,"X")</f>
        <v>3</v>
      </c>
      <c r="P24" s="3"/>
      <c r="Q24" s="3"/>
      <c r="T24" t="str">
        <f t="shared" si="23"/>
        <v>-</v>
      </c>
      <c r="V24">
        <f t="shared" si="17"/>
        <v>240</v>
      </c>
      <c r="W24">
        <f t="shared" si="18"/>
        <v>101</v>
      </c>
      <c r="X24">
        <f t="shared" si="19"/>
        <v>120</v>
      </c>
      <c r="Y24">
        <f t="shared" si="20"/>
        <v>89</v>
      </c>
      <c r="Z24">
        <f t="shared" si="21"/>
        <v>120</v>
      </c>
      <c r="AA24">
        <f t="shared" si="22"/>
        <v>114</v>
      </c>
      <c r="AB24">
        <f t="shared" si="2"/>
        <v>-1</v>
      </c>
      <c r="AC24">
        <f t="shared" si="3"/>
        <v>2500</v>
      </c>
      <c r="AD24">
        <f t="shared" si="14"/>
        <v>-1</v>
      </c>
      <c r="AE24">
        <f t="shared" si="15"/>
        <v>-1</v>
      </c>
      <c r="AG24" t="str">
        <f t="shared" si="16"/>
        <v>Nein</v>
      </c>
      <c r="AH24" t="str">
        <f t="shared" si="6"/>
        <v>Nein</v>
      </c>
      <c r="AI24" t="str">
        <f t="shared" si="6"/>
        <v>Nein</v>
      </c>
      <c r="AJ24" t="str">
        <f t="shared" si="6"/>
        <v>Nein</v>
      </c>
      <c r="AK24" t="str">
        <f t="shared" si="6"/>
        <v>Nein</v>
      </c>
      <c r="AL24" t="str">
        <f t="shared" si="6"/>
        <v>Nein</v>
      </c>
      <c r="AM24" t="str">
        <f t="shared" si="6"/>
        <v>Nein</v>
      </c>
      <c r="AN24" t="str">
        <f t="shared" si="6"/>
        <v>Nein</v>
      </c>
      <c r="AO24" t="str">
        <f t="shared" si="6"/>
        <v>Nein</v>
      </c>
      <c r="AP24" t="str">
        <f t="shared" si="6"/>
        <v>Nein</v>
      </c>
      <c r="AR24" s="31">
        <v>1</v>
      </c>
      <c r="AS24" s="31">
        <v>1</v>
      </c>
      <c r="AT24" s="31">
        <v>1</v>
      </c>
      <c r="AU24" s="31">
        <v>1</v>
      </c>
      <c r="AV24" s="31">
        <v>1</v>
      </c>
      <c r="AW24" s="31">
        <v>1</v>
      </c>
      <c r="AX24" s="31">
        <v>1</v>
      </c>
      <c r="AY24" s="31">
        <v>1</v>
      </c>
      <c r="AZ24" s="31">
        <v>1</v>
      </c>
      <c r="BA24" s="31">
        <v>1</v>
      </c>
    </row>
    <row r="25" spans="1:53">
      <c r="A25" s="2">
        <v>16</v>
      </c>
      <c r="B25">
        <v>1</v>
      </c>
      <c r="C25">
        <v>180</v>
      </c>
      <c r="D25">
        <v>104</v>
      </c>
      <c r="E25">
        <v>60</v>
      </c>
      <c r="F25">
        <v>86</v>
      </c>
      <c r="G25">
        <v>120</v>
      </c>
      <c r="H25">
        <v>114</v>
      </c>
      <c r="I25">
        <v>-1</v>
      </c>
      <c r="J25" s="10">
        <v>3800</v>
      </c>
      <c r="K25">
        <v>-1</v>
      </c>
      <c r="L25">
        <v>-1</v>
      </c>
      <c r="N25" s="3" t="str">
        <f t="shared" si="0"/>
        <v/>
      </c>
      <c r="O25" s="3">
        <f>COUNTIF(N$10:N25,"X")</f>
        <v>3</v>
      </c>
      <c r="P25" s="3"/>
      <c r="Q25" s="3"/>
      <c r="T25" t="str">
        <f t="shared" si="23"/>
        <v>-</v>
      </c>
      <c r="V25">
        <f t="shared" si="17"/>
        <v>180</v>
      </c>
      <c r="W25">
        <f t="shared" si="18"/>
        <v>104</v>
      </c>
      <c r="X25">
        <f t="shared" si="19"/>
        <v>60</v>
      </c>
      <c r="Y25">
        <f t="shared" si="20"/>
        <v>86</v>
      </c>
      <c r="Z25">
        <f t="shared" si="21"/>
        <v>120</v>
      </c>
      <c r="AA25">
        <f t="shared" si="22"/>
        <v>114</v>
      </c>
      <c r="AB25">
        <f t="shared" si="2"/>
        <v>-1</v>
      </c>
      <c r="AC25">
        <f t="shared" si="3"/>
        <v>3800</v>
      </c>
      <c r="AD25">
        <f t="shared" si="14"/>
        <v>-1</v>
      </c>
      <c r="AE25">
        <f t="shared" si="15"/>
        <v>-1</v>
      </c>
      <c r="AG25" t="str">
        <f t="shared" si="16"/>
        <v>Nein</v>
      </c>
      <c r="AH25" t="str">
        <f t="shared" si="6"/>
        <v>Nein</v>
      </c>
      <c r="AI25" t="str">
        <f t="shared" si="6"/>
        <v>Nein</v>
      </c>
      <c r="AJ25" t="str">
        <f t="shared" si="6"/>
        <v>Nein</v>
      </c>
      <c r="AK25" t="str">
        <f t="shared" si="6"/>
        <v>Nein</v>
      </c>
      <c r="AL25" t="str">
        <f t="shared" si="6"/>
        <v>Nein</v>
      </c>
      <c r="AM25" t="str">
        <f t="shared" si="6"/>
        <v>Nein</v>
      </c>
      <c r="AN25" t="str">
        <f t="shared" si="6"/>
        <v>Nein</v>
      </c>
      <c r="AO25" t="str">
        <f t="shared" si="6"/>
        <v>Nein</v>
      </c>
      <c r="AP25" t="str">
        <f t="shared" si="6"/>
        <v>Nein</v>
      </c>
      <c r="AR25" s="31">
        <v>1</v>
      </c>
      <c r="AS25" s="31">
        <v>1</v>
      </c>
      <c r="AT25" s="31">
        <v>1</v>
      </c>
      <c r="AU25" s="31">
        <v>1</v>
      </c>
      <c r="AV25" s="31">
        <v>1</v>
      </c>
      <c r="AW25" s="31">
        <v>1</v>
      </c>
      <c r="AX25" s="31">
        <v>1</v>
      </c>
      <c r="AY25" s="31">
        <v>1</v>
      </c>
      <c r="AZ25" s="31">
        <v>1</v>
      </c>
      <c r="BA25" s="31">
        <v>1</v>
      </c>
    </row>
    <row r="26" spans="1:53">
      <c r="A26" s="2">
        <v>17</v>
      </c>
      <c r="B26">
        <v>1</v>
      </c>
      <c r="C26">
        <v>240</v>
      </c>
      <c r="D26">
        <v>90</v>
      </c>
      <c r="E26">
        <v>120</v>
      </c>
      <c r="F26">
        <v>84</v>
      </c>
      <c r="G26">
        <v>120</v>
      </c>
      <c r="H26">
        <v>96</v>
      </c>
      <c r="I26">
        <v>-1</v>
      </c>
      <c r="J26" s="10">
        <v>4700</v>
      </c>
      <c r="K26">
        <v>-1</v>
      </c>
      <c r="L26">
        <v>-1</v>
      </c>
      <c r="N26" s="3" t="str">
        <f t="shared" si="0"/>
        <v/>
      </c>
      <c r="O26" s="3">
        <f>COUNTIF(N$10:N26,"X")</f>
        <v>3</v>
      </c>
      <c r="P26" s="3"/>
      <c r="Q26" s="3"/>
      <c r="T26" t="str">
        <f t="shared" si="23"/>
        <v>-</v>
      </c>
      <c r="V26">
        <f t="shared" si="17"/>
        <v>240</v>
      </c>
      <c r="W26">
        <f t="shared" si="18"/>
        <v>90</v>
      </c>
      <c r="X26">
        <f t="shared" si="19"/>
        <v>120</v>
      </c>
      <c r="Y26">
        <f t="shared" si="20"/>
        <v>84</v>
      </c>
      <c r="Z26">
        <f t="shared" si="21"/>
        <v>120</v>
      </c>
      <c r="AA26">
        <f t="shared" si="22"/>
        <v>96</v>
      </c>
      <c r="AB26">
        <f t="shared" si="2"/>
        <v>-1</v>
      </c>
      <c r="AC26">
        <f t="shared" si="3"/>
        <v>4700</v>
      </c>
      <c r="AD26">
        <f t="shared" si="14"/>
        <v>-1</v>
      </c>
      <c r="AE26">
        <f t="shared" si="15"/>
        <v>-1</v>
      </c>
      <c r="AG26" t="str">
        <f t="shared" si="16"/>
        <v>Nein</v>
      </c>
      <c r="AH26" t="str">
        <f t="shared" si="16"/>
        <v>Nein</v>
      </c>
      <c r="AI26" t="str">
        <f t="shared" si="16"/>
        <v>Nein</v>
      </c>
      <c r="AJ26" t="str">
        <f t="shared" si="16"/>
        <v>Nein</v>
      </c>
      <c r="AK26" t="str">
        <f t="shared" si="16"/>
        <v>Nein</v>
      </c>
      <c r="AL26" t="str">
        <f t="shared" si="16"/>
        <v>Nein</v>
      </c>
      <c r="AM26" t="str">
        <f t="shared" si="16"/>
        <v>Nein</v>
      </c>
      <c r="AN26" t="str">
        <f t="shared" si="16"/>
        <v>Nein</v>
      </c>
      <c r="AO26" t="str">
        <f t="shared" si="16"/>
        <v>Nein</v>
      </c>
      <c r="AP26" t="str">
        <f t="shared" si="16"/>
        <v>Nein</v>
      </c>
      <c r="AR26" s="31">
        <v>1</v>
      </c>
      <c r="AS26" s="31">
        <v>1</v>
      </c>
      <c r="AT26" s="31">
        <v>1</v>
      </c>
      <c r="AU26" s="31">
        <v>1</v>
      </c>
      <c r="AV26" s="31">
        <v>1</v>
      </c>
      <c r="AW26" s="31">
        <v>1</v>
      </c>
      <c r="AX26" s="31">
        <v>1</v>
      </c>
      <c r="AY26" s="31">
        <v>1</v>
      </c>
      <c r="AZ26" s="31">
        <v>1</v>
      </c>
      <c r="BA26" s="31">
        <v>1</v>
      </c>
    </row>
    <row r="27" spans="1:53">
      <c r="A27" s="2">
        <v>18</v>
      </c>
      <c r="B27">
        <v>1</v>
      </c>
      <c r="C27">
        <v>240</v>
      </c>
      <c r="D27">
        <v>88</v>
      </c>
      <c r="E27">
        <v>180</v>
      </c>
      <c r="F27">
        <v>88</v>
      </c>
      <c r="G27">
        <v>60</v>
      </c>
      <c r="H27">
        <v>90</v>
      </c>
      <c r="I27">
        <v>-1</v>
      </c>
      <c r="J27" s="10">
        <v>3600</v>
      </c>
      <c r="K27">
        <v>-1</v>
      </c>
      <c r="L27">
        <v>-1</v>
      </c>
      <c r="N27" s="3" t="str">
        <f t="shared" si="0"/>
        <v/>
      </c>
      <c r="O27" s="3">
        <f>COUNTIF(N$10:N27,"X")</f>
        <v>3</v>
      </c>
      <c r="P27" s="3"/>
      <c r="Q27" s="3"/>
      <c r="T27" t="str">
        <f t="shared" si="23"/>
        <v>-</v>
      </c>
      <c r="V27">
        <f t="shared" si="17"/>
        <v>240</v>
      </c>
      <c r="W27">
        <f t="shared" si="18"/>
        <v>88</v>
      </c>
      <c r="X27">
        <f t="shared" si="19"/>
        <v>180</v>
      </c>
      <c r="Y27">
        <f t="shared" si="20"/>
        <v>88</v>
      </c>
      <c r="Z27">
        <f t="shared" si="21"/>
        <v>60</v>
      </c>
      <c r="AA27">
        <f t="shared" si="22"/>
        <v>90</v>
      </c>
      <c r="AB27">
        <f t="shared" si="2"/>
        <v>-1</v>
      </c>
      <c r="AC27">
        <f t="shared" si="3"/>
        <v>3600</v>
      </c>
      <c r="AD27">
        <f t="shared" si="14"/>
        <v>-1</v>
      </c>
      <c r="AE27">
        <f t="shared" si="15"/>
        <v>-1</v>
      </c>
      <c r="AG27" t="str">
        <f t="shared" ref="AG27:AP42" si="24">IF($T27="B","Ja","Nein")</f>
        <v>Nein</v>
      </c>
      <c r="AH27" t="str">
        <f t="shared" si="24"/>
        <v>Nein</v>
      </c>
      <c r="AI27" t="str">
        <f t="shared" si="24"/>
        <v>Nein</v>
      </c>
      <c r="AJ27" t="str">
        <f t="shared" si="24"/>
        <v>Nein</v>
      </c>
      <c r="AK27" t="str">
        <f t="shared" si="24"/>
        <v>Nein</v>
      </c>
      <c r="AL27" t="str">
        <f t="shared" si="24"/>
        <v>Nein</v>
      </c>
      <c r="AM27" t="str">
        <f t="shared" si="24"/>
        <v>Nein</v>
      </c>
      <c r="AN27" t="str">
        <f t="shared" si="24"/>
        <v>Nein</v>
      </c>
      <c r="AO27" t="str">
        <f t="shared" si="24"/>
        <v>Nein</v>
      </c>
      <c r="AP27" t="str">
        <f t="shared" si="24"/>
        <v>Nein</v>
      </c>
      <c r="AR27" s="31">
        <v>1</v>
      </c>
      <c r="AS27" s="31">
        <v>1</v>
      </c>
      <c r="AT27" s="31">
        <v>1</v>
      </c>
      <c r="AU27" s="31">
        <v>1</v>
      </c>
      <c r="AV27" s="31">
        <v>1</v>
      </c>
      <c r="AW27" s="31">
        <v>1</v>
      </c>
      <c r="AX27" s="31">
        <v>1</v>
      </c>
      <c r="AY27" s="31">
        <v>1</v>
      </c>
      <c r="AZ27" s="31">
        <v>1</v>
      </c>
      <c r="BA27" s="31">
        <v>1</v>
      </c>
    </row>
    <row r="28" spans="1:53">
      <c r="A28" s="2">
        <v>19</v>
      </c>
      <c r="B28">
        <v>1</v>
      </c>
      <c r="C28">
        <v>180</v>
      </c>
      <c r="D28">
        <v>-2</v>
      </c>
      <c r="E28">
        <v>60</v>
      </c>
      <c r="F28">
        <v>-2</v>
      </c>
      <c r="G28">
        <v>120</v>
      </c>
      <c r="H28">
        <v>-2</v>
      </c>
      <c r="I28">
        <v>-1</v>
      </c>
      <c r="J28" s="10">
        <v>3300</v>
      </c>
      <c r="K28">
        <v>-1</v>
      </c>
      <c r="L28">
        <v>-2</v>
      </c>
      <c r="N28" s="3" t="str">
        <f t="shared" si="0"/>
        <v>X</v>
      </c>
      <c r="O28" s="3">
        <f>COUNTIF(N$10:N28,"X")</f>
        <v>4</v>
      </c>
      <c r="P28" s="3"/>
      <c r="Q28" s="3"/>
      <c r="T28" t="str">
        <f t="shared" si="23"/>
        <v>-</v>
      </c>
      <c r="V28">
        <f t="shared" si="17"/>
        <v>180</v>
      </c>
      <c r="W28">
        <f t="shared" si="18"/>
        <v>-2</v>
      </c>
      <c r="X28">
        <f t="shared" si="19"/>
        <v>60</v>
      </c>
      <c r="Y28">
        <f t="shared" si="20"/>
        <v>-2</v>
      </c>
      <c r="Z28">
        <f t="shared" si="21"/>
        <v>120</v>
      </c>
      <c r="AA28">
        <f t="shared" si="22"/>
        <v>-2</v>
      </c>
      <c r="AB28">
        <f t="shared" si="2"/>
        <v>-1</v>
      </c>
      <c r="AC28">
        <f t="shared" si="3"/>
        <v>3300</v>
      </c>
      <c r="AD28">
        <f t="shared" si="14"/>
        <v>-1</v>
      </c>
      <c r="AE28">
        <f t="shared" si="15"/>
        <v>-2</v>
      </c>
      <c r="AG28" t="str">
        <f t="shared" si="24"/>
        <v>Nein</v>
      </c>
      <c r="AH28" t="str">
        <f t="shared" si="24"/>
        <v>Nein</v>
      </c>
      <c r="AI28" t="str">
        <f t="shared" si="24"/>
        <v>Nein</v>
      </c>
      <c r="AJ28" t="str">
        <f t="shared" si="24"/>
        <v>Nein</v>
      </c>
      <c r="AK28" t="str">
        <f t="shared" si="24"/>
        <v>Nein</v>
      </c>
      <c r="AL28" t="str">
        <f t="shared" si="24"/>
        <v>Nein</v>
      </c>
      <c r="AM28" t="str">
        <f t="shared" si="24"/>
        <v>Nein</v>
      </c>
      <c r="AN28" t="str">
        <f t="shared" si="24"/>
        <v>Nein</v>
      </c>
      <c r="AO28" t="str">
        <f t="shared" si="24"/>
        <v>Nein</v>
      </c>
      <c r="AP28" t="str">
        <f t="shared" si="24"/>
        <v>Nein</v>
      </c>
      <c r="AR28" s="31">
        <v>1</v>
      </c>
      <c r="AS28" s="31">
        <v>1</v>
      </c>
      <c r="AT28" s="31">
        <v>1</v>
      </c>
      <c r="AU28" s="31">
        <v>1</v>
      </c>
      <c r="AV28" s="31">
        <v>1</v>
      </c>
      <c r="AW28" s="31">
        <v>1</v>
      </c>
      <c r="AX28" s="31">
        <v>1</v>
      </c>
      <c r="AY28" s="31">
        <v>1</v>
      </c>
      <c r="AZ28" s="31">
        <v>1</v>
      </c>
      <c r="BA28" s="31">
        <v>1</v>
      </c>
    </row>
    <row r="29" spans="1:53">
      <c r="A29" s="2">
        <v>20</v>
      </c>
      <c r="B29">
        <v>1</v>
      </c>
      <c r="C29">
        <v>240</v>
      </c>
      <c r="D29">
        <v>112</v>
      </c>
      <c r="E29">
        <v>120</v>
      </c>
      <c r="F29">
        <v>110</v>
      </c>
      <c r="G29">
        <v>120</v>
      </c>
      <c r="H29">
        <v>111</v>
      </c>
      <c r="I29">
        <v>-1</v>
      </c>
      <c r="J29" s="10">
        <v>3500</v>
      </c>
      <c r="K29">
        <v>-1</v>
      </c>
      <c r="L29">
        <v>-1</v>
      </c>
      <c r="N29" s="3" t="str">
        <f t="shared" si="0"/>
        <v/>
      </c>
      <c r="O29" s="3">
        <f>COUNTIF(N$10:N29,"X")</f>
        <v>4</v>
      </c>
      <c r="P29" s="3"/>
      <c r="Q29" s="3"/>
      <c r="T29" t="str">
        <f t="shared" si="23"/>
        <v>-</v>
      </c>
      <c r="V29">
        <f>IF($T29="B",-2,C29)</f>
        <v>240</v>
      </c>
      <c r="W29">
        <f t="shared" si="18"/>
        <v>112</v>
      </c>
      <c r="X29">
        <f t="shared" si="19"/>
        <v>120</v>
      </c>
      <c r="Y29">
        <f t="shared" si="20"/>
        <v>110</v>
      </c>
      <c r="Z29">
        <f t="shared" si="21"/>
        <v>120</v>
      </c>
      <c r="AA29">
        <f t="shared" si="22"/>
        <v>111</v>
      </c>
      <c r="AB29">
        <f t="shared" si="2"/>
        <v>-1</v>
      </c>
      <c r="AC29">
        <f t="shared" si="3"/>
        <v>3500</v>
      </c>
      <c r="AD29">
        <f t="shared" si="14"/>
        <v>-1</v>
      </c>
      <c r="AE29">
        <f t="shared" si="15"/>
        <v>-1</v>
      </c>
      <c r="AG29" t="str">
        <f t="shared" si="24"/>
        <v>Nein</v>
      </c>
      <c r="AH29" t="str">
        <f t="shared" si="24"/>
        <v>Nein</v>
      </c>
      <c r="AI29" t="str">
        <f t="shared" si="24"/>
        <v>Nein</v>
      </c>
      <c r="AJ29" t="str">
        <f t="shared" si="24"/>
        <v>Nein</v>
      </c>
      <c r="AK29" t="str">
        <f t="shared" si="24"/>
        <v>Nein</v>
      </c>
      <c r="AL29" t="str">
        <f t="shared" si="24"/>
        <v>Nein</v>
      </c>
      <c r="AM29" t="str">
        <f t="shared" si="24"/>
        <v>Nein</v>
      </c>
      <c r="AN29" t="str">
        <f t="shared" si="24"/>
        <v>Nein</v>
      </c>
      <c r="AO29" t="str">
        <f t="shared" si="24"/>
        <v>Nein</v>
      </c>
      <c r="AP29" t="str">
        <f t="shared" si="24"/>
        <v>Nein</v>
      </c>
      <c r="AR29" s="31">
        <v>1</v>
      </c>
      <c r="AS29" s="31">
        <v>1</v>
      </c>
      <c r="AT29" s="31">
        <v>1</v>
      </c>
      <c r="AU29" s="31">
        <v>1</v>
      </c>
      <c r="AV29" s="31">
        <v>1</v>
      </c>
      <c r="AW29" s="31">
        <v>1</v>
      </c>
      <c r="AX29" s="31">
        <v>1</v>
      </c>
      <c r="AY29" s="31">
        <v>1</v>
      </c>
      <c r="AZ29" s="31">
        <v>1</v>
      </c>
      <c r="BA29" s="31">
        <v>1</v>
      </c>
    </row>
    <row r="30" spans="1:53">
      <c r="A30" s="2">
        <v>21</v>
      </c>
      <c r="B30">
        <v>1</v>
      </c>
      <c r="C30">
        <v>120</v>
      </c>
      <c r="D30">
        <v>101</v>
      </c>
      <c r="E30">
        <v>60</v>
      </c>
      <c r="F30">
        <v>84</v>
      </c>
      <c r="G30">
        <v>60</v>
      </c>
      <c r="H30">
        <v>118</v>
      </c>
      <c r="I30">
        <v>-1</v>
      </c>
      <c r="J30" s="10">
        <v>3900</v>
      </c>
      <c r="K30">
        <v>-1</v>
      </c>
      <c r="L30">
        <v>-1</v>
      </c>
      <c r="N30" s="3" t="str">
        <f t="shared" si="0"/>
        <v/>
      </c>
      <c r="O30" s="3">
        <f>COUNTIF(N$10:N30,"X")</f>
        <v>4</v>
      </c>
      <c r="P30" s="3" t="str">
        <f>IF(O30&gt;$F$5,"X","-")</f>
        <v>-</v>
      </c>
      <c r="Q30" s="3" t="str">
        <f>IF(O30&lt;$F$6,"X","-")</f>
        <v>X</v>
      </c>
      <c r="S30" t="str">
        <f>IF(P30="X","Betriebsmeldung",IF(AND(S20="Betriebsmeldung",Q30="-"),"Betriebsmeldung",IF(AND(S20="Betriebsmeldung",Q30="X"),"Gutmeldung","-")))</f>
        <v>-</v>
      </c>
      <c r="T30" t="str">
        <f>IF(S$30="Betriebsmeldung","B","-")</f>
        <v>-</v>
      </c>
      <c r="V30">
        <f t="shared" ref="V30:V35" si="25">IF($T30="B",-2,C30)</f>
        <v>120</v>
      </c>
      <c r="W30">
        <f t="shared" si="18"/>
        <v>101</v>
      </c>
      <c r="X30">
        <f t="shared" si="19"/>
        <v>60</v>
      </c>
      <c r="Y30">
        <f t="shared" si="20"/>
        <v>84</v>
      </c>
      <c r="Z30">
        <f t="shared" si="21"/>
        <v>60</v>
      </c>
      <c r="AA30">
        <f t="shared" si="22"/>
        <v>118</v>
      </c>
      <c r="AB30">
        <f t="shared" si="2"/>
        <v>-1</v>
      </c>
      <c r="AC30">
        <f t="shared" si="3"/>
        <v>3900</v>
      </c>
      <c r="AD30">
        <f t="shared" ref="AD30:AD93" si="26">IF($T30="B",-2,K30)</f>
        <v>-1</v>
      </c>
      <c r="AE30">
        <f t="shared" ref="AE30:AE93" si="27">IF($T30="B",-2,L30)</f>
        <v>-1</v>
      </c>
      <c r="AG30" t="str">
        <f t="shared" si="24"/>
        <v>Nein</v>
      </c>
      <c r="AH30" t="str">
        <f t="shared" si="24"/>
        <v>Nein</v>
      </c>
      <c r="AI30" t="str">
        <f t="shared" si="24"/>
        <v>Nein</v>
      </c>
      <c r="AJ30" t="str">
        <f t="shared" si="24"/>
        <v>Nein</v>
      </c>
      <c r="AK30" t="str">
        <f t="shared" si="24"/>
        <v>Nein</v>
      </c>
      <c r="AL30" t="str">
        <f t="shared" si="24"/>
        <v>Nein</v>
      </c>
      <c r="AM30" t="str">
        <f t="shared" si="24"/>
        <v>Nein</v>
      </c>
      <c r="AN30" t="str">
        <f t="shared" si="24"/>
        <v>Nein</v>
      </c>
      <c r="AO30" t="str">
        <f t="shared" si="24"/>
        <v>Nein</v>
      </c>
      <c r="AP30" t="str">
        <f t="shared" si="24"/>
        <v>Nein</v>
      </c>
      <c r="AR30" s="31">
        <v>1</v>
      </c>
      <c r="AS30" s="31">
        <v>1</v>
      </c>
      <c r="AT30" s="31">
        <v>1</v>
      </c>
      <c r="AU30" s="31">
        <v>1</v>
      </c>
      <c r="AV30" s="31">
        <v>1</v>
      </c>
      <c r="AW30" s="31">
        <v>1</v>
      </c>
      <c r="AX30" s="31">
        <v>1</v>
      </c>
      <c r="AY30" s="31">
        <v>1</v>
      </c>
      <c r="AZ30" s="31">
        <v>1</v>
      </c>
      <c r="BA30" s="31">
        <v>1</v>
      </c>
    </row>
    <row r="31" spans="1:53">
      <c r="A31" s="2">
        <v>22</v>
      </c>
      <c r="B31">
        <v>1</v>
      </c>
      <c r="C31">
        <v>180</v>
      </c>
      <c r="D31">
        <v>126</v>
      </c>
      <c r="E31">
        <v>0</v>
      </c>
      <c r="F31">
        <v>-3</v>
      </c>
      <c r="G31">
        <v>180</v>
      </c>
      <c r="H31">
        <v>126</v>
      </c>
      <c r="I31">
        <v>-1</v>
      </c>
      <c r="J31" s="10">
        <v>4100</v>
      </c>
      <c r="K31">
        <v>-1</v>
      </c>
      <c r="L31">
        <v>-1</v>
      </c>
      <c r="N31" s="3" t="str">
        <f t="shared" si="0"/>
        <v/>
      </c>
      <c r="O31" s="3">
        <f>COUNTIF(N$10:N31,"X")</f>
        <v>4</v>
      </c>
      <c r="P31" s="3"/>
      <c r="Q31" s="3"/>
      <c r="T31" t="str">
        <f t="shared" ref="T31:T39" si="28">IF(S$30="Betriebsmeldung","B","-")</f>
        <v>-</v>
      </c>
      <c r="V31">
        <f t="shared" si="25"/>
        <v>180</v>
      </c>
      <c r="W31">
        <f t="shared" si="18"/>
        <v>126</v>
      </c>
      <c r="X31">
        <f t="shared" si="19"/>
        <v>0</v>
      </c>
      <c r="Y31">
        <f t="shared" si="20"/>
        <v>-3</v>
      </c>
      <c r="Z31">
        <f t="shared" si="21"/>
        <v>180</v>
      </c>
      <c r="AA31">
        <f t="shared" si="22"/>
        <v>126</v>
      </c>
      <c r="AB31">
        <f t="shared" si="2"/>
        <v>-1</v>
      </c>
      <c r="AC31">
        <f t="shared" si="3"/>
        <v>4100</v>
      </c>
      <c r="AD31">
        <f t="shared" si="26"/>
        <v>-1</v>
      </c>
      <c r="AE31">
        <f t="shared" si="27"/>
        <v>-1</v>
      </c>
      <c r="AG31" t="str">
        <f t="shared" si="24"/>
        <v>Nein</v>
      </c>
      <c r="AH31" t="str">
        <f t="shared" si="24"/>
        <v>Nein</v>
      </c>
      <c r="AI31" t="str">
        <f t="shared" si="24"/>
        <v>Nein</v>
      </c>
      <c r="AJ31" t="str">
        <f t="shared" si="24"/>
        <v>Nein</v>
      </c>
      <c r="AK31" t="str">
        <f t="shared" si="24"/>
        <v>Nein</v>
      </c>
      <c r="AL31" t="str">
        <f t="shared" si="24"/>
        <v>Nein</v>
      </c>
      <c r="AM31" t="str">
        <f t="shared" si="24"/>
        <v>Nein</v>
      </c>
      <c r="AN31" t="str">
        <f t="shared" si="24"/>
        <v>Nein</v>
      </c>
      <c r="AO31" t="str">
        <f t="shared" si="24"/>
        <v>Nein</v>
      </c>
      <c r="AP31" t="str">
        <f t="shared" si="24"/>
        <v>Nein</v>
      </c>
      <c r="AR31" s="31">
        <v>1</v>
      </c>
      <c r="AS31" s="31">
        <v>1</v>
      </c>
      <c r="AT31" s="31">
        <v>1</v>
      </c>
      <c r="AU31" s="31">
        <v>1</v>
      </c>
      <c r="AV31" s="31">
        <v>1</v>
      </c>
      <c r="AW31" s="31">
        <v>1</v>
      </c>
      <c r="AX31" s="31">
        <v>1</v>
      </c>
      <c r="AY31" s="31">
        <v>1</v>
      </c>
      <c r="AZ31" s="31">
        <v>1</v>
      </c>
      <c r="BA31" s="31">
        <v>1</v>
      </c>
    </row>
    <row r="32" spans="1:53">
      <c r="A32" s="2">
        <v>23</v>
      </c>
      <c r="B32">
        <v>1</v>
      </c>
      <c r="C32">
        <v>60</v>
      </c>
      <c r="D32">
        <v>90</v>
      </c>
      <c r="E32">
        <v>60</v>
      </c>
      <c r="F32">
        <v>90</v>
      </c>
      <c r="G32">
        <v>0</v>
      </c>
      <c r="H32">
        <v>-3</v>
      </c>
      <c r="I32">
        <v>-1</v>
      </c>
      <c r="J32" s="10">
        <v>4200</v>
      </c>
      <c r="K32">
        <v>-1</v>
      </c>
      <c r="L32">
        <v>-1</v>
      </c>
      <c r="N32" s="3" t="str">
        <f t="shared" si="0"/>
        <v/>
      </c>
      <c r="O32" s="3">
        <f>COUNTIF(N$10:N32,"X")</f>
        <v>4</v>
      </c>
      <c r="P32" s="3"/>
      <c r="Q32" s="3"/>
      <c r="T32" t="str">
        <f t="shared" si="28"/>
        <v>-</v>
      </c>
      <c r="V32">
        <f t="shared" si="25"/>
        <v>60</v>
      </c>
      <c r="W32">
        <f t="shared" si="18"/>
        <v>90</v>
      </c>
      <c r="X32">
        <f t="shared" si="19"/>
        <v>60</v>
      </c>
      <c r="Y32">
        <f t="shared" si="20"/>
        <v>90</v>
      </c>
      <c r="Z32">
        <f t="shared" si="21"/>
        <v>0</v>
      </c>
      <c r="AA32">
        <f t="shared" si="22"/>
        <v>-3</v>
      </c>
      <c r="AB32">
        <f t="shared" si="2"/>
        <v>-1</v>
      </c>
      <c r="AC32">
        <f t="shared" si="3"/>
        <v>4200</v>
      </c>
      <c r="AD32">
        <f t="shared" si="26"/>
        <v>-1</v>
      </c>
      <c r="AE32">
        <f t="shared" si="27"/>
        <v>-1</v>
      </c>
      <c r="AG32" t="str">
        <f t="shared" si="24"/>
        <v>Nein</v>
      </c>
      <c r="AH32" t="str">
        <f t="shared" si="24"/>
        <v>Nein</v>
      </c>
      <c r="AI32" t="str">
        <f t="shared" si="24"/>
        <v>Nein</v>
      </c>
      <c r="AJ32" t="str">
        <f t="shared" si="24"/>
        <v>Nein</v>
      </c>
      <c r="AK32" t="str">
        <f t="shared" si="24"/>
        <v>Nein</v>
      </c>
      <c r="AL32" t="str">
        <f t="shared" si="24"/>
        <v>Nein</v>
      </c>
      <c r="AM32" t="str">
        <f t="shared" si="24"/>
        <v>Nein</v>
      </c>
      <c r="AN32" t="str">
        <f t="shared" si="24"/>
        <v>Nein</v>
      </c>
      <c r="AO32" t="str">
        <f t="shared" si="24"/>
        <v>Nein</v>
      </c>
      <c r="AP32" t="str">
        <f t="shared" si="24"/>
        <v>Nein</v>
      </c>
      <c r="AR32" s="31">
        <v>1</v>
      </c>
      <c r="AS32" s="31">
        <v>1</v>
      </c>
      <c r="AT32" s="31">
        <v>1</v>
      </c>
      <c r="AU32" s="31">
        <v>1</v>
      </c>
      <c r="AV32" s="31">
        <v>1</v>
      </c>
      <c r="AW32" s="31">
        <v>1</v>
      </c>
      <c r="AX32" s="31">
        <v>1</v>
      </c>
      <c r="AY32" s="31">
        <v>1</v>
      </c>
      <c r="AZ32" s="31">
        <v>1</v>
      </c>
      <c r="BA32" s="31">
        <v>1</v>
      </c>
    </row>
    <row r="33" spans="1:53">
      <c r="A33" s="2">
        <v>24</v>
      </c>
      <c r="B33">
        <v>1</v>
      </c>
      <c r="C33">
        <v>-2</v>
      </c>
      <c r="D33">
        <v>103</v>
      </c>
      <c r="E33">
        <v>-2</v>
      </c>
      <c r="F33">
        <v>-3</v>
      </c>
      <c r="G33">
        <v>-2</v>
      </c>
      <c r="H33">
        <v>103</v>
      </c>
      <c r="I33">
        <v>-1</v>
      </c>
      <c r="J33" s="10">
        <v>4000</v>
      </c>
      <c r="K33">
        <v>-1</v>
      </c>
      <c r="L33">
        <v>-1</v>
      </c>
      <c r="N33" s="3" t="str">
        <f t="shared" si="0"/>
        <v>X</v>
      </c>
      <c r="O33" s="3">
        <f>COUNTIF(N$10:N33,"X")</f>
        <v>5</v>
      </c>
      <c r="P33" s="3"/>
      <c r="Q33" s="3"/>
      <c r="T33" t="str">
        <f t="shared" si="28"/>
        <v>-</v>
      </c>
      <c r="V33">
        <f t="shared" si="25"/>
        <v>-2</v>
      </c>
      <c r="W33">
        <f t="shared" si="18"/>
        <v>103</v>
      </c>
      <c r="X33">
        <f t="shared" si="19"/>
        <v>-2</v>
      </c>
      <c r="Y33">
        <f t="shared" si="20"/>
        <v>-3</v>
      </c>
      <c r="Z33">
        <f t="shared" si="21"/>
        <v>-2</v>
      </c>
      <c r="AA33">
        <f t="shared" si="22"/>
        <v>103</v>
      </c>
      <c r="AB33">
        <f t="shared" si="2"/>
        <v>-1</v>
      </c>
      <c r="AC33">
        <f t="shared" si="3"/>
        <v>4000</v>
      </c>
      <c r="AD33">
        <f t="shared" si="26"/>
        <v>-1</v>
      </c>
      <c r="AE33">
        <f t="shared" si="27"/>
        <v>-1</v>
      </c>
      <c r="AG33" t="str">
        <f t="shared" si="24"/>
        <v>Nein</v>
      </c>
      <c r="AH33" t="str">
        <f t="shared" si="24"/>
        <v>Nein</v>
      </c>
      <c r="AI33" t="str">
        <f t="shared" si="24"/>
        <v>Nein</v>
      </c>
      <c r="AJ33" t="str">
        <f t="shared" si="24"/>
        <v>Nein</v>
      </c>
      <c r="AK33" t="str">
        <f t="shared" si="24"/>
        <v>Nein</v>
      </c>
      <c r="AL33" t="str">
        <f t="shared" si="24"/>
        <v>Nein</v>
      </c>
      <c r="AM33" t="str">
        <f t="shared" si="24"/>
        <v>Nein</v>
      </c>
      <c r="AN33" t="str">
        <f t="shared" si="24"/>
        <v>Nein</v>
      </c>
      <c r="AO33" t="str">
        <f t="shared" si="24"/>
        <v>Nein</v>
      </c>
      <c r="AP33" t="str">
        <f t="shared" si="24"/>
        <v>Nein</v>
      </c>
      <c r="AR33" s="31">
        <v>1</v>
      </c>
      <c r="AS33" s="31">
        <v>1</v>
      </c>
      <c r="AT33" s="31">
        <v>1</v>
      </c>
      <c r="AU33" s="31">
        <v>1</v>
      </c>
      <c r="AV33" s="31">
        <v>1</v>
      </c>
      <c r="AW33" s="31">
        <v>1</v>
      </c>
      <c r="AX33" s="31">
        <v>1</v>
      </c>
      <c r="AY33" s="31">
        <v>1</v>
      </c>
      <c r="AZ33" s="31">
        <v>1</v>
      </c>
      <c r="BA33" s="31">
        <v>1</v>
      </c>
    </row>
    <row r="34" spans="1:53">
      <c r="A34" s="2">
        <v>25</v>
      </c>
      <c r="B34">
        <v>1</v>
      </c>
      <c r="C34">
        <v>-2</v>
      </c>
      <c r="D34">
        <v>-2</v>
      </c>
      <c r="E34">
        <v>-2</v>
      </c>
      <c r="F34">
        <v>-2</v>
      </c>
      <c r="G34">
        <v>-2</v>
      </c>
      <c r="H34">
        <v>-2</v>
      </c>
      <c r="I34">
        <v>-1</v>
      </c>
      <c r="J34">
        <v>3800</v>
      </c>
      <c r="K34">
        <v>-1</v>
      </c>
      <c r="L34">
        <v>-2</v>
      </c>
      <c r="N34" s="3" t="str">
        <f t="shared" si="0"/>
        <v>X</v>
      </c>
      <c r="O34" s="3">
        <f>COUNTIF(N$10:N34,"X")</f>
        <v>6</v>
      </c>
      <c r="P34" s="3"/>
      <c r="Q34" s="3"/>
      <c r="T34" t="str">
        <f t="shared" si="28"/>
        <v>-</v>
      </c>
      <c r="V34">
        <f t="shared" si="25"/>
        <v>-2</v>
      </c>
      <c r="W34">
        <f t="shared" si="18"/>
        <v>-2</v>
      </c>
      <c r="X34">
        <f t="shared" si="19"/>
        <v>-2</v>
      </c>
      <c r="Y34">
        <f t="shared" si="20"/>
        <v>-2</v>
      </c>
      <c r="Z34">
        <f t="shared" si="21"/>
        <v>-2</v>
      </c>
      <c r="AA34">
        <f t="shared" si="22"/>
        <v>-2</v>
      </c>
      <c r="AB34">
        <f t="shared" si="2"/>
        <v>-1</v>
      </c>
      <c r="AC34">
        <f t="shared" si="3"/>
        <v>3800</v>
      </c>
      <c r="AD34">
        <f t="shared" si="26"/>
        <v>-1</v>
      </c>
      <c r="AE34">
        <f t="shared" si="27"/>
        <v>-2</v>
      </c>
      <c r="AG34" t="str">
        <f t="shared" si="24"/>
        <v>Nein</v>
      </c>
      <c r="AH34" t="str">
        <f t="shared" si="24"/>
        <v>Nein</v>
      </c>
      <c r="AI34" t="str">
        <f t="shared" si="24"/>
        <v>Nein</v>
      </c>
      <c r="AJ34" t="str">
        <f t="shared" si="24"/>
        <v>Nein</v>
      </c>
      <c r="AK34" t="str">
        <f t="shared" si="24"/>
        <v>Nein</v>
      </c>
      <c r="AL34" t="str">
        <f t="shared" si="24"/>
        <v>Nein</v>
      </c>
      <c r="AM34" t="str">
        <f t="shared" si="24"/>
        <v>Nein</v>
      </c>
      <c r="AN34" t="str">
        <f t="shared" si="24"/>
        <v>Nein</v>
      </c>
      <c r="AO34" t="str">
        <f t="shared" si="24"/>
        <v>Nein</v>
      </c>
      <c r="AP34" t="str">
        <f t="shared" si="24"/>
        <v>Nein</v>
      </c>
      <c r="AR34" s="31">
        <v>1</v>
      </c>
      <c r="AS34" s="31">
        <v>1</v>
      </c>
      <c r="AT34" s="31">
        <v>1</v>
      </c>
      <c r="AU34" s="31">
        <v>1</v>
      </c>
      <c r="AV34" s="31">
        <v>1</v>
      </c>
      <c r="AW34" s="31">
        <v>1</v>
      </c>
      <c r="AX34" s="31">
        <v>1</v>
      </c>
      <c r="AY34" s="31">
        <v>1</v>
      </c>
      <c r="AZ34" s="31">
        <v>1</v>
      </c>
      <c r="BA34" s="31">
        <v>1</v>
      </c>
    </row>
    <row r="35" spans="1:53">
      <c r="A35" s="2">
        <v>26</v>
      </c>
      <c r="B35">
        <v>1</v>
      </c>
      <c r="C35">
        <v>60</v>
      </c>
      <c r="D35">
        <v>118</v>
      </c>
      <c r="E35">
        <v>0</v>
      </c>
      <c r="F35">
        <v>-3</v>
      </c>
      <c r="G35">
        <v>60</v>
      </c>
      <c r="H35">
        <v>118</v>
      </c>
      <c r="I35">
        <v>-1</v>
      </c>
      <c r="J35">
        <v>3100</v>
      </c>
      <c r="K35">
        <v>-1</v>
      </c>
      <c r="L35">
        <v>-1</v>
      </c>
      <c r="N35" s="3" t="str">
        <f t="shared" si="0"/>
        <v/>
      </c>
      <c r="O35" s="3">
        <f>COUNTIF(N$10:N35,"X")</f>
        <v>6</v>
      </c>
      <c r="P35" s="3"/>
      <c r="Q35" s="3"/>
      <c r="T35" t="str">
        <f t="shared" si="28"/>
        <v>-</v>
      </c>
      <c r="V35">
        <f t="shared" si="25"/>
        <v>60</v>
      </c>
      <c r="W35">
        <f t="shared" si="18"/>
        <v>118</v>
      </c>
      <c r="X35">
        <f t="shared" si="19"/>
        <v>0</v>
      </c>
      <c r="Y35">
        <f t="shared" si="20"/>
        <v>-3</v>
      </c>
      <c r="Z35">
        <f t="shared" si="21"/>
        <v>60</v>
      </c>
      <c r="AA35">
        <f t="shared" si="22"/>
        <v>118</v>
      </c>
      <c r="AB35">
        <f t="shared" si="2"/>
        <v>-1</v>
      </c>
      <c r="AC35">
        <f t="shared" si="3"/>
        <v>3100</v>
      </c>
      <c r="AD35">
        <f t="shared" si="26"/>
        <v>-1</v>
      </c>
      <c r="AE35">
        <f t="shared" si="27"/>
        <v>-1</v>
      </c>
      <c r="AG35" t="str">
        <f>IF($T35="B","Ja","Nein")</f>
        <v>Nein</v>
      </c>
      <c r="AH35" t="str">
        <f t="shared" si="24"/>
        <v>Nein</v>
      </c>
      <c r="AI35" t="str">
        <f t="shared" si="24"/>
        <v>Nein</v>
      </c>
      <c r="AJ35" t="str">
        <f t="shared" si="24"/>
        <v>Nein</v>
      </c>
      <c r="AK35" t="str">
        <f t="shared" si="24"/>
        <v>Nein</v>
      </c>
      <c r="AL35" t="str">
        <f t="shared" si="24"/>
        <v>Nein</v>
      </c>
      <c r="AM35" t="str">
        <f t="shared" si="24"/>
        <v>Nein</v>
      </c>
      <c r="AN35" t="str">
        <f t="shared" si="24"/>
        <v>Nein</v>
      </c>
      <c r="AO35" t="str">
        <f t="shared" si="24"/>
        <v>Nein</v>
      </c>
      <c r="AP35" t="str">
        <f t="shared" si="24"/>
        <v>Nein</v>
      </c>
      <c r="AR35" s="31">
        <v>1</v>
      </c>
      <c r="AS35" s="31">
        <v>1</v>
      </c>
      <c r="AT35" s="31">
        <v>1</v>
      </c>
      <c r="AU35" s="31">
        <v>1</v>
      </c>
      <c r="AV35" s="31">
        <v>1</v>
      </c>
      <c r="AW35" s="31">
        <v>1</v>
      </c>
      <c r="AX35" s="31">
        <v>1</v>
      </c>
      <c r="AY35" s="31">
        <v>1</v>
      </c>
      <c r="AZ35" s="31">
        <v>1</v>
      </c>
      <c r="BA35" s="31">
        <v>1</v>
      </c>
    </row>
    <row r="36" spans="1:53">
      <c r="A36" s="2">
        <v>27</v>
      </c>
      <c r="B36">
        <v>1</v>
      </c>
      <c r="C36">
        <v>180</v>
      </c>
      <c r="D36">
        <v>91</v>
      </c>
      <c r="E36">
        <v>120</v>
      </c>
      <c r="F36">
        <v>86</v>
      </c>
      <c r="G36">
        <v>60</v>
      </c>
      <c r="H36">
        <v>103</v>
      </c>
      <c r="I36">
        <v>-1</v>
      </c>
      <c r="J36">
        <v>4200</v>
      </c>
      <c r="K36">
        <v>-1</v>
      </c>
      <c r="L36">
        <v>-1</v>
      </c>
      <c r="N36" s="3" t="str">
        <f t="shared" si="0"/>
        <v/>
      </c>
      <c r="O36" s="3">
        <f>COUNTIF(N$10:N36,"X")</f>
        <v>6</v>
      </c>
      <c r="P36" s="3"/>
      <c r="Q36" s="3"/>
      <c r="T36" t="str">
        <f t="shared" si="28"/>
        <v>-</v>
      </c>
      <c r="V36">
        <f>IF($T36="B",-2,C36)</f>
        <v>180</v>
      </c>
      <c r="W36">
        <f t="shared" si="18"/>
        <v>91</v>
      </c>
      <c r="X36">
        <f t="shared" si="19"/>
        <v>120</v>
      </c>
      <c r="Y36">
        <f t="shared" si="20"/>
        <v>86</v>
      </c>
      <c r="Z36">
        <f t="shared" si="21"/>
        <v>60</v>
      </c>
      <c r="AA36">
        <f t="shared" si="22"/>
        <v>103</v>
      </c>
      <c r="AB36">
        <f t="shared" si="2"/>
        <v>-1</v>
      </c>
      <c r="AC36">
        <f t="shared" si="3"/>
        <v>4200</v>
      </c>
      <c r="AD36">
        <f t="shared" si="26"/>
        <v>-1</v>
      </c>
      <c r="AE36">
        <f t="shared" si="27"/>
        <v>-1</v>
      </c>
      <c r="AG36" t="str">
        <f t="shared" ref="AG36:AP51" si="29">IF($T36="B","Ja","Nein")</f>
        <v>Nein</v>
      </c>
      <c r="AH36" t="str">
        <f t="shared" si="24"/>
        <v>Nein</v>
      </c>
      <c r="AI36" t="str">
        <f t="shared" si="24"/>
        <v>Nein</v>
      </c>
      <c r="AJ36" t="str">
        <f t="shared" si="24"/>
        <v>Nein</v>
      </c>
      <c r="AK36" t="str">
        <f t="shared" si="24"/>
        <v>Nein</v>
      </c>
      <c r="AL36" t="str">
        <f t="shared" si="24"/>
        <v>Nein</v>
      </c>
      <c r="AM36" t="str">
        <f t="shared" si="24"/>
        <v>Nein</v>
      </c>
      <c r="AN36" t="str">
        <f t="shared" si="24"/>
        <v>Nein</v>
      </c>
      <c r="AO36" t="str">
        <f t="shared" si="24"/>
        <v>Nein</v>
      </c>
      <c r="AP36" t="str">
        <f t="shared" si="24"/>
        <v>Nein</v>
      </c>
      <c r="AR36" s="31">
        <v>1</v>
      </c>
      <c r="AS36" s="31">
        <v>1</v>
      </c>
      <c r="AT36" s="31">
        <v>1</v>
      </c>
      <c r="AU36" s="31">
        <v>1</v>
      </c>
      <c r="AV36" s="31">
        <v>1</v>
      </c>
      <c r="AW36" s="31">
        <v>1</v>
      </c>
      <c r="AX36" s="31">
        <v>1</v>
      </c>
      <c r="AY36" s="31">
        <v>1</v>
      </c>
      <c r="AZ36" s="31">
        <v>1</v>
      </c>
      <c r="BA36" s="31">
        <v>1</v>
      </c>
    </row>
    <row r="37" spans="1:53">
      <c r="A37" s="2">
        <v>28</v>
      </c>
      <c r="B37">
        <v>1</v>
      </c>
      <c r="C37">
        <v>120</v>
      </c>
      <c r="D37">
        <v>89</v>
      </c>
      <c r="E37">
        <v>60</v>
      </c>
      <c r="F37">
        <v>85</v>
      </c>
      <c r="G37">
        <v>60</v>
      </c>
      <c r="H37">
        <v>94</v>
      </c>
      <c r="I37">
        <v>-1</v>
      </c>
      <c r="J37">
        <v>4400</v>
      </c>
      <c r="K37">
        <v>-1</v>
      </c>
      <c r="L37">
        <v>-1</v>
      </c>
      <c r="N37" s="3" t="str">
        <f t="shared" si="0"/>
        <v/>
      </c>
      <c r="O37" s="3">
        <f>COUNTIF(N$10:N37,"X")</f>
        <v>6</v>
      </c>
      <c r="P37" s="3"/>
      <c r="Q37" s="3"/>
      <c r="T37" t="str">
        <f t="shared" si="28"/>
        <v>-</v>
      </c>
      <c r="V37">
        <f t="shared" ref="V37:V44" si="30">IF($T37="B",-2,C37)</f>
        <v>120</v>
      </c>
      <c r="W37">
        <f t="shared" si="18"/>
        <v>89</v>
      </c>
      <c r="X37">
        <f t="shared" si="19"/>
        <v>60</v>
      </c>
      <c r="Y37">
        <f t="shared" si="20"/>
        <v>85</v>
      </c>
      <c r="Z37">
        <f t="shared" si="21"/>
        <v>60</v>
      </c>
      <c r="AA37">
        <f t="shared" si="22"/>
        <v>94</v>
      </c>
      <c r="AB37">
        <f t="shared" si="2"/>
        <v>-1</v>
      </c>
      <c r="AC37">
        <f t="shared" si="3"/>
        <v>4400</v>
      </c>
      <c r="AD37">
        <f t="shared" si="26"/>
        <v>-1</v>
      </c>
      <c r="AE37">
        <f t="shared" si="27"/>
        <v>-1</v>
      </c>
      <c r="AG37" t="str">
        <f t="shared" si="29"/>
        <v>Nein</v>
      </c>
      <c r="AH37" t="str">
        <f t="shared" si="24"/>
        <v>Nein</v>
      </c>
      <c r="AI37" t="str">
        <f t="shared" si="24"/>
        <v>Nein</v>
      </c>
      <c r="AJ37" t="str">
        <f t="shared" si="24"/>
        <v>Nein</v>
      </c>
      <c r="AK37" t="str">
        <f t="shared" si="24"/>
        <v>Nein</v>
      </c>
      <c r="AL37" t="str">
        <f t="shared" si="24"/>
        <v>Nein</v>
      </c>
      <c r="AM37" t="str">
        <f t="shared" si="24"/>
        <v>Nein</v>
      </c>
      <c r="AN37" t="str">
        <f t="shared" si="24"/>
        <v>Nein</v>
      </c>
      <c r="AO37" t="str">
        <f t="shared" si="24"/>
        <v>Nein</v>
      </c>
      <c r="AP37" t="str">
        <f t="shared" si="24"/>
        <v>Nein</v>
      </c>
      <c r="AR37" s="31">
        <v>1</v>
      </c>
      <c r="AS37" s="31">
        <v>1</v>
      </c>
      <c r="AT37" s="31">
        <v>1</v>
      </c>
      <c r="AU37" s="31">
        <v>1</v>
      </c>
      <c r="AV37" s="31">
        <v>1</v>
      </c>
      <c r="AW37" s="31">
        <v>1</v>
      </c>
      <c r="AX37" s="31">
        <v>1</v>
      </c>
      <c r="AY37" s="31">
        <v>1</v>
      </c>
      <c r="AZ37" s="31">
        <v>1</v>
      </c>
      <c r="BA37" s="31">
        <v>1</v>
      </c>
    </row>
    <row r="38" spans="1:53">
      <c r="A38" s="2">
        <v>29</v>
      </c>
      <c r="B38">
        <v>1</v>
      </c>
      <c r="C38">
        <v>120</v>
      </c>
      <c r="D38">
        <v>102</v>
      </c>
      <c r="E38">
        <v>60</v>
      </c>
      <c r="F38">
        <v>91</v>
      </c>
      <c r="G38">
        <v>60</v>
      </c>
      <c r="H38">
        <v>113</v>
      </c>
      <c r="I38">
        <v>-1</v>
      </c>
      <c r="J38">
        <v>3900</v>
      </c>
      <c r="K38">
        <v>-1</v>
      </c>
      <c r="L38">
        <v>-1</v>
      </c>
      <c r="N38" s="3" t="str">
        <f t="shared" si="0"/>
        <v/>
      </c>
      <c r="O38" s="3">
        <f>COUNTIF(N$10:N38,"X")</f>
        <v>6</v>
      </c>
      <c r="P38" s="3"/>
      <c r="Q38" s="3"/>
      <c r="T38" t="str">
        <f t="shared" si="28"/>
        <v>-</v>
      </c>
      <c r="V38">
        <f t="shared" si="30"/>
        <v>120</v>
      </c>
      <c r="W38">
        <f t="shared" si="18"/>
        <v>102</v>
      </c>
      <c r="X38">
        <f t="shared" si="19"/>
        <v>60</v>
      </c>
      <c r="Y38">
        <f t="shared" si="20"/>
        <v>91</v>
      </c>
      <c r="Z38">
        <f t="shared" si="21"/>
        <v>60</v>
      </c>
      <c r="AA38">
        <f t="shared" si="22"/>
        <v>113</v>
      </c>
      <c r="AB38">
        <f t="shared" si="2"/>
        <v>-1</v>
      </c>
      <c r="AC38">
        <f t="shared" si="3"/>
        <v>3900</v>
      </c>
      <c r="AD38">
        <f t="shared" si="26"/>
        <v>-1</v>
      </c>
      <c r="AE38">
        <f t="shared" si="27"/>
        <v>-1</v>
      </c>
      <c r="AG38" t="str">
        <f t="shared" si="29"/>
        <v>Nein</v>
      </c>
      <c r="AH38" t="str">
        <f t="shared" si="24"/>
        <v>Nein</v>
      </c>
      <c r="AI38" t="str">
        <f t="shared" si="24"/>
        <v>Nein</v>
      </c>
      <c r="AJ38" t="str">
        <f t="shared" si="24"/>
        <v>Nein</v>
      </c>
      <c r="AK38" t="str">
        <f t="shared" si="24"/>
        <v>Nein</v>
      </c>
      <c r="AL38" t="str">
        <f t="shared" si="24"/>
        <v>Nein</v>
      </c>
      <c r="AM38" t="str">
        <f t="shared" si="24"/>
        <v>Nein</v>
      </c>
      <c r="AN38" t="str">
        <f t="shared" si="24"/>
        <v>Nein</v>
      </c>
      <c r="AO38" t="str">
        <f t="shared" si="24"/>
        <v>Nein</v>
      </c>
      <c r="AP38" t="str">
        <f t="shared" si="24"/>
        <v>Nein</v>
      </c>
      <c r="AR38" s="31">
        <v>1</v>
      </c>
      <c r="AS38" s="31">
        <v>1</v>
      </c>
      <c r="AT38" s="31">
        <v>1</v>
      </c>
      <c r="AU38" s="31">
        <v>1</v>
      </c>
      <c r="AV38" s="31">
        <v>1</v>
      </c>
      <c r="AW38" s="31">
        <v>1</v>
      </c>
      <c r="AX38" s="31">
        <v>1</v>
      </c>
      <c r="AY38" s="31">
        <v>1</v>
      </c>
      <c r="AZ38" s="31">
        <v>1</v>
      </c>
      <c r="BA38" s="31">
        <v>1</v>
      </c>
    </row>
    <row r="39" spans="1:53">
      <c r="A39" s="2">
        <v>30</v>
      </c>
      <c r="B39">
        <v>1</v>
      </c>
      <c r="C39">
        <v>240</v>
      </c>
      <c r="D39">
        <v>105</v>
      </c>
      <c r="E39">
        <v>120</v>
      </c>
      <c r="F39">
        <v>92</v>
      </c>
      <c r="G39">
        <v>120</v>
      </c>
      <c r="H39">
        <v>118</v>
      </c>
      <c r="I39">
        <v>-1</v>
      </c>
      <c r="J39">
        <v>3000</v>
      </c>
      <c r="K39">
        <v>-1</v>
      </c>
      <c r="L39">
        <v>-1</v>
      </c>
      <c r="N39" s="3" t="str">
        <f t="shared" si="0"/>
        <v/>
      </c>
      <c r="O39" s="3">
        <f>COUNTIF(N$10:N39,"X")</f>
        <v>6</v>
      </c>
      <c r="P39" s="3"/>
      <c r="Q39" s="3"/>
      <c r="T39" t="str">
        <f t="shared" si="28"/>
        <v>-</v>
      </c>
      <c r="V39">
        <f t="shared" si="30"/>
        <v>240</v>
      </c>
      <c r="W39">
        <f t="shared" si="18"/>
        <v>105</v>
      </c>
      <c r="X39">
        <f t="shared" si="19"/>
        <v>120</v>
      </c>
      <c r="Y39">
        <f t="shared" si="20"/>
        <v>92</v>
      </c>
      <c r="Z39">
        <f t="shared" si="21"/>
        <v>120</v>
      </c>
      <c r="AA39">
        <f t="shared" si="22"/>
        <v>118</v>
      </c>
      <c r="AB39">
        <f t="shared" si="2"/>
        <v>-1</v>
      </c>
      <c r="AC39">
        <f t="shared" si="3"/>
        <v>3000</v>
      </c>
      <c r="AD39">
        <f t="shared" si="26"/>
        <v>-1</v>
      </c>
      <c r="AE39">
        <f t="shared" si="27"/>
        <v>-1</v>
      </c>
      <c r="AG39" t="str">
        <f t="shared" si="29"/>
        <v>Nein</v>
      </c>
      <c r="AH39" t="str">
        <f t="shared" si="24"/>
        <v>Nein</v>
      </c>
      <c r="AI39" t="str">
        <f t="shared" si="24"/>
        <v>Nein</v>
      </c>
      <c r="AJ39" t="str">
        <f t="shared" si="24"/>
        <v>Nein</v>
      </c>
      <c r="AK39" t="str">
        <f t="shared" si="24"/>
        <v>Nein</v>
      </c>
      <c r="AL39" t="str">
        <f t="shared" si="24"/>
        <v>Nein</v>
      </c>
      <c r="AM39" t="str">
        <f t="shared" si="24"/>
        <v>Nein</v>
      </c>
      <c r="AN39" t="str">
        <f t="shared" si="24"/>
        <v>Nein</v>
      </c>
      <c r="AO39" t="str">
        <f t="shared" si="24"/>
        <v>Nein</v>
      </c>
      <c r="AP39" t="str">
        <f t="shared" si="24"/>
        <v>Nein</v>
      </c>
      <c r="AR39" s="31">
        <v>1</v>
      </c>
      <c r="AS39" s="31">
        <v>1</v>
      </c>
      <c r="AT39" s="31">
        <v>1</v>
      </c>
      <c r="AU39" s="31">
        <v>1</v>
      </c>
      <c r="AV39" s="31">
        <v>1</v>
      </c>
      <c r="AW39" s="31">
        <v>1</v>
      </c>
      <c r="AX39" s="31">
        <v>1</v>
      </c>
      <c r="AY39" s="31">
        <v>1</v>
      </c>
      <c r="AZ39" s="31">
        <v>1</v>
      </c>
      <c r="BA39" s="31">
        <v>1</v>
      </c>
    </row>
    <row r="40" spans="1:53">
      <c r="A40" s="2">
        <v>31</v>
      </c>
      <c r="B40">
        <v>1</v>
      </c>
      <c r="C40">
        <v>180</v>
      </c>
      <c r="D40">
        <v>111</v>
      </c>
      <c r="E40">
        <v>60</v>
      </c>
      <c r="F40">
        <v>84</v>
      </c>
      <c r="G40">
        <v>120</v>
      </c>
      <c r="H40">
        <v>125</v>
      </c>
      <c r="I40">
        <v>-1</v>
      </c>
      <c r="J40">
        <v>3500</v>
      </c>
      <c r="K40">
        <v>-1</v>
      </c>
      <c r="L40">
        <v>-1</v>
      </c>
      <c r="N40" s="3" t="str">
        <f t="shared" si="0"/>
        <v/>
      </c>
      <c r="O40" s="3">
        <f>COUNTIF(N$10:N40,"X")</f>
        <v>6</v>
      </c>
      <c r="P40" s="3" t="str">
        <f>IF(O40&gt;$F$5,"X","-")</f>
        <v>-</v>
      </c>
      <c r="Q40" s="3" t="str">
        <f>IF(O40&lt;$F$6,"X","-")</f>
        <v>X</v>
      </c>
      <c r="S40" t="str">
        <f>IF(P40="X","Betriebsmeldung",IF(AND(S30="Betriebsmeldung",Q40="-"),"Betriebsmeldung",IF(AND(S30="Betriebsmeldung",Q40="X"),"Gutmeldung","-")))</f>
        <v>-</v>
      </c>
      <c r="T40" t="str">
        <f>IF(S$40="Betriebsmeldung","B","-")</f>
        <v>-</v>
      </c>
      <c r="V40">
        <f t="shared" si="30"/>
        <v>180</v>
      </c>
      <c r="W40">
        <f t="shared" si="18"/>
        <v>111</v>
      </c>
      <c r="X40">
        <f t="shared" si="19"/>
        <v>60</v>
      </c>
      <c r="Y40">
        <f t="shared" si="20"/>
        <v>84</v>
      </c>
      <c r="Z40">
        <f t="shared" si="21"/>
        <v>120</v>
      </c>
      <c r="AA40">
        <f t="shared" si="22"/>
        <v>125</v>
      </c>
      <c r="AB40">
        <f t="shared" si="2"/>
        <v>-1</v>
      </c>
      <c r="AC40">
        <f t="shared" si="3"/>
        <v>3500</v>
      </c>
      <c r="AD40">
        <f t="shared" si="26"/>
        <v>-1</v>
      </c>
      <c r="AE40">
        <f t="shared" si="27"/>
        <v>-1</v>
      </c>
      <c r="AG40" t="str">
        <f t="shared" si="29"/>
        <v>Nein</v>
      </c>
      <c r="AH40" t="str">
        <f t="shared" si="24"/>
        <v>Nein</v>
      </c>
      <c r="AI40" t="str">
        <f t="shared" si="24"/>
        <v>Nein</v>
      </c>
      <c r="AJ40" t="str">
        <f t="shared" si="24"/>
        <v>Nein</v>
      </c>
      <c r="AK40" t="str">
        <f t="shared" si="24"/>
        <v>Nein</v>
      </c>
      <c r="AL40" t="str">
        <f t="shared" si="24"/>
        <v>Nein</v>
      </c>
      <c r="AM40" t="str">
        <f t="shared" si="24"/>
        <v>Nein</v>
      </c>
      <c r="AN40" t="str">
        <f t="shared" si="24"/>
        <v>Nein</v>
      </c>
      <c r="AO40" t="str">
        <f t="shared" si="24"/>
        <v>Nein</v>
      </c>
      <c r="AP40" t="str">
        <f t="shared" si="24"/>
        <v>Nein</v>
      </c>
      <c r="AR40" s="31">
        <v>1</v>
      </c>
      <c r="AS40" s="31">
        <v>1</v>
      </c>
      <c r="AT40" s="31">
        <v>1</v>
      </c>
      <c r="AU40" s="31">
        <v>1</v>
      </c>
      <c r="AV40" s="31">
        <v>1</v>
      </c>
      <c r="AW40" s="31">
        <v>1</v>
      </c>
      <c r="AX40" s="31">
        <v>1</v>
      </c>
      <c r="AY40" s="31">
        <v>1</v>
      </c>
      <c r="AZ40" s="31">
        <v>1</v>
      </c>
      <c r="BA40" s="31">
        <v>1</v>
      </c>
    </row>
    <row r="41" spans="1:53">
      <c r="A41" s="2">
        <v>32</v>
      </c>
      <c r="B41">
        <v>1</v>
      </c>
      <c r="C41">
        <v>300</v>
      </c>
      <c r="D41">
        <v>99</v>
      </c>
      <c r="E41">
        <v>180</v>
      </c>
      <c r="F41">
        <v>100</v>
      </c>
      <c r="G41">
        <v>120</v>
      </c>
      <c r="H41">
        <v>99</v>
      </c>
      <c r="I41">
        <v>-1</v>
      </c>
      <c r="J41">
        <v>4000</v>
      </c>
      <c r="K41">
        <v>-1</v>
      </c>
      <c r="L41">
        <v>-1</v>
      </c>
      <c r="N41" s="3" t="str">
        <f t="shared" si="0"/>
        <v/>
      </c>
      <c r="O41" s="3">
        <f>COUNTIF(N$10:N41,"X")</f>
        <v>6</v>
      </c>
      <c r="P41" s="3"/>
      <c r="Q41" s="3"/>
      <c r="T41" t="str">
        <f t="shared" ref="T41:T49" si="31">IF(S$40="Betriebsmeldung","B","-")</f>
        <v>-</v>
      </c>
      <c r="V41">
        <f t="shared" si="30"/>
        <v>300</v>
      </c>
      <c r="W41">
        <f t="shared" si="18"/>
        <v>99</v>
      </c>
      <c r="X41">
        <f t="shared" si="19"/>
        <v>180</v>
      </c>
      <c r="Y41">
        <f t="shared" si="20"/>
        <v>100</v>
      </c>
      <c r="Z41">
        <f t="shared" si="21"/>
        <v>120</v>
      </c>
      <c r="AA41">
        <f t="shared" si="22"/>
        <v>99</v>
      </c>
      <c r="AB41">
        <f t="shared" si="2"/>
        <v>-1</v>
      </c>
      <c r="AC41">
        <f t="shared" si="3"/>
        <v>4000</v>
      </c>
      <c r="AD41">
        <f t="shared" si="26"/>
        <v>-1</v>
      </c>
      <c r="AE41">
        <f t="shared" si="27"/>
        <v>-1</v>
      </c>
      <c r="AG41" t="str">
        <f t="shared" si="29"/>
        <v>Nein</v>
      </c>
      <c r="AH41" t="str">
        <f t="shared" si="24"/>
        <v>Nein</v>
      </c>
      <c r="AI41" t="str">
        <f t="shared" si="24"/>
        <v>Nein</v>
      </c>
      <c r="AJ41" t="str">
        <f t="shared" si="24"/>
        <v>Nein</v>
      </c>
      <c r="AK41" t="str">
        <f t="shared" si="24"/>
        <v>Nein</v>
      </c>
      <c r="AL41" t="str">
        <f t="shared" si="24"/>
        <v>Nein</v>
      </c>
      <c r="AM41" t="str">
        <f t="shared" si="24"/>
        <v>Nein</v>
      </c>
      <c r="AN41" t="str">
        <f t="shared" si="24"/>
        <v>Nein</v>
      </c>
      <c r="AO41" t="str">
        <f t="shared" si="24"/>
        <v>Nein</v>
      </c>
      <c r="AP41" t="str">
        <f t="shared" si="24"/>
        <v>Nein</v>
      </c>
      <c r="AR41" s="31">
        <v>1</v>
      </c>
      <c r="AS41" s="31">
        <v>1</v>
      </c>
      <c r="AT41" s="31">
        <v>1</v>
      </c>
      <c r="AU41" s="31">
        <v>1</v>
      </c>
      <c r="AV41" s="31">
        <v>1</v>
      </c>
      <c r="AW41" s="31">
        <v>1</v>
      </c>
      <c r="AX41" s="31">
        <v>1</v>
      </c>
      <c r="AY41" s="31">
        <v>1</v>
      </c>
      <c r="AZ41" s="31">
        <v>1</v>
      </c>
      <c r="BA41" s="31">
        <v>1</v>
      </c>
    </row>
    <row r="42" spans="1:53">
      <c r="A42" s="2">
        <v>33</v>
      </c>
      <c r="B42">
        <v>1</v>
      </c>
      <c r="C42">
        <v>-2</v>
      </c>
      <c r="D42">
        <v>-2</v>
      </c>
      <c r="E42">
        <v>-2</v>
      </c>
      <c r="F42">
        <v>-2</v>
      </c>
      <c r="G42">
        <v>-2</v>
      </c>
      <c r="H42">
        <v>-2</v>
      </c>
      <c r="I42">
        <v>-1</v>
      </c>
      <c r="J42">
        <v>4000</v>
      </c>
      <c r="K42">
        <v>-1</v>
      </c>
      <c r="L42">
        <v>-2</v>
      </c>
      <c r="N42" s="3" t="str">
        <f t="shared" ref="N42:N73" si="32">IF(OR(C42=-2,D42=-2,E42=-2,F42=-2,G42=-2,H42=-2),"X","")</f>
        <v>X</v>
      </c>
      <c r="O42" s="3">
        <f>COUNTIF(N$10:N42,"X")</f>
        <v>7</v>
      </c>
      <c r="P42" s="3"/>
      <c r="Q42" s="3"/>
      <c r="T42" t="str">
        <f t="shared" si="31"/>
        <v>-</v>
      </c>
      <c r="V42">
        <f t="shared" si="30"/>
        <v>-2</v>
      </c>
      <c r="W42">
        <f t="shared" si="18"/>
        <v>-2</v>
      </c>
      <c r="X42">
        <f t="shared" si="19"/>
        <v>-2</v>
      </c>
      <c r="Y42">
        <f t="shared" si="20"/>
        <v>-2</v>
      </c>
      <c r="Z42">
        <f t="shared" si="21"/>
        <v>-2</v>
      </c>
      <c r="AA42">
        <f t="shared" si="22"/>
        <v>-2</v>
      </c>
      <c r="AB42">
        <f t="shared" si="2"/>
        <v>-1</v>
      </c>
      <c r="AC42">
        <f t="shared" si="3"/>
        <v>4000</v>
      </c>
      <c r="AD42">
        <f t="shared" si="26"/>
        <v>-1</v>
      </c>
      <c r="AE42">
        <f t="shared" si="27"/>
        <v>-2</v>
      </c>
      <c r="AG42" t="str">
        <f t="shared" si="29"/>
        <v>Nein</v>
      </c>
      <c r="AH42" t="str">
        <f t="shared" si="24"/>
        <v>Nein</v>
      </c>
      <c r="AI42" t="str">
        <f t="shared" si="24"/>
        <v>Nein</v>
      </c>
      <c r="AJ42" t="str">
        <f t="shared" si="24"/>
        <v>Nein</v>
      </c>
      <c r="AK42" t="str">
        <f t="shared" si="24"/>
        <v>Nein</v>
      </c>
      <c r="AL42" t="str">
        <f t="shared" si="24"/>
        <v>Nein</v>
      </c>
      <c r="AM42" t="str">
        <f t="shared" si="24"/>
        <v>Nein</v>
      </c>
      <c r="AN42" t="str">
        <f t="shared" si="24"/>
        <v>Nein</v>
      </c>
      <c r="AO42" t="str">
        <f t="shared" si="24"/>
        <v>Nein</v>
      </c>
      <c r="AP42" t="str">
        <f t="shared" si="24"/>
        <v>Nein</v>
      </c>
      <c r="AR42" s="31">
        <v>1</v>
      </c>
      <c r="AS42" s="31">
        <v>1</v>
      </c>
      <c r="AT42" s="31">
        <v>1</v>
      </c>
      <c r="AU42" s="31">
        <v>1</v>
      </c>
      <c r="AV42" s="31">
        <v>1</v>
      </c>
      <c r="AW42" s="31">
        <v>1</v>
      </c>
      <c r="AX42" s="31">
        <v>1</v>
      </c>
      <c r="AY42" s="31">
        <v>1</v>
      </c>
      <c r="AZ42" s="31">
        <v>1</v>
      </c>
      <c r="BA42" s="31">
        <v>1</v>
      </c>
    </row>
    <row r="43" spans="1:53">
      <c r="A43" s="2">
        <v>34</v>
      </c>
      <c r="B43">
        <v>1</v>
      </c>
      <c r="C43">
        <v>60</v>
      </c>
      <c r="D43">
        <v>86</v>
      </c>
      <c r="E43">
        <v>60</v>
      </c>
      <c r="F43">
        <v>86</v>
      </c>
      <c r="G43">
        <v>0</v>
      </c>
      <c r="H43">
        <v>-3</v>
      </c>
      <c r="I43">
        <v>-1</v>
      </c>
      <c r="J43">
        <v>3500</v>
      </c>
      <c r="K43">
        <v>-1</v>
      </c>
      <c r="L43">
        <v>-1</v>
      </c>
      <c r="N43" s="3" t="str">
        <f t="shared" si="32"/>
        <v/>
      </c>
      <c r="O43" s="3">
        <f>COUNTIF(N$10:N43,"X")</f>
        <v>7</v>
      </c>
      <c r="P43" s="3"/>
      <c r="Q43" s="3"/>
      <c r="T43" t="str">
        <f t="shared" si="31"/>
        <v>-</v>
      </c>
      <c r="V43">
        <f t="shared" si="30"/>
        <v>60</v>
      </c>
      <c r="W43">
        <f t="shared" si="18"/>
        <v>86</v>
      </c>
      <c r="X43">
        <f t="shared" si="19"/>
        <v>60</v>
      </c>
      <c r="Y43">
        <f t="shared" si="20"/>
        <v>86</v>
      </c>
      <c r="Z43">
        <f t="shared" si="21"/>
        <v>0</v>
      </c>
      <c r="AA43">
        <f t="shared" si="22"/>
        <v>-3</v>
      </c>
      <c r="AB43">
        <f t="shared" si="2"/>
        <v>-1</v>
      </c>
      <c r="AC43">
        <f t="shared" si="3"/>
        <v>3500</v>
      </c>
      <c r="AD43">
        <f t="shared" si="26"/>
        <v>-1</v>
      </c>
      <c r="AE43">
        <f t="shared" si="27"/>
        <v>-1</v>
      </c>
      <c r="AG43" t="str">
        <f t="shared" si="29"/>
        <v>Nein</v>
      </c>
      <c r="AH43" t="str">
        <f t="shared" si="29"/>
        <v>Nein</v>
      </c>
      <c r="AI43" t="str">
        <f t="shared" si="29"/>
        <v>Nein</v>
      </c>
      <c r="AJ43" t="str">
        <f t="shared" si="29"/>
        <v>Nein</v>
      </c>
      <c r="AK43" t="str">
        <f t="shared" si="29"/>
        <v>Nein</v>
      </c>
      <c r="AL43" t="str">
        <f t="shared" si="29"/>
        <v>Nein</v>
      </c>
      <c r="AM43" t="str">
        <f t="shared" si="29"/>
        <v>Nein</v>
      </c>
      <c r="AN43" t="str">
        <f t="shared" si="29"/>
        <v>Nein</v>
      </c>
      <c r="AO43" t="str">
        <f t="shared" si="29"/>
        <v>Nein</v>
      </c>
      <c r="AP43" t="str">
        <f t="shared" si="29"/>
        <v>Nein</v>
      </c>
      <c r="AR43" s="31">
        <v>1</v>
      </c>
      <c r="AS43" s="31">
        <v>1</v>
      </c>
      <c r="AT43" s="31">
        <v>1</v>
      </c>
      <c r="AU43" s="31">
        <v>1</v>
      </c>
      <c r="AV43" s="31">
        <v>1</v>
      </c>
      <c r="AW43" s="31">
        <v>1</v>
      </c>
      <c r="AX43" s="31">
        <v>1</v>
      </c>
      <c r="AY43" s="31">
        <v>1</v>
      </c>
      <c r="AZ43" s="31">
        <v>1</v>
      </c>
      <c r="BA43" s="31">
        <v>1</v>
      </c>
    </row>
    <row r="44" spans="1:53">
      <c r="A44" s="2">
        <v>35</v>
      </c>
      <c r="B44">
        <v>1</v>
      </c>
      <c r="C44">
        <v>-2</v>
      </c>
      <c r="D44">
        <v>91</v>
      </c>
      <c r="E44">
        <v>-2</v>
      </c>
      <c r="F44">
        <v>91</v>
      </c>
      <c r="G44">
        <v>-2</v>
      </c>
      <c r="H44">
        <v>91</v>
      </c>
      <c r="I44">
        <v>-1</v>
      </c>
      <c r="J44">
        <v>3000</v>
      </c>
      <c r="K44">
        <v>-1</v>
      </c>
      <c r="L44">
        <v>-1</v>
      </c>
      <c r="N44" s="3" t="str">
        <f t="shared" si="32"/>
        <v>X</v>
      </c>
      <c r="O44" s="3">
        <f>COUNTIF(N$10:N44,"X")</f>
        <v>8</v>
      </c>
      <c r="P44" s="3"/>
      <c r="Q44" s="3"/>
      <c r="T44" t="str">
        <f t="shared" si="31"/>
        <v>-</v>
      </c>
      <c r="V44">
        <f t="shared" si="30"/>
        <v>-2</v>
      </c>
      <c r="W44">
        <f t="shared" si="18"/>
        <v>91</v>
      </c>
      <c r="X44">
        <f t="shared" si="19"/>
        <v>-2</v>
      </c>
      <c r="Y44">
        <f t="shared" si="20"/>
        <v>91</v>
      </c>
      <c r="Z44">
        <f t="shared" si="21"/>
        <v>-2</v>
      </c>
      <c r="AA44">
        <f t="shared" si="22"/>
        <v>91</v>
      </c>
      <c r="AB44">
        <f t="shared" si="2"/>
        <v>-1</v>
      </c>
      <c r="AC44">
        <f t="shared" si="3"/>
        <v>3000</v>
      </c>
      <c r="AD44">
        <f t="shared" si="26"/>
        <v>-1</v>
      </c>
      <c r="AE44">
        <f t="shared" si="27"/>
        <v>-1</v>
      </c>
      <c r="AG44" t="str">
        <f t="shared" si="29"/>
        <v>Nein</v>
      </c>
      <c r="AH44" t="str">
        <f t="shared" si="29"/>
        <v>Nein</v>
      </c>
      <c r="AI44" t="str">
        <f t="shared" si="29"/>
        <v>Nein</v>
      </c>
      <c r="AJ44" t="str">
        <f t="shared" si="29"/>
        <v>Nein</v>
      </c>
      <c r="AK44" t="str">
        <f t="shared" si="29"/>
        <v>Nein</v>
      </c>
      <c r="AL44" t="str">
        <f t="shared" si="29"/>
        <v>Nein</v>
      </c>
      <c r="AM44" t="str">
        <f t="shared" si="29"/>
        <v>Nein</v>
      </c>
      <c r="AN44" t="str">
        <f t="shared" si="29"/>
        <v>Nein</v>
      </c>
      <c r="AO44" t="str">
        <f t="shared" si="29"/>
        <v>Nein</v>
      </c>
      <c r="AP44" t="str">
        <f t="shared" si="29"/>
        <v>Nein</v>
      </c>
      <c r="AR44" s="31">
        <v>1</v>
      </c>
      <c r="AS44" s="31">
        <v>1</v>
      </c>
      <c r="AT44" s="31">
        <v>1</v>
      </c>
      <c r="AU44" s="31">
        <v>1</v>
      </c>
      <c r="AV44" s="31">
        <v>1</v>
      </c>
      <c r="AW44" s="31">
        <v>1</v>
      </c>
      <c r="AX44" s="31">
        <v>1</v>
      </c>
      <c r="AY44" s="31">
        <v>1</v>
      </c>
      <c r="AZ44" s="31">
        <v>1</v>
      </c>
      <c r="BA44" s="31">
        <v>1</v>
      </c>
    </row>
    <row r="45" spans="1:53">
      <c r="A45" s="2">
        <v>36</v>
      </c>
      <c r="B45">
        <v>1</v>
      </c>
      <c r="C45">
        <v>120</v>
      </c>
      <c r="D45">
        <v>94</v>
      </c>
      <c r="E45">
        <v>60</v>
      </c>
      <c r="F45">
        <v>94</v>
      </c>
      <c r="G45">
        <v>60</v>
      </c>
      <c r="H45">
        <v>95</v>
      </c>
      <c r="I45">
        <v>-1</v>
      </c>
      <c r="J45">
        <v>3900</v>
      </c>
      <c r="K45">
        <v>-1</v>
      </c>
      <c r="L45">
        <v>-1</v>
      </c>
      <c r="N45" s="3" t="str">
        <f t="shared" si="32"/>
        <v/>
      </c>
      <c r="O45" s="3">
        <f>COUNTIF(N$10:N45,"X")</f>
        <v>8</v>
      </c>
      <c r="P45" s="3"/>
      <c r="Q45" s="3"/>
      <c r="T45" t="str">
        <f t="shared" si="31"/>
        <v>-</v>
      </c>
      <c r="V45">
        <f>IF($T45="B",-2,C45)</f>
        <v>120</v>
      </c>
      <c r="W45">
        <f t="shared" si="18"/>
        <v>94</v>
      </c>
      <c r="X45">
        <f t="shared" si="19"/>
        <v>60</v>
      </c>
      <c r="Y45">
        <f t="shared" si="20"/>
        <v>94</v>
      </c>
      <c r="Z45">
        <f t="shared" si="21"/>
        <v>60</v>
      </c>
      <c r="AA45">
        <f t="shared" si="22"/>
        <v>95</v>
      </c>
      <c r="AB45">
        <f t="shared" si="2"/>
        <v>-1</v>
      </c>
      <c r="AC45">
        <f t="shared" si="3"/>
        <v>3900</v>
      </c>
      <c r="AD45">
        <f t="shared" si="26"/>
        <v>-1</v>
      </c>
      <c r="AE45">
        <f t="shared" si="27"/>
        <v>-1</v>
      </c>
      <c r="AG45" t="str">
        <f t="shared" si="29"/>
        <v>Nein</v>
      </c>
      <c r="AH45" t="str">
        <f t="shared" si="29"/>
        <v>Nein</v>
      </c>
      <c r="AI45" t="str">
        <f t="shared" si="29"/>
        <v>Nein</v>
      </c>
      <c r="AJ45" t="str">
        <f t="shared" si="29"/>
        <v>Nein</v>
      </c>
      <c r="AK45" t="str">
        <f t="shared" si="29"/>
        <v>Nein</v>
      </c>
      <c r="AL45" t="str">
        <f t="shared" si="29"/>
        <v>Nein</v>
      </c>
      <c r="AM45" t="str">
        <f t="shared" si="29"/>
        <v>Nein</v>
      </c>
      <c r="AN45" t="str">
        <f t="shared" si="29"/>
        <v>Nein</v>
      </c>
      <c r="AO45" t="str">
        <f t="shared" si="29"/>
        <v>Nein</v>
      </c>
      <c r="AP45" t="str">
        <f t="shared" si="29"/>
        <v>Nein</v>
      </c>
      <c r="AR45" s="31">
        <v>1</v>
      </c>
      <c r="AS45" s="31">
        <v>1</v>
      </c>
      <c r="AT45" s="31">
        <v>1</v>
      </c>
      <c r="AU45" s="31">
        <v>1</v>
      </c>
      <c r="AV45" s="31">
        <v>1</v>
      </c>
      <c r="AW45" s="31">
        <v>1</v>
      </c>
      <c r="AX45" s="31">
        <v>1</v>
      </c>
      <c r="AY45" s="31">
        <v>1</v>
      </c>
      <c r="AZ45" s="31">
        <v>1</v>
      </c>
      <c r="BA45" s="31">
        <v>1</v>
      </c>
    </row>
    <row r="46" spans="1:53">
      <c r="A46" s="2">
        <v>37</v>
      </c>
      <c r="B46">
        <v>1</v>
      </c>
      <c r="C46">
        <v>240</v>
      </c>
      <c r="D46">
        <v>88</v>
      </c>
      <c r="E46">
        <v>180</v>
      </c>
      <c r="F46">
        <v>89</v>
      </c>
      <c r="G46">
        <v>60</v>
      </c>
      <c r="H46">
        <v>87</v>
      </c>
      <c r="I46">
        <v>-1</v>
      </c>
      <c r="J46">
        <v>4400</v>
      </c>
      <c r="K46">
        <v>-1</v>
      </c>
      <c r="L46">
        <v>-1</v>
      </c>
      <c r="N46" s="3" t="str">
        <f t="shared" si="32"/>
        <v/>
      </c>
      <c r="O46" s="3">
        <f>COUNTIF(N$10:N46,"X")</f>
        <v>8</v>
      </c>
      <c r="P46" s="3"/>
      <c r="Q46" s="3"/>
      <c r="T46" t="str">
        <f t="shared" si="31"/>
        <v>-</v>
      </c>
      <c r="V46">
        <f t="shared" ref="V46:V55" si="33">IF($T46="B",-2,C46)</f>
        <v>240</v>
      </c>
      <c r="W46">
        <f t="shared" si="18"/>
        <v>88</v>
      </c>
      <c r="X46">
        <f t="shared" si="19"/>
        <v>180</v>
      </c>
      <c r="Y46">
        <f t="shared" si="20"/>
        <v>89</v>
      </c>
      <c r="Z46">
        <f t="shared" si="21"/>
        <v>60</v>
      </c>
      <c r="AA46">
        <f t="shared" si="22"/>
        <v>87</v>
      </c>
      <c r="AB46">
        <f t="shared" si="2"/>
        <v>-1</v>
      </c>
      <c r="AC46">
        <f t="shared" si="3"/>
        <v>4400</v>
      </c>
      <c r="AD46">
        <f t="shared" si="26"/>
        <v>-1</v>
      </c>
      <c r="AE46">
        <f t="shared" si="27"/>
        <v>-1</v>
      </c>
      <c r="AG46" t="str">
        <f t="shared" si="29"/>
        <v>Nein</v>
      </c>
      <c r="AH46" t="str">
        <f t="shared" si="29"/>
        <v>Nein</v>
      </c>
      <c r="AI46" t="str">
        <f t="shared" si="29"/>
        <v>Nein</v>
      </c>
      <c r="AJ46" t="str">
        <f t="shared" si="29"/>
        <v>Nein</v>
      </c>
      <c r="AK46" t="str">
        <f t="shared" si="29"/>
        <v>Nein</v>
      </c>
      <c r="AL46" t="str">
        <f t="shared" si="29"/>
        <v>Nein</v>
      </c>
      <c r="AM46" t="str">
        <f t="shared" si="29"/>
        <v>Nein</v>
      </c>
      <c r="AN46" t="str">
        <f t="shared" si="29"/>
        <v>Nein</v>
      </c>
      <c r="AO46" t="str">
        <f t="shared" si="29"/>
        <v>Nein</v>
      </c>
      <c r="AP46" t="str">
        <f t="shared" si="29"/>
        <v>Nein</v>
      </c>
      <c r="AR46" s="31">
        <v>1</v>
      </c>
      <c r="AS46" s="31">
        <v>1</v>
      </c>
      <c r="AT46" s="31">
        <v>1</v>
      </c>
      <c r="AU46" s="31">
        <v>1</v>
      </c>
      <c r="AV46" s="31">
        <v>1</v>
      </c>
      <c r="AW46" s="31">
        <v>1</v>
      </c>
      <c r="AX46" s="31">
        <v>1</v>
      </c>
      <c r="AY46" s="31">
        <v>1</v>
      </c>
      <c r="AZ46" s="31">
        <v>1</v>
      </c>
      <c r="BA46" s="31">
        <v>1</v>
      </c>
    </row>
    <row r="47" spans="1:53">
      <c r="A47" s="2">
        <v>38</v>
      </c>
      <c r="B47">
        <v>1</v>
      </c>
      <c r="C47">
        <v>60</v>
      </c>
      <c r="D47">
        <v>85</v>
      </c>
      <c r="E47">
        <v>60</v>
      </c>
      <c r="F47">
        <v>85</v>
      </c>
      <c r="G47">
        <v>0</v>
      </c>
      <c r="H47">
        <v>-3</v>
      </c>
      <c r="I47">
        <v>-1</v>
      </c>
      <c r="J47">
        <v>4200</v>
      </c>
      <c r="K47">
        <v>-1</v>
      </c>
      <c r="L47">
        <v>-1</v>
      </c>
      <c r="N47" s="3" t="str">
        <f t="shared" si="32"/>
        <v/>
      </c>
      <c r="O47" s="3">
        <f>COUNTIF(N$10:N47,"X")</f>
        <v>8</v>
      </c>
      <c r="P47" s="3"/>
      <c r="Q47" s="3"/>
      <c r="T47" t="str">
        <f t="shared" si="31"/>
        <v>-</v>
      </c>
      <c r="V47">
        <f t="shared" si="33"/>
        <v>60</v>
      </c>
      <c r="W47">
        <f t="shared" si="18"/>
        <v>85</v>
      </c>
      <c r="X47">
        <f t="shared" si="19"/>
        <v>60</v>
      </c>
      <c r="Y47">
        <f t="shared" si="20"/>
        <v>85</v>
      </c>
      <c r="Z47">
        <f t="shared" si="21"/>
        <v>0</v>
      </c>
      <c r="AA47">
        <f t="shared" si="22"/>
        <v>-3</v>
      </c>
      <c r="AB47">
        <f t="shared" si="2"/>
        <v>-1</v>
      </c>
      <c r="AC47">
        <f t="shared" si="3"/>
        <v>4200</v>
      </c>
      <c r="AD47">
        <f t="shared" si="26"/>
        <v>-1</v>
      </c>
      <c r="AE47">
        <f t="shared" si="27"/>
        <v>-1</v>
      </c>
      <c r="AG47" t="str">
        <f t="shared" si="29"/>
        <v>Nein</v>
      </c>
      <c r="AH47" t="str">
        <f t="shared" si="29"/>
        <v>Nein</v>
      </c>
      <c r="AI47" t="str">
        <f t="shared" si="29"/>
        <v>Nein</v>
      </c>
      <c r="AJ47" t="str">
        <f t="shared" si="29"/>
        <v>Nein</v>
      </c>
      <c r="AK47" t="str">
        <f t="shared" si="29"/>
        <v>Nein</v>
      </c>
      <c r="AL47" t="str">
        <f t="shared" si="29"/>
        <v>Nein</v>
      </c>
      <c r="AM47" t="str">
        <f t="shared" si="29"/>
        <v>Nein</v>
      </c>
      <c r="AN47" t="str">
        <f t="shared" si="29"/>
        <v>Nein</v>
      </c>
      <c r="AO47" t="str">
        <f t="shared" si="29"/>
        <v>Nein</v>
      </c>
      <c r="AP47" t="str">
        <f t="shared" si="29"/>
        <v>Nein</v>
      </c>
      <c r="AR47" s="31">
        <v>1</v>
      </c>
      <c r="AS47" s="31">
        <v>1</v>
      </c>
      <c r="AT47" s="31">
        <v>1</v>
      </c>
      <c r="AU47" s="31">
        <v>1</v>
      </c>
      <c r="AV47" s="31">
        <v>1</v>
      </c>
      <c r="AW47" s="31">
        <v>1</v>
      </c>
      <c r="AX47" s="31">
        <v>1</v>
      </c>
      <c r="AY47" s="31">
        <v>1</v>
      </c>
      <c r="AZ47" s="31">
        <v>1</v>
      </c>
      <c r="BA47" s="31">
        <v>1</v>
      </c>
    </row>
    <row r="48" spans="1:53">
      <c r="A48" s="2">
        <v>39</v>
      </c>
      <c r="B48">
        <v>1</v>
      </c>
      <c r="C48">
        <v>300</v>
      </c>
      <c r="D48">
        <v>94</v>
      </c>
      <c r="E48">
        <v>240</v>
      </c>
      <c r="F48">
        <v>89</v>
      </c>
      <c r="G48">
        <v>60</v>
      </c>
      <c r="H48">
        <v>118</v>
      </c>
      <c r="I48">
        <v>-1</v>
      </c>
      <c r="J48">
        <v>3100</v>
      </c>
      <c r="K48">
        <v>-1</v>
      </c>
      <c r="L48">
        <v>-1</v>
      </c>
      <c r="N48" s="3" t="str">
        <f t="shared" si="32"/>
        <v/>
      </c>
      <c r="O48" s="3">
        <f>COUNTIF(N$10:N48,"X")</f>
        <v>8</v>
      </c>
      <c r="P48" s="3"/>
      <c r="Q48" s="3"/>
      <c r="T48" t="str">
        <f t="shared" si="31"/>
        <v>-</v>
      </c>
      <c r="V48">
        <f t="shared" si="33"/>
        <v>300</v>
      </c>
      <c r="W48">
        <f t="shared" si="18"/>
        <v>94</v>
      </c>
      <c r="X48">
        <f t="shared" si="19"/>
        <v>240</v>
      </c>
      <c r="Y48">
        <f t="shared" si="20"/>
        <v>89</v>
      </c>
      <c r="Z48">
        <f t="shared" si="21"/>
        <v>60</v>
      </c>
      <c r="AA48">
        <f t="shared" si="22"/>
        <v>118</v>
      </c>
      <c r="AB48">
        <f t="shared" si="2"/>
        <v>-1</v>
      </c>
      <c r="AC48">
        <f t="shared" si="3"/>
        <v>3100</v>
      </c>
      <c r="AD48">
        <f t="shared" si="26"/>
        <v>-1</v>
      </c>
      <c r="AE48">
        <f t="shared" si="27"/>
        <v>-1</v>
      </c>
      <c r="AG48" t="str">
        <f t="shared" si="29"/>
        <v>Nein</v>
      </c>
      <c r="AH48" t="str">
        <f t="shared" si="29"/>
        <v>Nein</v>
      </c>
      <c r="AI48" t="str">
        <f t="shared" si="29"/>
        <v>Nein</v>
      </c>
      <c r="AJ48" t="str">
        <f t="shared" si="29"/>
        <v>Nein</v>
      </c>
      <c r="AK48" t="str">
        <f t="shared" si="29"/>
        <v>Nein</v>
      </c>
      <c r="AL48" t="str">
        <f t="shared" si="29"/>
        <v>Nein</v>
      </c>
      <c r="AM48" t="str">
        <f t="shared" si="29"/>
        <v>Nein</v>
      </c>
      <c r="AN48" t="str">
        <f t="shared" si="29"/>
        <v>Nein</v>
      </c>
      <c r="AO48" t="str">
        <f t="shared" si="29"/>
        <v>Nein</v>
      </c>
      <c r="AP48" t="str">
        <f t="shared" si="29"/>
        <v>Nein</v>
      </c>
      <c r="AR48" s="31">
        <v>1</v>
      </c>
      <c r="AS48" s="31">
        <v>1</v>
      </c>
      <c r="AT48" s="31">
        <v>1</v>
      </c>
      <c r="AU48" s="31">
        <v>1</v>
      </c>
      <c r="AV48" s="31">
        <v>1</v>
      </c>
      <c r="AW48" s="31">
        <v>1</v>
      </c>
      <c r="AX48" s="31">
        <v>1</v>
      </c>
      <c r="AY48" s="31">
        <v>1</v>
      </c>
      <c r="AZ48" s="31">
        <v>1</v>
      </c>
      <c r="BA48" s="31">
        <v>1</v>
      </c>
    </row>
    <row r="49" spans="1:53">
      <c r="A49" s="2">
        <v>40</v>
      </c>
      <c r="B49">
        <v>1</v>
      </c>
      <c r="C49">
        <v>-2</v>
      </c>
      <c r="D49">
        <v>102</v>
      </c>
      <c r="E49">
        <v>-2</v>
      </c>
      <c r="F49">
        <v>84</v>
      </c>
      <c r="G49">
        <v>-2</v>
      </c>
      <c r="H49">
        <v>108</v>
      </c>
      <c r="I49">
        <v>-1</v>
      </c>
      <c r="J49">
        <v>3800</v>
      </c>
      <c r="K49">
        <v>-1</v>
      </c>
      <c r="L49">
        <v>-1</v>
      </c>
      <c r="N49" s="3" t="str">
        <f t="shared" si="32"/>
        <v>X</v>
      </c>
      <c r="O49" s="3">
        <f>COUNTIF(N$10:N49,"X")</f>
        <v>9</v>
      </c>
      <c r="P49" s="3"/>
      <c r="Q49" s="3"/>
      <c r="T49" t="str">
        <f t="shared" si="31"/>
        <v>-</v>
      </c>
      <c r="V49">
        <f t="shared" si="33"/>
        <v>-2</v>
      </c>
      <c r="W49">
        <f t="shared" si="18"/>
        <v>102</v>
      </c>
      <c r="X49">
        <f t="shared" si="19"/>
        <v>-2</v>
      </c>
      <c r="Y49">
        <f t="shared" si="20"/>
        <v>84</v>
      </c>
      <c r="Z49">
        <f t="shared" si="21"/>
        <v>-2</v>
      </c>
      <c r="AA49">
        <f t="shared" si="22"/>
        <v>108</v>
      </c>
      <c r="AB49">
        <f t="shared" si="2"/>
        <v>-1</v>
      </c>
      <c r="AC49">
        <f t="shared" si="3"/>
        <v>3800</v>
      </c>
      <c r="AD49">
        <f t="shared" si="26"/>
        <v>-1</v>
      </c>
      <c r="AE49">
        <f t="shared" si="27"/>
        <v>-1</v>
      </c>
      <c r="AG49" t="str">
        <f t="shared" si="29"/>
        <v>Nein</v>
      </c>
      <c r="AH49" t="str">
        <f t="shared" si="29"/>
        <v>Nein</v>
      </c>
      <c r="AI49" t="str">
        <f t="shared" si="29"/>
        <v>Nein</v>
      </c>
      <c r="AJ49" t="str">
        <f t="shared" si="29"/>
        <v>Nein</v>
      </c>
      <c r="AK49" t="str">
        <f t="shared" si="29"/>
        <v>Nein</v>
      </c>
      <c r="AL49" t="str">
        <f t="shared" si="29"/>
        <v>Nein</v>
      </c>
      <c r="AM49" t="str">
        <f t="shared" si="29"/>
        <v>Nein</v>
      </c>
      <c r="AN49" t="str">
        <f t="shared" si="29"/>
        <v>Nein</v>
      </c>
      <c r="AO49" t="str">
        <f t="shared" si="29"/>
        <v>Nein</v>
      </c>
      <c r="AP49" t="str">
        <f t="shared" si="29"/>
        <v>Nein</v>
      </c>
      <c r="AR49" s="31">
        <v>1</v>
      </c>
      <c r="AS49" s="31">
        <v>1</v>
      </c>
      <c r="AT49" s="31">
        <v>1</v>
      </c>
      <c r="AU49" s="31">
        <v>1</v>
      </c>
      <c r="AV49" s="31">
        <v>1</v>
      </c>
      <c r="AW49" s="31">
        <v>1</v>
      </c>
      <c r="AX49" s="31">
        <v>1</v>
      </c>
      <c r="AY49" s="31">
        <v>1</v>
      </c>
      <c r="AZ49" s="31">
        <v>1</v>
      </c>
      <c r="BA49" s="31">
        <v>1</v>
      </c>
    </row>
    <row r="50" spans="1:53">
      <c r="A50" s="2">
        <v>41</v>
      </c>
      <c r="B50">
        <v>1</v>
      </c>
      <c r="C50">
        <v>240</v>
      </c>
      <c r="D50">
        <v>98</v>
      </c>
      <c r="E50">
        <v>180</v>
      </c>
      <c r="F50">
        <v>94</v>
      </c>
      <c r="G50">
        <v>60</v>
      </c>
      <c r="H50">
        <v>110</v>
      </c>
      <c r="I50">
        <v>-1</v>
      </c>
      <c r="J50">
        <v>4000</v>
      </c>
      <c r="K50">
        <v>-1</v>
      </c>
      <c r="L50">
        <v>-1</v>
      </c>
      <c r="N50" s="3" t="str">
        <f t="shared" si="32"/>
        <v/>
      </c>
      <c r="O50" s="3">
        <f>COUNTIF(N$10:N50,"X")</f>
        <v>9</v>
      </c>
      <c r="P50" s="3" t="str">
        <f>IF(O50&gt;$F$5,"X","-")</f>
        <v>-</v>
      </c>
      <c r="Q50" s="3" t="str">
        <f>IF(O50&lt;$F$6,"X","-")</f>
        <v>X</v>
      </c>
      <c r="S50" t="str">
        <f>IF(P50="X","Betriebsmeldung",IF(AND(S40="Betriebsmeldung",Q50="-"),"Betriebsmeldung",IF(AND(S40="Betriebsmeldung",Q50="X"),"Gutmeldung","-")))</f>
        <v>-</v>
      </c>
      <c r="T50" t="str">
        <f>IF(S$50="Betriebsmeldung","B","-")</f>
        <v>-</v>
      </c>
      <c r="V50">
        <f t="shared" si="33"/>
        <v>240</v>
      </c>
      <c r="W50">
        <f t="shared" si="18"/>
        <v>98</v>
      </c>
      <c r="X50">
        <f t="shared" si="19"/>
        <v>180</v>
      </c>
      <c r="Y50">
        <f t="shared" si="20"/>
        <v>94</v>
      </c>
      <c r="Z50">
        <f t="shared" si="21"/>
        <v>60</v>
      </c>
      <c r="AA50">
        <f t="shared" si="22"/>
        <v>110</v>
      </c>
      <c r="AB50">
        <f t="shared" si="2"/>
        <v>-1</v>
      </c>
      <c r="AC50">
        <f t="shared" si="3"/>
        <v>4000</v>
      </c>
      <c r="AD50">
        <f t="shared" si="26"/>
        <v>-1</v>
      </c>
      <c r="AE50">
        <f t="shared" si="27"/>
        <v>-1</v>
      </c>
      <c r="AG50" t="str">
        <f t="shared" si="29"/>
        <v>Nein</v>
      </c>
      <c r="AH50" t="str">
        <f t="shared" si="29"/>
        <v>Nein</v>
      </c>
      <c r="AI50" t="str">
        <f t="shared" si="29"/>
        <v>Nein</v>
      </c>
      <c r="AJ50" t="str">
        <f t="shared" si="29"/>
        <v>Nein</v>
      </c>
      <c r="AK50" t="str">
        <f t="shared" si="29"/>
        <v>Nein</v>
      </c>
      <c r="AL50" t="str">
        <f t="shared" si="29"/>
        <v>Nein</v>
      </c>
      <c r="AM50" t="str">
        <f t="shared" si="29"/>
        <v>Nein</v>
      </c>
      <c r="AN50" t="str">
        <f t="shared" si="29"/>
        <v>Nein</v>
      </c>
      <c r="AO50" t="str">
        <f t="shared" si="29"/>
        <v>Nein</v>
      </c>
      <c r="AP50" t="str">
        <f t="shared" si="29"/>
        <v>Nein</v>
      </c>
      <c r="AR50" s="31">
        <v>1</v>
      </c>
      <c r="AS50" s="31">
        <v>1</v>
      </c>
      <c r="AT50" s="31">
        <v>1</v>
      </c>
      <c r="AU50" s="31">
        <v>1</v>
      </c>
      <c r="AV50" s="31">
        <v>1</v>
      </c>
      <c r="AW50" s="31">
        <v>1</v>
      </c>
      <c r="AX50" s="31">
        <v>1</v>
      </c>
      <c r="AY50" s="31">
        <v>1</v>
      </c>
      <c r="AZ50" s="31">
        <v>1</v>
      </c>
      <c r="BA50" s="31">
        <v>1</v>
      </c>
    </row>
    <row r="51" spans="1:53">
      <c r="A51" s="2">
        <v>42</v>
      </c>
      <c r="B51">
        <v>1</v>
      </c>
      <c r="C51">
        <v>120</v>
      </c>
      <c r="D51">
        <v>78</v>
      </c>
      <c r="E51">
        <v>120</v>
      </c>
      <c r="F51">
        <v>78</v>
      </c>
      <c r="G51">
        <v>0</v>
      </c>
      <c r="H51">
        <v>-3</v>
      </c>
      <c r="I51">
        <v>-1</v>
      </c>
      <c r="J51">
        <v>3300</v>
      </c>
      <c r="K51">
        <v>-1</v>
      </c>
      <c r="L51">
        <v>-1</v>
      </c>
      <c r="N51" s="3" t="str">
        <f t="shared" si="32"/>
        <v/>
      </c>
      <c r="O51" s="3">
        <f>COUNTIF(N$10:N51,"X")</f>
        <v>9</v>
      </c>
      <c r="P51" s="3"/>
      <c r="Q51" s="3"/>
      <c r="T51" t="str">
        <f t="shared" ref="T51:T59" si="34">IF(S$50="Betriebsmeldung","B","-")</f>
        <v>-</v>
      </c>
      <c r="V51">
        <f t="shared" si="33"/>
        <v>120</v>
      </c>
      <c r="W51">
        <f t="shared" si="18"/>
        <v>78</v>
      </c>
      <c r="X51">
        <f t="shared" si="19"/>
        <v>120</v>
      </c>
      <c r="Y51">
        <f t="shared" si="20"/>
        <v>78</v>
      </c>
      <c r="Z51">
        <f t="shared" si="21"/>
        <v>0</v>
      </c>
      <c r="AA51">
        <f t="shared" si="22"/>
        <v>-3</v>
      </c>
      <c r="AB51">
        <f t="shared" si="2"/>
        <v>-1</v>
      </c>
      <c r="AC51">
        <f t="shared" si="3"/>
        <v>3300</v>
      </c>
      <c r="AD51">
        <f t="shared" si="26"/>
        <v>-1</v>
      </c>
      <c r="AE51">
        <f t="shared" si="27"/>
        <v>-1</v>
      </c>
      <c r="AG51" t="str">
        <f t="shared" si="29"/>
        <v>Nein</v>
      </c>
      <c r="AH51" t="str">
        <f t="shared" si="29"/>
        <v>Nein</v>
      </c>
      <c r="AI51" t="str">
        <f t="shared" si="29"/>
        <v>Nein</v>
      </c>
      <c r="AJ51" t="str">
        <f t="shared" si="29"/>
        <v>Nein</v>
      </c>
      <c r="AK51" t="str">
        <f t="shared" si="29"/>
        <v>Nein</v>
      </c>
      <c r="AL51" t="str">
        <f t="shared" si="29"/>
        <v>Nein</v>
      </c>
      <c r="AM51" t="str">
        <f t="shared" si="29"/>
        <v>Nein</v>
      </c>
      <c r="AN51" t="str">
        <f t="shared" si="29"/>
        <v>Nein</v>
      </c>
      <c r="AO51" t="str">
        <f t="shared" si="29"/>
        <v>Nein</v>
      </c>
      <c r="AP51" t="str">
        <f t="shared" si="29"/>
        <v>Nein</v>
      </c>
      <c r="AR51" s="31">
        <v>1</v>
      </c>
      <c r="AS51" s="31">
        <v>1</v>
      </c>
      <c r="AT51" s="31">
        <v>1</v>
      </c>
      <c r="AU51" s="31">
        <v>1</v>
      </c>
      <c r="AV51" s="31">
        <v>1</v>
      </c>
      <c r="AW51" s="31">
        <v>1</v>
      </c>
      <c r="AX51" s="31">
        <v>1</v>
      </c>
      <c r="AY51" s="31">
        <v>1</v>
      </c>
      <c r="AZ51" s="31">
        <v>1</v>
      </c>
      <c r="BA51" s="31">
        <v>1</v>
      </c>
    </row>
    <row r="52" spans="1:53">
      <c r="A52" s="2">
        <v>43</v>
      </c>
      <c r="B52">
        <v>1</v>
      </c>
      <c r="C52">
        <v>180</v>
      </c>
      <c r="D52">
        <v>104</v>
      </c>
      <c r="E52">
        <v>60</v>
      </c>
      <c r="F52">
        <v>91</v>
      </c>
      <c r="G52">
        <v>120</v>
      </c>
      <c r="H52">
        <v>111</v>
      </c>
      <c r="I52">
        <v>-1</v>
      </c>
      <c r="J52">
        <v>3500</v>
      </c>
      <c r="K52">
        <v>-1</v>
      </c>
      <c r="L52">
        <v>-1</v>
      </c>
      <c r="N52" s="3" t="str">
        <f t="shared" si="32"/>
        <v/>
      </c>
      <c r="O52" s="3">
        <f>COUNTIF(N$10:N52,"X")</f>
        <v>9</v>
      </c>
      <c r="P52" s="3"/>
      <c r="Q52" s="3"/>
      <c r="T52" t="str">
        <f t="shared" si="34"/>
        <v>-</v>
      </c>
      <c r="V52">
        <f t="shared" si="33"/>
        <v>180</v>
      </c>
      <c r="W52">
        <f t="shared" si="18"/>
        <v>104</v>
      </c>
      <c r="X52">
        <f t="shared" si="19"/>
        <v>60</v>
      </c>
      <c r="Y52">
        <f t="shared" si="20"/>
        <v>91</v>
      </c>
      <c r="Z52">
        <f t="shared" si="21"/>
        <v>120</v>
      </c>
      <c r="AA52">
        <f t="shared" si="22"/>
        <v>111</v>
      </c>
      <c r="AB52">
        <f t="shared" si="2"/>
        <v>-1</v>
      </c>
      <c r="AC52">
        <f t="shared" si="3"/>
        <v>3500</v>
      </c>
      <c r="AD52">
        <f t="shared" si="26"/>
        <v>-1</v>
      </c>
      <c r="AE52">
        <f t="shared" si="27"/>
        <v>-1</v>
      </c>
      <c r="AG52" t="str">
        <f t="shared" ref="AG52:AP67" si="35">IF($T52="B","Ja","Nein")</f>
        <v>Nein</v>
      </c>
      <c r="AH52" t="str">
        <f t="shared" si="35"/>
        <v>Nein</v>
      </c>
      <c r="AI52" t="str">
        <f t="shared" si="35"/>
        <v>Nein</v>
      </c>
      <c r="AJ52" t="str">
        <f t="shared" si="35"/>
        <v>Nein</v>
      </c>
      <c r="AK52" t="str">
        <f t="shared" si="35"/>
        <v>Nein</v>
      </c>
      <c r="AL52" t="str">
        <f t="shared" si="35"/>
        <v>Nein</v>
      </c>
      <c r="AM52" t="str">
        <f t="shared" si="35"/>
        <v>Nein</v>
      </c>
      <c r="AN52" t="str">
        <f t="shared" si="35"/>
        <v>Nein</v>
      </c>
      <c r="AO52" t="str">
        <f t="shared" si="35"/>
        <v>Nein</v>
      </c>
      <c r="AP52" t="str">
        <f t="shared" si="35"/>
        <v>Nein</v>
      </c>
      <c r="AR52" s="31">
        <v>1</v>
      </c>
      <c r="AS52" s="31">
        <v>1</v>
      </c>
      <c r="AT52" s="31">
        <v>1</v>
      </c>
      <c r="AU52" s="31">
        <v>1</v>
      </c>
      <c r="AV52" s="31">
        <v>1</v>
      </c>
      <c r="AW52" s="31">
        <v>1</v>
      </c>
      <c r="AX52" s="31">
        <v>1</v>
      </c>
      <c r="AY52" s="31">
        <v>1</v>
      </c>
      <c r="AZ52" s="31">
        <v>1</v>
      </c>
      <c r="BA52" s="31">
        <v>1</v>
      </c>
    </row>
    <row r="53" spans="1:53">
      <c r="A53" s="2">
        <v>44</v>
      </c>
      <c r="B53">
        <v>1</v>
      </c>
      <c r="C53">
        <v>-2</v>
      </c>
      <c r="D53">
        <v>-2</v>
      </c>
      <c r="E53">
        <v>-2</v>
      </c>
      <c r="F53">
        <v>-2</v>
      </c>
      <c r="G53">
        <v>-2</v>
      </c>
      <c r="H53">
        <v>-2</v>
      </c>
      <c r="I53">
        <v>-1</v>
      </c>
      <c r="J53">
        <v>2800</v>
      </c>
      <c r="K53">
        <v>-1</v>
      </c>
      <c r="L53">
        <v>-2</v>
      </c>
      <c r="N53" s="3" t="str">
        <f t="shared" si="32"/>
        <v>X</v>
      </c>
      <c r="O53" s="3">
        <f>COUNTIF(N$10:N53,"X")</f>
        <v>10</v>
      </c>
      <c r="P53" s="3"/>
      <c r="Q53" s="3"/>
      <c r="T53" t="str">
        <f t="shared" si="34"/>
        <v>-</v>
      </c>
      <c r="V53">
        <f t="shared" si="33"/>
        <v>-2</v>
      </c>
      <c r="W53">
        <f t="shared" si="18"/>
        <v>-2</v>
      </c>
      <c r="X53">
        <f t="shared" si="19"/>
        <v>-2</v>
      </c>
      <c r="Y53">
        <f t="shared" si="20"/>
        <v>-2</v>
      </c>
      <c r="Z53">
        <f t="shared" si="21"/>
        <v>-2</v>
      </c>
      <c r="AA53">
        <f t="shared" si="22"/>
        <v>-2</v>
      </c>
      <c r="AB53">
        <f t="shared" si="2"/>
        <v>-1</v>
      </c>
      <c r="AC53">
        <f t="shared" si="3"/>
        <v>2800</v>
      </c>
      <c r="AD53">
        <f t="shared" si="26"/>
        <v>-1</v>
      </c>
      <c r="AE53">
        <f t="shared" si="27"/>
        <v>-2</v>
      </c>
      <c r="AG53" t="str">
        <f t="shared" si="35"/>
        <v>Nein</v>
      </c>
      <c r="AH53" t="str">
        <f t="shared" si="35"/>
        <v>Nein</v>
      </c>
      <c r="AI53" t="str">
        <f t="shared" si="35"/>
        <v>Nein</v>
      </c>
      <c r="AJ53" t="str">
        <f t="shared" si="35"/>
        <v>Nein</v>
      </c>
      <c r="AK53" t="str">
        <f t="shared" si="35"/>
        <v>Nein</v>
      </c>
      <c r="AL53" t="str">
        <f t="shared" si="35"/>
        <v>Nein</v>
      </c>
      <c r="AM53" t="str">
        <f t="shared" si="35"/>
        <v>Nein</v>
      </c>
      <c r="AN53" t="str">
        <f t="shared" si="35"/>
        <v>Nein</v>
      </c>
      <c r="AO53" t="str">
        <f t="shared" si="35"/>
        <v>Nein</v>
      </c>
      <c r="AP53" t="str">
        <f t="shared" si="35"/>
        <v>Nein</v>
      </c>
      <c r="AR53" s="31">
        <v>1</v>
      </c>
      <c r="AS53" s="31">
        <v>1</v>
      </c>
      <c r="AT53" s="31">
        <v>1</v>
      </c>
      <c r="AU53" s="31">
        <v>1</v>
      </c>
      <c r="AV53" s="31">
        <v>1</v>
      </c>
      <c r="AW53" s="31">
        <v>1</v>
      </c>
      <c r="AX53" s="31">
        <v>1</v>
      </c>
      <c r="AY53" s="31">
        <v>1</v>
      </c>
      <c r="AZ53" s="31">
        <v>1</v>
      </c>
      <c r="BA53" s="31">
        <v>1</v>
      </c>
    </row>
    <row r="54" spans="1:53">
      <c r="A54" s="2">
        <v>45</v>
      </c>
      <c r="B54">
        <v>1</v>
      </c>
      <c r="C54">
        <v>-2</v>
      </c>
      <c r="D54">
        <v>-2</v>
      </c>
      <c r="E54">
        <v>-2</v>
      </c>
      <c r="F54">
        <v>-2</v>
      </c>
      <c r="G54">
        <v>-2</v>
      </c>
      <c r="H54">
        <v>-2</v>
      </c>
      <c r="I54">
        <v>-1</v>
      </c>
      <c r="J54">
        <v>4400</v>
      </c>
      <c r="K54">
        <v>-1</v>
      </c>
      <c r="L54">
        <v>-2</v>
      </c>
      <c r="N54" s="3" t="str">
        <f t="shared" si="32"/>
        <v>X</v>
      </c>
      <c r="O54" s="3">
        <f>COUNTIF(N$10:N54,"X")</f>
        <v>11</v>
      </c>
      <c r="P54" s="3"/>
      <c r="Q54" s="3"/>
      <c r="T54" t="str">
        <f t="shared" si="34"/>
        <v>-</v>
      </c>
      <c r="V54">
        <f t="shared" si="33"/>
        <v>-2</v>
      </c>
      <c r="W54">
        <f t="shared" si="18"/>
        <v>-2</v>
      </c>
      <c r="X54">
        <f t="shared" si="19"/>
        <v>-2</v>
      </c>
      <c r="Y54">
        <f t="shared" si="20"/>
        <v>-2</v>
      </c>
      <c r="Z54">
        <f t="shared" si="21"/>
        <v>-2</v>
      </c>
      <c r="AA54">
        <f t="shared" si="22"/>
        <v>-2</v>
      </c>
      <c r="AB54">
        <f t="shared" si="2"/>
        <v>-1</v>
      </c>
      <c r="AC54">
        <f t="shared" si="3"/>
        <v>4400</v>
      </c>
      <c r="AD54">
        <f t="shared" si="26"/>
        <v>-1</v>
      </c>
      <c r="AE54">
        <f t="shared" si="27"/>
        <v>-2</v>
      </c>
      <c r="AG54" t="str">
        <f t="shared" si="35"/>
        <v>Nein</v>
      </c>
      <c r="AH54" t="str">
        <f t="shared" si="35"/>
        <v>Nein</v>
      </c>
      <c r="AI54" t="str">
        <f t="shared" si="35"/>
        <v>Nein</v>
      </c>
      <c r="AJ54" t="str">
        <f t="shared" si="35"/>
        <v>Nein</v>
      </c>
      <c r="AK54" t="str">
        <f t="shared" si="35"/>
        <v>Nein</v>
      </c>
      <c r="AL54" t="str">
        <f t="shared" si="35"/>
        <v>Nein</v>
      </c>
      <c r="AM54" t="str">
        <f t="shared" si="35"/>
        <v>Nein</v>
      </c>
      <c r="AN54" t="str">
        <f t="shared" si="35"/>
        <v>Nein</v>
      </c>
      <c r="AO54" t="str">
        <f t="shared" si="35"/>
        <v>Nein</v>
      </c>
      <c r="AP54" t="str">
        <f t="shared" si="35"/>
        <v>Nein</v>
      </c>
      <c r="AR54" s="31">
        <v>1</v>
      </c>
      <c r="AS54" s="31">
        <v>1</v>
      </c>
      <c r="AT54" s="31">
        <v>1</v>
      </c>
      <c r="AU54" s="31">
        <v>1</v>
      </c>
      <c r="AV54" s="31">
        <v>1</v>
      </c>
      <c r="AW54" s="31">
        <v>1</v>
      </c>
      <c r="AX54" s="31">
        <v>1</v>
      </c>
      <c r="AY54" s="31">
        <v>1</v>
      </c>
      <c r="AZ54" s="31">
        <v>1</v>
      </c>
      <c r="BA54" s="31">
        <v>1</v>
      </c>
    </row>
    <row r="55" spans="1:53">
      <c r="A55" s="2">
        <v>46</v>
      </c>
      <c r="B55">
        <v>1</v>
      </c>
      <c r="C55">
        <v>-2</v>
      </c>
      <c r="D55">
        <v>-2</v>
      </c>
      <c r="E55">
        <v>-2</v>
      </c>
      <c r="F55">
        <v>-2</v>
      </c>
      <c r="G55">
        <v>-2</v>
      </c>
      <c r="H55">
        <v>-2</v>
      </c>
      <c r="I55">
        <v>-1</v>
      </c>
      <c r="J55">
        <v>3600</v>
      </c>
      <c r="K55">
        <v>-1</v>
      </c>
      <c r="L55">
        <v>-2</v>
      </c>
      <c r="N55" s="3" t="str">
        <f t="shared" si="32"/>
        <v>X</v>
      </c>
      <c r="O55" s="3">
        <f>COUNTIF(N$10:N55,"X")</f>
        <v>12</v>
      </c>
      <c r="P55" s="3"/>
      <c r="Q55" s="3"/>
      <c r="T55" t="str">
        <f t="shared" si="34"/>
        <v>-</v>
      </c>
      <c r="V55">
        <f t="shared" si="33"/>
        <v>-2</v>
      </c>
      <c r="W55">
        <f t="shared" ref="W55:W118" si="36">IF($T55="B",-2,D55)</f>
        <v>-2</v>
      </c>
      <c r="X55">
        <f t="shared" ref="X55:X118" si="37">IF($T55="B",-2,E55)</f>
        <v>-2</v>
      </c>
      <c r="Y55">
        <f t="shared" ref="Y55:Y118" si="38">IF($T55="B",-2,F55)</f>
        <v>-2</v>
      </c>
      <c r="Z55">
        <f t="shared" ref="Z55:Z118" si="39">IF($T55="B",-2,G55)</f>
        <v>-2</v>
      </c>
      <c r="AA55">
        <f t="shared" ref="AA55:AA118" si="40">IF($T55="B",-2,H55)</f>
        <v>-2</v>
      </c>
      <c r="AB55">
        <f t="shared" si="2"/>
        <v>-1</v>
      </c>
      <c r="AC55">
        <f t="shared" si="3"/>
        <v>3600</v>
      </c>
      <c r="AD55">
        <f t="shared" si="26"/>
        <v>-1</v>
      </c>
      <c r="AE55">
        <f t="shared" si="27"/>
        <v>-2</v>
      </c>
      <c r="AG55" t="str">
        <f t="shared" si="35"/>
        <v>Nein</v>
      </c>
      <c r="AH55" t="str">
        <f t="shared" si="35"/>
        <v>Nein</v>
      </c>
      <c r="AI55" t="str">
        <f t="shared" si="35"/>
        <v>Nein</v>
      </c>
      <c r="AJ55" t="str">
        <f t="shared" si="35"/>
        <v>Nein</v>
      </c>
      <c r="AK55" t="str">
        <f t="shared" si="35"/>
        <v>Nein</v>
      </c>
      <c r="AL55" t="str">
        <f t="shared" si="35"/>
        <v>Nein</v>
      </c>
      <c r="AM55" t="str">
        <f t="shared" si="35"/>
        <v>Nein</v>
      </c>
      <c r="AN55" t="str">
        <f t="shared" si="35"/>
        <v>Nein</v>
      </c>
      <c r="AO55" t="str">
        <f t="shared" si="35"/>
        <v>Nein</v>
      </c>
      <c r="AP55" t="str">
        <f t="shared" si="35"/>
        <v>Nein</v>
      </c>
      <c r="AR55" s="31">
        <v>1</v>
      </c>
      <c r="AS55" s="31">
        <v>1</v>
      </c>
      <c r="AT55" s="31">
        <v>1</v>
      </c>
      <c r="AU55" s="31">
        <v>1</v>
      </c>
      <c r="AV55" s="31">
        <v>1</v>
      </c>
      <c r="AW55" s="31">
        <v>1</v>
      </c>
      <c r="AX55" s="31">
        <v>1</v>
      </c>
      <c r="AY55" s="31">
        <v>1</v>
      </c>
      <c r="AZ55" s="31">
        <v>1</v>
      </c>
      <c r="BA55" s="31">
        <v>1</v>
      </c>
    </row>
    <row r="56" spans="1:53">
      <c r="A56" s="2">
        <v>47</v>
      </c>
      <c r="B56">
        <v>1</v>
      </c>
      <c r="C56">
        <v>120</v>
      </c>
      <c r="D56">
        <v>86</v>
      </c>
      <c r="E56">
        <v>119</v>
      </c>
      <c r="F56">
        <v>86</v>
      </c>
      <c r="G56">
        <v>1</v>
      </c>
      <c r="H56">
        <v>119</v>
      </c>
      <c r="I56">
        <v>-1</v>
      </c>
      <c r="J56">
        <v>3800</v>
      </c>
      <c r="K56">
        <v>-1</v>
      </c>
      <c r="L56">
        <v>-1</v>
      </c>
      <c r="N56" s="3" t="str">
        <f t="shared" si="32"/>
        <v/>
      </c>
      <c r="O56" s="3">
        <f>COUNTIF(N$10:N56,"X")</f>
        <v>12</v>
      </c>
      <c r="P56" s="3"/>
      <c r="Q56" s="3"/>
      <c r="T56" t="str">
        <f t="shared" si="34"/>
        <v>-</v>
      </c>
      <c r="V56">
        <f>IF($T56="B",-2,C56)</f>
        <v>120</v>
      </c>
      <c r="W56">
        <f t="shared" si="36"/>
        <v>86</v>
      </c>
      <c r="X56">
        <f t="shared" si="37"/>
        <v>119</v>
      </c>
      <c r="Y56">
        <f t="shared" si="38"/>
        <v>86</v>
      </c>
      <c r="Z56">
        <f t="shared" si="39"/>
        <v>1</v>
      </c>
      <c r="AA56">
        <f t="shared" si="40"/>
        <v>119</v>
      </c>
      <c r="AB56">
        <f t="shared" si="2"/>
        <v>-1</v>
      </c>
      <c r="AC56">
        <f t="shared" si="3"/>
        <v>3800</v>
      </c>
      <c r="AD56">
        <f t="shared" si="26"/>
        <v>-1</v>
      </c>
      <c r="AE56">
        <f t="shared" si="27"/>
        <v>-1</v>
      </c>
      <c r="AG56" t="str">
        <f>IF($T56="B","Ja","Nein")</f>
        <v>Nein</v>
      </c>
      <c r="AH56" t="str">
        <f t="shared" si="35"/>
        <v>Nein</v>
      </c>
      <c r="AI56" t="str">
        <f t="shared" si="35"/>
        <v>Nein</v>
      </c>
      <c r="AJ56" t="str">
        <f t="shared" si="35"/>
        <v>Nein</v>
      </c>
      <c r="AK56" t="str">
        <f t="shared" si="35"/>
        <v>Nein</v>
      </c>
      <c r="AL56" t="str">
        <f t="shared" si="35"/>
        <v>Nein</v>
      </c>
      <c r="AM56" t="str">
        <f t="shared" si="35"/>
        <v>Nein</v>
      </c>
      <c r="AN56" t="str">
        <f t="shared" si="35"/>
        <v>Nein</v>
      </c>
      <c r="AO56" t="str">
        <f t="shared" si="35"/>
        <v>Nein</v>
      </c>
      <c r="AP56" t="str">
        <f t="shared" si="35"/>
        <v>Nein</v>
      </c>
      <c r="AR56" s="31">
        <v>1</v>
      </c>
      <c r="AS56" s="31">
        <v>1</v>
      </c>
      <c r="AT56" s="31">
        <v>1</v>
      </c>
      <c r="AU56" s="31">
        <v>1</v>
      </c>
      <c r="AV56" s="31">
        <v>1</v>
      </c>
      <c r="AW56" s="31">
        <v>1</v>
      </c>
      <c r="AX56" s="31">
        <v>1</v>
      </c>
      <c r="AY56" s="31">
        <v>1</v>
      </c>
      <c r="AZ56" s="31">
        <v>1</v>
      </c>
      <c r="BA56" s="31">
        <v>1</v>
      </c>
    </row>
    <row r="57" spans="1:53">
      <c r="A57" s="2">
        <v>48</v>
      </c>
      <c r="B57">
        <v>1</v>
      </c>
      <c r="C57">
        <v>-2</v>
      </c>
      <c r="D57">
        <v>104</v>
      </c>
      <c r="E57">
        <v>-2</v>
      </c>
      <c r="F57">
        <v>83</v>
      </c>
      <c r="G57">
        <v>-2</v>
      </c>
      <c r="H57">
        <v>118</v>
      </c>
      <c r="I57">
        <v>-1</v>
      </c>
      <c r="J57">
        <v>4600</v>
      </c>
      <c r="K57">
        <v>-1</v>
      </c>
      <c r="L57">
        <v>-1</v>
      </c>
      <c r="N57" s="3" t="str">
        <f t="shared" si="32"/>
        <v>X</v>
      </c>
      <c r="O57" s="3">
        <f>COUNTIF(N$10:N57,"X")</f>
        <v>13</v>
      </c>
      <c r="P57" s="3"/>
      <c r="Q57" s="3"/>
      <c r="T57" t="str">
        <f t="shared" si="34"/>
        <v>-</v>
      </c>
      <c r="V57">
        <f t="shared" ref="V57:V67" si="41">IF($T57="B",-2,C57)</f>
        <v>-2</v>
      </c>
      <c r="W57">
        <f t="shared" si="36"/>
        <v>104</v>
      </c>
      <c r="X57">
        <f t="shared" si="37"/>
        <v>-2</v>
      </c>
      <c r="Y57">
        <f t="shared" si="38"/>
        <v>83</v>
      </c>
      <c r="Z57">
        <f t="shared" si="39"/>
        <v>-2</v>
      </c>
      <c r="AA57">
        <f t="shared" si="40"/>
        <v>118</v>
      </c>
      <c r="AB57">
        <f t="shared" si="2"/>
        <v>-1</v>
      </c>
      <c r="AC57">
        <f t="shared" si="3"/>
        <v>4600</v>
      </c>
      <c r="AD57">
        <f t="shared" si="26"/>
        <v>-1</v>
      </c>
      <c r="AE57">
        <f t="shared" si="27"/>
        <v>-1</v>
      </c>
      <c r="AG57" t="str">
        <f t="shared" ref="AG57:AP72" si="42">IF($T57="B","Ja","Nein")</f>
        <v>Nein</v>
      </c>
      <c r="AH57" t="str">
        <f t="shared" si="35"/>
        <v>Nein</v>
      </c>
      <c r="AI57" t="str">
        <f t="shared" si="35"/>
        <v>Nein</v>
      </c>
      <c r="AJ57" t="str">
        <f t="shared" si="35"/>
        <v>Nein</v>
      </c>
      <c r="AK57" t="str">
        <f t="shared" si="35"/>
        <v>Nein</v>
      </c>
      <c r="AL57" t="str">
        <f t="shared" si="35"/>
        <v>Nein</v>
      </c>
      <c r="AM57" t="str">
        <f t="shared" si="35"/>
        <v>Nein</v>
      </c>
      <c r="AN57" t="str">
        <f t="shared" si="35"/>
        <v>Nein</v>
      </c>
      <c r="AO57" t="str">
        <f t="shared" si="35"/>
        <v>Nein</v>
      </c>
      <c r="AP57" t="str">
        <f t="shared" si="35"/>
        <v>Nein</v>
      </c>
      <c r="AR57" s="31">
        <v>1</v>
      </c>
      <c r="AS57" s="31">
        <v>1</v>
      </c>
      <c r="AT57" s="31">
        <v>1</v>
      </c>
      <c r="AU57" s="31">
        <v>1</v>
      </c>
      <c r="AV57" s="31">
        <v>1</v>
      </c>
      <c r="AW57" s="31">
        <v>1</v>
      </c>
      <c r="AX57" s="31">
        <v>1</v>
      </c>
      <c r="AY57" s="31">
        <v>1</v>
      </c>
      <c r="AZ57" s="31">
        <v>1</v>
      </c>
      <c r="BA57" s="31">
        <v>1</v>
      </c>
    </row>
    <row r="58" spans="1:53">
      <c r="A58" s="2">
        <v>49</v>
      </c>
      <c r="B58">
        <v>1</v>
      </c>
      <c r="C58">
        <v>300</v>
      </c>
      <c r="D58">
        <v>91</v>
      </c>
      <c r="E58">
        <v>240</v>
      </c>
      <c r="F58">
        <v>88</v>
      </c>
      <c r="G58">
        <v>60</v>
      </c>
      <c r="H58">
        <v>103</v>
      </c>
      <c r="I58">
        <v>-1</v>
      </c>
      <c r="J58">
        <v>4500</v>
      </c>
      <c r="K58">
        <v>-1</v>
      </c>
      <c r="L58">
        <v>-1</v>
      </c>
      <c r="N58" s="3" t="str">
        <f t="shared" si="32"/>
        <v/>
      </c>
      <c r="O58" s="3">
        <f>COUNTIF(N$10:N58,"X")</f>
        <v>13</v>
      </c>
      <c r="P58" s="3"/>
      <c r="Q58" s="3"/>
      <c r="T58" t="str">
        <f t="shared" si="34"/>
        <v>-</v>
      </c>
      <c r="V58">
        <f t="shared" si="41"/>
        <v>300</v>
      </c>
      <c r="W58">
        <f t="shared" si="36"/>
        <v>91</v>
      </c>
      <c r="X58">
        <f t="shared" si="37"/>
        <v>240</v>
      </c>
      <c r="Y58">
        <f t="shared" si="38"/>
        <v>88</v>
      </c>
      <c r="Z58">
        <f t="shared" si="39"/>
        <v>60</v>
      </c>
      <c r="AA58">
        <f t="shared" si="40"/>
        <v>103</v>
      </c>
      <c r="AB58">
        <f t="shared" si="2"/>
        <v>-1</v>
      </c>
      <c r="AC58">
        <f t="shared" si="3"/>
        <v>4500</v>
      </c>
      <c r="AD58">
        <f t="shared" si="26"/>
        <v>-1</v>
      </c>
      <c r="AE58">
        <f t="shared" si="27"/>
        <v>-1</v>
      </c>
      <c r="AG58" t="str">
        <f t="shared" si="42"/>
        <v>Nein</v>
      </c>
      <c r="AH58" t="str">
        <f t="shared" si="35"/>
        <v>Nein</v>
      </c>
      <c r="AI58" t="str">
        <f t="shared" si="35"/>
        <v>Nein</v>
      </c>
      <c r="AJ58" t="str">
        <f t="shared" si="35"/>
        <v>Nein</v>
      </c>
      <c r="AK58" t="str">
        <f t="shared" si="35"/>
        <v>Nein</v>
      </c>
      <c r="AL58" t="str">
        <f t="shared" si="35"/>
        <v>Nein</v>
      </c>
      <c r="AM58" t="str">
        <f t="shared" si="35"/>
        <v>Nein</v>
      </c>
      <c r="AN58" t="str">
        <f t="shared" si="35"/>
        <v>Nein</v>
      </c>
      <c r="AO58" t="str">
        <f t="shared" si="35"/>
        <v>Nein</v>
      </c>
      <c r="AP58" t="str">
        <f t="shared" si="35"/>
        <v>Nein</v>
      </c>
      <c r="AR58" s="31">
        <v>1</v>
      </c>
      <c r="AS58" s="31">
        <v>1</v>
      </c>
      <c r="AT58" s="31">
        <v>1</v>
      </c>
      <c r="AU58" s="31">
        <v>1</v>
      </c>
      <c r="AV58" s="31">
        <v>1</v>
      </c>
      <c r="AW58" s="31">
        <v>1</v>
      </c>
      <c r="AX58" s="31">
        <v>1</v>
      </c>
      <c r="AY58" s="31">
        <v>1</v>
      </c>
      <c r="AZ58" s="31">
        <v>1</v>
      </c>
      <c r="BA58" s="31">
        <v>1</v>
      </c>
    </row>
    <row r="59" spans="1:53">
      <c r="A59" s="2">
        <v>50</v>
      </c>
      <c r="B59">
        <v>1</v>
      </c>
      <c r="C59">
        <v>180</v>
      </c>
      <c r="D59">
        <v>94</v>
      </c>
      <c r="E59">
        <v>60</v>
      </c>
      <c r="F59">
        <v>86</v>
      </c>
      <c r="G59">
        <v>120</v>
      </c>
      <c r="H59">
        <v>99</v>
      </c>
      <c r="I59">
        <v>-1</v>
      </c>
      <c r="J59">
        <v>4200</v>
      </c>
      <c r="K59">
        <v>-1</v>
      </c>
      <c r="L59">
        <v>-1</v>
      </c>
      <c r="N59" s="3" t="str">
        <f t="shared" si="32"/>
        <v/>
      </c>
      <c r="O59" s="3">
        <f>COUNTIF(N$10:N59,"X")</f>
        <v>13</v>
      </c>
      <c r="P59" s="3"/>
      <c r="Q59" s="3"/>
      <c r="T59" t="str">
        <f t="shared" si="34"/>
        <v>-</v>
      </c>
      <c r="V59">
        <f t="shared" si="41"/>
        <v>180</v>
      </c>
      <c r="W59">
        <f t="shared" si="36"/>
        <v>94</v>
      </c>
      <c r="X59">
        <f t="shared" si="37"/>
        <v>60</v>
      </c>
      <c r="Y59">
        <f t="shared" si="38"/>
        <v>86</v>
      </c>
      <c r="Z59">
        <f t="shared" si="39"/>
        <v>120</v>
      </c>
      <c r="AA59">
        <f t="shared" si="40"/>
        <v>99</v>
      </c>
      <c r="AB59">
        <f t="shared" si="2"/>
        <v>-1</v>
      </c>
      <c r="AC59">
        <f t="shared" si="3"/>
        <v>4200</v>
      </c>
      <c r="AD59">
        <f t="shared" si="26"/>
        <v>-1</v>
      </c>
      <c r="AE59">
        <f t="shared" si="27"/>
        <v>-1</v>
      </c>
      <c r="AG59" t="str">
        <f t="shared" si="42"/>
        <v>Nein</v>
      </c>
      <c r="AH59" t="str">
        <f t="shared" si="35"/>
        <v>Nein</v>
      </c>
      <c r="AI59" t="str">
        <f t="shared" si="35"/>
        <v>Nein</v>
      </c>
      <c r="AJ59" t="str">
        <f t="shared" si="35"/>
        <v>Nein</v>
      </c>
      <c r="AK59" t="str">
        <f t="shared" si="35"/>
        <v>Nein</v>
      </c>
      <c r="AL59" t="str">
        <f t="shared" si="35"/>
        <v>Nein</v>
      </c>
      <c r="AM59" t="str">
        <f t="shared" si="35"/>
        <v>Nein</v>
      </c>
      <c r="AN59" t="str">
        <f t="shared" si="35"/>
        <v>Nein</v>
      </c>
      <c r="AO59" t="str">
        <f t="shared" si="35"/>
        <v>Nein</v>
      </c>
      <c r="AP59" t="str">
        <f t="shared" si="35"/>
        <v>Nein</v>
      </c>
      <c r="AR59" s="31">
        <v>1</v>
      </c>
      <c r="AS59" s="31">
        <v>1</v>
      </c>
      <c r="AT59" s="31">
        <v>1</v>
      </c>
      <c r="AU59" s="31">
        <v>1</v>
      </c>
      <c r="AV59" s="31">
        <v>1</v>
      </c>
      <c r="AW59" s="31">
        <v>1</v>
      </c>
      <c r="AX59" s="31">
        <v>1</v>
      </c>
      <c r="AY59" s="31">
        <v>1</v>
      </c>
      <c r="AZ59" s="31">
        <v>1</v>
      </c>
      <c r="BA59" s="31">
        <v>1</v>
      </c>
    </row>
    <row r="60" spans="1:53">
      <c r="A60" s="2">
        <v>51</v>
      </c>
      <c r="B60">
        <v>1</v>
      </c>
      <c r="C60">
        <v>-2</v>
      </c>
      <c r="D60">
        <v>-2</v>
      </c>
      <c r="E60">
        <v>-2</v>
      </c>
      <c r="F60">
        <v>-2</v>
      </c>
      <c r="G60">
        <v>-2</v>
      </c>
      <c r="H60">
        <v>-2</v>
      </c>
      <c r="I60">
        <v>-1</v>
      </c>
      <c r="J60">
        <v>3900</v>
      </c>
      <c r="K60">
        <v>-1</v>
      </c>
      <c r="L60">
        <v>-2</v>
      </c>
      <c r="N60" s="3" t="str">
        <f t="shared" si="32"/>
        <v>X</v>
      </c>
      <c r="O60" s="3">
        <f>COUNTIF(N11:N60,"X")</f>
        <v>13</v>
      </c>
      <c r="P60" s="3" t="str">
        <f>IF(O60&gt;$F$5,"X","-")</f>
        <v>-</v>
      </c>
      <c r="Q60" s="3" t="str">
        <f>IF(O60&lt;$F$6,"X","-")</f>
        <v>-</v>
      </c>
      <c r="S60" t="str">
        <f>IF(P60="X","Betriebsmeldung",IF(AND(S50="Betriebsmeldung",Q60="-"),"Betriebsmeldung",IF(AND(S50="Betriebsmeldung",Q60="X"),"Gutmeldung","-")))</f>
        <v>-</v>
      </c>
      <c r="T60" t="str">
        <f>IF(S$60="Betriebsmeldung","B","-")</f>
        <v>-</v>
      </c>
      <c r="V60">
        <f t="shared" si="41"/>
        <v>-2</v>
      </c>
      <c r="W60">
        <f t="shared" si="36"/>
        <v>-2</v>
      </c>
      <c r="X60">
        <f t="shared" si="37"/>
        <v>-2</v>
      </c>
      <c r="Y60">
        <f t="shared" si="38"/>
        <v>-2</v>
      </c>
      <c r="Z60">
        <f t="shared" si="39"/>
        <v>-2</v>
      </c>
      <c r="AA60">
        <f t="shared" si="40"/>
        <v>-2</v>
      </c>
      <c r="AB60">
        <f t="shared" si="2"/>
        <v>-1</v>
      </c>
      <c r="AC60">
        <f t="shared" si="3"/>
        <v>3900</v>
      </c>
      <c r="AD60">
        <f t="shared" si="26"/>
        <v>-1</v>
      </c>
      <c r="AE60">
        <f t="shared" si="27"/>
        <v>-2</v>
      </c>
      <c r="AG60" t="str">
        <f t="shared" si="42"/>
        <v>Nein</v>
      </c>
      <c r="AH60" t="str">
        <f t="shared" si="35"/>
        <v>Nein</v>
      </c>
      <c r="AI60" t="str">
        <f t="shared" si="35"/>
        <v>Nein</v>
      </c>
      <c r="AJ60" t="str">
        <f t="shared" si="35"/>
        <v>Nein</v>
      </c>
      <c r="AK60" t="str">
        <f t="shared" si="35"/>
        <v>Nein</v>
      </c>
      <c r="AL60" t="str">
        <f t="shared" si="35"/>
        <v>Nein</v>
      </c>
      <c r="AM60" t="str">
        <f t="shared" si="35"/>
        <v>Nein</v>
      </c>
      <c r="AN60" t="str">
        <f t="shared" si="35"/>
        <v>Nein</v>
      </c>
      <c r="AO60" t="str">
        <f t="shared" si="35"/>
        <v>Nein</v>
      </c>
      <c r="AP60" t="str">
        <f t="shared" si="35"/>
        <v>Nein</v>
      </c>
      <c r="AR60" s="31">
        <v>1</v>
      </c>
      <c r="AS60" s="31">
        <v>1</v>
      </c>
      <c r="AT60" s="31">
        <v>1</v>
      </c>
      <c r="AU60" s="31">
        <v>1</v>
      </c>
      <c r="AV60" s="31">
        <v>1</v>
      </c>
      <c r="AW60" s="31">
        <v>1</v>
      </c>
      <c r="AX60" s="31">
        <v>1</v>
      </c>
      <c r="AY60" s="31">
        <v>1</v>
      </c>
      <c r="AZ60" s="31">
        <v>1</v>
      </c>
      <c r="BA60" s="31">
        <v>1</v>
      </c>
    </row>
    <row r="61" spans="1:53">
      <c r="A61" s="2">
        <v>52</v>
      </c>
      <c r="B61">
        <v>1</v>
      </c>
      <c r="C61">
        <v>120</v>
      </c>
      <c r="D61">
        <v>88</v>
      </c>
      <c r="E61">
        <v>60</v>
      </c>
      <c r="F61">
        <v>88</v>
      </c>
      <c r="G61">
        <v>60</v>
      </c>
      <c r="H61">
        <v>88</v>
      </c>
      <c r="I61">
        <v>-1</v>
      </c>
      <c r="J61">
        <v>4000</v>
      </c>
      <c r="K61">
        <v>-1</v>
      </c>
      <c r="L61">
        <v>-1</v>
      </c>
      <c r="N61" s="3" t="str">
        <f t="shared" si="32"/>
        <v/>
      </c>
      <c r="O61" s="3">
        <f t="shared" ref="O61:O124" si="43">COUNTIF(N12:N61,"X")</f>
        <v>13</v>
      </c>
      <c r="P61" s="3"/>
      <c r="Q61" s="3"/>
      <c r="T61" t="str">
        <f t="shared" ref="T61:T69" si="44">IF(S$60="Betriebsmeldung","B","-")</f>
        <v>-</v>
      </c>
      <c r="V61">
        <f t="shared" si="41"/>
        <v>120</v>
      </c>
      <c r="W61">
        <f t="shared" si="36"/>
        <v>88</v>
      </c>
      <c r="X61">
        <f t="shared" si="37"/>
        <v>60</v>
      </c>
      <c r="Y61">
        <f t="shared" si="38"/>
        <v>88</v>
      </c>
      <c r="Z61">
        <f t="shared" si="39"/>
        <v>60</v>
      </c>
      <c r="AA61">
        <f t="shared" si="40"/>
        <v>88</v>
      </c>
      <c r="AB61">
        <f t="shared" si="2"/>
        <v>-1</v>
      </c>
      <c r="AC61">
        <f t="shared" si="3"/>
        <v>4000</v>
      </c>
      <c r="AD61">
        <f t="shared" si="26"/>
        <v>-1</v>
      </c>
      <c r="AE61">
        <f t="shared" si="27"/>
        <v>-1</v>
      </c>
      <c r="AG61" t="str">
        <f t="shared" si="42"/>
        <v>Nein</v>
      </c>
      <c r="AH61" t="str">
        <f t="shared" si="35"/>
        <v>Nein</v>
      </c>
      <c r="AI61" t="str">
        <f t="shared" si="35"/>
        <v>Nein</v>
      </c>
      <c r="AJ61" t="str">
        <f t="shared" si="35"/>
        <v>Nein</v>
      </c>
      <c r="AK61" t="str">
        <f t="shared" si="35"/>
        <v>Nein</v>
      </c>
      <c r="AL61" t="str">
        <f t="shared" si="35"/>
        <v>Nein</v>
      </c>
      <c r="AM61" t="str">
        <f t="shared" si="35"/>
        <v>Nein</v>
      </c>
      <c r="AN61" t="str">
        <f t="shared" si="35"/>
        <v>Nein</v>
      </c>
      <c r="AO61" t="str">
        <f t="shared" si="35"/>
        <v>Nein</v>
      </c>
      <c r="AP61" t="str">
        <f t="shared" si="35"/>
        <v>Nein</v>
      </c>
      <c r="AR61" s="31">
        <v>1</v>
      </c>
      <c r="AS61" s="31">
        <v>1</v>
      </c>
      <c r="AT61" s="31">
        <v>1</v>
      </c>
      <c r="AU61" s="31">
        <v>1</v>
      </c>
      <c r="AV61" s="31">
        <v>1</v>
      </c>
      <c r="AW61" s="31">
        <v>1</v>
      </c>
      <c r="AX61" s="31">
        <v>1</v>
      </c>
      <c r="AY61" s="31">
        <v>1</v>
      </c>
      <c r="AZ61" s="31">
        <v>1</v>
      </c>
      <c r="BA61" s="31">
        <v>1</v>
      </c>
    </row>
    <row r="62" spans="1:53">
      <c r="A62" s="2">
        <v>53</v>
      </c>
      <c r="B62">
        <v>1</v>
      </c>
      <c r="C62">
        <v>60</v>
      </c>
      <c r="D62">
        <v>90</v>
      </c>
      <c r="E62">
        <v>59</v>
      </c>
      <c r="F62">
        <v>90</v>
      </c>
      <c r="G62">
        <v>1</v>
      </c>
      <c r="H62">
        <v>90</v>
      </c>
      <c r="I62">
        <v>-1</v>
      </c>
      <c r="J62" s="10">
        <v>4200</v>
      </c>
      <c r="K62">
        <v>-1</v>
      </c>
      <c r="L62">
        <v>-1</v>
      </c>
      <c r="N62" s="3" t="str">
        <f t="shared" si="32"/>
        <v/>
      </c>
      <c r="O62" s="3">
        <f t="shared" si="43"/>
        <v>13</v>
      </c>
      <c r="P62" s="3"/>
      <c r="Q62" s="3"/>
      <c r="T62" t="str">
        <f t="shared" si="44"/>
        <v>-</v>
      </c>
      <c r="V62">
        <f t="shared" si="41"/>
        <v>60</v>
      </c>
      <c r="W62">
        <f t="shared" si="36"/>
        <v>90</v>
      </c>
      <c r="X62">
        <f t="shared" si="37"/>
        <v>59</v>
      </c>
      <c r="Y62">
        <f t="shared" si="38"/>
        <v>90</v>
      </c>
      <c r="Z62">
        <f t="shared" si="39"/>
        <v>1</v>
      </c>
      <c r="AA62">
        <f t="shared" si="40"/>
        <v>90</v>
      </c>
      <c r="AB62">
        <f t="shared" si="2"/>
        <v>-1</v>
      </c>
      <c r="AC62">
        <f t="shared" si="3"/>
        <v>4200</v>
      </c>
      <c r="AD62">
        <f t="shared" si="26"/>
        <v>-1</v>
      </c>
      <c r="AE62">
        <f t="shared" si="27"/>
        <v>-1</v>
      </c>
      <c r="AG62" t="str">
        <f t="shared" si="42"/>
        <v>Nein</v>
      </c>
      <c r="AH62" t="str">
        <f t="shared" si="35"/>
        <v>Nein</v>
      </c>
      <c r="AI62" t="str">
        <f t="shared" si="35"/>
        <v>Nein</v>
      </c>
      <c r="AJ62" t="str">
        <f t="shared" si="35"/>
        <v>Nein</v>
      </c>
      <c r="AK62" t="str">
        <f t="shared" si="35"/>
        <v>Nein</v>
      </c>
      <c r="AL62" t="str">
        <f t="shared" si="35"/>
        <v>Nein</v>
      </c>
      <c r="AM62" t="str">
        <f t="shared" si="35"/>
        <v>Nein</v>
      </c>
      <c r="AN62" t="str">
        <f t="shared" si="35"/>
        <v>Nein</v>
      </c>
      <c r="AO62" t="str">
        <f t="shared" si="35"/>
        <v>Nein</v>
      </c>
      <c r="AP62" t="str">
        <f t="shared" si="35"/>
        <v>Nein</v>
      </c>
      <c r="AR62" s="31">
        <v>1</v>
      </c>
      <c r="AS62" s="31">
        <v>1</v>
      </c>
      <c r="AT62" s="31">
        <v>1</v>
      </c>
      <c r="AU62" s="31">
        <v>1</v>
      </c>
      <c r="AV62" s="31">
        <v>1</v>
      </c>
      <c r="AW62" s="31">
        <v>1</v>
      </c>
      <c r="AX62" s="31">
        <v>1</v>
      </c>
      <c r="AY62" s="31">
        <v>1</v>
      </c>
      <c r="AZ62" s="31">
        <v>1</v>
      </c>
      <c r="BA62" s="31">
        <v>1</v>
      </c>
    </row>
    <row r="63" spans="1:53">
      <c r="A63" s="2">
        <v>54</v>
      </c>
      <c r="B63">
        <v>1</v>
      </c>
      <c r="C63">
        <v>-2</v>
      </c>
      <c r="D63">
        <v>96</v>
      </c>
      <c r="E63">
        <v>-2</v>
      </c>
      <c r="F63">
        <v>94</v>
      </c>
      <c r="G63">
        <v>-2</v>
      </c>
      <c r="H63">
        <v>96</v>
      </c>
      <c r="I63">
        <v>-1</v>
      </c>
      <c r="J63" s="10">
        <v>4300</v>
      </c>
      <c r="K63">
        <v>-1</v>
      </c>
      <c r="L63">
        <v>-1</v>
      </c>
      <c r="N63" s="3" t="str">
        <f t="shared" si="32"/>
        <v>X</v>
      </c>
      <c r="O63" s="3">
        <f t="shared" si="43"/>
        <v>14</v>
      </c>
      <c r="P63" s="3"/>
      <c r="Q63" s="3"/>
      <c r="T63" t="str">
        <f t="shared" si="44"/>
        <v>-</v>
      </c>
      <c r="V63">
        <f t="shared" si="41"/>
        <v>-2</v>
      </c>
      <c r="W63">
        <f t="shared" si="36"/>
        <v>96</v>
      </c>
      <c r="X63">
        <f t="shared" si="37"/>
        <v>-2</v>
      </c>
      <c r="Y63">
        <f t="shared" si="38"/>
        <v>94</v>
      </c>
      <c r="Z63">
        <f t="shared" si="39"/>
        <v>-2</v>
      </c>
      <c r="AA63">
        <f t="shared" si="40"/>
        <v>96</v>
      </c>
      <c r="AB63">
        <f t="shared" si="2"/>
        <v>-1</v>
      </c>
      <c r="AC63">
        <f t="shared" si="3"/>
        <v>4300</v>
      </c>
      <c r="AD63">
        <f t="shared" si="26"/>
        <v>-1</v>
      </c>
      <c r="AE63">
        <f t="shared" si="27"/>
        <v>-1</v>
      </c>
      <c r="AG63" t="str">
        <f t="shared" si="42"/>
        <v>Nein</v>
      </c>
      <c r="AH63" t="str">
        <f t="shared" si="35"/>
        <v>Nein</v>
      </c>
      <c r="AI63" t="str">
        <f t="shared" si="35"/>
        <v>Nein</v>
      </c>
      <c r="AJ63" t="str">
        <f t="shared" si="35"/>
        <v>Nein</v>
      </c>
      <c r="AK63" t="str">
        <f t="shared" si="35"/>
        <v>Nein</v>
      </c>
      <c r="AL63" t="str">
        <f t="shared" si="35"/>
        <v>Nein</v>
      </c>
      <c r="AM63" t="str">
        <f t="shared" si="35"/>
        <v>Nein</v>
      </c>
      <c r="AN63" t="str">
        <f t="shared" si="35"/>
        <v>Nein</v>
      </c>
      <c r="AO63" t="str">
        <f t="shared" si="35"/>
        <v>Nein</v>
      </c>
      <c r="AP63" t="str">
        <f t="shared" si="35"/>
        <v>Nein</v>
      </c>
      <c r="AR63" s="31">
        <v>1</v>
      </c>
      <c r="AS63" s="31">
        <v>1</v>
      </c>
      <c r="AT63" s="31">
        <v>1</v>
      </c>
      <c r="AU63" s="31">
        <v>1</v>
      </c>
      <c r="AV63" s="31">
        <v>1</v>
      </c>
      <c r="AW63" s="31">
        <v>1</v>
      </c>
      <c r="AX63" s="31">
        <v>1</v>
      </c>
      <c r="AY63" s="31">
        <v>1</v>
      </c>
      <c r="AZ63" s="31">
        <v>1</v>
      </c>
      <c r="BA63" s="31">
        <v>1</v>
      </c>
    </row>
    <row r="64" spans="1:53">
      <c r="A64" s="2">
        <v>55</v>
      </c>
      <c r="B64">
        <v>1</v>
      </c>
      <c r="C64">
        <v>60</v>
      </c>
      <c r="D64">
        <v>87</v>
      </c>
      <c r="E64">
        <v>60</v>
      </c>
      <c r="F64">
        <v>87</v>
      </c>
      <c r="G64">
        <v>0</v>
      </c>
      <c r="H64">
        <v>-3</v>
      </c>
      <c r="I64">
        <v>-1</v>
      </c>
      <c r="J64" s="10">
        <v>3900</v>
      </c>
      <c r="K64">
        <v>-1</v>
      </c>
      <c r="L64">
        <v>-1</v>
      </c>
      <c r="N64" s="3" t="str">
        <f t="shared" si="32"/>
        <v/>
      </c>
      <c r="O64" s="3">
        <f t="shared" si="43"/>
        <v>14</v>
      </c>
      <c r="P64" s="3"/>
      <c r="Q64" s="3"/>
      <c r="T64" t="str">
        <f t="shared" si="44"/>
        <v>-</v>
      </c>
      <c r="V64">
        <f t="shared" si="41"/>
        <v>60</v>
      </c>
      <c r="W64">
        <f t="shared" si="36"/>
        <v>87</v>
      </c>
      <c r="X64">
        <f t="shared" si="37"/>
        <v>60</v>
      </c>
      <c r="Y64">
        <f t="shared" si="38"/>
        <v>87</v>
      </c>
      <c r="Z64">
        <f t="shared" si="39"/>
        <v>0</v>
      </c>
      <c r="AA64">
        <f t="shared" si="40"/>
        <v>-3</v>
      </c>
      <c r="AB64">
        <f t="shared" si="2"/>
        <v>-1</v>
      </c>
      <c r="AC64">
        <f t="shared" si="3"/>
        <v>3900</v>
      </c>
      <c r="AD64">
        <f t="shared" si="26"/>
        <v>-1</v>
      </c>
      <c r="AE64">
        <f t="shared" si="27"/>
        <v>-1</v>
      </c>
      <c r="AG64" t="str">
        <f t="shared" si="42"/>
        <v>Nein</v>
      </c>
      <c r="AH64" t="str">
        <f t="shared" si="35"/>
        <v>Nein</v>
      </c>
      <c r="AI64" t="str">
        <f t="shared" si="35"/>
        <v>Nein</v>
      </c>
      <c r="AJ64" t="str">
        <f t="shared" si="35"/>
        <v>Nein</v>
      </c>
      <c r="AK64" t="str">
        <f t="shared" si="35"/>
        <v>Nein</v>
      </c>
      <c r="AL64" t="str">
        <f t="shared" si="35"/>
        <v>Nein</v>
      </c>
      <c r="AM64" t="str">
        <f t="shared" si="35"/>
        <v>Nein</v>
      </c>
      <c r="AN64" t="str">
        <f t="shared" si="35"/>
        <v>Nein</v>
      </c>
      <c r="AO64" t="str">
        <f t="shared" si="35"/>
        <v>Nein</v>
      </c>
      <c r="AP64" t="str">
        <f t="shared" si="35"/>
        <v>Nein</v>
      </c>
      <c r="AR64" s="31">
        <v>1</v>
      </c>
      <c r="AS64" s="31">
        <v>1</v>
      </c>
      <c r="AT64" s="31">
        <v>1</v>
      </c>
      <c r="AU64" s="31">
        <v>1</v>
      </c>
      <c r="AV64" s="31">
        <v>1</v>
      </c>
      <c r="AW64" s="31">
        <v>1</v>
      </c>
      <c r="AX64" s="31">
        <v>1</v>
      </c>
      <c r="AY64" s="31">
        <v>1</v>
      </c>
      <c r="AZ64" s="31">
        <v>1</v>
      </c>
      <c r="BA64" s="31">
        <v>1</v>
      </c>
    </row>
    <row r="65" spans="1:53">
      <c r="A65" s="2">
        <v>56</v>
      </c>
      <c r="B65">
        <v>1</v>
      </c>
      <c r="C65">
        <v>-2</v>
      </c>
      <c r="D65">
        <v>81</v>
      </c>
      <c r="E65">
        <v>-2</v>
      </c>
      <c r="F65">
        <v>81</v>
      </c>
      <c r="G65">
        <v>-2</v>
      </c>
      <c r="H65">
        <v>81</v>
      </c>
      <c r="I65">
        <v>-1</v>
      </c>
      <c r="J65" s="10">
        <v>2500</v>
      </c>
      <c r="K65">
        <v>-1</v>
      </c>
      <c r="L65">
        <v>-1</v>
      </c>
      <c r="N65" s="3" t="str">
        <f t="shared" si="32"/>
        <v>X</v>
      </c>
      <c r="O65" s="3">
        <f t="shared" si="43"/>
        <v>15</v>
      </c>
      <c r="P65" s="3"/>
      <c r="Q65" s="3"/>
      <c r="T65" t="str">
        <f t="shared" si="44"/>
        <v>-</v>
      </c>
      <c r="V65">
        <f t="shared" si="41"/>
        <v>-2</v>
      </c>
      <c r="W65">
        <f t="shared" si="36"/>
        <v>81</v>
      </c>
      <c r="X65">
        <f t="shared" si="37"/>
        <v>-2</v>
      </c>
      <c r="Y65">
        <f t="shared" si="38"/>
        <v>81</v>
      </c>
      <c r="Z65">
        <f t="shared" si="39"/>
        <v>-2</v>
      </c>
      <c r="AA65">
        <f t="shared" si="40"/>
        <v>81</v>
      </c>
      <c r="AB65">
        <f t="shared" si="2"/>
        <v>-1</v>
      </c>
      <c r="AC65">
        <f t="shared" si="3"/>
        <v>2500</v>
      </c>
      <c r="AD65">
        <f t="shared" si="26"/>
        <v>-1</v>
      </c>
      <c r="AE65">
        <f t="shared" si="27"/>
        <v>-1</v>
      </c>
      <c r="AG65" t="str">
        <f t="shared" si="42"/>
        <v>Nein</v>
      </c>
      <c r="AH65" t="str">
        <f t="shared" si="35"/>
        <v>Nein</v>
      </c>
      <c r="AI65" t="str">
        <f t="shared" si="35"/>
        <v>Nein</v>
      </c>
      <c r="AJ65" t="str">
        <f t="shared" si="35"/>
        <v>Nein</v>
      </c>
      <c r="AK65" t="str">
        <f t="shared" si="35"/>
        <v>Nein</v>
      </c>
      <c r="AL65" t="str">
        <f t="shared" si="35"/>
        <v>Nein</v>
      </c>
      <c r="AM65" t="str">
        <f t="shared" si="35"/>
        <v>Nein</v>
      </c>
      <c r="AN65" t="str">
        <f t="shared" si="35"/>
        <v>Nein</v>
      </c>
      <c r="AO65" t="str">
        <f t="shared" si="35"/>
        <v>Nein</v>
      </c>
      <c r="AP65" t="str">
        <f t="shared" si="35"/>
        <v>Nein</v>
      </c>
      <c r="AR65" s="31">
        <v>1</v>
      </c>
      <c r="AS65" s="31">
        <v>1</v>
      </c>
      <c r="AT65" s="31">
        <v>1</v>
      </c>
      <c r="AU65" s="31">
        <v>1</v>
      </c>
      <c r="AV65" s="31">
        <v>1</v>
      </c>
      <c r="AW65" s="31">
        <v>1</v>
      </c>
      <c r="AX65" s="31">
        <v>1</v>
      </c>
      <c r="AY65" s="31">
        <v>1</v>
      </c>
      <c r="AZ65" s="31">
        <v>1</v>
      </c>
      <c r="BA65" s="31">
        <v>1</v>
      </c>
    </row>
    <row r="66" spans="1:53">
      <c r="A66" s="2">
        <v>57</v>
      </c>
      <c r="B66">
        <v>1</v>
      </c>
      <c r="C66">
        <v>120</v>
      </c>
      <c r="D66">
        <v>87</v>
      </c>
      <c r="E66">
        <v>60</v>
      </c>
      <c r="F66">
        <v>81</v>
      </c>
      <c r="G66">
        <v>60</v>
      </c>
      <c r="H66">
        <v>94</v>
      </c>
      <c r="I66">
        <v>-1</v>
      </c>
      <c r="J66" s="10">
        <v>3800</v>
      </c>
      <c r="K66">
        <v>-1</v>
      </c>
      <c r="L66">
        <v>-1</v>
      </c>
      <c r="N66" s="3" t="str">
        <f t="shared" si="32"/>
        <v/>
      </c>
      <c r="O66" s="3">
        <f t="shared" si="43"/>
        <v>15</v>
      </c>
      <c r="P66" s="3"/>
      <c r="Q66" s="3"/>
      <c r="T66" t="str">
        <f t="shared" si="44"/>
        <v>-</v>
      </c>
      <c r="V66">
        <f t="shared" si="41"/>
        <v>120</v>
      </c>
      <c r="W66">
        <f t="shared" si="36"/>
        <v>87</v>
      </c>
      <c r="X66">
        <f t="shared" si="37"/>
        <v>60</v>
      </c>
      <c r="Y66">
        <f t="shared" si="38"/>
        <v>81</v>
      </c>
      <c r="Z66">
        <f t="shared" si="39"/>
        <v>60</v>
      </c>
      <c r="AA66">
        <f t="shared" si="40"/>
        <v>94</v>
      </c>
      <c r="AB66">
        <f t="shared" si="2"/>
        <v>-1</v>
      </c>
      <c r="AC66">
        <f t="shared" si="3"/>
        <v>3800</v>
      </c>
      <c r="AD66">
        <f t="shared" si="26"/>
        <v>-1</v>
      </c>
      <c r="AE66">
        <f t="shared" si="27"/>
        <v>-1</v>
      </c>
      <c r="AG66" t="str">
        <f t="shared" si="42"/>
        <v>Nein</v>
      </c>
      <c r="AH66" t="str">
        <f t="shared" si="35"/>
        <v>Nein</v>
      </c>
      <c r="AI66" t="str">
        <f t="shared" si="35"/>
        <v>Nein</v>
      </c>
      <c r="AJ66" t="str">
        <f t="shared" si="35"/>
        <v>Nein</v>
      </c>
      <c r="AK66" t="str">
        <f t="shared" si="35"/>
        <v>Nein</v>
      </c>
      <c r="AL66" t="str">
        <f t="shared" si="35"/>
        <v>Nein</v>
      </c>
      <c r="AM66" t="str">
        <f t="shared" si="35"/>
        <v>Nein</v>
      </c>
      <c r="AN66" t="str">
        <f t="shared" si="35"/>
        <v>Nein</v>
      </c>
      <c r="AO66" t="str">
        <f t="shared" si="35"/>
        <v>Nein</v>
      </c>
      <c r="AP66" t="str">
        <f t="shared" si="35"/>
        <v>Nein</v>
      </c>
      <c r="AR66" s="31">
        <v>1</v>
      </c>
      <c r="AS66" s="31">
        <v>1</v>
      </c>
      <c r="AT66" s="31">
        <v>1</v>
      </c>
      <c r="AU66" s="31">
        <v>1</v>
      </c>
      <c r="AV66" s="31">
        <v>1</v>
      </c>
      <c r="AW66" s="31">
        <v>1</v>
      </c>
      <c r="AX66" s="31">
        <v>1</v>
      </c>
      <c r="AY66" s="31">
        <v>1</v>
      </c>
      <c r="AZ66" s="31">
        <v>1</v>
      </c>
      <c r="BA66" s="31">
        <v>1</v>
      </c>
    </row>
    <row r="67" spans="1:53">
      <c r="A67" s="2">
        <v>58</v>
      </c>
      <c r="B67">
        <v>1</v>
      </c>
      <c r="C67">
        <v>180</v>
      </c>
      <c r="D67">
        <v>88</v>
      </c>
      <c r="E67">
        <v>180</v>
      </c>
      <c r="F67">
        <v>88</v>
      </c>
      <c r="G67">
        <v>0</v>
      </c>
      <c r="H67">
        <v>-3</v>
      </c>
      <c r="I67">
        <v>-1</v>
      </c>
      <c r="J67" s="10">
        <v>4700</v>
      </c>
      <c r="K67">
        <v>-1</v>
      </c>
      <c r="L67">
        <v>-1</v>
      </c>
      <c r="N67" s="3" t="str">
        <f t="shared" si="32"/>
        <v/>
      </c>
      <c r="O67" s="3">
        <f t="shared" si="43"/>
        <v>15</v>
      </c>
      <c r="P67" s="3"/>
      <c r="Q67" s="3"/>
      <c r="T67" t="str">
        <f t="shared" si="44"/>
        <v>-</v>
      </c>
      <c r="V67">
        <f t="shared" si="41"/>
        <v>180</v>
      </c>
      <c r="W67">
        <f t="shared" si="36"/>
        <v>88</v>
      </c>
      <c r="X67">
        <f t="shared" si="37"/>
        <v>180</v>
      </c>
      <c r="Y67">
        <f t="shared" si="38"/>
        <v>88</v>
      </c>
      <c r="Z67">
        <f t="shared" si="39"/>
        <v>0</v>
      </c>
      <c r="AA67">
        <f t="shared" si="40"/>
        <v>-3</v>
      </c>
      <c r="AB67">
        <f t="shared" si="2"/>
        <v>-1</v>
      </c>
      <c r="AC67">
        <f t="shared" si="3"/>
        <v>4700</v>
      </c>
      <c r="AD67">
        <f t="shared" si="26"/>
        <v>-1</v>
      </c>
      <c r="AE67">
        <f t="shared" si="27"/>
        <v>-1</v>
      </c>
      <c r="AG67" t="str">
        <f t="shared" si="42"/>
        <v>Nein</v>
      </c>
      <c r="AH67" t="str">
        <f t="shared" si="35"/>
        <v>Nein</v>
      </c>
      <c r="AI67" t="str">
        <f t="shared" si="35"/>
        <v>Nein</v>
      </c>
      <c r="AJ67" t="str">
        <f t="shared" si="35"/>
        <v>Nein</v>
      </c>
      <c r="AK67" t="str">
        <f t="shared" si="35"/>
        <v>Nein</v>
      </c>
      <c r="AL67" t="str">
        <f t="shared" si="35"/>
        <v>Nein</v>
      </c>
      <c r="AM67" t="str">
        <f t="shared" si="35"/>
        <v>Nein</v>
      </c>
      <c r="AN67" t="str">
        <f t="shared" si="35"/>
        <v>Nein</v>
      </c>
      <c r="AO67" t="str">
        <f t="shared" si="35"/>
        <v>Nein</v>
      </c>
      <c r="AP67" t="str">
        <f t="shared" si="35"/>
        <v>Nein</v>
      </c>
      <c r="AR67" s="31">
        <v>1</v>
      </c>
      <c r="AS67" s="31">
        <v>1</v>
      </c>
      <c r="AT67" s="31">
        <v>1</v>
      </c>
      <c r="AU67" s="31">
        <v>1</v>
      </c>
      <c r="AV67" s="31">
        <v>1</v>
      </c>
      <c r="AW67" s="31">
        <v>1</v>
      </c>
      <c r="AX67" s="31">
        <v>1</v>
      </c>
      <c r="AY67" s="31">
        <v>1</v>
      </c>
      <c r="AZ67" s="31">
        <v>1</v>
      </c>
      <c r="BA67" s="31">
        <v>1</v>
      </c>
    </row>
    <row r="68" spans="1:53">
      <c r="A68" s="2">
        <v>59</v>
      </c>
      <c r="B68">
        <v>1</v>
      </c>
      <c r="C68">
        <v>240</v>
      </c>
      <c r="D68">
        <v>93</v>
      </c>
      <c r="E68">
        <v>180</v>
      </c>
      <c r="F68">
        <v>88</v>
      </c>
      <c r="G68">
        <v>60</v>
      </c>
      <c r="H68">
        <v>110</v>
      </c>
      <c r="I68">
        <v>-1</v>
      </c>
      <c r="J68" s="10">
        <v>3600</v>
      </c>
      <c r="K68">
        <v>-1</v>
      </c>
      <c r="L68">
        <v>-1</v>
      </c>
      <c r="N68" s="3" t="str">
        <f t="shared" si="32"/>
        <v/>
      </c>
      <c r="O68" s="3">
        <f t="shared" si="43"/>
        <v>14</v>
      </c>
      <c r="P68" s="3"/>
      <c r="Q68" s="3"/>
      <c r="T68" t="str">
        <f t="shared" si="44"/>
        <v>-</v>
      </c>
      <c r="V68">
        <f>IF($T68="B",-2,C68)</f>
        <v>240</v>
      </c>
      <c r="W68">
        <f t="shared" si="36"/>
        <v>93</v>
      </c>
      <c r="X68">
        <f t="shared" si="37"/>
        <v>180</v>
      </c>
      <c r="Y68">
        <f t="shared" si="38"/>
        <v>88</v>
      </c>
      <c r="Z68">
        <f t="shared" si="39"/>
        <v>60</v>
      </c>
      <c r="AA68">
        <f t="shared" si="40"/>
        <v>110</v>
      </c>
      <c r="AB68">
        <f t="shared" si="2"/>
        <v>-1</v>
      </c>
      <c r="AC68">
        <f t="shared" si="3"/>
        <v>3600</v>
      </c>
      <c r="AD68">
        <f t="shared" si="26"/>
        <v>-1</v>
      </c>
      <c r="AE68">
        <f t="shared" si="27"/>
        <v>-1</v>
      </c>
      <c r="AG68" t="str">
        <f t="shared" si="42"/>
        <v>Nein</v>
      </c>
      <c r="AH68" t="str">
        <f t="shared" si="42"/>
        <v>Nein</v>
      </c>
      <c r="AI68" t="str">
        <f t="shared" si="42"/>
        <v>Nein</v>
      </c>
      <c r="AJ68" t="str">
        <f t="shared" si="42"/>
        <v>Nein</v>
      </c>
      <c r="AK68" t="str">
        <f t="shared" si="42"/>
        <v>Nein</v>
      </c>
      <c r="AL68" t="str">
        <f t="shared" si="42"/>
        <v>Nein</v>
      </c>
      <c r="AM68" t="str">
        <f t="shared" si="42"/>
        <v>Nein</v>
      </c>
      <c r="AN68" t="str">
        <f t="shared" si="42"/>
        <v>Nein</v>
      </c>
      <c r="AO68" t="str">
        <f t="shared" si="42"/>
        <v>Nein</v>
      </c>
      <c r="AP68" t="str">
        <f t="shared" si="42"/>
        <v>Nein</v>
      </c>
      <c r="AR68" s="31">
        <v>1</v>
      </c>
      <c r="AS68" s="31">
        <v>1</v>
      </c>
      <c r="AT68" s="31">
        <v>1</v>
      </c>
      <c r="AU68" s="31">
        <v>1</v>
      </c>
      <c r="AV68" s="31">
        <v>1</v>
      </c>
      <c r="AW68" s="31">
        <v>1</v>
      </c>
      <c r="AX68" s="31">
        <v>1</v>
      </c>
      <c r="AY68" s="31">
        <v>1</v>
      </c>
      <c r="AZ68" s="31">
        <v>1</v>
      </c>
      <c r="BA68" s="31">
        <v>1</v>
      </c>
    </row>
    <row r="69" spans="1:53">
      <c r="A69" s="2">
        <v>60</v>
      </c>
      <c r="B69">
        <v>1</v>
      </c>
      <c r="C69">
        <v>0</v>
      </c>
      <c r="D69">
        <v>-2</v>
      </c>
      <c r="E69">
        <v>0</v>
      </c>
      <c r="F69">
        <v>-2</v>
      </c>
      <c r="G69">
        <v>0</v>
      </c>
      <c r="H69">
        <v>-2</v>
      </c>
      <c r="I69">
        <v>-1</v>
      </c>
      <c r="J69" s="10">
        <v>3300</v>
      </c>
      <c r="K69">
        <v>-1</v>
      </c>
      <c r="L69">
        <v>-2</v>
      </c>
      <c r="N69" s="3" t="str">
        <f t="shared" si="32"/>
        <v>X</v>
      </c>
      <c r="O69" s="3">
        <f t="shared" si="43"/>
        <v>15</v>
      </c>
      <c r="P69" s="3"/>
      <c r="Q69" s="3"/>
      <c r="T69" t="str">
        <f t="shared" si="44"/>
        <v>-</v>
      </c>
      <c r="V69">
        <f t="shared" ref="V69:V71" si="45">IF($T69="B",-2,C69)</f>
        <v>0</v>
      </c>
      <c r="W69">
        <f t="shared" si="36"/>
        <v>-2</v>
      </c>
      <c r="X69">
        <f t="shared" si="37"/>
        <v>0</v>
      </c>
      <c r="Y69">
        <f t="shared" si="38"/>
        <v>-2</v>
      </c>
      <c r="Z69">
        <f t="shared" si="39"/>
        <v>0</v>
      </c>
      <c r="AA69">
        <f t="shared" si="40"/>
        <v>-2</v>
      </c>
      <c r="AB69">
        <f t="shared" ref="AB69:AC69" si="46">IF($T69="B",-2,I69)</f>
        <v>-1</v>
      </c>
      <c r="AC69">
        <f t="shared" si="46"/>
        <v>3300</v>
      </c>
      <c r="AD69">
        <f t="shared" si="26"/>
        <v>-1</v>
      </c>
      <c r="AE69">
        <f t="shared" si="27"/>
        <v>-2</v>
      </c>
      <c r="AG69" t="str">
        <f t="shared" si="42"/>
        <v>Nein</v>
      </c>
      <c r="AH69" t="str">
        <f t="shared" si="42"/>
        <v>Nein</v>
      </c>
      <c r="AI69" t="str">
        <f t="shared" si="42"/>
        <v>Nein</v>
      </c>
      <c r="AJ69" t="str">
        <f t="shared" si="42"/>
        <v>Nein</v>
      </c>
      <c r="AK69" t="str">
        <f t="shared" si="42"/>
        <v>Nein</v>
      </c>
      <c r="AL69" t="str">
        <f t="shared" si="42"/>
        <v>Nein</v>
      </c>
      <c r="AM69" t="str">
        <f t="shared" si="42"/>
        <v>Nein</v>
      </c>
      <c r="AN69" t="str">
        <f>IF($T69="B","Ja","Nein")</f>
        <v>Nein</v>
      </c>
      <c r="AO69" t="str">
        <f t="shared" si="42"/>
        <v>Nein</v>
      </c>
      <c r="AP69" t="str">
        <f t="shared" si="42"/>
        <v>Nein</v>
      </c>
      <c r="AR69" s="31">
        <v>1</v>
      </c>
      <c r="AS69" s="31">
        <v>1</v>
      </c>
      <c r="AT69" s="31">
        <v>1</v>
      </c>
      <c r="AU69" s="31">
        <v>1</v>
      </c>
      <c r="AV69" s="31">
        <v>1</v>
      </c>
      <c r="AW69" s="31">
        <v>1</v>
      </c>
      <c r="AX69" s="31">
        <v>1</v>
      </c>
      <c r="AY69" s="31">
        <v>1</v>
      </c>
      <c r="AZ69" s="31">
        <v>1</v>
      </c>
      <c r="BA69" s="31">
        <v>1</v>
      </c>
    </row>
    <row r="70" spans="1:53">
      <c r="A70" s="2">
        <v>61</v>
      </c>
      <c r="B70">
        <v>1</v>
      </c>
      <c r="C70">
        <v>-2</v>
      </c>
      <c r="D70">
        <v>116</v>
      </c>
      <c r="E70">
        <v>-2</v>
      </c>
      <c r="F70">
        <v>86</v>
      </c>
      <c r="G70">
        <v>-2</v>
      </c>
      <c r="H70">
        <v>116</v>
      </c>
      <c r="I70">
        <v>-1</v>
      </c>
      <c r="J70" s="10">
        <v>3500</v>
      </c>
      <c r="K70">
        <v>-1</v>
      </c>
      <c r="L70">
        <v>-1</v>
      </c>
      <c r="N70" s="3" t="str">
        <f t="shared" si="32"/>
        <v>X</v>
      </c>
      <c r="O70" s="3">
        <f>COUNTIF(N21:N70,"X")</f>
        <v>16</v>
      </c>
      <c r="P70" s="3" t="str">
        <f>IF(O70&gt;$F$5,"X","-")</f>
        <v>X</v>
      </c>
      <c r="Q70" s="3" t="str">
        <f>IF(O70&lt;$F$6,"X","-")</f>
        <v>-</v>
      </c>
      <c r="S70" t="str">
        <f>IF(P70="X","Betriebsmeldung",IF(AND(S60="Betriebsmeldung",Q70="-"),"Betriebsmeldung",IF(AND(S60="Betriebsmeldung",Q70="X"),"Gutmeldung","-")))</f>
        <v>Betriebsmeldung</v>
      </c>
      <c r="T70" t="str">
        <f>IF(S$70="Betriebsmeldung","B","-")</f>
        <v>B</v>
      </c>
      <c r="V70">
        <f t="shared" si="45"/>
        <v>-2</v>
      </c>
      <c r="W70">
        <f t="shared" si="36"/>
        <v>-2</v>
      </c>
      <c r="X70">
        <f t="shared" si="37"/>
        <v>-2</v>
      </c>
      <c r="Y70">
        <f t="shared" si="38"/>
        <v>-2</v>
      </c>
      <c r="Z70">
        <f t="shared" si="39"/>
        <v>-2</v>
      </c>
      <c r="AA70">
        <f t="shared" si="40"/>
        <v>-2</v>
      </c>
      <c r="AB70">
        <f t="shared" ref="AB70" si="47">IF($T70="B",-2,I70)</f>
        <v>-2</v>
      </c>
      <c r="AC70">
        <f t="shared" ref="AC70" si="48">IF($T70="B",-2,J70)</f>
        <v>-2</v>
      </c>
      <c r="AD70">
        <f t="shared" si="26"/>
        <v>-2</v>
      </c>
      <c r="AE70">
        <f t="shared" si="27"/>
        <v>-2</v>
      </c>
      <c r="AG70" t="str">
        <f>IF($T70="B","Ja","Nein")</f>
        <v>Ja</v>
      </c>
      <c r="AH70" t="str">
        <f t="shared" si="42"/>
        <v>Ja</v>
      </c>
      <c r="AI70" t="str">
        <f t="shared" si="42"/>
        <v>Ja</v>
      </c>
      <c r="AJ70" t="str">
        <f t="shared" si="42"/>
        <v>Ja</v>
      </c>
      <c r="AK70" t="str">
        <f t="shared" si="42"/>
        <v>Ja</v>
      </c>
      <c r="AL70" t="str">
        <f t="shared" si="42"/>
        <v>Ja</v>
      </c>
      <c r="AM70" t="str">
        <f t="shared" si="42"/>
        <v>Ja</v>
      </c>
      <c r="AN70" t="str">
        <f>IF($T70="B","Ja","Nein")</f>
        <v>Ja</v>
      </c>
      <c r="AO70" t="str">
        <f t="shared" si="42"/>
        <v>Ja</v>
      </c>
      <c r="AP70" t="str">
        <f t="shared" si="42"/>
        <v>Ja</v>
      </c>
      <c r="AR70" s="31">
        <v>1</v>
      </c>
      <c r="AS70" s="31">
        <v>1</v>
      </c>
      <c r="AT70" s="31">
        <v>1</v>
      </c>
      <c r="AU70" s="31">
        <v>1</v>
      </c>
      <c r="AV70" s="31">
        <v>1</v>
      </c>
      <c r="AW70" s="31">
        <v>1</v>
      </c>
      <c r="AX70" s="31">
        <v>1</v>
      </c>
      <c r="AY70" s="31">
        <v>1</v>
      </c>
      <c r="AZ70" s="31">
        <v>1</v>
      </c>
      <c r="BA70" s="31">
        <v>1</v>
      </c>
    </row>
    <row r="71" spans="1:53">
      <c r="A71" s="2">
        <v>62</v>
      </c>
      <c r="B71">
        <v>1</v>
      </c>
      <c r="C71">
        <v>-2</v>
      </c>
      <c r="D71">
        <v>115</v>
      </c>
      <c r="E71">
        <v>-2</v>
      </c>
      <c r="F71">
        <v>92</v>
      </c>
      <c r="G71">
        <v>-2</v>
      </c>
      <c r="H71">
        <v>115</v>
      </c>
      <c r="I71">
        <v>-1</v>
      </c>
      <c r="J71" s="10">
        <v>3900</v>
      </c>
      <c r="K71">
        <v>-1</v>
      </c>
      <c r="L71">
        <v>-1</v>
      </c>
      <c r="N71" s="3" t="str">
        <f t="shared" si="32"/>
        <v>X</v>
      </c>
      <c r="O71" s="3">
        <f t="shared" si="43"/>
        <v>17</v>
      </c>
      <c r="P71" s="3"/>
      <c r="Q71" s="3"/>
      <c r="T71" t="str">
        <f t="shared" ref="T71:T79" si="49">IF(S$70="Betriebsmeldung","B","-")</f>
        <v>B</v>
      </c>
      <c r="V71">
        <f t="shared" si="45"/>
        <v>-2</v>
      </c>
      <c r="W71">
        <f t="shared" si="36"/>
        <v>-2</v>
      </c>
      <c r="X71">
        <f t="shared" si="37"/>
        <v>-2</v>
      </c>
      <c r="Y71">
        <f t="shared" si="38"/>
        <v>-2</v>
      </c>
      <c r="Z71">
        <f t="shared" si="39"/>
        <v>-2</v>
      </c>
      <c r="AA71">
        <f t="shared" si="40"/>
        <v>-2</v>
      </c>
      <c r="AB71">
        <f t="shared" ref="AB71:AB99" si="50">IF($T71="B",-2,I71)</f>
        <v>-2</v>
      </c>
      <c r="AC71">
        <f t="shared" ref="AC71:AC99" si="51">IF($T71="B",-2,J71)</f>
        <v>-2</v>
      </c>
      <c r="AD71">
        <f t="shared" si="26"/>
        <v>-2</v>
      </c>
      <c r="AE71">
        <f t="shared" si="27"/>
        <v>-2</v>
      </c>
      <c r="AG71" t="str">
        <f>IF($T71="B","Ja","Nein")</f>
        <v>Ja</v>
      </c>
      <c r="AH71" t="str">
        <f t="shared" si="42"/>
        <v>Ja</v>
      </c>
      <c r="AI71" t="str">
        <f t="shared" si="42"/>
        <v>Ja</v>
      </c>
      <c r="AJ71" t="str">
        <f t="shared" si="42"/>
        <v>Ja</v>
      </c>
      <c r="AK71" t="str">
        <f t="shared" si="42"/>
        <v>Ja</v>
      </c>
      <c r="AL71" t="str">
        <f t="shared" si="42"/>
        <v>Ja</v>
      </c>
      <c r="AM71" t="str">
        <f t="shared" si="42"/>
        <v>Ja</v>
      </c>
      <c r="AN71" t="str">
        <f t="shared" si="42"/>
        <v>Ja</v>
      </c>
      <c r="AO71" t="str">
        <f t="shared" si="42"/>
        <v>Ja</v>
      </c>
      <c r="AP71" t="str">
        <f t="shared" si="42"/>
        <v>Ja</v>
      </c>
      <c r="AR71" s="31">
        <v>1</v>
      </c>
      <c r="AS71" s="31">
        <v>1</v>
      </c>
      <c r="AT71" s="31">
        <v>1</v>
      </c>
      <c r="AU71" s="31">
        <v>1</v>
      </c>
      <c r="AV71" s="31">
        <v>1</v>
      </c>
      <c r="AW71" s="31">
        <v>1</v>
      </c>
      <c r="AX71" s="31">
        <v>1</v>
      </c>
      <c r="AY71" s="31">
        <v>1</v>
      </c>
      <c r="AZ71" s="31">
        <v>1</v>
      </c>
      <c r="BA71" s="31">
        <v>1</v>
      </c>
    </row>
    <row r="72" spans="1:53">
      <c r="A72" s="2">
        <v>63</v>
      </c>
      <c r="B72">
        <v>1</v>
      </c>
      <c r="C72">
        <v>180</v>
      </c>
      <c r="D72">
        <v>102</v>
      </c>
      <c r="E72">
        <v>60</v>
      </c>
      <c r="F72">
        <v>91</v>
      </c>
      <c r="G72">
        <v>120</v>
      </c>
      <c r="H72">
        <v>108</v>
      </c>
      <c r="I72">
        <v>-1</v>
      </c>
      <c r="J72" s="10">
        <v>4100</v>
      </c>
      <c r="K72">
        <v>-1</v>
      </c>
      <c r="L72">
        <v>-1</v>
      </c>
      <c r="N72" s="3" t="str">
        <f t="shared" si="32"/>
        <v/>
      </c>
      <c r="O72" s="3">
        <f t="shared" si="43"/>
        <v>16</v>
      </c>
      <c r="P72" s="3"/>
      <c r="Q72" s="3"/>
      <c r="T72" t="str">
        <f t="shared" si="49"/>
        <v>B</v>
      </c>
      <c r="V72">
        <f>IF($T72="B",-2,C72)</f>
        <v>-2</v>
      </c>
      <c r="W72">
        <f t="shared" si="36"/>
        <v>-2</v>
      </c>
      <c r="X72">
        <f t="shared" si="37"/>
        <v>-2</v>
      </c>
      <c r="Y72">
        <f t="shared" si="38"/>
        <v>-2</v>
      </c>
      <c r="Z72">
        <f t="shared" si="39"/>
        <v>-2</v>
      </c>
      <c r="AA72">
        <f t="shared" si="40"/>
        <v>-2</v>
      </c>
      <c r="AB72">
        <f t="shared" si="50"/>
        <v>-2</v>
      </c>
      <c r="AC72">
        <f t="shared" si="51"/>
        <v>-2</v>
      </c>
      <c r="AD72">
        <f t="shared" si="26"/>
        <v>-2</v>
      </c>
      <c r="AE72">
        <f t="shared" si="27"/>
        <v>-2</v>
      </c>
      <c r="AG72" t="str">
        <f t="shared" ref="AG72:AP87" si="52">IF($T72="B","Ja","Nein")</f>
        <v>Ja</v>
      </c>
      <c r="AH72" t="str">
        <f t="shared" si="42"/>
        <v>Ja</v>
      </c>
      <c r="AI72" t="str">
        <f t="shared" si="42"/>
        <v>Ja</v>
      </c>
      <c r="AJ72" t="str">
        <f t="shared" si="42"/>
        <v>Ja</v>
      </c>
      <c r="AK72" t="str">
        <f t="shared" si="42"/>
        <v>Ja</v>
      </c>
      <c r="AL72" t="str">
        <f t="shared" si="42"/>
        <v>Ja</v>
      </c>
      <c r="AM72" t="str">
        <f t="shared" si="42"/>
        <v>Ja</v>
      </c>
      <c r="AN72" t="str">
        <f t="shared" si="42"/>
        <v>Ja</v>
      </c>
      <c r="AO72" t="str">
        <f t="shared" si="42"/>
        <v>Ja</v>
      </c>
      <c r="AP72" t="str">
        <f t="shared" si="42"/>
        <v>Ja</v>
      </c>
      <c r="AR72" s="31">
        <v>1</v>
      </c>
      <c r="AS72" s="31">
        <v>1</v>
      </c>
      <c r="AT72" s="31">
        <v>1</v>
      </c>
      <c r="AU72" s="31">
        <v>1</v>
      </c>
      <c r="AV72" s="31">
        <v>1</v>
      </c>
      <c r="AW72" s="31">
        <v>1</v>
      </c>
      <c r="AX72" s="31">
        <v>1</v>
      </c>
      <c r="AY72" s="31">
        <v>1</v>
      </c>
      <c r="AZ72" s="31">
        <v>1</v>
      </c>
      <c r="BA72" s="31">
        <v>1</v>
      </c>
    </row>
    <row r="73" spans="1:53">
      <c r="A73" s="2">
        <v>64</v>
      </c>
      <c r="B73">
        <v>1</v>
      </c>
      <c r="C73">
        <v>180</v>
      </c>
      <c r="D73">
        <v>98</v>
      </c>
      <c r="E73">
        <v>120</v>
      </c>
      <c r="F73">
        <v>90</v>
      </c>
      <c r="G73">
        <v>60</v>
      </c>
      <c r="H73">
        <v>114</v>
      </c>
      <c r="I73">
        <v>-1</v>
      </c>
      <c r="J73" s="10">
        <v>4200</v>
      </c>
      <c r="K73">
        <v>-1</v>
      </c>
      <c r="L73">
        <v>-1</v>
      </c>
      <c r="N73" s="3" t="str">
        <f t="shared" si="32"/>
        <v/>
      </c>
      <c r="O73" s="3">
        <f t="shared" si="43"/>
        <v>16</v>
      </c>
      <c r="P73" s="3"/>
      <c r="Q73" s="3"/>
      <c r="T73" t="str">
        <f t="shared" si="49"/>
        <v>B</v>
      </c>
      <c r="V73">
        <f t="shared" ref="V73:V90" si="53">IF($T73="B",-2,C73)</f>
        <v>-2</v>
      </c>
      <c r="W73">
        <f t="shared" si="36"/>
        <v>-2</v>
      </c>
      <c r="X73">
        <f t="shared" si="37"/>
        <v>-2</v>
      </c>
      <c r="Y73">
        <f t="shared" si="38"/>
        <v>-2</v>
      </c>
      <c r="Z73">
        <f t="shared" si="39"/>
        <v>-2</v>
      </c>
      <c r="AA73">
        <f t="shared" si="40"/>
        <v>-2</v>
      </c>
      <c r="AB73">
        <f t="shared" si="50"/>
        <v>-2</v>
      </c>
      <c r="AC73">
        <f t="shared" si="51"/>
        <v>-2</v>
      </c>
      <c r="AD73">
        <f t="shared" si="26"/>
        <v>-2</v>
      </c>
      <c r="AE73">
        <f t="shared" si="27"/>
        <v>-2</v>
      </c>
      <c r="AG73" t="str">
        <f t="shared" si="52"/>
        <v>Ja</v>
      </c>
      <c r="AH73" t="str">
        <f t="shared" si="52"/>
        <v>Ja</v>
      </c>
      <c r="AI73" t="str">
        <f t="shared" si="52"/>
        <v>Ja</v>
      </c>
      <c r="AJ73" t="str">
        <f t="shared" si="52"/>
        <v>Ja</v>
      </c>
      <c r="AK73" t="str">
        <f t="shared" si="52"/>
        <v>Ja</v>
      </c>
      <c r="AL73" t="str">
        <f t="shared" si="52"/>
        <v>Ja</v>
      </c>
      <c r="AM73" t="str">
        <f t="shared" si="52"/>
        <v>Ja</v>
      </c>
      <c r="AN73" t="str">
        <f t="shared" si="52"/>
        <v>Ja</v>
      </c>
      <c r="AO73" t="str">
        <f t="shared" si="52"/>
        <v>Ja</v>
      </c>
      <c r="AP73" t="str">
        <f t="shared" si="52"/>
        <v>Ja</v>
      </c>
      <c r="AR73" s="31">
        <v>1</v>
      </c>
      <c r="AS73" s="31">
        <v>1</v>
      </c>
      <c r="AT73" s="31">
        <v>1</v>
      </c>
      <c r="AU73" s="31">
        <v>1</v>
      </c>
      <c r="AV73" s="31">
        <v>1</v>
      </c>
      <c r="AW73" s="31">
        <v>1</v>
      </c>
      <c r="AX73" s="31">
        <v>1</v>
      </c>
      <c r="AY73" s="31">
        <v>1</v>
      </c>
      <c r="AZ73" s="31">
        <v>1</v>
      </c>
      <c r="BA73" s="31">
        <v>1</v>
      </c>
    </row>
    <row r="74" spans="1:53">
      <c r="A74" s="2">
        <v>65</v>
      </c>
      <c r="B74">
        <v>1</v>
      </c>
      <c r="C74">
        <v>120</v>
      </c>
      <c r="D74">
        <v>-2</v>
      </c>
      <c r="E74">
        <v>60</v>
      </c>
      <c r="F74">
        <v>-2</v>
      </c>
      <c r="G74">
        <v>60</v>
      </c>
      <c r="H74">
        <v>-2</v>
      </c>
      <c r="I74">
        <v>-1</v>
      </c>
      <c r="J74" s="10">
        <v>4000</v>
      </c>
      <c r="K74">
        <v>-1</v>
      </c>
      <c r="L74">
        <v>-2</v>
      </c>
      <c r="N74" s="3" t="str">
        <f t="shared" ref="N74:N105" si="54">IF(OR(C74=-2,D74=-2,E74=-2,F74=-2,G74=-2,H74=-2),"X","")</f>
        <v>X</v>
      </c>
      <c r="O74" s="3">
        <f t="shared" si="43"/>
        <v>17</v>
      </c>
      <c r="P74" s="3"/>
      <c r="Q74" s="3"/>
      <c r="T74" t="str">
        <f t="shared" si="49"/>
        <v>B</v>
      </c>
      <c r="V74">
        <f t="shared" si="53"/>
        <v>-2</v>
      </c>
      <c r="W74">
        <f t="shared" si="36"/>
        <v>-2</v>
      </c>
      <c r="X74">
        <f t="shared" si="37"/>
        <v>-2</v>
      </c>
      <c r="Y74">
        <f t="shared" si="38"/>
        <v>-2</v>
      </c>
      <c r="Z74">
        <f t="shared" si="39"/>
        <v>-2</v>
      </c>
      <c r="AA74">
        <f t="shared" si="40"/>
        <v>-2</v>
      </c>
      <c r="AB74">
        <f t="shared" si="50"/>
        <v>-2</v>
      </c>
      <c r="AC74">
        <f t="shared" si="51"/>
        <v>-2</v>
      </c>
      <c r="AD74">
        <f t="shared" si="26"/>
        <v>-2</v>
      </c>
      <c r="AE74">
        <f t="shared" si="27"/>
        <v>-2</v>
      </c>
      <c r="AG74" t="str">
        <f t="shared" si="52"/>
        <v>Ja</v>
      </c>
      <c r="AH74" t="str">
        <f t="shared" si="52"/>
        <v>Ja</v>
      </c>
      <c r="AI74" t="str">
        <f t="shared" si="52"/>
        <v>Ja</v>
      </c>
      <c r="AJ74" t="str">
        <f t="shared" si="52"/>
        <v>Ja</v>
      </c>
      <c r="AK74" t="str">
        <f t="shared" si="52"/>
        <v>Ja</v>
      </c>
      <c r="AL74" t="str">
        <f t="shared" si="52"/>
        <v>Ja</v>
      </c>
      <c r="AM74" t="str">
        <f t="shared" si="52"/>
        <v>Ja</v>
      </c>
      <c r="AN74" t="str">
        <f t="shared" si="52"/>
        <v>Ja</v>
      </c>
      <c r="AO74" t="str">
        <f t="shared" si="52"/>
        <v>Ja</v>
      </c>
      <c r="AP74" t="str">
        <f t="shared" si="52"/>
        <v>Ja</v>
      </c>
      <c r="AR74" s="31">
        <v>1</v>
      </c>
      <c r="AS74" s="31">
        <v>1</v>
      </c>
      <c r="AT74" s="31">
        <v>1</v>
      </c>
      <c r="AU74" s="31">
        <v>1</v>
      </c>
      <c r="AV74" s="31">
        <v>1</v>
      </c>
      <c r="AW74" s="31">
        <v>1</v>
      </c>
      <c r="AX74" s="31">
        <v>1</v>
      </c>
      <c r="AY74" s="31">
        <v>1</v>
      </c>
      <c r="AZ74" s="31">
        <v>1</v>
      </c>
      <c r="BA74" s="31">
        <v>1</v>
      </c>
    </row>
    <row r="75" spans="1:53">
      <c r="A75" s="2">
        <v>66</v>
      </c>
      <c r="B75">
        <v>1</v>
      </c>
      <c r="C75">
        <v>240</v>
      </c>
      <c r="D75">
        <v>88</v>
      </c>
      <c r="E75">
        <v>180</v>
      </c>
      <c r="F75">
        <v>89</v>
      </c>
      <c r="G75">
        <v>60</v>
      </c>
      <c r="H75">
        <v>86</v>
      </c>
      <c r="I75">
        <v>-1</v>
      </c>
      <c r="J75">
        <v>3800</v>
      </c>
      <c r="K75">
        <v>-1</v>
      </c>
      <c r="L75">
        <v>-1</v>
      </c>
      <c r="N75" s="3" t="str">
        <f t="shared" si="54"/>
        <v/>
      </c>
      <c r="O75" s="3">
        <f t="shared" si="43"/>
        <v>17</v>
      </c>
      <c r="P75" s="3"/>
      <c r="Q75" s="3"/>
      <c r="T75" t="str">
        <f t="shared" si="49"/>
        <v>B</v>
      </c>
      <c r="V75">
        <f t="shared" si="53"/>
        <v>-2</v>
      </c>
      <c r="W75">
        <f t="shared" si="36"/>
        <v>-2</v>
      </c>
      <c r="X75">
        <f t="shared" si="37"/>
        <v>-2</v>
      </c>
      <c r="Y75">
        <f t="shared" si="38"/>
        <v>-2</v>
      </c>
      <c r="Z75">
        <f t="shared" si="39"/>
        <v>-2</v>
      </c>
      <c r="AA75">
        <f t="shared" si="40"/>
        <v>-2</v>
      </c>
      <c r="AB75">
        <f t="shared" si="50"/>
        <v>-2</v>
      </c>
      <c r="AC75">
        <f t="shared" si="51"/>
        <v>-2</v>
      </c>
      <c r="AD75">
        <f t="shared" si="26"/>
        <v>-2</v>
      </c>
      <c r="AE75">
        <f t="shared" si="27"/>
        <v>-2</v>
      </c>
      <c r="AG75" t="str">
        <f t="shared" si="52"/>
        <v>Ja</v>
      </c>
      <c r="AH75" t="str">
        <f t="shared" si="52"/>
        <v>Ja</v>
      </c>
      <c r="AI75" t="str">
        <f t="shared" si="52"/>
        <v>Ja</v>
      </c>
      <c r="AJ75" t="str">
        <f t="shared" si="52"/>
        <v>Ja</v>
      </c>
      <c r="AK75" t="str">
        <f t="shared" si="52"/>
        <v>Ja</v>
      </c>
      <c r="AL75" t="str">
        <f t="shared" si="52"/>
        <v>Ja</v>
      </c>
      <c r="AM75" t="str">
        <f t="shared" si="52"/>
        <v>Ja</v>
      </c>
      <c r="AN75" t="str">
        <f t="shared" si="52"/>
        <v>Ja</v>
      </c>
      <c r="AO75" t="str">
        <f t="shared" si="52"/>
        <v>Ja</v>
      </c>
      <c r="AP75" t="str">
        <f t="shared" si="52"/>
        <v>Ja</v>
      </c>
      <c r="AR75" s="31">
        <v>1</v>
      </c>
      <c r="AS75" s="31">
        <v>1</v>
      </c>
      <c r="AT75" s="31">
        <v>1</v>
      </c>
      <c r="AU75" s="31">
        <v>1</v>
      </c>
      <c r="AV75" s="31">
        <v>1</v>
      </c>
      <c r="AW75" s="31">
        <v>1</v>
      </c>
      <c r="AX75" s="31">
        <v>1</v>
      </c>
      <c r="AY75" s="31">
        <v>1</v>
      </c>
      <c r="AZ75" s="31">
        <v>1</v>
      </c>
      <c r="BA75" s="31">
        <v>1</v>
      </c>
    </row>
    <row r="76" spans="1:53">
      <c r="A76" s="2">
        <v>67</v>
      </c>
      <c r="B76">
        <v>1</v>
      </c>
      <c r="C76">
        <v>60</v>
      </c>
      <c r="D76">
        <v>-2</v>
      </c>
      <c r="E76">
        <v>0</v>
      </c>
      <c r="F76">
        <v>-2</v>
      </c>
      <c r="G76">
        <v>60</v>
      </c>
      <c r="H76">
        <v>-2</v>
      </c>
      <c r="I76">
        <v>-1</v>
      </c>
      <c r="J76">
        <v>3100</v>
      </c>
      <c r="K76">
        <v>-1</v>
      </c>
      <c r="L76">
        <v>-2</v>
      </c>
      <c r="N76" s="3" t="str">
        <f t="shared" si="54"/>
        <v>X</v>
      </c>
      <c r="O76" s="3">
        <f t="shared" si="43"/>
        <v>18</v>
      </c>
      <c r="P76" s="3"/>
      <c r="Q76" s="3"/>
      <c r="T76" t="str">
        <f t="shared" si="49"/>
        <v>B</v>
      </c>
      <c r="V76">
        <f t="shared" si="53"/>
        <v>-2</v>
      </c>
      <c r="W76">
        <f t="shared" si="36"/>
        <v>-2</v>
      </c>
      <c r="X76">
        <f t="shared" si="37"/>
        <v>-2</v>
      </c>
      <c r="Y76">
        <f t="shared" si="38"/>
        <v>-2</v>
      </c>
      <c r="Z76">
        <f t="shared" si="39"/>
        <v>-2</v>
      </c>
      <c r="AA76">
        <f t="shared" si="40"/>
        <v>-2</v>
      </c>
      <c r="AB76">
        <f t="shared" si="50"/>
        <v>-2</v>
      </c>
      <c r="AC76">
        <f t="shared" si="51"/>
        <v>-2</v>
      </c>
      <c r="AD76">
        <f t="shared" si="26"/>
        <v>-2</v>
      </c>
      <c r="AE76">
        <f t="shared" si="27"/>
        <v>-2</v>
      </c>
      <c r="AG76" t="str">
        <f t="shared" si="52"/>
        <v>Ja</v>
      </c>
      <c r="AH76" t="str">
        <f t="shared" si="52"/>
        <v>Ja</v>
      </c>
      <c r="AI76" t="str">
        <f t="shared" si="52"/>
        <v>Ja</v>
      </c>
      <c r="AJ76" t="str">
        <f t="shared" si="52"/>
        <v>Ja</v>
      </c>
      <c r="AK76" t="str">
        <f t="shared" si="52"/>
        <v>Ja</v>
      </c>
      <c r="AL76" t="str">
        <f t="shared" si="52"/>
        <v>Ja</v>
      </c>
      <c r="AM76" t="str">
        <f t="shared" si="52"/>
        <v>Ja</v>
      </c>
      <c r="AN76" t="str">
        <f t="shared" si="52"/>
        <v>Ja</v>
      </c>
      <c r="AO76" t="str">
        <f t="shared" si="52"/>
        <v>Ja</v>
      </c>
      <c r="AP76" t="str">
        <f t="shared" si="52"/>
        <v>Ja</v>
      </c>
      <c r="AR76" s="31">
        <v>1</v>
      </c>
      <c r="AS76" s="31">
        <v>1</v>
      </c>
      <c r="AT76" s="31">
        <v>1</v>
      </c>
      <c r="AU76" s="31">
        <v>1</v>
      </c>
      <c r="AV76" s="31">
        <v>1</v>
      </c>
      <c r="AW76" s="31">
        <v>1</v>
      </c>
      <c r="AX76" s="31">
        <v>1</v>
      </c>
      <c r="AY76" s="31">
        <v>1</v>
      </c>
      <c r="AZ76" s="31">
        <v>1</v>
      </c>
      <c r="BA76" s="31">
        <v>1</v>
      </c>
    </row>
    <row r="77" spans="1:53">
      <c r="A77" s="2">
        <v>68</v>
      </c>
      <c r="B77">
        <v>1</v>
      </c>
      <c r="C77">
        <v>180</v>
      </c>
      <c r="D77">
        <v>104</v>
      </c>
      <c r="E77">
        <v>60</v>
      </c>
      <c r="F77">
        <v>92</v>
      </c>
      <c r="G77">
        <v>120</v>
      </c>
      <c r="H77">
        <v>110</v>
      </c>
      <c r="I77">
        <v>-1</v>
      </c>
      <c r="J77">
        <v>4200</v>
      </c>
      <c r="K77">
        <v>-1</v>
      </c>
      <c r="L77">
        <v>-1</v>
      </c>
      <c r="N77" s="3" t="str">
        <f t="shared" si="54"/>
        <v/>
      </c>
      <c r="O77" s="3">
        <f t="shared" si="43"/>
        <v>18</v>
      </c>
      <c r="P77" s="3"/>
      <c r="Q77" s="3"/>
      <c r="T77" t="str">
        <f t="shared" si="49"/>
        <v>B</v>
      </c>
      <c r="V77">
        <f t="shared" si="53"/>
        <v>-2</v>
      </c>
      <c r="W77">
        <f t="shared" si="36"/>
        <v>-2</v>
      </c>
      <c r="X77">
        <f t="shared" si="37"/>
        <v>-2</v>
      </c>
      <c r="Y77">
        <f t="shared" si="38"/>
        <v>-2</v>
      </c>
      <c r="Z77">
        <f t="shared" si="39"/>
        <v>-2</v>
      </c>
      <c r="AA77">
        <f t="shared" si="40"/>
        <v>-2</v>
      </c>
      <c r="AB77">
        <f t="shared" si="50"/>
        <v>-2</v>
      </c>
      <c r="AC77">
        <f t="shared" si="51"/>
        <v>-2</v>
      </c>
      <c r="AD77">
        <f t="shared" si="26"/>
        <v>-2</v>
      </c>
      <c r="AE77">
        <f t="shared" si="27"/>
        <v>-2</v>
      </c>
      <c r="AG77" t="str">
        <f t="shared" si="52"/>
        <v>Ja</v>
      </c>
      <c r="AH77" t="str">
        <f t="shared" si="52"/>
        <v>Ja</v>
      </c>
      <c r="AI77" t="str">
        <f t="shared" si="52"/>
        <v>Ja</v>
      </c>
      <c r="AJ77" t="str">
        <f t="shared" si="52"/>
        <v>Ja</v>
      </c>
      <c r="AK77" t="str">
        <f t="shared" si="52"/>
        <v>Ja</v>
      </c>
      <c r="AL77" t="str">
        <f t="shared" si="52"/>
        <v>Ja</v>
      </c>
      <c r="AM77" t="str">
        <f t="shared" si="52"/>
        <v>Ja</v>
      </c>
      <c r="AN77" t="str">
        <f t="shared" si="52"/>
        <v>Ja</v>
      </c>
      <c r="AO77" t="str">
        <f t="shared" si="52"/>
        <v>Ja</v>
      </c>
      <c r="AP77" t="str">
        <f t="shared" si="52"/>
        <v>Ja</v>
      </c>
      <c r="AR77" s="31">
        <v>1</v>
      </c>
      <c r="AS77" s="31">
        <v>1</v>
      </c>
      <c r="AT77" s="31">
        <v>1</v>
      </c>
      <c r="AU77" s="31">
        <v>1</v>
      </c>
      <c r="AV77" s="31">
        <v>1</v>
      </c>
      <c r="AW77" s="31">
        <v>1</v>
      </c>
      <c r="AX77" s="31">
        <v>1</v>
      </c>
      <c r="AY77" s="31">
        <v>1</v>
      </c>
      <c r="AZ77" s="31">
        <v>1</v>
      </c>
      <c r="BA77" s="31">
        <v>1</v>
      </c>
    </row>
    <row r="78" spans="1:53">
      <c r="A78" s="2">
        <v>69</v>
      </c>
      <c r="B78">
        <v>1</v>
      </c>
      <c r="C78">
        <v>120</v>
      </c>
      <c r="D78">
        <v>-2</v>
      </c>
      <c r="E78">
        <v>0</v>
      </c>
      <c r="F78">
        <v>-2</v>
      </c>
      <c r="G78">
        <v>120</v>
      </c>
      <c r="H78">
        <v>-2</v>
      </c>
      <c r="I78">
        <v>-1</v>
      </c>
      <c r="J78">
        <v>4400</v>
      </c>
      <c r="K78">
        <v>-1</v>
      </c>
      <c r="L78">
        <v>-2</v>
      </c>
      <c r="N78" s="3" t="str">
        <f t="shared" si="54"/>
        <v>X</v>
      </c>
      <c r="O78" s="3">
        <f t="shared" si="43"/>
        <v>18</v>
      </c>
      <c r="P78" s="3"/>
      <c r="Q78" s="3"/>
      <c r="T78" t="str">
        <f t="shared" si="49"/>
        <v>B</v>
      </c>
      <c r="V78">
        <f t="shared" si="53"/>
        <v>-2</v>
      </c>
      <c r="W78">
        <f t="shared" si="36"/>
        <v>-2</v>
      </c>
      <c r="X78">
        <f t="shared" si="37"/>
        <v>-2</v>
      </c>
      <c r="Y78">
        <f t="shared" si="38"/>
        <v>-2</v>
      </c>
      <c r="Z78">
        <f t="shared" si="39"/>
        <v>-2</v>
      </c>
      <c r="AA78">
        <f t="shared" si="40"/>
        <v>-2</v>
      </c>
      <c r="AB78">
        <f t="shared" si="50"/>
        <v>-2</v>
      </c>
      <c r="AC78">
        <f t="shared" si="51"/>
        <v>-2</v>
      </c>
      <c r="AD78">
        <f t="shared" si="26"/>
        <v>-2</v>
      </c>
      <c r="AE78">
        <f t="shared" si="27"/>
        <v>-2</v>
      </c>
      <c r="AG78" t="str">
        <f t="shared" si="52"/>
        <v>Ja</v>
      </c>
      <c r="AH78" t="str">
        <f t="shared" si="52"/>
        <v>Ja</v>
      </c>
      <c r="AI78" t="str">
        <f t="shared" si="52"/>
        <v>Ja</v>
      </c>
      <c r="AJ78" t="str">
        <f t="shared" si="52"/>
        <v>Ja</v>
      </c>
      <c r="AK78" t="str">
        <f t="shared" si="52"/>
        <v>Ja</v>
      </c>
      <c r="AL78" t="str">
        <f t="shared" si="52"/>
        <v>Ja</v>
      </c>
      <c r="AM78" t="str">
        <f t="shared" si="52"/>
        <v>Ja</v>
      </c>
      <c r="AN78" t="str">
        <f t="shared" si="52"/>
        <v>Ja</v>
      </c>
      <c r="AO78" t="str">
        <f t="shared" si="52"/>
        <v>Ja</v>
      </c>
      <c r="AP78" t="str">
        <f t="shared" si="52"/>
        <v>Ja</v>
      </c>
      <c r="AR78" s="31">
        <v>1</v>
      </c>
      <c r="AS78" s="31">
        <v>1</v>
      </c>
      <c r="AT78" s="31">
        <v>1</v>
      </c>
      <c r="AU78" s="31">
        <v>1</v>
      </c>
      <c r="AV78" s="31">
        <v>1</v>
      </c>
      <c r="AW78" s="31">
        <v>1</v>
      </c>
      <c r="AX78" s="31">
        <v>1</v>
      </c>
      <c r="AY78" s="31">
        <v>1</v>
      </c>
      <c r="AZ78" s="31">
        <v>1</v>
      </c>
      <c r="BA78" s="31">
        <v>1</v>
      </c>
    </row>
    <row r="79" spans="1:53">
      <c r="A79" s="2">
        <v>70</v>
      </c>
      <c r="B79">
        <v>1</v>
      </c>
      <c r="C79">
        <v>60</v>
      </c>
      <c r="D79">
        <v>104</v>
      </c>
      <c r="E79">
        <v>0</v>
      </c>
      <c r="F79">
        <v>-3</v>
      </c>
      <c r="G79">
        <v>60</v>
      </c>
      <c r="H79">
        <v>104</v>
      </c>
      <c r="I79">
        <v>-1</v>
      </c>
      <c r="J79">
        <v>3900</v>
      </c>
      <c r="K79">
        <v>-1</v>
      </c>
      <c r="L79">
        <v>-1</v>
      </c>
      <c r="N79" s="3" t="str">
        <f t="shared" si="54"/>
        <v/>
      </c>
      <c r="O79" s="3">
        <f t="shared" si="43"/>
        <v>18</v>
      </c>
      <c r="P79" s="3"/>
      <c r="Q79" s="3"/>
      <c r="T79" t="str">
        <f t="shared" si="49"/>
        <v>B</v>
      </c>
      <c r="V79">
        <f t="shared" si="53"/>
        <v>-2</v>
      </c>
      <c r="W79">
        <f t="shared" si="36"/>
        <v>-2</v>
      </c>
      <c r="X79">
        <f t="shared" si="37"/>
        <v>-2</v>
      </c>
      <c r="Y79">
        <f t="shared" si="38"/>
        <v>-2</v>
      </c>
      <c r="Z79">
        <f t="shared" si="39"/>
        <v>-2</v>
      </c>
      <c r="AA79">
        <f t="shared" si="40"/>
        <v>-2</v>
      </c>
      <c r="AB79">
        <f t="shared" si="50"/>
        <v>-2</v>
      </c>
      <c r="AC79">
        <f t="shared" si="51"/>
        <v>-2</v>
      </c>
      <c r="AD79">
        <f t="shared" si="26"/>
        <v>-2</v>
      </c>
      <c r="AE79">
        <f t="shared" si="27"/>
        <v>-2</v>
      </c>
      <c r="AG79" t="str">
        <f t="shared" si="52"/>
        <v>Ja</v>
      </c>
      <c r="AH79" t="str">
        <f t="shared" si="52"/>
        <v>Ja</v>
      </c>
      <c r="AI79" t="str">
        <f t="shared" si="52"/>
        <v>Ja</v>
      </c>
      <c r="AJ79" t="str">
        <f t="shared" si="52"/>
        <v>Ja</v>
      </c>
      <c r="AK79" t="str">
        <f t="shared" si="52"/>
        <v>Ja</v>
      </c>
      <c r="AL79" t="str">
        <f t="shared" si="52"/>
        <v>Ja</v>
      </c>
      <c r="AM79" t="str">
        <f t="shared" si="52"/>
        <v>Ja</v>
      </c>
      <c r="AN79" t="str">
        <f t="shared" si="52"/>
        <v>Ja</v>
      </c>
      <c r="AO79" t="str">
        <f t="shared" si="52"/>
        <v>Ja</v>
      </c>
      <c r="AP79" t="str">
        <f t="shared" si="52"/>
        <v>Ja</v>
      </c>
      <c r="AR79" s="31">
        <v>1</v>
      </c>
      <c r="AS79" s="31">
        <v>1</v>
      </c>
      <c r="AT79" s="31">
        <v>1</v>
      </c>
      <c r="AU79" s="31">
        <v>1</v>
      </c>
      <c r="AV79" s="31">
        <v>1</v>
      </c>
      <c r="AW79" s="31">
        <v>1</v>
      </c>
      <c r="AX79" s="31">
        <v>1</v>
      </c>
      <c r="AY79" s="31">
        <v>1</v>
      </c>
      <c r="AZ79" s="31">
        <v>1</v>
      </c>
      <c r="BA79" s="31">
        <v>1</v>
      </c>
    </row>
    <row r="80" spans="1:53">
      <c r="A80" s="2">
        <v>71</v>
      </c>
      <c r="B80">
        <v>1</v>
      </c>
      <c r="C80">
        <v>-2</v>
      </c>
      <c r="D80">
        <v>91</v>
      </c>
      <c r="E80">
        <v>-2</v>
      </c>
      <c r="F80">
        <v>91</v>
      </c>
      <c r="G80">
        <v>-2</v>
      </c>
      <c r="H80">
        <v>99</v>
      </c>
      <c r="I80">
        <v>-1</v>
      </c>
      <c r="J80">
        <v>3000</v>
      </c>
      <c r="K80">
        <v>-1</v>
      </c>
      <c r="L80">
        <v>-1</v>
      </c>
      <c r="N80" s="3" t="str">
        <f t="shared" si="54"/>
        <v>X</v>
      </c>
      <c r="O80" s="3">
        <f t="shared" si="43"/>
        <v>19</v>
      </c>
      <c r="P80" s="3" t="str">
        <f>IF(O80&gt;$F$5,"X","-")</f>
        <v>X</v>
      </c>
      <c r="Q80" s="3" t="str">
        <f>IF(O80&lt;$F$6,"X","-")</f>
        <v>-</v>
      </c>
      <c r="S80" t="str">
        <f>IF(P80="X","Betriebsmeldung",IF(AND(S70="Betriebsmeldung",Q80="-"),"Betriebsmeldung",IF(AND(S70="Betriebsmeldung",Q80="X"),"Gutmeldung","-")))</f>
        <v>Betriebsmeldung</v>
      </c>
      <c r="T80" t="str">
        <f>IF(S$80="Betriebsmeldung","B","-")</f>
        <v>B</v>
      </c>
      <c r="V80">
        <f t="shared" si="53"/>
        <v>-2</v>
      </c>
      <c r="W80">
        <f t="shared" si="36"/>
        <v>-2</v>
      </c>
      <c r="X80">
        <f t="shared" si="37"/>
        <v>-2</v>
      </c>
      <c r="Y80">
        <f t="shared" si="38"/>
        <v>-2</v>
      </c>
      <c r="Z80">
        <f t="shared" si="39"/>
        <v>-2</v>
      </c>
      <c r="AA80">
        <f t="shared" si="40"/>
        <v>-2</v>
      </c>
      <c r="AB80">
        <f t="shared" si="50"/>
        <v>-2</v>
      </c>
      <c r="AC80">
        <f t="shared" si="51"/>
        <v>-2</v>
      </c>
      <c r="AD80">
        <f t="shared" si="26"/>
        <v>-2</v>
      </c>
      <c r="AE80">
        <f t="shared" si="27"/>
        <v>-2</v>
      </c>
      <c r="AG80" t="str">
        <f t="shared" si="52"/>
        <v>Ja</v>
      </c>
      <c r="AH80" t="str">
        <f t="shared" si="52"/>
        <v>Ja</v>
      </c>
      <c r="AI80" t="str">
        <f t="shared" si="52"/>
        <v>Ja</v>
      </c>
      <c r="AJ80" t="str">
        <f t="shared" si="52"/>
        <v>Ja</v>
      </c>
      <c r="AK80" t="str">
        <f t="shared" si="52"/>
        <v>Ja</v>
      </c>
      <c r="AL80" t="str">
        <f t="shared" si="52"/>
        <v>Ja</v>
      </c>
      <c r="AM80" t="str">
        <f t="shared" si="52"/>
        <v>Ja</v>
      </c>
      <c r="AN80" t="str">
        <f t="shared" si="52"/>
        <v>Ja</v>
      </c>
      <c r="AO80" t="str">
        <f t="shared" si="52"/>
        <v>Ja</v>
      </c>
      <c r="AP80" t="str">
        <f t="shared" si="52"/>
        <v>Ja</v>
      </c>
      <c r="AR80" s="31">
        <v>1</v>
      </c>
      <c r="AS80" s="31">
        <v>1</v>
      </c>
      <c r="AT80" s="31">
        <v>1</v>
      </c>
      <c r="AU80" s="31">
        <v>1</v>
      </c>
      <c r="AV80" s="31">
        <v>1</v>
      </c>
      <c r="AW80" s="31">
        <v>1</v>
      </c>
      <c r="AX80" s="31">
        <v>1</v>
      </c>
      <c r="AY80" s="31">
        <v>1</v>
      </c>
      <c r="AZ80" s="31">
        <v>1</v>
      </c>
      <c r="BA80" s="31">
        <v>1</v>
      </c>
    </row>
    <row r="81" spans="1:53">
      <c r="A81" s="2">
        <v>72</v>
      </c>
      <c r="B81">
        <v>1</v>
      </c>
      <c r="C81">
        <v>120</v>
      </c>
      <c r="D81">
        <v>105</v>
      </c>
      <c r="E81">
        <v>0</v>
      </c>
      <c r="F81">
        <v>-3</v>
      </c>
      <c r="G81">
        <v>120</v>
      </c>
      <c r="H81">
        <v>105</v>
      </c>
      <c r="I81">
        <v>-1</v>
      </c>
      <c r="J81">
        <v>3500</v>
      </c>
      <c r="K81">
        <v>-1</v>
      </c>
      <c r="L81">
        <v>-1</v>
      </c>
      <c r="N81" s="3" t="str">
        <f t="shared" si="54"/>
        <v/>
      </c>
      <c r="O81" s="3">
        <f t="shared" si="43"/>
        <v>19</v>
      </c>
      <c r="P81" s="3"/>
      <c r="Q81" s="3"/>
      <c r="T81" t="str">
        <f t="shared" ref="T81:T89" si="55">IF(S$80="Betriebsmeldung","B","-")</f>
        <v>B</v>
      </c>
      <c r="V81">
        <f t="shared" si="53"/>
        <v>-2</v>
      </c>
      <c r="W81">
        <f t="shared" si="36"/>
        <v>-2</v>
      </c>
      <c r="X81">
        <f t="shared" si="37"/>
        <v>-2</v>
      </c>
      <c r="Y81">
        <f t="shared" si="38"/>
        <v>-2</v>
      </c>
      <c r="Z81">
        <f t="shared" si="39"/>
        <v>-2</v>
      </c>
      <c r="AA81">
        <f t="shared" si="40"/>
        <v>-2</v>
      </c>
      <c r="AB81">
        <f t="shared" si="50"/>
        <v>-2</v>
      </c>
      <c r="AC81">
        <f t="shared" si="51"/>
        <v>-2</v>
      </c>
      <c r="AD81">
        <f t="shared" si="26"/>
        <v>-2</v>
      </c>
      <c r="AE81">
        <f t="shared" si="27"/>
        <v>-2</v>
      </c>
      <c r="AG81" t="str">
        <f t="shared" si="52"/>
        <v>Ja</v>
      </c>
      <c r="AH81" t="str">
        <f t="shared" si="52"/>
        <v>Ja</v>
      </c>
      <c r="AI81" t="str">
        <f t="shared" si="52"/>
        <v>Ja</v>
      </c>
      <c r="AJ81" t="str">
        <f t="shared" si="52"/>
        <v>Ja</v>
      </c>
      <c r="AK81" t="str">
        <f t="shared" si="52"/>
        <v>Ja</v>
      </c>
      <c r="AL81" t="str">
        <f t="shared" si="52"/>
        <v>Ja</v>
      </c>
      <c r="AM81" t="str">
        <f t="shared" si="52"/>
        <v>Ja</v>
      </c>
      <c r="AN81" t="str">
        <f t="shared" si="52"/>
        <v>Ja</v>
      </c>
      <c r="AO81" t="str">
        <f t="shared" si="52"/>
        <v>Ja</v>
      </c>
      <c r="AP81" t="str">
        <f t="shared" si="52"/>
        <v>Ja</v>
      </c>
      <c r="AR81" s="31">
        <v>1</v>
      </c>
      <c r="AS81" s="31">
        <v>1</v>
      </c>
      <c r="AT81" s="31">
        <v>1</v>
      </c>
      <c r="AU81" s="31">
        <v>1</v>
      </c>
      <c r="AV81" s="31">
        <v>1</v>
      </c>
      <c r="AW81" s="31">
        <v>1</v>
      </c>
      <c r="AX81" s="31">
        <v>1</v>
      </c>
      <c r="AY81" s="31">
        <v>1</v>
      </c>
      <c r="AZ81" s="31">
        <v>1</v>
      </c>
      <c r="BA81" s="31">
        <v>1</v>
      </c>
    </row>
    <row r="82" spans="1:53">
      <c r="A82" s="2">
        <v>73</v>
      </c>
      <c r="B82">
        <v>1</v>
      </c>
      <c r="C82">
        <v>-2</v>
      </c>
      <c r="D82">
        <v>-2</v>
      </c>
      <c r="E82">
        <v>-2</v>
      </c>
      <c r="F82">
        <v>-2</v>
      </c>
      <c r="G82">
        <v>-2</v>
      </c>
      <c r="H82">
        <v>-2</v>
      </c>
      <c r="I82">
        <v>-1</v>
      </c>
      <c r="J82">
        <v>4000</v>
      </c>
      <c r="K82">
        <v>-1</v>
      </c>
      <c r="L82">
        <v>-2</v>
      </c>
      <c r="N82" s="3" t="str">
        <f t="shared" si="54"/>
        <v>X</v>
      </c>
      <c r="O82" s="3">
        <f t="shared" si="43"/>
        <v>20</v>
      </c>
      <c r="P82" s="3"/>
      <c r="Q82" s="3"/>
      <c r="T82" t="str">
        <f t="shared" si="55"/>
        <v>B</v>
      </c>
      <c r="V82">
        <f t="shared" si="53"/>
        <v>-2</v>
      </c>
      <c r="W82">
        <f t="shared" si="36"/>
        <v>-2</v>
      </c>
      <c r="X82">
        <f t="shared" si="37"/>
        <v>-2</v>
      </c>
      <c r="Y82">
        <f t="shared" si="38"/>
        <v>-2</v>
      </c>
      <c r="Z82">
        <f t="shared" si="39"/>
        <v>-2</v>
      </c>
      <c r="AA82">
        <f t="shared" si="40"/>
        <v>-2</v>
      </c>
      <c r="AB82">
        <f t="shared" si="50"/>
        <v>-2</v>
      </c>
      <c r="AC82">
        <f t="shared" si="51"/>
        <v>-2</v>
      </c>
      <c r="AD82">
        <f t="shared" si="26"/>
        <v>-2</v>
      </c>
      <c r="AE82">
        <f t="shared" si="27"/>
        <v>-2</v>
      </c>
      <c r="AG82" t="str">
        <f t="shared" si="52"/>
        <v>Ja</v>
      </c>
      <c r="AH82" t="str">
        <f t="shared" si="52"/>
        <v>Ja</v>
      </c>
      <c r="AI82" t="str">
        <f t="shared" si="52"/>
        <v>Ja</v>
      </c>
      <c r="AJ82" t="str">
        <f t="shared" si="52"/>
        <v>Ja</v>
      </c>
      <c r="AK82" t="str">
        <f t="shared" si="52"/>
        <v>Ja</v>
      </c>
      <c r="AL82" t="str">
        <f t="shared" si="52"/>
        <v>Ja</v>
      </c>
      <c r="AM82" t="str">
        <f t="shared" si="52"/>
        <v>Ja</v>
      </c>
      <c r="AN82" t="str">
        <f t="shared" si="52"/>
        <v>Ja</v>
      </c>
      <c r="AO82" t="str">
        <f t="shared" si="52"/>
        <v>Ja</v>
      </c>
      <c r="AP82" t="str">
        <f t="shared" si="52"/>
        <v>Ja</v>
      </c>
      <c r="AR82" s="31">
        <v>1</v>
      </c>
      <c r="AS82" s="31">
        <v>1</v>
      </c>
      <c r="AT82" s="31">
        <v>1</v>
      </c>
      <c r="AU82" s="31">
        <v>1</v>
      </c>
      <c r="AV82" s="31">
        <v>1</v>
      </c>
      <c r="AW82" s="31">
        <v>1</v>
      </c>
      <c r="AX82" s="31">
        <v>1</v>
      </c>
      <c r="AY82" s="31">
        <v>1</v>
      </c>
      <c r="AZ82" s="31">
        <v>1</v>
      </c>
      <c r="BA82" s="31">
        <v>1</v>
      </c>
    </row>
    <row r="83" spans="1:53">
      <c r="A83" s="2">
        <v>74</v>
      </c>
      <c r="B83">
        <v>1</v>
      </c>
      <c r="C83">
        <v>120</v>
      </c>
      <c r="D83">
        <v>100</v>
      </c>
      <c r="E83">
        <v>60</v>
      </c>
      <c r="F83">
        <v>86</v>
      </c>
      <c r="G83">
        <v>60</v>
      </c>
      <c r="H83">
        <v>114</v>
      </c>
      <c r="I83">
        <v>-1</v>
      </c>
      <c r="J83">
        <v>4000</v>
      </c>
      <c r="K83">
        <v>-1</v>
      </c>
      <c r="L83">
        <v>-1</v>
      </c>
      <c r="N83" s="3" t="str">
        <f t="shared" si="54"/>
        <v/>
      </c>
      <c r="O83" s="3">
        <f t="shared" si="43"/>
        <v>19</v>
      </c>
      <c r="P83" s="3"/>
      <c r="Q83" s="3"/>
      <c r="T83" t="str">
        <f t="shared" si="55"/>
        <v>B</v>
      </c>
      <c r="V83">
        <f t="shared" si="53"/>
        <v>-2</v>
      </c>
      <c r="W83">
        <f t="shared" si="36"/>
        <v>-2</v>
      </c>
      <c r="X83">
        <f t="shared" si="37"/>
        <v>-2</v>
      </c>
      <c r="Y83">
        <f t="shared" si="38"/>
        <v>-2</v>
      </c>
      <c r="Z83">
        <f t="shared" si="39"/>
        <v>-2</v>
      </c>
      <c r="AA83">
        <f t="shared" si="40"/>
        <v>-2</v>
      </c>
      <c r="AB83">
        <f t="shared" si="50"/>
        <v>-2</v>
      </c>
      <c r="AC83">
        <f t="shared" si="51"/>
        <v>-2</v>
      </c>
      <c r="AD83">
        <f t="shared" si="26"/>
        <v>-2</v>
      </c>
      <c r="AE83">
        <f t="shared" si="27"/>
        <v>-2</v>
      </c>
      <c r="AG83" t="str">
        <f t="shared" si="52"/>
        <v>Ja</v>
      </c>
      <c r="AH83" t="str">
        <f t="shared" si="52"/>
        <v>Ja</v>
      </c>
      <c r="AI83" t="str">
        <f t="shared" si="52"/>
        <v>Ja</v>
      </c>
      <c r="AJ83" t="str">
        <f t="shared" si="52"/>
        <v>Ja</v>
      </c>
      <c r="AK83" t="str">
        <f t="shared" si="52"/>
        <v>Ja</v>
      </c>
      <c r="AL83" t="str">
        <f t="shared" si="52"/>
        <v>Ja</v>
      </c>
      <c r="AM83" t="str">
        <f t="shared" si="52"/>
        <v>Ja</v>
      </c>
      <c r="AN83" t="str">
        <f t="shared" si="52"/>
        <v>Ja</v>
      </c>
      <c r="AO83" t="str">
        <f t="shared" si="52"/>
        <v>Ja</v>
      </c>
      <c r="AP83" t="str">
        <f t="shared" si="52"/>
        <v>Ja</v>
      </c>
      <c r="AR83" s="31">
        <v>1</v>
      </c>
      <c r="AS83" s="31">
        <v>1</v>
      </c>
      <c r="AT83" s="31">
        <v>1</v>
      </c>
      <c r="AU83" s="31">
        <v>1</v>
      </c>
      <c r="AV83" s="31">
        <v>1</v>
      </c>
      <c r="AW83" s="31">
        <v>1</v>
      </c>
      <c r="AX83" s="31">
        <v>1</v>
      </c>
      <c r="AY83" s="31">
        <v>1</v>
      </c>
      <c r="AZ83" s="31">
        <v>1</v>
      </c>
      <c r="BA83" s="31">
        <v>1</v>
      </c>
    </row>
    <row r="84" spans="1:53">
      <c r="A84" s="2">
        <v>75</v>
      </c>
      <c r="B84">
        <v>1</v>
      </c>
      <c r="C84">
        <v>-2</v>
      </c>
      <c r="D84">
        <v>-2</v>
      </c>
      <c r="E84">
        <v>-2</v>
      </c>
      <c r="F84">
        <v>-2</v>
      </c>
      <c r="G84">
        <v>-2</v>
      </c>
      <c r="H84">
        <v>-2</v>
      </c>
      <c r="I84">
        <v>-1</v>
      </c>
      <c r="J84">
        <v>3500</v>
      </c>
      <c r="K84">
        <v>-1</v>
      </c>
      <c r="L84">
        <v>-2</v>
      </c>
      <c r="N84" s="3" t="str">
        <f t="shared" si="54"/>
        <v>X</v>
      </c>
      <c r="O84" s="3">
        <f t="shared" si="43"/>
        <v>19</v>
      </c>
      <c r="P84" s="3"/>
      <c r="Q84" s="3"/>
      <c r="T84" t="str">
        <f t="shared" si="55"/>
        <v>B</v>
      </c>
      <c r="V84">
        <f t="shared" si="53"/>
        <v>-2</v>
      </c>
      <c r="W84">
        <f t="shared" si="36"/>
        <v>-2</v>
      </c>
      <c r="X84">
        <f t="shared" si="37"/>
        <v>-2</v>
      </c>
      <c r="Y84">
        <f t="shared" si="38"/>
        <v>-2</v>
      </c>
      <c r="Z84">
        <f t="shared" si="39"/>
        <v>-2</v>
      </c>
      <c r="AA84">
        <f t="shared" si="40"/>
        <v>-2</v>
      </c>
      <c r="AB84">
        <f t="shared" si="50"/>
        <v>-2</v>
      </c>
      <c r="AC84">
        <f t="shared" si="51"/>
        <v>-2</v>
      </c>
      <c r="AD84">
        <f t="shared" si="26"/>
        <v>-2</v>
      </c>
      <c r="AE84">
        <f t="shared" si="27"/>
        <v>-2</v>
      </c>
      <c r="AG84" t="str">
        <f t="shared" si="52"/>
        <v>Ja</v>
      </c>
      <c r="AH84" t="str">
        <f t="shared" si="52"/>
        <v>Ja</v>
      </c>
      <c r="AI84" t="str">
        <f t="shared" si="52"/>
        <v>Ja</v>
      </c>
      <c r="AJ84" t="str">
        <f t="shared" si="52"/>
        <v>Ja</v>
      </c>
      <c r="AK84" t="str">
        <f t="shared" si="52"/>
        <v>Ja</v>
      </c>
      <c r="AL84" t="str">
        <f t="shared" si="52"/>
        <v>Ja</v>
      </c>
      <c r="AM84" t="str">
        <f t="shared" si="52"/>
        <v>Ja</v>
      </c>
      <c r="AN84" t="str">
        <f t="shared" si="52"/>
        <v>Ja</v>
      </c>
      <c r="AO84" t="str">
        <f t="shared" si="52"/>
        <v>Ja</v>
      </c>
      <c r="AP84" t="str">
        <f t="shared" si="52"/>
        <v>Ja</v>
      </c>
      <c r="AR84" s="31">
        <v>1</v>
      </c>
      <c r="AS84" s="31">
        <v>1</v>
      </c>
      <c r="AT84" s="31">
        <v>1</v>
      </c>
      <c r="AU84" s="31">
        <v>1</v>
      </c>
      <c r="AV84" s="31">
        <v>1</v>
      </c>
      <c r="AW84" s="31">
        <v>1</v>
      </c>
      <c r="AX84" s="31">
        <v>1</v>
      </c>
      <c r="AY84" s="31">
        <v>1</v>
      </c>
      <c r="AZ84" s="31">
        <v>1</v>
      </c>
      <c r="BA84" s="31">
        <v>1</v>
      </c>
    </row>
    <row r="85" spans="1:53">
      <c r="A85" s="2">
        <v>76</v>
      </c>
      <c r="B85">
        <v>1</v>
      </c>
      <c r="C85">
        <v>120</v>
      </c>
      <c r="D85">
        <v>87</v>
      </c>
      <c r="E85">
        <v>120</v>
      </c>
      <c r="F85">
        <v>87</v>
      </c>
      <c r="G85">
        <v>0</v>
      </c>
      <c r="H85">
        <v>-3</v>
      </c>
      <c r="I85">
        <v>-1</v>
      </c>
      <c r="J85">
        <v>3000</v>
      </c>
      <c r="K85">
        <v>-1</v>
      </c>
      <c r="L85">
        <v>-1</v>
      </c>
      <c r="N85" s="3" t="str">
        <f t="shared" si="54"/>
        <v/>
      </c>
      <c r="O85" s="3">
        <f t="shared" si="43"/>
        <v>19</v>
      </c>
      <c r="P85" s="3"/>
      <c r="Q85" s="3"/>
      <c r="T85" t="str">
        <f t="shared" si="55"/>
        <v>B</v>
      </c>
      <c r="V85">
        <f t="shared" si="53"/>
        <v>-2</v>
      </c>
      <c r="W85">
        <f t="shared" si="36"/>
        <v>-2</v>
      </c>
      <c r="X85">
        <f t="shared" si="37"/>
        <v>-2</v>
      </c>
      <c r="Y85">
        <f t="shared" si="38"/>
        <v>-2</v>
      </c>
      <c r="Z85">
        <f t="shared" si="39"/>
        <v>-2</v>
      </c>
      <c r="AA85">
        <f t="shared" si="40"/>
        <v>-2</v>
      </c>
      <c r="AB85">
        <f t="shared" si="50"/>
        <v>-2</v>
      </c>
      <c r="AC85">
        <f t="shared" si="51"/>
        <v>-2</v>
      </c>
      <c r="AD85">
        <f t="shared" si="26"/>
        <v>-2</v>
      </c>
      <c r="AE85">
        <f t="shared" si="27"/>
        <v>-2</v>
      </c>
      <c r="AG85" t="str">
        <f t="shared" si="52"/>
        <v>Ja</v>
      </c>
      <c r="AH85" t="str">
        <f t="shared" si="52"/>
        <v>Ja</v>
      </c>
      <c r="AI85" t="str">
        <f t="shared" si="52"/>
        <v>Ja</v>
      </c>
      <c r="AJ85" t="str">
        <f t="shared" si="52"/>
        <v>Ja</v>
      </c>
      <c r="AK85" t="str">
        <f t="shared" si="52"/>
        <v>Ja</v>
      </c>
      <c r="AL85" t="str">
        <f t="shared" si="52"/>
        <v>Ja</v>
      </c>
      <c r="AM85" t="str">
        <f t="shared" si="52"/>
        <v>Ja</v>
      </c>
      <c r="AN85" t="str">
        <f t="shared" si="52"/>
        <v>Ja</v>
      </c>
      <c r="AO85" t="str">
        <f t="shared" si="52"/>
        <v>Ja</v>
      </c>
      <c r="AP85" t="str">
        <f t="shared" si="52"/>
        <v>Ja</v>
      </c>
      <c r="AR85" s="31">
        <v>1</v>
      </c>
      <c r="AS85" s="31">
        <v>1</v>
      </c>
      <c r="AT85" s="31">
        <v>1</v>
      </c>
      <c r="AU85" s="31">
        <v>1</v>
      </c>
      <c r="AV85" s="31">
        <v>1</v>
      </c>
      <c r="AW85" s="31">
        <v>1</v>
      </c>
      <c r="AX85" s="31">
        <v>1</v>
      </c>
      <c r="AY85" s="31">
        <v>1</v>
      </c>
      <c r="AZ85" s="31">
        <v>1</v>
      </c>
      <c r="BA85" s="31">
        <v>1</v>
      </c>
    </row>
    <row r="86" spans="1:53">
      <c r="A86" s="2">
        <v>77</v>
      </c>
      <c r="B86">
        <v>1</v>
      </c>
      <c r="C86">
        <v>60</v>
      </c>
      <c r="D86">
        <v>86</v>
      </c>
      <c r="E86">
        <v>59</v>
      </c>
      <c r="F86">
        <v>86</v>
      </c>
      <c r="G86">
        <v>1</v>
      </c>
      <c r="H86">
        <v>86</v>
      </c>
      <c r="I86">
        <v>-1</v>
      </c>
      <c r="J86">
        <v>3900</v>
      </c>
      <c r="K86">
        <v>-1</v>
      </c>
      <c r="L86">
        <v>-1</v>
      </c>
      <c r="N86" s="3" t="str">
        <f t="shared" si="54"/>
        <v/>
      </c>
      <c r="O86" s="3">
        <f t="shared" si="43"/>
        <v>19</v>
      </c>
      <c r="P86" s="3"/>
      <c r="Q86" s="3"/>
      <c r="T86" t="str">
        <f t="shared" si="55"/>
        <v>B</v>
      </c>
      <c r="V86">
        <f t="shared" si="53"/>
        <v>-2</v>
      </c>
      <c r="W86">
        <f t="shared" si="36"/>
        <v>-2</v>
      </c>
      <c r="X86">
        <f t="shared" si="37"/>
        <v>-2</v>
      </c>
      <c r="Y86">
        <f t="shared" si="38"/>
        <v>-2</v>
      </c>
      <c r="Z86">
        <f t="shared" si="39"/>
        <v>-2</v>
      </c>
      <c r="AA86">
        <f t="shared" si="40"/>
        <v>-2</v>
      </c>
      <c r="AB86">
        <f t="shared" si="50"/>
        <v>-2</v>
      </c>
      <c r="AC86">
        <f t="shared" si="51"/>
        <v>-2</v>
      </c>
      <c r="AD86">
        <f t="shared" si="26"/>
        <v>-2</v>
      </c>
      <c r="AE86">
        <f t="shared" si="27"/>
        <v>-2</v>
      </c>
      <c r="AG86" t="str">
        <f t="shared" si="52"/>
        <v>Ja</v>
      </c>
      <c r="AH86" t="str">
        <f t="shared" si="52"/>
        <v>Ja</v>
      </c>
      <c r="AI86" t="str">
        <f t="shared" si="52"/>
        <v>Ja</v>
      </c>
      <c r="AJ86" t="str">
        <f t="shared" si="52"/>
        <v>Ja</v>
      </c>
      <c r="AK86" t="str">
        <f t="shared" si="52"/>
        <v>Ja</v>
      </c>
      <c r="AL86" t="str">
        <f t="shared" si="52"/>
        <v>Ja</v>
      </c>
      <c r="AM86" t="str">
        <f t="shared" si="52"/>
        <v>Ja</v>
      </c>
      <c r="AN86" t="str">
        <f t="shared" si="52"/>
        <v>Ja</v>
      </c>
      <c r="AO86" t="str">
        <f t="shared" si="52"/>
        <v>Ja</v>
      </c>
      <c r="AP86" t="str">
        <f t="shared" si="52"/>
        <v>Ja</v>
      </c>
      <c r="AR86" s="31">
        <v>1</v>
      </c>
      <c r="AS86" s="31">
        <v>1</v>
      </c>
      <c r="AT86" s="31">
        <v>1</v>
      </c>
      <c r="AU86" s="31">
        <v>1</v>
      </c>
      <c r="AV86" s="31">
        <v>1</v>
      </c>
      <c r="AW86" s="31">
        <v>1</v>
      </c>
      <c r="AX86" s="31">
        <v>1</v>
      </c>
      <c r="AY86" s="31">
        <v>1</v>
      </c>
      <c r="AZ86" s="31">
        <v>1</v>
      </c>
      <c r="BA86" s="31">
        <v>1</v>
      </c>
    </row>
    <row r="87" spans="1:53">
      <c r="A87" s="2">
        <v>78</v>
      </c>
      <c r="B87">
        <v>1</v>
      </c>
      <c r="C87">
        <v>300</v>
      </c>
      <c r="D87">
        <v>99</v>
      </c>
      <c r="E87">
        <v>60</v>
      </c>
      <c r="F87">
        <v>90</v>
      </c>
      <c r="G87">
        <v>240</v>
      </c>
      <c r="H87">
        <v>102</v>
      </c>
      <c r="I87">
        <v>-1</v>
      </c>
      <c r="J87">
        <v>4400</v>
      </c>
      <c r="K87">
        <v>-1</v>
      </c>
      <c r="L87">
        <v>-1</v>
      </c>
      <c r="N87" s="3" t="str">
        <f t="shared" si="54"/>
        <v/>
      </c>
      <c r="O87" s="3">
        <f t="shared" si="43"/>
        <v>19</v>
      </c>
      <c r="P87" s="3"/>
      <c r="Q87" s="3"/>
      <c r="T87" t="str">
        <f t="shared" si="55"/>
        <v>B</v>
      </c>
      <c r="V87">
        <f t="shared" si="53"/>
        <v>-2</v>
      </c>
      <c r="W87">
        <f t="shared" si="36"/>
        <v>-2</v>
      </c>
      <c r="X87">
        <f t="shared" si="37"/>
        <v>-2</v>
      </c>
      <c r="Y87">
        <f t="shared" si="38"/>
        <v>-2</v>
      </c>
      <c r="Z87">
        <f t="shared" si="39"/>
        <v>-2</v>
      </c>
      <c r="AA87">
        <f t="shared" si="40"/>
        <v>-2</v>
      </c>
      <c r="AB87">
        <f t="shared" si="50"/>
        <v>-2</v>
      </c>
      <c r="AC87">
        <f t="shared" si="51"/>
        <v>-2</v>
      </c>
      <c r="AD87">
        <f t="shared" si="26"/>
        <v>-2</v>
      </c>
      <c r="AE87">
        <f t="shared" si="27"/>
        <v>-2</v>
      </c>
      <c r="AG87" t="str">
        <f t="shared" si="52"/>
        <v>Ja</v>
      </c>
      <c r="AH87" t="str">
        <f t="shared" si="52"/>
        <v>Ja</v>
      </c>
      <c r="AI87" t="str">
        <f t="shared" si="52"/>
        <v>Ja</v>
      </c>
      <c r="AJ87" t="str">
        <f t="shared" si="52"/>
        <v>Ja</v>
      </c>
      <c r="AK87" t="str">
        <f t="shared" si="52"/>
        <v>Ja</v>
      </c>
      <c r="AL87" t="str">
        <f t="shared" si="52"/>
        <v>Ja</v>
      </c>
      <c r="AM87" t="str">
        <f t="shared" si="52"/>
        <v>Ja</v>
      </c>
      <c r="AN87" t="str">
        <f t="shared" si="52"/>
        <v>Ja</v>
      </c>
      <c r="AO87" t="str">
        <f t="shared" si="52"/>
        <v>Ja</v>
      </c>
      <c r="AP87" t="str">
        <f t="shared" si="52"/>
        <v>Ja</v>
      </c>
      <c r="AR87" s="31">
        <v>1</v>
      </c>
      <c r="AS87" s="31">
        <v>1</v>
      </c>
      <c r="AT87" s="31">
        <v>1</v>
      </c>
      <c r="AU87" s="31">
        <v>1</v>
      </c>
      <c r="AV87" s="31">
        <v>1</v>
      </c>
      <c r="AW87" s="31">
        <v>1</v>
      </c>
      <c r="AX87" s="31">
        <v>1</v>
      </c>
      <c r="AY87" s="31">
        <v>1</v>
      </c>
      <c r="AZ87" s="31">
        <v>1</v>
      </c>
      <c r="BA87" s="31">
        <v>1</v>
      </c>
    </row>
    <row r="88" spans="1:53">
      <c r="A88" s="2">
        <v>79</v>
      </c>
      <c r="B88">
        <v>1</v>
      </c>
      <c r="C88">
        <v>480</v>
      </c>
      <c r="D88">
        <v>105</v>
      </c>
      <c r="E88">
        <v>180</v>
      </c>
      <c r="F88">
        <v>98</v>
      </c>
      <c r="G88">
        <v>300</v>
      </c>
      <c r="H88">
        <v>110</v>
      </c>
      <c r="I88">
        <v>-1</v>
      </c>
      <c r="J88">
        <v>4200</v>
      </c>
      <c r="K88">
        <v>-1</v>
      </c>
      <c r="L88">
        <v>-1</v>
      </c>
      <c r="N88" s="3" t="str">
        <f t="shared" si="54"/>
        <v/>
      </c>
      <c r="O88" s="3">
        <f t="shared" si="43"/>
        <v>19</v>
      </c>
      <c r="P88" s="3"/>
      <c r="Q88" s="3"/>
      <c r="T88" t="str">
        <f t="shared" si="55"/>
        <v>B</v>
      </c>
      <c r="V88">
        <f t="shared" si="53"/>
        <v>-2</v>
      </c>
      <c r="W88">
        <f t="shared" si="36"/>
        <v>-2</v>
      </c>
      <c r="X88">
        <f t="shared" si="37"/>
        <v>-2</v>
      </c>
      <c r="Y88">
        <f t="shared" si="38"/>
        <v>-2</v>
      </c>
      <c r="Z88">
        <f t="shared" si="39"/>
        <v>-2</v>
      </c>
      <c r="AA88">
        <f t="shared" si="40"/>
        <v>-2</v>
      </c>
      <c r="AB88">
        <f t="shared" si="50"/>
        <v>-2</v>
      </c>
      <c r="AC88">
        <f t="shared" si="51"/>
        <v>-2</v>
      </c>
      <c r="AD88">
        <f t="shared" si="26"/>
        <v>-2</v>
      </c>
      <c r="AE88">
        <f t="shared" si="27"/>
        <v>-2</v>
      </c>
      <c r="AG88" t="str">
        <f t="shared" ref="AG88:AP103" si="56">IF($T88="B","Ja","Nein")</f>
        <v>Ja</v>
      </c>
      <c r="AH88" t="str">
        <f t="shared" si="56"/>
        <v>Ja</v>
      </c>
      <c r="AI88" t="str">
        <f t="shared" si="56"/>
        <v>Ja</v>
      </c>
      <c r="AJ88" t="str">
        <f t="shared" si="56"/>
        <v>Ja</v>
      </c>
      <c r="AK88" t="str">
        <f t="shared" si="56"/>
        <v>Ja</v>
      </c>
      <c r="AL88" t="str">
        <f t="shared" si="56"/>
        <v>Ja</v>
      </c>
      <c r="AM88" t="str">
        <f t="shared" si="56"/>
        <v>Ja</v>
      </c>
      <c r="AN88" t="str">
        <f t="shared" si="56"/>
        <v>Ja</v>
      </c>
      <c r="AO88" t="str">
        <f t="shared" si="56"/>
        <v>Ja</v>
      </c>
      <c r="AP88" t="str">
        <f t="shared" si="56"/>
        <v>Ja</v>
      </c>
      <c r="AR88" s="31">
        <v>1</v>
      </c>
      <c r="AS88" s="31">
        <v>1</v>
      </c>
      <c r="AT88" s="31">
        <v>1</v>
      </c>
      <c r="AU88" s="31">
        <v>1</v>
      </c>
      <c r="AV88" s="31">
        <v>1</v>
      </c>
      <c r="AW88" s="31">
        <v>1</v>
      </c>
      <c r="AX88" s="31">
        <v>1</v>
      </c>
      <c r="AY88" s="31">
        <v>1</v>
      </c>
      <c r="AZ88" s="31">
        <v>1</v>
      </c>
      <c r="BA88" s="31">
        <v>1</v>
      </c>
    </row>
    <row r="89" spans="1:53">
      <c r="A89" s="2">
        <v>80</v>
      </c>
      <c r="B89">
        <v>1</v>
      </c>
      <c r="C89">
        <v>240</v>
      </c>
      <c r="D89">
        <v>93</v>
      </c>
      <c r="E89">
        <v>180</v>
      </c>
      <c r="F89">
        <v>89</v>
      </c>
      <c r="G89">
        <v>60</v>
      </c>
      <c r="H89">
        <v>108</v>
      </c>
      <c r="I89">
        <v>-1</v>
      </c>
      <c r="J89">
        <v>3100</v>
      </c>
      <c r="K89">
        <v>-1</v>
      </c>
      <c r="L89">
        <v>-1</v>
      </c>
      <c r="N89" s="3" t="str">
        <f t="shared" si="54"/>
        <v/>
      </c>
      <c r="O89" s="3">
        <f t="shared" si="43"/>
        <v>19</v>
      </c>
      <c r="P89" s="3"/>
      <c r="Q89" s="3"/>
      <c r="T89" t="str">
        <f t="shared" si="55"/>
        <v>B</v>
      </c>
      <c r="V89">
        <f t="shared" si="53"/>
        <v>-2</v>
      </c>
      <c r="W89">
        <f t="shared" si="36"/>
        <v>-2</v>
      </c>
      <c r="X89">
        <f t="shared" si="37"/>
        <v>-2</v>
      </c>
      <c r="Y89">
        <f t="shared" si="38"/>
        <v>-2</v>
      </c>
      <c r="Z89">
        <f t="shared" si="39"/>
        <v>-2</v>
      </c>
      <c r="AA89">
        <f t="shared" si="40"/>
        <v>-2</v>
      </c>
      <c r="AB89">
        <f t="shared" si="50"/>
        <v>-2</v>
      </c>
      <c r="AC89">
        <f t="shared" si="51"/>
        <v>-2</v>
      </c>
      <c r="AD89">
        <f t="shared" si="26"/>
        <v>-2</v>
      </c>
      <c r="AE89">
        <f t="shared" si="27"/>
        <v>-2</v>
      </c>
      <c r="AG89" t="str">
        <f t="shared" si="56"/>
        <v>Ja</v>
      </c>
      <c r="AH89" t="str">
        <f t="shared" si="56"/>
        <v>Ja</v>
      </c>
      <c r="AI89" t="str">
        <f t="shared" si="56"/>
        <v>Ja</v>
      </c>
      <c r="AJ89" t="str">
        <f t="shared" si="56"/>
        <v>Ja</v>
      </c>
      <c r="AK89" t="str">
        <f t="shared" si="56"/>
        <v>Ja</v>
      </c>
      <c r="AL89" t="str">
        <f t="shared" si="56"/>
        <v>Ja</v>
      </c>
      <c r="AM89" t="str">
        <f t="shared" si="56"/>
        <v>Ja</v>
      </c>
      <c r="AN89" t="str">
        <f t="shared" si="56"/>
        <v>Ja</v>
      </c>
      <c r="AO89" t="str">
        <f t="shared" si="56"/>
        <v>Ja</v>
      </c>
      <c r="AP89" t="str">
        <f t="shared" si="56"/>
        <v>Ja</v>
      </c>
      <c r="AR89" s="31">
        <v>1</v>
      </c>
      <c r="AS89" s="31">
        <v>1</v>
      </c>
      <c r="AT89" s="31">
        <v>1</v>
      </c>
      <c r="AU89" s="31">
        <v>1</v>
      </c>
      <c r="AV89" s="31">
        <v>1</v>
      </c>
      <c r="AW89" s="31">
        <v>1</v>
      </c>
      <c r="AX89" s="31">
        <v>1</v>
      </c>
      <c r="AY89" s="31">
        <v>1</v>
      </c>
      <c r="AZ89" s="31">
        <v>1</v>
      </c>
      <c r="BA89" s="31">
        <v>1</v>
      </c>
    </row>
    <row r="90" spans="1:53">
      <c r="A90" s="2">
        <v>81</v>
      </c>
      <c r="B90">
        <v>1</v>
      </c>
      <c r="C90">
        <v>120</v>
      </c>
      <c r="D90">
        <v>93</v>
      </c>
      <c r="E90">
        <v>60</v>
      </c>
      <c r="F90">
        <v>84</v>
      </c>
      <c r="G90">
        <v>60</v>
      </c>
      <c r="H90">
        <v>103</v>
      </c>
      <c r="I90">
        <v>-1</v>
      </c>
      <c r="J90">
        <v>3800</v>
      </c>
      <c r="K90">
        <v>-1</v>
      </c>
      <c r="L90">
        <v>-1</v>
      </c>
      <c r="N90" s="3" t="str">
        <f t="shared" si="54"/>
        <v/>
      </c>
      <c r="O90" s="3">
        <f t="shared" si="43"/>
        <v>19</v>
      </c>
      <c r="P90" s="3" t="str">
        <f>IF(O90&gt;$F$5,"X","-")</f>
        <v>X</v>
      </c>
      <c r="Q90" s="3" t="str">
        <f>IF(O90&lt;$F$6,"X","-")</f>
        <v>-</v>
      </c>
      <c r="S90" t="str">
        <f>IF(P90="X","Betriebsmeldung",IF(AND(S80="Betriebsmeldung",Q90="-"),"Betriebsmeldung",IF(AND(S80="Betriebsmeldung",Q90="X"),"Gutmeldung","-")))</f>
        <v>Betriebsmeldung</v>
      </c>
      <c r="T90" t="str">
        <f>IF(S$90="Betriebsmeldung","B","-")</f>
        <v>B</v>
      </c>
      <c r="V90">
        <f t="shared" si="53"/>
        <v>-2</v>
      </c>
      <c r="W90">
        <f t="shared" si="36"/>
        <v>-2</v>
      </c>
      <c r="X90">
        <f t="shared" si="37"/>
        <v>-2</v>
      </c>
      <c r="Y90">
        <f t="shared" si="38"/>
        <v>-2</v>
      </c>
      <c r="Z90">
        <f t="shared" si="39"/>
        <v>-2</v>
      </c>
      <c r="AA90">
        <f t="shared" si="40"/>
        <v>-2</v>
      </c>
      <c r="AB90">
        <f t="shared" si="50"/>
        <v>-2</v>
      </c>
      <c r="AC90">
        <f t="shared" si="51"/>
        <v>-2</v>
      </c>
      <c r="AD90">
        <f t="shared" si="26"/>
        <v>-2</v>
      </c>
      <c r="AE90">
        <f t="shared" si="27"/>
        <v>-2</v>
      </c>
      <c r="AG90" t="str">
        <f t="shared" si="56"/>
        <v>Ja</v>
      </c>
      <c r="AH90" t="str">
        <f t="shared" si="56"/>
        <v>Ja</v>
      </c>
      <c r="AI90" t="str">
        <f t="shared" si="56"/>
        <v>Ja</v>
      </c>
      <c r="AJ90" t="str">
        <f t="shared" si="56"/>
        <v>Ja</v>
      </c>
      <c r="AK90" t="str">
        <f t="shared" si="56"/>
        <v>Ja</v>
      </c>
      <c r="AL90" t="str">
        <f t="shared" si="56"/>
        <v>Ja</v>
      </c>
      <c r="AM90" t="str">
        <f t="shared" si="56"/>
        <v>Ja</v>
      </c>
      <c r="AN90" t="str">
        <f t="shared" si="56"/>
        <v>Ja</v>
      </c>
      <c r="AO90" t="str">
        <f t="shared" si="56"/>
        <v>Ja</v>
      </c>
      <c r="AP90" t="str">
        <f t="shared" si="56"/>
        <v>Ja</v>
      </c>
      <c r="AR90" s="31">
        <v>1</v>
      </c>
      <c r="AS90" s="31">
        <v>1</v>
      </c>
      <c r="AT90" s="31">
        <v>1</v>
      </c>
      <c r="AU90" s="31">
        <v>1</v>
      </c>
      <c r="AV90" s="31">
        <v>1</v>
      </c>
      <c r="AW90" s="31">
        <v>1</v>
      </c>
      <c r="AX90" s="31">
        <v>1</v>
      </c>
      <c r="AY90" s="31">
        <v>1</v>
      </c>
      <c r="AZ90" s="31">
        <v>1</v>
      </c>
      <c r="BA90" s="31">
        <v>1</v>
      </c>
    </row>
    <row r="91" spans="1:53">
      <c r="A91" s="2">
        <v>82</v>
      </c>
      <c r="B91">
        <v>1</v>
      </c>
      <c r="C91">
        <v>180</v>
      </c>
      <c r="D91">
        <v>96</v>
      </c>
      <c r="E91">
        <v>120</v>
      </c>
      <c r="F91">
        <v>86</v>
      </c>
      <c r="G91">
        <v>60</v>
      </c>
      <c r="H91">
        <v>118</v>
      </c>
      <c r="I91">
        <v>-1</v>
      </c>
      <c r="J91">
        <v>4000</v>
      </c>
      <c r="K91">
        <v>-1</v>
      </c>
      <c r="L91">
        <v>-1</v>
      </c>
      <c r="N91" s="3" t="str">
        <f t="shared" si="54"/>
        <v/>
      </c>
      <c r="O91" s="3">
        <f t="shared" si="43"/>
        <v>19</v>
      </c>
      <c r="P91" s="3"/>
      <c r="Q91" s="3"/>
      <c r="T91" t="str">
        <f t="shared" ref="T91:T99" si="57">IF(S$90="Betriebsmeldung","B","-")</f>
        <v>B</v>
      </c>
      <c r="V91">
        <f>IF($T91="B",-2,C91)</f>
        <v>-2</v>
      </c>
      <c r="W91">
        <f t="shared" si="36"/>
        <v>-2</v>
      </c>
      <c r="X91">
        <f t="shared" si="37"/>
        <v>-2</v>
      </c>
      <c r="Y91">
        <f t="shared" si="38"/>
        <v>-2</v>
      </c>
      <c r="Z91">
        <f t="shared" si="39"/>
        <v>-2</v>
      </c>
      <c r="AA91">
        <f t="shared" si="40"/>
        <v>-2</v>
      </c>
      <c r="AB91">
        <f t="shared" si="50"/>
        <v>-2</v>
      </c>
      <c r="AC91">
        <f t="shared" si="51"/>
        <v>-2</v>
      </c>
      <c r="AD91">
        <f t="shared" si="26"/>
        <v>-2</v>
      </c>
      <c r="AE91">
        <f t="shared" si="27"/>
        <v>-2</v>
      </c>
      <c r="AG91" t="str">
        <f t="shared" si="56"/>
        <v>Ja</v>
      </c>
      <c r="AH91" t="str">
        <f t="shared" si="56"/>
        <v>Ja</v>
      </c>
      <c r="AI91" t="str">
        <f t="shared" si="56"/>
        <v>Ja</v>
      </c>
      <c r="AJ91" t="str">
        <f t="shared" si="56"/>
        <v>Ja</v>
      </c>
      <c r="AK91" t="str">
        <f t="shared" si="56"/>
        <v>Ja</v>
      </c>
      <c r="AL91" t="str">
        <f t="shared" si="56"/>
        <v>Ja</v>
      </c>
      <c r="AM91" t="str">
        <f t="shared" si="56"/>
        <v>Ja</v>
      </c>
      <c r="AN91" t="str">
        <f t="shared" si="56"/>
        <v>Ja</v>
      </c>
      <c r="AO91" t="str">
        <f t="shared" si="56"/>
        <v>Ja</v>
      </c>
      <c r="AP91" t="str">
        <f t="shared" si="56"/>
        <v>Ja</v>
      </c>
      <c r="AR91" s="31">
        <v>1</v>
      </c>
      <c r="AS91" s="31">
        <v>1</v>
      </c>
      <c r="AT91" s="31">
        <v>1</v>
      </c>
      <c r="AU91" s="31">
        <v>1</v>
      </c>
      <c r="AV91" s="31">
        <v>1</v>
      </c>
      <c r="AW91" s="31">
        <v>1</v>
      </c>
      <c r="AX91" s="31">
        <v>1</v>
      </c>
      <c r="AY91" s="31">
        <v>1</v>
      </c>
      <c r="AZ91" s="31">
        <v>1</v>
      </c>
      <c r="BA91" s="31">
        <v>1</v>
      </c>
    </row>
    <row r="92" spans="1:53">
      <c r="A92" s="2">
        <v>83</v>
      </c>
      <c r="B92">
        <v>1</v>
      </c>
      <c r="C92">
        <v>120</v>
      </c>
      <c r="D92">
        <v>81</v>
      </c>
      <c r="E92">
        <v>119</v>
      </c>
      <c r="F92">
        <v>81</v>
      </c>
      <c r="G92">
        <v>1</v>
      </c>
      <c r="H92">
        <v>81</v>
      </c>
      <c r="I92">
        <v>-1</v>
      </c>
      <c r="J92">
        <v>3600</v>
      </c>
      <c r="K92">
        <v>-1</v>
      </c>
      <c r="L92">
        <v>-1</v>
      </c>
      <c r="N92" s="3" t="str">
        <f t="shared" si="54"/>
        <v/>
      </c>
      <c r="O92" s="3">
        <f t="shared" si="43"/>
        <v>18</v>
      </c>
      <c r="P92" s="3"/>
      <c r="Q92" s="3"/>
      <c r="T92" t="str">
        <f t="shared" si="57"/>
        <v>B</v>
      </c>
      <c r="V92">
        <f t="shared" ref="V92:V109" si="58">IF($T92="B",-2,C92)</f>
        <v>-2</v>
      </c>
      <c r="W92">
        <f t="shared" si="36"/>
        <v>-2</v>
      </c>
      <c r="X92">
        <f t="shared" si="37"/>
        <v>-2</v>
      </c>
      <c r="Y92">
        <f t="shared" si="38"/>
        <v>-2</v>
      </c>
      <c r="Z92">
        <f t="shared" si="39"/>
        <v>-2</v>
      </c>
      <c r="AA92">
        <f t="shared" si="40"/>
        <v>-2</v>
      </c>
      <c r="AB92">
        <f t="shared" si="50"/>
        <v>-2</v>
      </c>
      <c r="AC92">
        <f t="shared" si="51"/>
        <v>-2</v>
      </c>
      <c r="AD92">
        <f t="shared" si="26"/>
        <v>-2</v>
      </c>
      <c r="AE92">
        <f t="shared" si="27"/>
        <v>-2</v>
      </c>
      <c r="AG92" t="str">
        <f t="shared" si="56"/>
        <v>Ja</v>
      </c>
      <c r="AH92" t="str">
        <f t="shared" si="56"/>
        <v>Ja</v>
      </c>
      <c r="AI92" t="str">
        <f t="shared" si="56"/>
        <v>Ja</v>
      </c>
      <c r="AJ92" t="str">
        <f t="shared" si="56"/>
        <v>Ja</v>
      </c>
      <c r="AK92" t="str">
        <f t="shared" si="56"/>
        <v>Ja</v>
      </c>
      <c r="AL92" t="str">
        <f t="shared" si="56"/>
        <v>Ja</v>
      </c>
      <c r="AM92" t="str">
        <f t="shared" si="56"/>
        <v>Ja</v>
      </c>
      <c r="AN92" t="str">
        <f t="shared" si="56"/>
        <v>Ja</v>
      </c>
      <c r="AO92" t="str">
        <f t="shared" si="56"/>
        <v>Ja</v>
      </c>
      <c r="AP92" t="str">
        <f t="shared" si="56"/>
        <v>Ja</v>
      </c>
      <c r="AR92" s="31">
        <v>1</v>
      </c>
      <c r="AS92" s="31">
        <v>1</v>
      </c>
      <c r="AT92" s="31">
        <v>1</v>
      </c>
      <c r="AU92" s="31">
        <v>1</v>
      </c>
      <c r="AV92" s="31">
        <v>1</v>
      </c>
      <c r="AW92" s="31">
        <v>1</v>
      </c>
      <c r="AX92" s="31">
        <v>1</v>
      </c>
      <c r="AY92" s="31">
        <v>1</v>
      </c>
      <c r="AZ92" s="31">
        <v>1</v>
      </c>
      <c r="BA92" s="31">
        <v>1</v>
      </c>
    </row>
    <row r="93" spans="1:53">
      <c r="A93" s="2">
        <v>84</v>
      </c>
      <c r="B93">
        <v>1</v>
      </c>
      <c r="C93">
        <v>0</v>
      </c>
      <c r="D93">
        <v>-2</v>
      </c>
      <c r="E93">
        <v>0</v>
      </c>
      <c r="F93">
        <v>-2</v>
      </c>
      <c r="G93">
        <v>0</v>
      </c>
      <c r="H93">
        <v>-2</v>
      </c>
      <c r="I93">
        <v>-1</v>
      </c>
      <c r="J93">
        <v>3800</v>
      </c>
      <c r="K93">
        <v>-1</v>
      </c>
      <c r="L93">
        <v>-2</v>
      </c>
      <c r="N93" s="3" t="str">
        <f t="shared" si="54"/>
        <v>X</v>
      </c>
      <c r="O93" s="3">
        <f t="shared" si="43"/>
        <v>19</v>
      </c>
      <c r="P93" s="3"/>
      <c r="Q93" s="3"/>
      <c r="T93" t="str">
        <f t="shared" si="57"/>
        <v>B</v>
      </c>
      <c r="V93">
        <f t="shared" si="58"/>
        <v>-2</v>
      </c>
      <c r="W93">
        <f t="shared" si="36"/>
        <v>-2</v>
      </c>
      <c r="X93">
        <f t="shared" si="37"/>
        <v>-2</v>
      </c>
      <c r="Y93">
        <f t="shared" si="38"/>
        <v>-2</v>
      </c>
      <c r="Z93">
        <f t="shared" si="39"/>
        <v>-2</v>
      </c>
      <c r="AA93">
        <f t="shared" si="40"/>
        <v>-2</v>
      </c>
      <c r="AB93">
        <f t="shared" si="50"/>
        <v>-2</v>
      </c>
      <c r="AC93">
        <f t="shared" si="51"/>
        <v>-2</v>
      </c>
      <c r="AD93">
        <f t="shared" si="26"/>
        <v>-2</v>
      </c>
      <c r="AE93">
        <f t="shared" si="27"/>
        <v>-2</v>
      </c>
      <c r="AG93" t="str">
        <f t="shared" si="56"/>
        <v>Ja</v>
      </c>
      <c r="AH93" t="str">
        <f t="shared" si="56"/>
        <v>Ja</v>
      </c>
      <c r="AI93" t="str">
        <f t="shared" si="56"/>
        <v>Ja</v>
      </c>
      <c r="AJ93" t="str">
        <f t="shared" si="56"/>
        <v>Ja</v>
      </c>
      <c r="AK93" t="str">
        <f t="shared" si="56"/>
        <v>Ja</v>
      </c>
      <c r="AL93" t="str">
        <f t="shared" si="56"/>
        <v>Ja</v>
      </c>
      <c r="AM93" t="str">
        <f t="shared" si="56"/>
        <v>Ja</v>
      </c>
      <c r="AN93" t="str">
        <f t="shared" si="56"/>
        <v>Ja</v>
      </c>
      <c r="AO93" t="str">
        <f t="shared" si="56"/>
        <v>Ja</v>
      </c>
      <c r="AP93" t="str">
        <f t="shared" si="56"/>
        <v>Ja</v>
      </c>
      <c r="AR93" s="31">
        <v>1</v>
      </c>
      <c r="AS93" s="31">
        <v>1</v>
      </c>
      <c r="AT93" s="31">
        <v>1</v>
      </c>
      <c r="AU93" s="31">
        <v>1</v>
      </c>
      <c r="AV93" s="31">
        <v>1</v>
      </c>
      <c r="AW93" s="31">
        <v>1</v>
      </c>
      <c r="AX93" s="31">
        <v>1</v>
      </c>
      <c r="AY93" s="31">
        <v>1</v>
      </c>
      <c r="AZ93" s="31">
        <v>1</v>
      </c>
      <c r="BA93" s="31">
        <v>1</v>
      </c>
    </row>
    <row r="94" spans="1:53">
      <c r="A94" s="2">
        <v>85</v>
      </c>
      <c r="B94">
        <v>1</v>
      </c>
      <c r="C94">
        <v>120</v>
      </c>
      <c r="D94">
        <v>107</v>
      </c>
      <c r="E94">
        <v>0</v>
      </c>
      <c r="F94">
        <v>-3</v>
      </c>
      <c r="G94">
        <v>120</v>
      </c>
      <c r="H94">
        <v>107</v>
      </c>
      <c r="I94">
        <v>-1</v>
      </c>
      <c r="J94">
        <v>4600</v>
      </c>
      <c r="K94">
        <v>-1</v>
      </c>
      <c r="L94">
        <v>-1</v>
      </c>
      <c r="N94" s="3" t="str">
        <f t="shared" si="54"/>
        <v/>
      </c>
      <c r="O94" s="3">
        <f t="shared" si="43"/>
        <v>18</v>
      </c>
      <c r="P94" s="3"/>
      <c r="Q94" s="3"/>
      <c r="T94" t="str">
        <f t="shared" si="57"/>
        <v>B</v>
      </c>
      <c r="V94">
        <f t="shared" si="58"/>
        <v>-2</v>
      </c>
      <c r="W94">
        <f t="shared" si="36"/>
        <v>-2</v>
      </c>
      <c r="X94">
        <f t="shared" si="37"/>
        <v>-2</v>
      </c>
      <c r="Y94">
        <f t="shared" si="38"/>
        <v>-2</v>
      </c>
      <c r="Z94">
        <f t="shared" si="39"/>
        <v>-2</v>
      </c>
      <c r="AA94">
        <f t="shared" si="40"/>
        <v>-2</v>
      </c>
      <c r="AB94">
        <f t="shared" si="50"/>
        <v>-2</v>
      </c>
      <c r="AC94">
        <f t="shared" si="51"/>
        <v>-2</v>
      </c>
      <c r="AD94">
        <f t="shared" ref="AD94:AD157" si="59">IF($T94="B",-2,K94)</f>
        <v>-2</v>
      </c>
      <c r="AE94">
        <f t="shared" ref="AE94:AE157" si="60">IF($T94="B",-2,L94)</f>
        <v>-2</v>
      </c>
      <c r="AG94" t="str">
        <f t="shared" si="56"/>
        <v>Ja</v>
      </c>
      <c r="AH94" t="str">
        <f t="shared" si="56"/>
        <v>Ja</v>
      </c>
      <c r="AI94" t="str">
        <f t="shared" si="56"/>
        <v>Ja</v>
      </c>
      <c r="AJ94" t="str">
        <f t="shared" si="56"/>
        <v>Ja</v>
      </c>
      <c r="AK94" t="str">
        <f t="shared" si="56"/>
        <v>Ja</v>
      </c>
      <c r="AL94" t="str">
        <f t="shared" si="56"/>
        <v>Ja</v>
      </c>
      <c r="AM94" t="str">
        <f t="shared" si="56"/>
        <v>Ja</v>
      </c>
      <c r="AN94" t="str">
        <f t="shared" si="56"/>
        <v>Ja</v>
      </c>
      <c r="AO94" t="str">
        <f t="shared" si="56"/>
        <v>Ja</v>
      </c>
      <c r="AP94" t="str">
        <f t="shared" si="56"/>
        <v>Ja</v>
      </c>
      <c r="AR94" s="31">
        <v>1</v>
      </c>
      <c r="AS94" s="31">
        <v>1</v>
      </c>
      <c r="AT94" s="31">
        <v>1</v>
      </c>
      <c r="AU94" s="31">
        <v>1</v>
      </c>
      <c r="AV94" s="31">
        <v>1</v>
      </c>
      <c r="AW94" s="31">
        <v>1</v>
      </c>
      <c r="AX94" s="31">
        <v>1</v>
      </c>
      <c r="AY94" s="31">
        <v>1</v>
      </c>
      <c r="AZ94" s="31">
        <v>1</v>
      </c>
      <c r="BA94" s="31">
        <v>1</v>
      </c>
    </row>
    <row r="95" spans="1:53">
      <c r="A95" s="2">
        <v>86</v>
      </c>
      <c r="B95">
        <v>1</v>
      </c>
      <c r="C95">
        <v>180</v>
      </c>
      <c r="D95">
        <v>86</v>
      </c>
      <c r="E95">
        <v>120</v>
      </c>
      <c r="F95">
        <v>88</v>
      </c>
      <c r="G95">
        <v>60</v>
      </c>
      <c r="H95">
        <v>82</v>
      </c>
      <c r="I95">
        <v>-1</v>
      </c>
      <c r="J95">
        <v>4500</v>
      </c>
      <c r="K95">
        <v>-1</v>
      </c>
      <c r="L95">
        <v>-1</v>
      </c>
      <c r="N95" s="3" t="str">
        <f t="shared" si="54"/>
        <v/>
      </c>
      <c r="O95" s="3">
        <f t="shared" si="43"/>
        <v>18</v>
      </c>
      <c r="P95" s="3"/>
      <c r="Q95" s="3"/>
      <c r="T95" t="str">
        <f t="shared" si="57"/>
        <v>B</v>
      </c>
      <c r="V95">
        <f t="shared" si="58"/>
        <v>-2</v>
      </c>
      <c r="W95">
        <f t="shared" si="36"/>
        <v>-2</v>
      </c>
      <c r="X95">
        <f t="shared" si="37"/>
        <v>-2</v>
      </c>
      <c r="Y95">
        <f t="shared" si="38"/>
        <v>-2</v>
      </c>
      <c r="Z95">
        <f t="shared" si="39"/>
        <v>-2</v>
      </c>
      <c r="AA95">
        <f t="shared" si="40"/>
        <v>-2</v>
      </c>
      <c r="AB95">
        <f t="shared" si="50"/>
        <v>-2</v>
      </c>
      <c r="AC95">
        <f t="shared" si="51"/>
        <v>-2</v>
      </c>
      <c r="AD95">
        <f t="shared" si="59"/>
        <v>-2</v>
      </c>
      <c r="AE95">
        <f t="shared" si="60"/>
        <v>-2</v>
      </c>
      <c r="AG95" t="str">
        <f t="shared" si="56"/>
        <v>Ja</v>
      </c>
      <c r="AH95" t="str">
        <f t="shared" si="56"/>
        <v>Ja</v>
      </c>
      <c r="AI95" t="str">
        <f t="shared" si="56"/>
        <v>Ja</v>
      </c>
      <c r="AJ95" t="str">
        <f t="shared" si="56"/>
        <v>Ja</v>
      </c>
      <c r="AK95" t="str">
        <f t="shared" si="56"/>
        <v>Ja</v>
      </c>
      <c r="AL95" t="str">
        <f t="shared" si="56"/>
        <v>Ja</v>
      </c>
      <c r="AM95" t="str">
        <f t="shared" si="56"/>
        <v>Ja</v>
      </c>
      <c r="AN95" t="str">
        <f t="shared" si="56"/>
        <v>Ja</v>
      </c>
      <c r="AO95" t="str">
        <f t="shared" si="56"/>
        <v>Ja</v>
      </c>
      <c r="AP95" t="str">
        <f t="shared" si="56"/>
        <v>Ja</v>
      </c>
      <c r="AR95" s="31">
        <v>1</v>
      </c>
      <c r="AS95" s="31">
        <v>1</v>
      </c>
      <c r="AT95" s="31">
        <v>1</v>
      </c>
      <c r="AU95" s="31">
        <v>1</v>
      </c>
      <c r="AV95" s="31">
        <v>1</v>
      </c>
      <c r="AW95" s="31">
        <v>1</v>
      </c>
      <c r="AX95" s="31">
        <v>1</v>
      </c>
      <c r="AY95" s="31">
        <v>1</v>
      </c>
      <c r="AZ95" s="31">
        <v>1</v>
      </c>
      <c r="BA95" s="31">
        <v>1</v>
      </c>
    </row>
    <row r="96" spans="1:53">
      <c r="A96" s="2">
        <v>87</v>
      </c>
      <c r="B96">
        <v>1</v>
      </c>
      <c r="C96">
        <v>180</v>
      </c>
      <c r="D96">
        <v>92</v>
      </c>
      <c r="E96">
        <v>60</v>
      </c>
      <c r="F96">
        <v>90</v>
      </c>
      <c r="G96">
        <v>120</v>
      </c>
      <c r="H96">
        <v>94</v>
      </c>
      <c r="I96">
        <v>-1</v>
      </c>
      <c r="J96">
        <v>4200</v>
      </c>
      <c r="K96">
        <v>-1</v>
      </c>
      <c r="L96">
        <v>-1</v>
      </c>
      <c r="N96" s="3" t="str">
        <f t="shared" si="54"/>
        <v/>
      </c>
      <c r="O96" s="3">
        <f t="shared" si="43"/>
        <v>18</v>
      </c>
      <c r="P96" s="3"/>
      <c r="Q96" s="3"/>
      <c r="T96" t="str">
        <f t="shared" si="57"/>
        <v>B</v>
      </c>
      <c r="V96">
        <f t="shared" si="58"/>
        <v>-2</v>
      </c>
      <c r="W96">
        <f t="shared" si="36"/>
        <v>-2</v>
      </c>
      <c r="X96">
        <f t="shared" si="37"/>
        <v>-2</v>
      </c>
      <c r="Y96">
        <f t="shared" si="38"/>
        <v>-2</v>
      </c>
      <c r="Z96">
        <f t="shared" si="39"/>
        <v>-2</v>
      </c>
      <c r="AA96">
        <f t="shared" si="40"/>
        <v>-2</v>
      </c>
      <c r="AB96">
        <f t="shared" si="50"/>
        <v>-2</v>
      </c>
      <c r="AC96">
        <f t="shared" si="51"/>
        <v>-2</v>
      </c>
      <c r="AD96">
        <f t="shared" si="59"/>
        <v>-2</v>
      </c>
      <c r="AE96">
        <f t="shared" si="60"/>
        <v>-2</v>
      </c>
      <c r="AG96" t="str">
        <f>IF($T96="B","Ja","Nein")</f>
        <v>Ja</v>
      </c>
      <c r="AH96" t="str">
        <f t="shared" si="56"/>
        <v>Ja</v>
      </c>
      <c r="AI96" t="str">
        <f t="shared" si="56"/>
        <v>Ja</v>
      </c>
      <c r="AJ96" t="str">
        <f t="shared" si="56"/>
        <v>Ja</v>
      </c>
      <c r="AK96" t="str">
        <f t="shared" si="56"/>
        <v>Ja</v>
      </c>
      <c r="AL96" t="str">
        <f t="shared" si="56"/>
        <v>Ja</v>
      </c>
      <c r="AM96" t="str">
        <f t="shared" si="56"/>
        <v>Ja</v>
      </c>
      <c r="AN96" t="str">
        <f t="shared" si="56"/>
        <v>Ja</v>
      </c>
      <c r="AO96" t="str">
        <f t="shared" si="56"/>
        <v>Ja</v>
      </c>
      <c r="AP96" t="str">
        <f t="shared" si="56"/>
        <v>Ja</v>
      </c>
      <c r="AR96" s="31">
        <v>1</v>
      </c>
      <c r="AS96" s="31">
        <v>1</v>
      </c>
      <c r="AT96" s="31">
        <v>1</v>
      </c>
      <c r="AU96" s="31">
        <v>1</v>
      </c>
      <c r="AV96" s="31">
        <v>1</v>
      </c>
      <c r="AW96" s="31">
        <v>1</v>
      </c>
      <c r="AX96" s="31">
        <v>1</v>
      </c>
      <c r="AY96" s="31">
        <v>1</v>
      </c>
      <c r="AZ96" s="31">
        <v>1</v>
      </c>
      <c r="BA96" s="31">
        <v>1</v>
      </c>
    </row>
    <row r="97" spans="1:53">
      <c r="A97" s="2">
        <v>88</v>
      </c>
      <c r="B97">
        <v>1</v>
      </c>
      <c r="C97">
        <v>60</v>
      </c>
      <c r="D97">
        <v>-2</v>
      </c>
      <c r="E97">
        <v>0</v>
      </c>
      <c r="F97">
        <v>-2</v>
      </c>
      <c r="G97">
        <v>60</v>
      </c>
      <c r="H97">
        <v>-2</v>
      </c>
      <c r="I97">
        <v>-1</v>
      </c>
      <c r="J97">
        <v>3900</v>
      </c>
      <c r="K97">
        <v>-1</v>
      </c>
      <c r="L97">
        <v>-2</v>
      </c>
      <c r="N97" s="3" t="str">
        <f t="shared" si="54"/>
        <v>X</v>
      </c>
      <c r="O97" s="3">
        <f t="shared" si="43"/>
        <v>19</v>
      </c>
      <c r="P97" s="3"/>
      <c r="Q97" s="3"/>
      <c r="T97" t="str">
        <f t="shared" si="57"/>
        <v>B</v>
      </c>
      <c r="V97">
        <f t="shared" si="58"/>
        <v>-2</v>
      </c>
      <c r="W97">
        <f t="shared" si="36"/>
        <v>-2</v>
      </c>
      <c r="X97">
        <f t="shared" si="37"/>
        <v>-2</v>
      </c>
      <c r="Y97">
        <f t="shared" si="38"/>
        <v>-2</v>
      </c>
      <c r="Z97">
        <f t="shared" si="39"/>
        <v>-2</v>
      </c>
      <c r="AA97">
        <f t="shared" si="40"/>
        <v>-2</v>
      </c>
      <c r="AB97">
        <f t="shared" si="50"/>
        <v>-2</v>
      </c>
      <c r="AC97">
        <f t="shared" si="51"/>
        <v>-2</v>
      </c>
      <c r="AD97">
        <f t="shared" si="59"/>
        <v>-2</v>
      </c>
      <c r="AE97">
        <f t="shared" si="60"/>
        <v>-2</v>
      </c>
      <c r="AG97" t="str">
        <f t="shared" ref="AG97:AG99" si="61">IF($T97="B","Ja","Nein")</f>
        <v>Ja</v>
      </c>
      <c r="AH97" t="str">
        <f t="shared" si="56"/>
        <v>Ja</v>
      </c>
      <c r="AI97" t="str">
        <f t="shared" si="56"/>
        <v>Ja</v>
      </c>
      <c r="AJ97" t="str">
        <f t="shared" si="56"/>
        <v>Ja</v>
      </c>
      <c r="AK97" t="str">
        <f t="shared" si="56"/>
        <v>Ja</v>
      </c>
      <c r="AL97" t="str">
        <f t="shared" si="56"/>
        <v>Ja</v>
      </c>
      <c r="AM97" t="str">
        <f t="shared" si="56"/>
        <v>Ja</v>
      </c>
      <c r="AN97" t="str">
        <f t="shared" si="56"/>
        <v>Ja</v>
      </c>
      <c r="AO97" t="str">
        <f t="shared" si="56"/>
        <v>Ja</v>
      </c>
      <c r="AP97" t="str">
        <f t="shared" si="56"/>
        <v>Ja</v>
      </c>
      <c r="AR97" s="31">
        <v>1</v>
      </c>
      <c r="AS97" s="31">
        <v>1</v>
      </c>
      <c r="AT97" s="31">
        <v>1</v>
      </c>
      <c r="AU97" s="31">
        <v>1</v>
      </c>
      <c r="AV97" s="31">
        <v>1</v>
      </c>
      <c r="AW97" s="31">
        <v>1</v>
      </c>
      <c r="AX97" s="31">
        <v>1</v>
      </c>
      <c r="AY97" s="31">
        <v>1</v>
      </c>
      <c r="AZ97" s="31">
        <v>1</v>
      </c>
      <c r="BA97" s="31">
        <v>1</v>
      </c>
    </row>
    <row r="98" spans="1:53">
      <c r="A98" s="2">
        <v>89</v>
      </c>
      <c r="B98">
        <v>1</v>
      </c>
      <c r="C98">
        <v>120</v>
      </c>
      <c r="D98">
        <v>87</v>
      </c>
      <c r="E98">
        <v>119</v>
      </c>
      <c r="F98">
        <v>87</v>
      </c>
      <c r="G98">
        <v>1</v>
      </c>
      <c r="H98">
        <v>87</v>
      </c>
      <c r="I98">
        <v>-1</v>
      </c>
      <c r="J98">
        <v>4000</v>
      </c>
      <c r="K98">
        <v>-1</v>
      </c>
      <c r="L98">
        <v>-1</v>
      </c>
      <c r="N98" s="3" t="str">
        <f t="shared" si="54"/>
        <v/>
      </c>
      <c r="O98" s="3">
        <f t="shared" si="43"/>
        <v>19</v>
      </c>
      <c r="P98" s="3"/>
      <c r="Q98" s="3"/>
      <c r="T98" t="str">
        <f t="shared" si="57"/>
        <v>B</v>
      </c>
      <c r="V98">
        <f t="shared" si="58"/>
        <v>-2</v>
      </c>
      <c r="W98">
        <f t="shared" si="36"/>
        <v>-2</v>
      </c>
      <c r="X98">
        <f t="shared" si="37"/>
        <v>-2</v>
      </c>
      <c r="Y98">
        <f t="shared" si="38"/>
        <v>-2</v>
      </c>
      <c r="Z98">
        <f t="shared" si="39"/>
        <v>-2</v>
      </c>
      <c r="AA98">
        <f t="shared" si="40"/>
        <v>-2</v>
      </c>
      <c r="AB98">
        <f t="shared" si="50"/>
        <v>-2</v>
      </c>
      <c r="AC98">
        <f t="shared" si="51"/>
        <v>-2</v>
      </c>
      <c r="AD98">
        <f t="shared" si="59"/>
        <v>-2</v>
      </c>
      <c r="AE98">
        <f t="shared" si="60"/>
        <v>-2</v>
      </c>
      <c r="AG98" t="str">
        <f t="shared" si="61"/>
        <v>Ja</v>
      </c>
      <c r="AH98" t="str">
        <f t="shared" si="56"/>
        <v>Ja</v>
      </c>
      <c r="AI98" t="str">
        <f t="shared" si="56"/>
        <v>Ja</v>
      </c>
      <c r="AJ98" t="str">
        <f t="shared" si="56"/>
        <v>Ja</v>
      </c>
      <c r="AK98" t="str">
        <f t="shared" si="56"/>
        <v>Ja</v>
      </c>
      <c r="AL98" t="str">
        <f t="shared" si="56"/>
        <v>Ja</v>
      </c>
      <c r="AM98" t="str">
        <f t="shared" si="56"/>
        <v>Ja</v>
      </c>
      <c r="AN98" t="str">
        <f t="shared" si="56"/>
        <v>Ja</v>
      </c>
      <c r="AO98" t="str">
        <f t="shared" si="56"/>
        <v>Ja</v>
      </c>
      <c r="AP98" t="str">
        <f t="shared" si="56"/>
        <v>Ja</v>
      </c>
      <c r="AR98" s="31">
        <v>1</v>
      </c>
      <c r="AS98" s="31">
        <v>1</v>
      </c>
      <c r="AT98" s="31">
        <v>1</v>
      </c>
      <c r="AU98" s="31">
        <v>1</v>
      </c>
      <c r="AV98" s="31">
        <v>1</v>
      </c>
      <c r="AW98" s="31">
        <v>1</v>
      </c>
      <c r="AX98" s="31">
        <v>1</v>
      </c>
      <c r="AY98" s="31">
        <v>1</v>
      </c>
      <c r="AZ98" s="31">
        <v>1</v>
      </c>
      <c r="BA98" s="31">
        <v>1</v>
      </c>
    </row>
    <row r="99" spans="1:53">
      <c r="A99" s="2">
        <v>90</v>
      </c>
      <c r="B99">
        <v>1</v>
      </c>
      <c r="C99">
        <v>120</v>
      </c>
      <c r="D99">
        <v>96</v>
      </c>
      <c r="E99">
        <v>60</v>
      </c>
      <c r="F99">
        <v>85</v>
      </c>
      <c r="G99">
        <v>60</v>
      </c>
      <c r="H99">
        <v>107</v>
      </c>
      <c r="I99">
        <v>-1</v>
      </c>
      <c r="J99" s="10">
        <v>4200</v>
      </c>
      <c r="K99">
        <v>-1</v>
      </c>
      <c r="L99">
        <v>-1</v>
      </c>
      <c r="N99" s="3" t="str">
        <f t="shared" si="54"/>
        <v/>
      </c>
      <c r="O99" s="3">
        <f t="shared" si="43"/>
        <v>18</v>
      </c>
      <c r="P99" s="3"/>
      <c r="Q99" s="3"/>
      <c r="T99" t="str">
        <f t="shared" si="57"/>
        <v>B</v>
      </c>
      <c r="V99">
        <f t="shared" si="58"/>
        <v>-2</v>
      </c>
      <c r="W99">
        <f t="shared" si="36"/>
        <v>-2</v>
      </c>
      <c r="X99">
        <f t="shared" si="37"/>
        <v>-2</v>
      </c>
      <c r="Y99">
        <f t="shared" si="38"/>
        <v>-2</v>
      </c>
      <c r="Z99">
        <f t="shared" si="39"/>
        <v>-2</v>
      </c>
      <c r="AA99">
        <f t="shared" si="40"/>
        <v>-2</v>
      </c>
      <c r="AB99">
        <f t="shared" si="50"/>
        <v>-2</v>
      </c>
      <c r="AC99">
        <f t="shared" si="51"/>
        <v>-2</v>
      </c>
      <c r="AD99">
        <f t="shared" si="59"/>
        <v>-2</v>
      </c>
      <c r="AE99">
        <f t="shared" si="60"/>
        <v>-2</v>
      </c>
      <c r="AG99" t="str">
        <f t="shared" si="61"/>
        <v>Ja</v>
      </c>
      <c r="AH99" t="str">
        <f t="shared" si="56"/>
        <v>Ja</v>
      </c>
      <c r="AI99" t="str">
        <f t="shared" si="56"/>
        <v>Ja</v>
      </c>
      <c r="AJ99" t="str">
        <f t="shared" si="56"/>
        <v>Ja</v>
      </c>
      <c r="AK99" t="str">
        <f t="shared" si="56"/>
        <v>Ja</v>
      </c>
      <c r="AL99" t="str">
        <f t="shared" si="56"/>
        <v>Ja</v>
      </c>
      <c r="AM99" t="str">
        <f t="shared" si="56"/>
        <v>Ja</v>
      </c>
      <c r="AN99" t="str">
        <f t="shared" si="56"/>
        <v>Ja</v>
      </c>
      <c r="AO99" t="str">
        <f t="shared" si="56"/>
        <v>Ja</v>
      </c>
      <c r="AP99" t="str">
        <f t="shared" si="56"/>
        <v>Ja</v>
      </c>
      <c r="AR99" s="31">
        <v>1</v>
      </c>
      <c r="AS99" s="31">
        <v>1</v>
      </c>
      <c r="AT99" s="31">
        <v>1</v>
      </c>
      <c r="AU99" s="31">
        <v>1</v>
      </c>
      <c r="AV99" s="31">
        <v>1</v>
      </c>
      <c r="AW99" s="31">
        <v>1</v>
      </c>
      <c r="AX99" s="31">
        <v>1</v>
      </c>
      <c r="AY99" s="31">
        <v>1</v>
      </c>
      <c r="AZ99" s="31">
        <v>1</v>
      </c>
      <c r="BA99" s="31">
        <v>1</v>
      </c>
    </row>
    <row r="100" spans="1:53">
      <c r="A100" s="2">
        <v>91</v>
      </c>
      <c r="B100">
        <v>1</v>
      </c>
      <c r="C100">
        <v>0</v>
      </c>
      <c r="D100">
        <v>-2</v>
      </c>
      <c r="E100">
        <v>0</v>
      </c>
      <c r="F100">
        <v>-2</v>
      </c>
      <c r="G100">
        <v>0</v>
      </c>
      <c r="H100">
        <v>-2</v>
      </c>
      <c r="I100">
        <v>-1</v>
      </c>
      <c r="J100" s="10">
        <v>4300</v>
      </c>
      <c r="K100">
        <v>-1</v>
      </c>
      <c r="L100">
        <v>-2</v>
      </c>
      <c r="N100" s="3" t="str">
        <f t="shared" si="54"/>
        <v>X</v>
      </c>
      <c r="O100" s="3">
        <f t="shared" si="43"/>
        <v>19</v>
      </c>
      <c r="P100" s="3" t="str">
        <f>IF(O100&gt;$F$5,"X","-")</f>
        <v>X</v>
      </c>
      <c r="Q100" s="3" t="str">
        <f>IF(O100&lt;$F$6,"X","-")</f>
        <v>-</v>
      </c>
      <c r="S100" t="str">
        <f>IF(P100="X","Betriebsmeldung",IF(AND(S90="Betriebsmeldung",Q100="-"),"Betriebsmeldung",IF(AND(S90="Betriebsmeldung",Q100="X"),"Gutmeldung","-")))</f>
        <v>Betriebsmeldung</v>
      </c>
      <c r="T100" t="str">
        <f>IF(S$100="Betriebsmeldung","B","-")</f>
        <v>B</v>
      </c>
      <c r="V100">
        <f t="shared" si="58"/>
        <v>-2</v>
      </c>
      <c r="W100">
        <f t="shared" si="36"/>
        <v>-2</v>
      </c>
      <c r="X100">
        <f t="shared" si="37"/>
        <v>-2</v>
      </c>
      <c r="Y100">
        <f t="shared" si="38"/>
        <v>-2</v>
      </c>
      <c r="Z100">
        <f t="shared" si="39"/>
        <v>-2</v>
      </c>
      <c r="AA100">
        <f t="shared" si="40"/>
        <v>-2</v>
      </c>
      <c r="AB100">
        <f t="shared" ref="AB100:AB160" si="62">IF($T100="B",-2,I100)</f>
        <v>-2</v>
      </c>
      <c r="AC100">
        <f t="shared" ref="AC100:AC163" si="63">IF($T100="B",-2,J100)</f>
        <v>-2</v>
      </c>
      <c r="AD100">
        <f t="shared" si="59"/>
        <v>-2</v>
      </c>
      <c r="AE100">
        <f t="shared" si="60"/>
        <v>-2</v>
      </c>
      <c r="AG100" t="str">
        <f>IF($T100="B","Ja","Nein")</f>
        <v>Ja</v>
      </c>
      <c r="AH100" t="str">
        <f t="shared" si="56"/>
        <v>Ja</v>
      </c>
      <c r="AI100" t="str">
        <f t="shared" si="56"/>
        <v>Ja</v>
      </c>
      <c r="AJ100" t="str">
        <f t="shared" si="56"/>
        <v>Ja</v>
      </c>
      <c r="AK100" t="str">
        <f t="shared" si="56"/>
        <v>Ja</v>
      </c>
      <c r="AL100" t="str">
        <f t="shared" si="56"/>
        <v>Ja</v>
      </c>
      <c r="AM100" t="str">
        <f t="shared" si="56"/>
        <v>Ja</v>
      </c>
      <c r="AN100" t="str">
        <f t="shared" si="56"/>
        <v>Ja</v>
      </c>
      <c r="AO100" t="str">
        <f t="shared" si="56"/>
        <v>Ja</v>
      </c>
      <c r="AP100" t="str">
        <f t="shared" si="56"/>
        <v>Ja</v>
      </c>
      <c r="AR100" s="31">
        <v>1</v>
      </c>
      <c r="AS100" s="31">
        <v>1</v>
      </c>
      <c r="AT100" s="31">
        <v>1</v>
      </c>
      <c r="AU100" s="31">
        <v>1</v>
      </c>
      <c r="AV100" s="31">
        <v>1</v>
      </c>
      <c r="AW100" s="31">
        <v>1</v>
      </c>
      <c r="AX100" s="31">
        <v>1</v>
      </c>
      <c r="AY100" s="31">
        <v>1</v>
      </c>
      <c r="AZ100" s="31">
        <v>1</v>
      </c>
      <c r="BA100" s="31">
        <v>1</v>
      </c>
    </row>
    <row r="101" spans="1:53">
      <c r="A101" s="2">
        <v>92</v>
      </c>
      <c r="B101">
        <v>1</v>
      </c>
      <c r="C101">
        <v>60</v>
      </c>
      <c r="D101">
        <v>116</v>
      </c>
      <c r="E101">
        <v>0</v>
      </c>
      <c r="F101">
        <v>-3</v>
      </c>
      <c r="G101">
        <v>60</v>
      </c>
      <c r="H101">
        <v>116</v>
      </c>
      <c r="I101">
        <v>-1</v>
      </c>
      <c r="J101" s="10">
        <v>3900</v>
      </c>
      <c r="K101">
        <v>-1</v>
      </c>
      <c r="L101">
        <v>-1</v>
      </c>
      <c r="N101" s="3" t="str">
        <f t="shared" si="54"/>
        <v/>
      </c>
      <c r="O101" s="3">
        <f t="shared" si="43"/>
        <v>19</v>
      </c>
      <c r="P101" s="3"/>
      <c r="Q101" s="3"/>
      <c r="T101" t="str">
        <f t="shared" ref="T101:T109" si="64">IF(S$100="Betriebsmeldung","B","-")</f>
        <v>B</v>
      </c>
      <c r="V101">
        <f t="shared" si="58"/>
        <v>-2</v>
      </c>
      <c r="W101">
        <f t="shared" si="36"/>
        <v>-2</v>
      </c>
      <c r="X101">
        <f t="shared" si="37"/>
        <v>-2</v>
      </c>
      <c r="Y101">
        <f t="shared" si="38"/>
        <v>-2</v>
      </c>
      <c r="Z101">
        <f t="shared" si="39"/>
        <v>-2</v>
      </c>
      <c r="AA101">
        <f t="shared" si="40"/>
        <v>-2</v>
      </c>
      <c r="AB101">
        <f t="shared" si="62"/>
        <v>-2</v>
      </c>
      <c r="AC101">
        <f t="shared" si="63"/>
        <v>-2</v>
      </c>
      <c r="AD101">
        <f t="shared" si="59"/>
        <v>-2</v>
      </c>
      <c r="AE101">
        <f t="shared" si="60"/>
        <v>-2</v>
      </c>
      <c r="AG101" t="str">
        <f t="shared" ref="AG101:AP116" si="65">IF($T101="B","Ja","Nein")</f>
        <v>Ja</v>
      </c>
      <c r="AH101" t="str">
        <f t="shared" si="56"/>
        <v>Ja</v>
      </c>
      <c r="AI101" t="str">
        <f t="shared" si="56"/>
        <v>Ja</v>
      </c>
      <c r="AJ101" t="str">
        <f t="shared" si="56"/>
        <v>Ja</v>
      </c>
      <c r="AK101" t="str">
        <f t="shared" si="56"/>
        <v>Ja</v>
      </c>
      <c r="AL101" t="str">
        <f t="shared" si="56"/>
        <v>Ja</v>
      </c>
      <c r="AM101" t="str">
        <f t="shared" si="56"/>
        <v>Ja</v>
      </c>
      <c r="AN101" t="str">
        <f t="shared" si="56"/>
        <v>Ja</v>
      </c>
      <c r="AO101" t="str">
        <f t="shared" si="56"/>
        <v>Ja</v>
      </c>
      <c r="AP101" t="str">
        <f t="shared" si="56"/>
        <v>Ja</v>
      </c>
      <c r="AR101" s="31">
        <v>1</v>
      </c>
      <c r="AS101" s="31">
        <v>1</v>
      </c>
      <c r="AT101" s="31">
        <v>1</v>
      </c>
      <c r="AU101" s="31">
        <v>1</v>
      </c>
      <c r="AV101" s="31">
        <v>1</v>
      </c>
      <c r="AW101" s="31">
        <v>1</v>
      </c>
      <c r="AX101" s="31">
        <v>1</v>
      </c>
      <c r="AY101" s="31">
        <v>1</v>
      </c>
      <c r="AZ101" s="31">
        <v>1</v>
      </c>
      <c r="BA101" s="31">
        <v>1</v>
      </c>
    </row>
    <row r="102" spans="1:53">
      <c r="A102" s="2">
        <v>93</v>
      </c>
      <c r="B102">
        <v>1</v>
      </c>
      <c r="C102">
        <v>60</v>
      </c>
      <c r="D102">
        <v>95</v>
      </c>
      <c r="E102">
        <v>60</v>
      </c>
      <c r="F102">
        <v>95</v>
      </c>
      <c r="G102">
        <v>0</v>
      </c>
      <c r="H102">
        <v>-3</v>
      </c>
      <c r="I102">
        <v>-1</v>
      </c>
      <c r="J102" s="10">
        <v>2500</v>
      </c>
      <c r="K102">
        <v>-1</v>
      </c>
      <c r="L102">
        <v>-1</v>
      </c>
      <c r="N102" s="3" t="str">
        <f t="shared" si="54"/>
        <v/>
      </c>
      <c r="O102" s="3">
        <f t="shared" si="43"/>
        <v>19</v>
      </c>
      <c r="P102" s="3"/>
      <c r="Q102" s="3"/>
      <c r="T102" t="str">
        <f t="shared" si="64"/>
        <v>B</v>
      </c>
      <c r="V102">
        <f t="shared" si="58"/>
        <v>-2</v>
      </c>
      <c r="W102">
        <f t="shared" si="36"/>
        <v>-2</v>
      </c>
      <c r="X102">
        <f t="shared" si="37"/>
        <v>-2</v>
      </c>
      <c r="Y102">
        <f t="shared" si="38"/>
        <v>-2</v>
      </c>
      <c r="Z102">
        <f t="shared" si="39"/>
        <v>-2</v>
      </c>
      <c r="AA102">
        <f t="shared" si="40"/>
        <v>-2</v>
      </c>
      <c r="AB102">
        <f t="shared" si="62"/>
        <v>-2</v>
      </c>
      <c r="AC102">
        <f t="shared" si="63"/>
        <v>-2</v>
      </c>
      <c r="AD102">
        <f t="shared" si="59"/>
        <v>-2</v>
      </c>
      <c r="AE102">
        <f t="shared" si="60"/>
        <v>-2</v>
      </c>
      <c r="AG102" t="str">
        <f t="shared" si="65"/>
        <v>Ja</v>
      </c>
      <c r="AH102" t="str">
        <f t="shared" si="56"/>
        <v>Ja</v>
      </c>
      <c r="AI102" t="str">
        <f t="shared" si="56"/>
        <v>Ja</v>
      </c>
      <c r="AJ102" t="str">
        <f t="shared" si="56"/>
        <v>Ja</v>
      </c>
      <c r="AK102" t="str">
        <f t="shared" si="56"/>
        <v>Ja</v>
      </c>
      <c r="AL102" t="str">
        <f t="shared" si="56"/>
        <v>Ja</v>
      </c>
      <c r="AM102" t="str">
        <f t="shared" si="56"/>
        <v>Ja</v>
      </c>
      <c r="AN102" t="str">
        <f t="shared" si="56"/>
        <v>Ja</v>
      </c>
      <c r="AO102" t="str">
        <f t="shared" si="56"/>
        <v>Ja</v>
      </c>
      <c r="AP102" t="str">
        <f t="shared" si="56"/>
        <v>Ja</v>
      </c>
      <c r="AR102" s="31">
        <v>1</v>
      </c>
      <c r="AS102" s="31">
        <v>1</v>
      </c>
      <c r="AT102" s="31">
        <v>1</v>
      </c>
      <c r="AU102" s="31">
        <v>1</v>
      </c>
      <c r="AV102" s="31">
        <v>1</v>
      </c>
      <c r="AW102" s="31">
        <v>1</v>
      </c>
      <c r="AX102" s="31">
        <v>1</v>
      </c>
      <c r="AY102" s="31">
        <v>1</v>
      </c>
      <c r="AZ102" s="31">
        <v>1</v>
      </c>
      <c r="BA102" s="31">
        <v>1</v>
      </c>
    </row>
    <row r="103" spans="1:53">
      <c r="A103" s="2">
        <v>94</v>
      </c>
      <c r="B103">
        <v>1</v>
      </c>
      <c r="C103">
        <v>120</v>
      </c>
      <c r="D103">
        <v>91</v>
      </c>
      <c r="E103">
        <v>119</v>
      </c>
      <c r="F103">
        <v>91</v>
      </c>
      <c r="G103">
        <v>1</v>
      </c>
      <c r="H103">
        <v>91</v>
      </c>
      <c r="I103">
        <v>-1</v>
      </c>
      <c r="J103" s="10">
        <v>3800</v>
      </c>
      <c r="K103">
        <v>-1</v>
      </c>
      <c r="L103">
        <v>-1</v>
      </c>
      <c r="N103" s="3" t="str">
        <f t="shared" si="54"/>
        <v/>
      </c>
      <c r="O103" s="3">
        <f t="shared" si="43"/>
        <v>18</v>
      </c>
      <c r="P103" s="3"/>
      <c r="Q103" s="3"/>
      <c r="T103" t="str">
        <f t="shared" si="64"/>
        <v>B</v>
      </c>
      <c r="V103">
        <f t="shared" si="58"/>
        <v>-2</v>
      </c>
      <c r="W103">
        <f t="shared" si="36"/>
        <v>-2</v>
      </c>
      <c r="X103">
        <f t="shared" si="37"/>
        <v>-2</v>
      </c>
      <c r="Y103">
        <f t="shared" si="38"/>
        <v>-2</v>
      </c>
      <c r="Z103">
        <f t="shared" si="39"/>
        <v>-2</v>
      </c>
      <c r="AA103">
        <f t="shared" si="40"/>
        <v>-2</v>
      </c>
      <c r="AB103">
        <f t="shared" si="62"/>
        <v>-2</v>
      </c>
      <c r="AC103">
        <f t="shared" si="63"/>
        <v>-2</v>
      </c>
      <c r="AD103">
        <f t="shared" si="59"/>
        <v>-2</v>
      </c>
      <c r="AE103">
        <f t="shared" si="60"/>
        <v>-2</v>
      </c>
      <c r="AG103" t="str">
        <f t="shared" si="65"/>
        <v>Ja</v>
      </c>
      <c r="AH103" t="str">
        <f t="shared" si="56"/>
        <v>Ja</v>
      </c>
      <c r="AI103" t="str">
        <f t="shared" si="56"/>
        <v>Ja</v>
      </c>
      <c r="AJ103" t="str">
        <f t="shared" si="56"/>
        <v>Ja</v>
      </c>
      <c r="AK103" t="str">
        <f t="shared" si="56"/>
        <v>Ja</v>
      </c>
      <c r="AL103" t="str">
        <f t="shared" si="56"/>
        <v>Ja</v>
      </c>
      <c r="AM103" t="str">
        <f t="shared" si="56"/>
        <v>Ja</v>
      </c>
      <c r="AN103" t="str">
        <f t="shared" si="56"/>
        <v>Ja</v>
      </c>
      <c r="AO103" t="str">
        <f t="shared" si="56"/>
        <v>Ja</v>
      </c>
      <c r="AP103" t="str">
        <f t="shared" si="56"/>
        <v>Ja</v>
      </c>
      <c r="AR103" s="31">
        <v>1</v>
      </c>
      <c r="AS103" s="31">
        <v>1</v>
      </c>
      <c r="AT103" s="31">
        <v>1</v>
      </c>
      <c r="AU103" s="31">
        <v>1</v>
      </c>
      <c r="AV103" s="31">
        <v>1</v>
      </c>
      <c r="AW103" s="31">
        <v>1</v>
      </c>
      <c r="AX103" s="31">
        <v>1</v>
      </c>
      <c r="AY103" s="31">
        <v>1</v>
      </c>
      <c r="AZ103" s="31">
        <v>1</v>
      </c>
      <c r="BA103" s="31">
        <v>1</v>
      </c>
    </row>
    <row r="104" spans="1:53">
      <c r="A104" s="2">
        <v>95</v>
      </c>
      <c r="B104">
        <v>1</v>
      </c>
      <c r="C104">
        <v>60</v>
      </c>
      <c r="D104">
        <v>113</v>
      </c>
      <c r="E104">
        <v>0</v>
      </c>
      <c r="F104">
        <v>-3</v>
      </c>
      <c r="G104">
        <v>60</v>
      </c>
      <c r="H104">
        <v>113</v>
      </c>
      <c r="I104">
        <v>-1</v>
      </c>
      <c r="J104" s="10">
        <v>4700</v>
      </c>
      <c r="K104">
        <v>-1</v>
      </c>
      <c r="L104">
        <v>-1</v>
      </c>
      <c r="N104" s="3" t="str">
        <f t="shared" si="54"/>
        <v/>
      </c>
      <c r="O104" s="3">
        <f t="shared" si="43"/>
        <v>17</v>
      </c>
      <c r="P104" s="3"/>
      <c r="Q104" s="3"/>
      <c r="T104" t="str">
        <f t="shared" si="64"/>
        <v>B</v>
      </c>
      <c r="V104">
        <f t="shared" si="58"/>
        <v>-2</v>
      </c>
      <c r="W104">
        <f t="shared" si="36"/>
        <v>-2</v>
      </c>
      <c r="X104">
        <f t="shared" si="37"/>
        <v>-2</v>
      </c>
      <c r="Y104">
        <f t="shared" si="38"/>
        <v>-2</v>
      </c>
      <c r="Z104">
        <f t="shared" si="39"/>
        <v>-2</v>
      </c>
      <c r="AA104">
        <f t="shared" si="40"/>
        <v>-2</v>
      </c>
      <c r="AB104">
        <f t="shared" si="62"/>
        <v>-2</v>
      </c>
      <c r="AC104">
        <f t="shared" si="63"/>
        <v>-2</v>
      </c>
      <c r="AD104">
        <f t="shared" si="59"/>
        <v>-2</v>
      </c>
      <c r="AE104">
        <f t="shared" si="60"/>
        <v>-2</v>
      </c>
      <c r="AG104" t="str">
        <f t="shared" si="65"/>
        <v>Ja</v>
      </c>
      <c r="AH104" t="str">
        <f t="shared" si="65"/>
        <v>Ja</v>
      </c>
      <c r="AI104" t="str">
        <f t="shared" si="65"/>
        <v>Ja</v>
      </c>
      <c r="AJ104" t="str">
        <f t="shared" si="65"/>
        <v>Ja</v>
      </c>
      <c r="AK104" t="str">
        <f t="shared" si="65"/>
        <v>Ja</v>
      </c>
      <c r="AL104" t="str">
        <f t="shared" si="65"/>
        <v>Ja</v>
      </c>
      <c r="AM104" t="str">
        <f t="shared" si="65"/>
        <v>Ja</v>
      </c>
      <c r="AN104" t="str">
        <f t="shared" si="65"/>
        <v>Ja</v>
      </c>
      <c r="AO104" t="str">
        <f t="shared" si="65"/>
        <v>Ja</v>
      </c>
      <c r="AP104" t="str">
        <f t="shared" si="65"/>
        <v>Ja</v>
      </c>
      <c r="AR104" s="31">
        <v>1</v>
      </c>
      <c r="AS104" s="31">
        <v>1</v>
      </c>
      <c r="AT104" s="31">
        <v>1</v>
      </c>
      <c r="AU104" s="31">
        <v>1</v>
      </c>
      <c r="AV104" s="31">
        <v>1</v>
      </c>
      <c r="AW104" s="31">
        <v>1</v>
      </c>
      <c r="AX104" s="31">
        <v>1</v>
      </c>
      <c r="AY104" s="31">
        <v>1</v>
      </c>
      <c r="AZ104" s="31">
        <v>1</v>
      </c>
      <c r="BA104" s="31">
        <v>1</v>
      </c>
    </row>
    <row r="105" spans="1:53">
      <c r="A105" s="2">
        <v>96</v>
      </c>
      <c r="B105">
        <v>1</v>
      </c>
      <c r="C105">
        <v>120</v>
      </c>
      <c r="D105">
        <v>85</v>
      </c>
      <c r="E105">
        <v>119</v>
      </c>
      <c r="F105">
        <v>85</v>
      </c>
      <c r="G105">
        <v>1</v>
      </c>
      <c r="H105">
        <v>85</v>
      </c>
      <c r="I105">
        <v>-1</v>
      </c>
      <c r="J105" s="10">
        <v>3600</v>
      </c>
      <c r="K105">
        <v>-1</v>
      </c>
      <c r="L105">
        <v>-1</v>
      </c>
      <c r="N105" s="3" t="str">
        <f t="shared" si="54"/>
        <v/>
      </c>
      <c r="O105" s="3">
        <f t="shared" si="43"/>
        <v>16</v>
      </c>
      <c r="P105" s="3"/>
      <c r="Q105" s="3"/>
      <c r="T105" t="str">
        <f t="shared" si="64"/>
        <v>B</v>
      </c>
      <c r="V105">
        <f t="shared" si="58"/>
        <v>-2</v>
      </c>
      <c r="W105">
        <f t="shared" si="36"/>
        <v>-2</v>
      </c>
      <c r="X105">
        <f t="shared" si="37"/>
        <v>-2</v>
      </c>
      <c r="Y105">
        <f t="shared" si="38"/>
        <v>-2</v>
      </c>
      <c r="Z105">
        <f t="shared" si="39"/>
        <v>-2</v>
      </c>
      <c r="AA105">
        <f t="shared" si="40"/>
        <v>-2</v>
      </c>
      <c r="AB105">
        <f t="shared" si="62"/>
        <v>-2</v>
      </c>
      <c r="AC105">
        <f t="shared" si="63"/>
        <v>-2</v>
      </c>
      <c r="AD105">
        <f t="shared" si="59"/>
        <v>-2</v>
      </c>
      <c r="AE105">
        <f t="shared" si="60"/>
        <v>-2</v>
      </c>
      <c r="AG105" t="str">
        <f t="shared" si="65"/>
        <v>Ja</v>
      </c>
      <c r="AH105" t="str">
        <f t="shared" si="65"/>
        <v>Ja</v>
      </c>
      <c r="AI105" t="str">
        <f t="shared" si="65"/>
        <v>Ja</v>
      </c>
      <c r="AJ105" t="str">
        <f t="shared" si="65"/>
        <v>Ja</v>
      </c>
      <c r="AK105" t="str">
        <f t="shared" si="65"/>
        <v>Ja</v>
      </c>
      <c r="AL105" t="str">
        <f t="shared" si="65"/>
        <v>Ja</v>
      </c>
      <c r="AM105" t="str">
        <f t="shared" si="65"/>
        <v>Ja</v>
      </c>
      <c r="AN105" t="str">
        <f t="shared" si="65"/>
        <v>Ja</v>
      </c>
      <c r="AO105" t="str">
        <f t="shared" si="65"/>
        <v>Ja</v>
      </c>
      <c r="AP105" t="str">
        <f t="shared" si="65"/>
        <v>Ja</v>
      </c>
      <c r="AR105" s="31">
        <v>1</v>
      </c>
      <c r="AS105" s="31">
        <v>1</v>
      </c>
      <c r="AT105" s="31">
        <v>1</v>
      </c>
      <c r="AU105" s="31">
        <v>1</v>
      </c>
      <c r="AV105" s="31">
        <v>1</v>
      </c>
      <c r="AW105" s="31">
        <v>1</v>
      </c>
      <c r="AX105" s="31">
        <v>1</v>
      </c>
      <c r="AY105" s="31">
        <v>1</v>
      </c>
      <c r="AZ105" s="31">
        <v>1</v>
      </c>
      <c r="BA105" s="31">
        <v>1</v>
      </c>
    </row>
    <row r="106" spans="1:53">
      <c r="A106" s="2">
        <v>97</v>
      </c>
      <c r="B106">
        <v>1</v>
      </c>
      <c r="C106">
        <v>300</v>
      </c>
      <c r="D106">
        <v>99</v>
      </c>
      <c r="E106">
        <v>60</v>
      </c>
      <c r="F106">
        <v>90</v>
      </c>
      <c r="G106">
        <v>240</v>
      </c>
      <c r="H106">
        <v>102</v>
      </c>
      <c r="I106">
        <v>-1</v>
      </c>
      <c r="J106" s="10">
        <v>3300</v>
      </c>
      <c r="K106">
        <v>-1</v>
      </c>
      <c r="L106">
        <v>-2</v>
      </c>
      <c r="N106" s="3" t="str">
        <f t="shared" ref="N106:N137" si="66">IF(OR(C106=-2,D106=-2,E106=-2,F106=-2,G106=-2,H106=-2),"X","")</f>
        <v/>
      </c>
      <c r="O106" s="3">
        <f t="shared" si="43"/>
        <v>16</v>
      </c>
      <c r="P106" s="3"/>
      <c r="Q106" s="3"/>
      <c r="T106" t="str">
        <f t="shared" si="64"/>
        <v>B</v>
      </c>
      <c r="V106">
        <f t="shared" si="58"/>
        <v>-2</v>
      </c>
      <c r="W106">
        <f t="shared" si="36"/>
        <v>-2</v>
      </c>
      <c r="X106">
        <f t="shared" si="37"/>
        <v>-2</v>
      </c>
      <c r="Y106">
        <f t="shared" si="38"/>
        <v>-2</v>
      </c>
      <c r="Z106">
        <f t="shared" si="39"/>
        <v>-2</v>
      </c>
      <c r="AA106">
        <f t="shared" si="40"/>
        <v>-2</v>
      </c>
      <c r="AB106">
        <f t="shared" si="62"/>
        <v>-2</v>
      </c>
      <c r="AC106">
        <f t="shared" si="63"/>
        <v>-2</v>
      </c>
      <c r="AD106">
        <f t="shared" si="59"/>
        <v>-2</v>
      </c>
      <c r="AE106">
        <f t="shared" si="60"/>
        <v>-2</v>
      </c>
      <c r="AG106" t="str">
        <f t="shared" si="65"/>
        <v>Ja</v>
      </c>
      <c r="AH106" t="str">
        <f t="shared" si="65"/>
        <v>Ja</v>
      </c>
      <c r="AI106" t="str">
        <f t="shared" si="65"/>
        <v>Ja</v>
      </c>
      <c r="AJ106" t="str">
        <f t="shared" si="65"/>
        <v>Ja</v>
      </c>
      <c r="AK106" t="str">
        <f t="shared" si="65"/>
        <v>Ja</v>
      </c>
      <c r="AL106" t="str">
        <f t="shared" si="65"/>
        <v>Ja</v>
      </c>
      <c r="AM106" t="str">
        <f t="shared" si="65"/>
        <v>Ja</v>
      </c>
      <c r="AN106" t="str">
        <f t="shared" si="65"/>
        <v>Ja</v>
      </c>
      <c r="AO106" t="str">
        <f t="shared" si="65"/>
        <v>Ja</v>
      </c>
      <c r="AP106" t="str">
        <f t="shared" si="65"/>
        <v>Ja</v>
      </c>
      <c r="AR106" s="31">
        <v>1</v>
      </c>
      <c r="AS106" s="31">
        <v>1</v>
      </c>
      <c r="AT106" s="31">
        <v>1</v>
      </c>
      <c r="AU106" s="31">
        <v>1</v>
      </c>
      <c r="AV106" s="31">
        <v>1</v>
      </c>
      <c r="AW106" s="31">
        <v>1</v>
      </c>
      <c r="AX106" s="31">
        <v>1</v>
      </c>
      <c r="AY106" s="31">
        <v>1</v>
      </c>
      <c r="AZ106" s="31">
        <v>1</v>
      </c>
      <c r="BA106" s="31">
        <v>1</v>
      </c>
    </row>
    <row r="107" spans="1:53">
      <c r="A107" s="2">
        <v>98</v>
      </c>
      <c r="B107">
        <v>1</v>
      </c>
      <c r="C107">
        <v>480</v>
      </c>
      <c r="D107">
        <v>105</v>
      </c>
      <c r="E107">
        <v>180</v>
      </c>
      <c r="F107">
        <v>98</v>
      </c>
      <c r="G107">
        <v>300</v>
      </c>
      <c r="H107">
        <v>110</v>
      </c>
      <c r="I107">
        <v>-1</v>
      </c>
      <c r="J107" s="10">
        <v>3500</v>
      </c>
      <c r="K107">
        <v>-1</v>
      </c>
      <c r="L107">
        <v>-2</v>
      </c>
      <c r="N107" s="3" t="str">
        <f t="shared" si="66"/>
        <v/>
      </c>
      <c r="O107" s="3">
        <f t="shared" si="43"/>
        <v>15</v>
      </c>
      <c r="P107" s="3"/>
      <c r="Q107" s="3"/>
      <c r="T107" t="str">
        <f t="shared" si="64"/>
        <v>B</v>
      </c>
      <c r="V107">
        <f t="shared" si="58"/>
        <v>-2</v>
      </c>
      <c r="W107">
        <f t="shared" si="36"/>
        <v>-2</v>
      </c>
      <c r="X107">
        <f t="shared" si="37"/>
        <v>-2</v>
      </c>
      <c r="Y107">
        <f t="shared" si="38"/>
        <v>-2</v>
      </c>
      <c r="Z107">
        <f t="shared" si="39"/>
        <v>-2</v>
      </c>
      <c r="AA107">
        <f t="shared" si="40"/>
        <v>-2</v>
      </c>
      <c r="AB107">
        <f t="shared" si="62"/>
        <v>-2</v>
      </c>
      <c r="AC107">
        <f t="shared" si="63"/>
        <v>-2</v>
      </c>
      <c r="AD107">
        <f t="shared" si="59"/>
        <v>-2</v>
      </c>
      <c r="AE107">
        <f t="shared" si="60"/>
        <v>-2</v>
      </c>
      <c r="AG107" t="str">
        <f t="shared" si="65"/>
        <v>Ja</v>
      </c>
      <c r="AH107" t="str">
        <f t="shared" si="65"/>
        <v>Ja</v>
      </c>
      <c r="AI107" t="str">
        <f t="shared" si="65"/>
        <v>Ja</v>
      </c>
      <c r="AJ107" t="str">
        <f t="shared" si="65"/>
        <v>Ja</v>
      </c>
      <c r="AK107" t="str">
        <f t="shared" si="65"/>
        <v>Ja</v>
      </c>
      <c r="AL107" t="str">
        <f t="shared" si="65"/>
        <v>Ja</v>
      </c>
      <c r="AM107" t="str">
        <f t="shared" si="65"/>
        <v>Ja</v>
      </c>
      <c r="AN107" t="str">
        <f t="shared" si="65"/>
        <v>Ja</v>
      </c>
      <c r="AO107" t="str">
        <f t="shared" si="65"/>
        <v>Ja</v>
      </c>
      <c r="AP107" t="str">
        <f t="shared" si="65"/>
        <v>Ja</v>
      </c>
      <c r="AR107" s="31">
        <v>1</v>
      </c>
      <c r="AS107" s="31">
        <v>1</v>
      </c>
      <c r="AT107" s="31">
        <v>1</v>
      </c>
      <c r="AU107" s="31">
        <v>1</v>
      </c>
      <c r="AV107" s="31">
        <v>1</v>
      </c>
      <c r="AW107" s="31">
        <v>1</v>
      </c>
      <c r="AX107" s="31">
        <v>1</v>
      </c>
      <c r="AY107" s="31">
        <v>1</v>
      </c>
      <c r="AZ107" s="31">
        <v>1</v>
      </c>
      <c r="BA107" s="31">
        <v>1</v>
      </c>
    </row>
    <row r="108" spans="1:53">
      <c r="A108" s="2">
        <v>99</v>
      </c>
      <c r="B108">
        <v>1</v>
      </c>
      <c r="C108">
        <v>240</v>
      </c>
      <c r="D108">
        <v>93</v>
      </c>
      <c r="E108">
        <v>180</v>
      </c>
      <c r="F108">
        <v>89</v>
      </c>
      <c r="G108">
        <v>60</v>
      </c>
      <c r="H108">
        <v>108</v>
      </c>
      <c r="I108">
        <v>-1</v>
      </c>
      <c r="J108" s="10">
        <v>3900</v>
      </c>
      <c r="K108">
        <v>-1</v>
      </c>
      <c r="L108">
        <v>-1</v>
      </c>
      <c r="N108" s="3" t="str">
        <f t="shared" si="66"/>
        <v/>
      </c>
      <c r="O108" s="3">
        <f t="shared" si="43"/>
        <v>15</v>
      </c>
      <c r="P108" s="3"/>
      <c r="Q108" s="3"/>
      <c r="T108" t="str">
        <f t="shared" si="64"/>
        <v>B</v>
      </c>
      <c r="V108">
        <f t="shared" si="58"/>
        <v>-2</v>
      </c>
      <c r="W108">
        <f t="shared" si="36"/>
        <v>-2</v>
      </c>
      <c r="X108">
        <f t="shared" si="37"/>
        <v>-2</v>
      </c>
      <c r="Y108">
        <f t="shared" si="38"/>
        <v>-2</v>
      </c>
      <c r="Z108">
        <f t="shared" si="39"/>
        <v>-2</v>
      </c>
      <c r="AA108">
        <f t="shared" si="40"/>
        <v>-2</v>
      </c>
      <c r="AB108">
        <f t="shared" si="62"/>
        <v>-2</v>
      </c>
      <c r="AC108">
        <f t="shared" si="63"/>
        <v>-2</v>
      </c>
      <c r="AD108">
        <f t="shared" si="59"/>
        <v>-2</v>
      </c>
      <c r="AE108">
        <f t="shared" si="60"/>
        <v>-2</v>
      </c>
      <c r="AG108" t="str">
        <f t="shared" si="65"/>
        <v>Ja</v>
      </c>
      <c r="AH108" t="str">
        <f t="shared" si="65"/>
        <v>Ja</v>
      </c>
      <c r="AI108" t="str">
        <f t="shared" si="65"/>
        <v>Ja</v>
      </c>
      <c r="AJ108" t="str">
        <f t="shared" si="65"/>
        <v>Ja</v>
      </c>
      <c r="AK108" t="str">
        <f t="shared" si="65"/>
        <v>Ja</v>
      </c>
      <c r="AL108" t="str">
        <f t="shared" si="65"/>
        <v>Ja</v>
      </c>
      <c r="AM108" t="str">
        <f t="shared" si="65"/>
        <v>Ja</v>
      </c>
      <c r="AN108" t="str">
        <f t="shared" si="65"/>
        <v>Ja</v>
      </c>
      <c r="AO108" t="str">
        <f t="shared" si="65"/>
        <v>Ja</v>
      </c>
      <c r="AP108" t="str">
        <f t="shared" si="65"/>
        <v>Ja</v>
      </c>
      <c r="AR108" s="31">
        <v>1</v>
      </c>
      <c r="AS108" s="31">
        <v>1</v>
      </c>
      <c r="AT108" s="31">
        <v>1</v>
      </c>
      <c r="AU108" s="31">
        <v>1</v>
      </c>
      <c r="AV108" s="31">
        <v>1</v>
      </c>
      <c r="AW108" s="31">
        <v>1</v>
      </c>
      <c r="AX108" s="31">
        <v>1</v>
      </c>
      <c r="AY108" s="31">
        <v>1</v>
      </c>
      <c r="AZ108" s="31">
        <v>1</v>
      </c>
      <c r="BA108" s="31">
        <v>1</v>
      </c>
    </row>
    <row r="109" spans="1:53">
      <c r="A109" s="2">
        <v>100</v>
      </c>
      <c r="B109">
        <v>1</v>
      </c>
      <c r="C109">
        <v>120</v>
      </c>
      <c r="D109">
        <v>93</v>
      </c>
      <c r="E109">
        <v>60</v>
      </c>
      <c r="F109">
        <v>84</v>
      </c>
      <c r="G109">
        <v>60</v>
      </c>
      <c r="H109">
        <v>103</v>
      </c>
      <c r="I109">
        <v>-1</v>
      </c>
      <c r="J109" s="10">
        <v>4100</v>
      </c>
      <c r="K109">
        <v>-1</v>
      </c>
      <c r="L109">
        <v>-2</v>
      </c>
      <c r="N109" s="3" t="str">
        <f t="shared" si="66"/>
        <v/>
      </c>
      <c r="O109" s="3">
        <f t="shared" si="43"/>
        <v>15</v>
      </c>
      <c r="P109" s="3"/>
      <c r="Q109" s="3"/>
      <c r="T109" t="str">
        <f t="shared" si="64"/>
        <v>B</v>
      </c>
      <c r="V109">
        <f t="shared" si="58"/>
        <v>-2</v>
      </c>
      <c r="W109">
        <f t="shared" si="36"/>
        <v>-2</v>
      </c>
      <c r="X109">
        <f t="shared" si="37"/>
        <v>-2</v>
      </c>
      <c r="Y109">
        <f t="shared" si="38"/>
        <v>-2</v>
      </c>
      <c r="Z109">
        <f t="shared" si="39"/>
        <v>-2</v>
      </c>
      <c r="AA109">
        <f t="shared" si="40"/>
        <v>-2</v>
      </c>
      <c r="AB109">
        <f t="shared" si="62"/>
        <v>-2</v>
      </c>
      <c r="AC109">
        <f t="shared" si="63"/>
        <v>-2</v>
      </c>
      <c r="AD109">
        <f t="shared" si="59"/>
        <v>-2</v>
      </c>
      <c r="AE109">
        <f t="shared" si="60"/>
        <v>-2</v>
      </c>
      <c r="AG109" t="str">
        <f t="shared" si="65"/>
        <v>Ja</v>
      </c>
      <c r="AH109" t="str">
        <f t="shared" si="65"/>
        <v>Ja</v>
      </c>
      <c r="AI109" t="str">
        <f t="shared" si="65"/>
        <v>Ja</v>
      </c>
      <c r="AJ109" t="str">
        <f t="shared" si="65"/>
        <v>Ja</v>
      </c>
      <c r="AK109" t="str">
        <f t="shared" si="65"/>
        <v>Ja</v>
      </c>
      <c r="AL109" t="str">
        <f t="shared" si="65"/>
        <v>Ja</v>
      </c>
      <c r="AM109" t="str">
        <f t="shared" si="65"/>
        <v>Ja</v>
      </c>
      <c r="AN109" t="str">
        <f t="shared" si="65"/>
        <v>Ja</v>
      </c>
      <c r="AO109" t="str">
        <f t="shared" si="65"/>
        <v>Ja</v>
      </c>
      <c r="AP109" t="str">
        <f t="shared" si="65"/>
        <v>Ja</v>
      </c>
      <c r="AR109" s="31">
        <v>1</v>
      </c>
      <c r="AS109" s="31">
        <v>1</v>
      </c>
      <c r="AT109" s="31">
        <v>1</v>
      </c>
      <c r="AU109" s="31">
        <v>1</v>
      </c>
      <c r="AV109" s="31">
        <v>1</v>
      </c>
      <c r="AW109" s="31">
        <v>1</v>
      </c>
      <c r="AX109" s="31">
        <v>1</v>
      </c>
      <c r="AY109" s="31">
        <v>1</v>
      </c>
      <c r="AZ109" s="31">
        <v>1</v>
      </c>
      <c r="BA109" s="31">
        <v>1</v>
      </c>
    </row>
    <row r="110" spans="1:53">
      <c r="A110" s="2">
        <v>101</v>
      </c>
      <c r="B110">
        <v>1</v>
      </c>
      <c r="C110">
        <v>180</v>
      </c>
      <c r="D110">
        <v>96</v>
      </c>
      <c r="E110">
        <v>120</v>
      </c>
      <c r="F110">
        <v>86</v>
      </c>
      <c r="G110">
        <v>60</v>
      </c>
      <c r="H110">
        <v>118</v>
      </c>
      <c r="I110">
        <v>-1</v>
      </c>
      <c r="J110" s="10">
        <v>4200</v>
      </c>
      <c r="K110">
        <v>-1</v>
      </c>
      <c r="L110">
        <v>-1</v>
      </c>
      <c r="N110" s="3" t="str">
        <f t="shared" si="66"/>
        <v/>
      </c>
      <c r="O110" s="3">
        <f t="shared" si="43"/>
        <v>14</v>
      </c>
      <c r="P110" s="3" t="str">
        <f>IF(O110&gt;$F$5,"X","-")</f>
        <v>-</v>
      </c>
      <c r="Q110" s="3" t="str">
        <f>IF(O110&lt;$F$6,"X","-")</f>
        <v>-</v>
      </c>
      <c r="S110" t="str">
        <f>IF(P110="X","Betriebsmeldung",IF(AND(S100="Betriebsmeldung",Q110="-"),"Betriebsmeldung",IF(AND(S100="Betriebsmeldung",Q110="X"),"Gutmeldung","-")))</f>
        <v>Betriebsmeldung</v>
      </c>
      <c r="T110" t="str">
        <f>IF(S$110="Betriebsmeldung","B","-")</f>
        <v>B</v>
      </c>
      <c r="V110">
        <f>IF($T110="B",-2,C110)</f>
        <v>-2</v>
      </c>
      <c r="W110">
        <f t="shared" si="36"/>
        <v>-2</v>
      </c>
      <c r="X110">
        <f t="shared" si="37"/>
        <v>-2</v>
      </c>
      <c r="Y110">
        <f t="shared" si="38"/>
        <v>-2</v>
      </c>
      <c r="Z110">
        <f t="shared" si="39"/>
        <v>-2</v>
      </c>
      <c r="AA110">
        <f t="shared" si="40"/>
        <v>-2</v>
      </c>
      <c r="AB110">
        <f t="shared" si="62"/>
        <v>-2</v>
      </c>
      <c r="AC110">
        <f t="shared" si="63"/>
        <v>-2</v>
      </c>
      <c r="AD110">
        <f t="shared" si="59"/>
        <v>-2</v>
      </c>
      <c r="AE110">
        <f t="shared" si="60"/>
        <v>-2</v>
      </c>
      <c r="AG110" t="str">
        <f t="shared" si="65"/>
        <v>Ja</v>
      </c>
      <c r="AH110" t="str">
        <f t="shared" si="65"/>
        <v>Ja</v>
      </c>
      <c r="AI110" t="str">
        <f t="shared" si="65"/>
        <v>Ja</v>
      </c>
      <c r="AJ110" t="str">
        <f t="shared" si="65"/>
        <v>Ja</v>
      </c>
      <c r="AK110" t="str">
        <f t="shared" si="65"/>
        <v>Ja</v>
      </c>
      <c r="AL110" t="str">
        <f t="shared" si="65"/>
        <v>Ja</v>
      </c>
      <c r="AM110" t="str">
        <f t="shared" si="65"/>
        <v>Ja</v>
      </c>
      <c r="AN110" t="str">
        <f t="shared" si="65"/>
        <v>Ja</v>
      </c>
      <c r="AO110" t="str">
        <f t="shared" si="65"/>
        <v>Ja</v>
      </c>
      <c r="AP110" t="str">
        <f t="shared" si="65"/>
        <v>Ja</v>
      </c>
      <c r="AR110" s="31">
        <v>1</v>
      </c>
      <c r="AS110" s="31">
        <v>1</v>
      </c>
      <c r="AT110" s="31">
        <v>1</v>
      </c>
      <c r="AU110" s="31">
        <v>1</v>
      </c>
      <c r="AV110" s="31">
        <v>1</v>
      </c>
      <c r="AW110" s="31">
        <v>1</v>
      </c>
      <c r="AX110" s="31">
        <v>1</v>
      </c>
      <c r="AY110" s="31">
        <v>1</v>
      </c>
      <c r="AZ110" s="31">
        <v>1</v>
      </c>
      <c r="BA110" s="31">
        <v>1</v>
      </c>
    </row>
    <row r="111" spans="1:53">
      <c r="A111" s="2">
        <v>102</v>
      </c>
      <c r="B111">
        <v>1</v>
      </c>
      <c r="C111">
        <v>120</v>
      </c>
      <c r="D111">
        <v>96</v>
      </c>
      <c r="E111">
        <v>60</v>
      </c>
      <c r="F111">
        <v>90</v>
      </c>
      <c r="G111">
        <v>60</v>
      </c>
      <c r="H111">
        <v>103</v>
      </c>
      <c r="I111">
        <v>-1</v>
      </c>
      <c r="J111" s="10">
        <v>4000</v>
      </c>
      <c r="K111">
        <v>-1</v>
      </c>
      <c r="L111">
        <v>-1</v>
      </c>
      <c r="N111" s="3" t="str">
        <f t="shared" si="66"/>
        <v/>
      </c>
      <c r="O111" s="3">
        <f t="shared" si="43"/>
        <v>14</v>
      </c>
      <c r="P111" s="3"/>
      <c r="Q111" s="3"/>
      <c r="T111" t="str">
        <f t="shared" ref="T111:T119" si="67">IF(S$110="Betriebsmeldung","B","-")</f>
        <v>B</v>
      </c>
      <c r="V111">
        <f>IF($T111="B",-2,C111)</f>
        <v>-2</v>
      </c>
      <c r="W111">
        <f t="shared" si="36"/>
        <v>-2</v>
      </c>
      <c r="X111">
        <f t="shared" si="37"/>
        <v>-2</v>
      </c>
      <c r="Y111">
        <f t="shared" si="38"/>
        <v>-2</v>
      </c>
      <c r="Z111">
        <f t="shared" si="39"/>
        <v>-2</v>
      </c>
      <c r="AA111">
        <f t="shared" si="40"/>
        <v>-2</v>
      </c>
      <c r="AB111">
        <f t="shared" si="62"/>
        <v>-2</v>
      </c>
      <c r="AC111">
        <f t="shared" si="63"/>
        <v>-2</v>
      </c>
      <c r="AD111">
        <f t="shared" si="59"/>
        <v>-2</v>
      </c>
      <c r="AE111">
        <f t="shared" si="60"/>
        <v>-2</v>
      </c>
      <c r="AG111" t="str">
        <f t="shared" si="65"/>
        <v>Ja</v>
      </c>
      <c r="AH111" t="str">
        <f t="shared" si="65"/>
        <v>Ja</v>
      </c>
      <c r="AI111" t="str">
        <f t="shared" si="65"/>
        <v>Ja</v>
      </c>
      <c r="AJ111" t="str">
        <f t="shared" si="65"/>
        <v>Ja</v>
      </c>
      <c r="AK111" t="str">
        <f t="shared" si="65"/>
        <v>Ja</v>
      </c>
      <c r="AL111" t="str">
        <f t="shared" si="65"/>
        <v>Ja</v>
      </c>
      <c r="AM111" t="str">
        <f t="shared" si="65"/>
        <v>Ja</v>
      </c>
      <c r="AN111" t="str">
        <f t="shared" si="65"/>
        <v>Ja</v>
      </c>
      <c r="AO111" t="str">
        <f t="shared" si="65"/>
        <v>Ja</v>
      </c>
      <c r="AP111" t="str">
        <f t="shared" si="65"/>
        <v>Ja</v>
      </c>
      <c r="AR111" s="31">
        <v>1</v>
      </c>
      <c r="AS111" s="31">
        <v>1</v>
      </c>
      <c r="AT111" s="31">
        <v>1</v>
      </c>
      <c r="AU111" s="31">
        <v>1</v>
      </c>
      <c r="AV111" s="31">
        <v>1</v>
      </c>
      <c r="AW111" s="31">
        <v>1</v>
      </c>
      <c r="AX111" s="31">
        <v>1</v>
      </c>
      <c r="AY111" s="31">
        <v>1</v>
      </c>
      <c r="AZ111" s="31">
        <v>1</v>
      </c>
      <c r="BA111" s="31">
        <v>1</v>
      </c>
    </row>
    <row r="112" spans="1:53">
      <c r="A112" s="2">
        <v>103</v>
      </c>
      <c r="B112">
        <v>1</v>
      </c>
      <c r="C112">
        <v>60</v>
      </c>
      <c r="D112">
        <v>-2</v>
      </c>
      <c r="E112">
        <v>0</v>
      </c>
      <c r="F112">
        <v>-2</v>
      </c>
      <c r="G112">
        <v>60</v>
      </c>
      <c r="H112">
        <v>-2</v>
      </c>
      <c r="I112">
        <v>-1</v>
      </c>
      <c r="J112">
        <v>3800</v>
      </c>
      <c r="K112">
        <v>-1</v>
      </c>
      <c r="L112">
        <v>-2</v>
      </c>
      <c r="N112" s="3" t="str">
        <f t="shared" si="66"/>
        <v>X</v>
      </c>
      <c r="O112" s="3">
        <f t="shared" si="43"/>
        <v>15</v>
      </c>
      <c r="P112" s="3"/>
      <c r="Q112" s="3"/>
      <c r="T112" t="str">
        <f t="shared" si="67"/>
        <v>B</v>
      </c>
      <c r="V112">
        <f t="shared" ref="V112:V129" si="68">IF($T112="B",-2,C112)</f>
        <v>-2</v>
      </c>
      <c r="W112">
        <f t="shared" si="36"/>
        <v>-2</v>
      </c>
      <c r="X112">
        <f t="shared" si="37"/>
        <v>-2</v>
      </c>
      <c r="Y112">
        <f t="shared" si="38"/>
        <v>-2</v>
      </c>
      <c r="Z112">
        <f t="shared" si="39"/>
        <v>-2</v>
      </c>
      <c r="AA112">
        <f t="shared" si="40"/>
        <v>-2</v>
      </c>
      <c r="AB112">
        <f t="shared" si="62"/>
        <v>-2</v>
      </c>
      <c r="AC112">
        <f t="shared" si="63"/>
        <v>-2</v>
      </c>
      <c r="AD112">
        <f t="shared" si="59"/>
        <v>-2</v>
      </c>
      <c r="AE112">
        <f t="shared" si="60"/>
        <v>-2</v>
      </c>
      <c r="AG112" t="str">
        <f t="shared" si="65"/>
        <v>Ja</v>
      </c>
      <c r="AH112" t="str">
        <f t="shared" si="65"/>
        <v>Ja</v>
      </c>
      <c r="AI112" t="str">
        <f t="shared" si="65"/>
        <v>Ja</v>
      </c>
      <c r="AJ112" t="str">
        <f t="shared" si="65"/>
        <v>Ja</v>
      </c>
      <c r="AK112" t="str">
        <f t="shared" si="65"/>
        <v>Ja</v>
      </c>
      <c r="AL112" t="str">
        <f t="shared" si="65"/>
        <v>Ja</v>
      </c>
      <c r="AM112" t="str">
        <f t="shared" si="65"/>
        <v>Ja</v>
      </c>
      <c r="AN112" t="str">
        <f t="shared" si="65"/>
        <v>Ja</v>
      </c>
      <c r="AO112" t="str">
        <f t="shared" si="65"/>
        <v>Ja</v>
      </c>
      <c r="AP112" t="str">
        <f t="shared" si="65"/>
        <v>Ja</v>
      </c>
      <c r="AR112" s="31">
        <v>1</v>
      </c>
      <c r="AS112" s="31">
        <v>1</v>
      </c>
      <c r="AT112" s="31">
        <v>1</v>
      </c>
      <c r="AU112" s="31">
        <v>1</v>
      </c>
      <c r="AV112" s="31">
        <v>1</v>
      </c>
      <c r="AW112" s="31">
        <v>1</v>
      </c>
      <c r="AX112" s="31">
        <v>1</v>
      </c>
      <c r="AY112" s="31">
        <v>1</v>
      </c>
      <c r="AZ112" s="31">
        <v>1</v>
      </c>
      <c r="BA112" s="31">
        <v>1</v>
      </c>
    </row>
    <row r="113" spans="1:53">
      <c r="A113" s="2">
        <v>104</v>
      </c>
      <c r="B113">
        <v>1</v>
      </c>
      <c r="C113">
        <v>120</v>
      </c>
      <c r="D113">
        <v>88</v>
      </c>
      <c r="E113">
        <v>119</v>
      </c>
      <c r="F113">
        <v>88</v>
      </c>
      <c r="G113">
        <v>1</v>
      </c>
      <c r="H113">
        <v>88</v>
      </c>
      <c r="I113">
        <v>-1</v>
      </c>
      <c r="J113">
        <v>3100</v>
      </c>
      <c r="K113">
        <v>-1</v>
      </c>
      <c r="L113">
        <v>-1</v>
      </c>
      <c r="N113" s="3" t="str">
        <f t="shared" si="66"/>
        <v/>
      </c>
      <c r="O113" s="3">
        <f t="shared" si="43"/>
        <v>14</v>
      </c>
      <c r="P113" s="3"/>
      <c r="Q113" s="3"/>
      <c r="T113" t="str">
        <f t="shared" si="67"/>
        <v>B</v>
      </c>
      <c r="V113">
        <f t="shared" si="68"/>
        <v>-2</v>
      </c>
      <c r="W113">
        <f t="shared" si="36"/>
        <v>-2</v>
      </c>
      <c r="X113">
        <f t="shared" si="37"/>
        <v>-2</v>
      </c>
      <c r="Y113">
        <f t="shared" si="38"/>
        <v>-2</v>
      </c>
      <c r="Z113">
        <f t="shared" si="39"/>
        <v>-2</v>
      </c>
      <c r="AA113">
        <f t="shared" si="40"/>
        <v>-2</v>
      </c>
      <c r="AB113">
        <f t="shared" si="62"/>
        <v>-2</v>
      </c>
      <c r="AC113">
        <f t="shared" si="63"/>
        <v>-2</v>
      </c>
      <c r="AD113">
        <f t="shared" si="59"/>
        <v>-2</v>
      </c>
      <c r="AE113">
        <f t="shared" si="60"/>
        <v>-2</v>
      </c>
      <c r="AG113" t="str">
        <f t="shared" si="65"/>
        <v>Ja</v>
      </c>
      <c r="AH113" t="str">
        <f t="shared" si="65"/>
        <v>Ja</v>
      </c>
      <c r="AI113" t="str">
        <f t="shared" si="65"/>
        <v>Ja</v>
      </c>
      <c r="AJ113" t="str">
        <f t="shared" si="65"/>
        <v>Ja</v>
      </c>
      <c r="AK113" t="str">
        <f t="shared" si="65"/>
        <v>Ja</v>
      </c>
      <c r="AL113" t="str">
        <f t="shared" si="65"/>
        <v>Ja</v>
      </c>
      <c r="AM113" t="str">
        <f t="shared" si="65"/>
        <v>Ja</v>
      </c>
      <c r="AN113" t="str">
        <f t="shared" si="65"/>
        <v>Ja</v>
      </c>
      <c r="AO113" t="str">
        <f t="shared" si="65"/>
        <v>Ja</v>
      </c>
      <c r="AP113" t="str">
        <f t="shared" si="65"/>
        <v>Ja</v>
      </c>
      <c r="AR113" s="31">
        <v>1</v>
      </c>
      <c r="AS113" s="31">
        <v>1</v>
      </c>
      <c r="AT113" s="31">
        <v>1</v>
      </c>
      <c r="AU113" s="31">
        <v>1</v>
      </c>
      <c r="AV113" s="31">
        <v>1</v>
      </c>
      <c r="AW113" s="31">
        <v>1</v>
      </c>
      <c r="AX113" s="31">
        <v>1</v>
      </c>
      <c r="AY113" s="31">
        <v>1</v>
      </c>
      <c r="AZ113" s="31">
        <v>1</v>
      </c>
      <c r="BA113" s="31">
        <v>1</v>
      </c>
    </row>
    <row r="114" spans="1:53">
      <c r="A114" s="2">
        <v>105</v>
      </c>
      <c r="B114">
        <v>1</v>
      </c>
      <c r="C114">
        <v>-2</v>
      </c>
      <c r="D114">
        <v>109</v>
      </c>
      <c r="E114">
        <v>-2</v>
      </c>
      <c r="F114">
        <v>109</v>
      </c>
      <c r="G114">
        <v>-2</v>
      </c>
      <c r="H114">
        <v>109</v>
      </c>
      <c r="I114">
        <v>-1</v>
      </c>
      <c r="J114">
        <v>4200</v>
      </c>
      <c r="K114">
        <v>-1</v>
      </c>
      <c r="L114">
        <v>-1</v>
      </c>
      <c r="N114" s="3" t="str">
        <f t="shared" si="66"/>
        <v>X</v>
      </c>
      <c r="O114" s="3">
        <f t="shared" si="43"/>
        <v>15</v>
      </c>
      <c r="P114" s="3"/>
      <c r="Q114" s="3"/>
      <c r="T114" t="str">
        <f t="shared" si="67"/>
        <v>B</v>
      </c>
      <c r="V114">
        <f t="shared" si="68"/>
        <v>-2</v>
      </c>
      <c r="W114">
        <f t="shared" si="36"/>
        <v>-2</v>
      </c>
      <c r="X114">
        <f t="shared" si="37"/>
        <v>-2</v>
      </c>
      <c r="Y114">
        <f t="shared" si="38"/>
        <v>-2</v>
      </c>
      <c r="Z114">
        <f t="shared" si="39"/>
        <v>-2</v>
      </c>
      <c r="AA114">
        <f t="shared" si="40"/>
        <v>-2</v>
      </c>
      <c r="AB114">
        <f t="shared" si="62"/>
        <v>-2</v>
      </c>
      <c r="AC114">
        <f t="shared" si="63"/>
        <v>-2</v>
      </c>
      <c r="AD114">
        <f t="shared" si="59"/>
        <v>-2</v>
      </c>
      <c r="AE114">
        <f t="shared" si="60"/>
        <v>-2</v>
      </c>
      <c r="AG114" t="str">
        <f t="shared" si="65"/>
        <v>Ja</v>
      </c>
      <c r="AH114" t="str">
        <f t="shared" si="65"/>
        <v>Ja</v>
      </c>
      <c r="AI114" t="str">
        <f t="shared" si="65"/>
        <v>Ja</v>
      </c>
      <c r="AJ114" t="str">
        <f t="shared" si="65"/>
        <v>Ja</v>
      </c>
      <c r="AK114" t="str">
        <f t="shared" si="65"/>
        <v>Ja</v>
      </c>
      <c r="AL114" t="str">
        <f t="shared" si="65"/>
        <v>Ja</v>
      </c>
      <c r="AM114" t="str">
        <f t="shared" si="65"/>
        <v>Ja</v>
      </c>
      <c r="AN114" t="str">
        <f t="shared" si="65"/>
        <v>Ja</v>
      </c>
      <c r="AO114" t="str">
        <f t="shared" si="65"/>
        <v>Ja</v>
      </c>
      <c r="AP114" t="str">
        <f t="shared" si="65"/>
        <v>Ja</v>
      </c>
      <c r="AR114" s="31">
        <v>1</v>
      </c>
      <c r="AS114" s="31">
        <v>1</v>
      </c>
      <c r="AT114" s="31">
        <v>1</v>
      </c>
      <c r="AU114" s="31">
        <v>1</v>
      </c>
      <c r="AV114" s="31">
        <v>1</v>
      </c>
      <c r="AW114" s="31">
        <v>1</v>
      </c>
      <c r="AX114" s="31">
        <v>1</v>
      </c>
      <c r="AY114" s="31">
        <v>1</v>
      </c>
      <c r="AZ114" s="31">
        <v>1</v>
      </c>
      <c r="BA114" s="31">
        <v>1</v>
      </c>
    </row>
    <row r="115" spans="1:53">
      <c r="A115" s="2">
        <v>106</v>
      </c>
      <c r="B115">
        <v>1</v>
      </c>
      <c r="C115">
        <v>60</v>
      </c>
      <c r="D115">
        <v>89</v>
      </c>
      <c r="E115">
        <v>59</v>
      </c>
      <c r="F115">
        <v>89</v>
      </c>
      <c r="G115">
        <v>1</v>
      </c>
      <c r="H115">
        <v>89</v>
      </c>
      <c r="I115">
        <v>-1</v>
      </c>
      <c r="J115">
        <v>4400</v>
      </c>
      <c r="K115">
        <v>-1</v>
      </c>
      <c r="L115">
        <v>-1</v>
      </c>
      <c r="N115" s="3" t="str">
        <f t="shared" si="66"/>
        <v/>
      </c>
      <c r="O115" s="3">
        <f t="shared" si="43"/>
        <v>14</v>
      </c>
      <c r="P115" s="3"/>
      <c r="Q115" s="3"/>
      <c r="T115" t="str">
        <f t="shared" si="67"/>
        <v>B</v>
      </c>
      <c r="V115">
        <f t="shared" si="68"/>
        <v>-2</v>
      </c>
      <c r="W115">
        <f t="shared" si="36"/>
        <v>-2</v>
      </c>
      <c r="X115">
        <f t="shared" si="37"/>
        <v>-2</v>
      </c>
      <c r="Y115">
        <f t="shared" si="38"/>
        <v>-2</v>
      </c>
      <c r="Z115">
        <f t="shared" si="39"/>
        <v>-2</v>
      </c>
      <c r="AA115">
        <f t="shared" si="40"/>
        <v>-2</v>
      </c>
      <c r="AB115">
        <f t="shared" si="62"/>
        <v>-2</v>
      </c>
      <c r="AC115">
        <f t="shared" si="63"/>
        <v>-2</v>
      </c>
      <c r="AD115">
        <f t="shared" si="59"/>
        <v>-2</v>
      </c>
      <c r="AE115">
        <f t="shared" si="60"/>
        <v>-2</v>
      </c>
      <c r="AG115" t="str">
        <f t="shared" si="65"/>
        <v>Ja</v>
      </c>
      <c r="AH115" t="str">
        <f t="shared" si="65"/>
        <v>Ja</v>
      </c>
      <c r="AI115" t="str">
        <f t="shared" si="65"/>
        <v>Ja</v>
      </c>
      <c r="AJ115" t="str">
        <f t="shared" si="65"/>
        <v>Ja</v>
      </c>
      <c r="AK115" t="str">
        <f t="shared" si="65"/>
        <v>Ja</v>
      </c>
      <c r="AL115" t="str">
        <f t="shared" si="65"/>
        <v>Ja</v>
      </c>
      <c r="AM115" t="str">
        <f t="shared" si="65"/>
        <v>Ja</v>
      </c>
      <c r="AN115" t="str">
        <f t="shared" si="65"/>
        <v>Ja</v>
      </c>
      <c r="AO115" t="str">
        <f t="shared" si="65"/>
        <v>Ja</v>
      </c>
      <c r="AP115" t="str">
        <f t="shared" si="65"/>
        <v>Ja</v>
      </c>
      <c r="AR115" s="31">
        <v>1</v>
      </c>
      <c r="AS115" s="31">
        <v>1</v>
      </c>
      <c r="AT115" s="31">
        <v>1</v>
      </c>
      <c r="AU115" s="31">
        <v>1</v>
      </c>
      <c r="AV115" s="31">
        <v>1</v>
      </c>
      <c r="AW115" s="31">
        <v>1</v>
      </c>
      <c r="AX115" s="31">
        <v>1</v>
      </c>
      <c r="AY115" s="31">
        <v>1</v>
      </c>
      <c r="AZ115" s="31">
        <v>1</v>
      </c>
      <c r="BA115" s="31">
        <v>1</v>
      </c>
    </row>
    <row r="116" spans="1:53">
      <c r="A116" s="2">
        <v>107</v>
      </c>
      <c r="B116">
        <v>1</v>
      </c>
      <c r="C116">
        <v>300</v>
      </c>
      <c r="D116">
        <v>99</v>
      </c>
      <c r="E116">
        <v>60</v>
      </c>
      <c r="F116">
        <v>90</v>
      </c>
      <c r="G116">
        <v>240</v>
      </c>
      <c r="H116">
        <v>102</v>
      </c>
      <c r="I116">
        <v>-1</v>
      </c>
      <c r="J116">
        <v>3900</v>
      </c>
      <c r="K116">
        <v>-1</v>
      </c>
      <c r="L116">
        <v>-2</v>
      </c>
      <c r="N116" s="3" t="str">
        <f t="shared" si="66"/>
        <v/>
      </c>
      <c r="O116" s="3">
        <f t="shared" si="43"/>
        <v>14</v>
      </c>
      <c r="P116" s="3"/>
      <c r="Q116" s="3"/>
      <c r="T116" t="str">
        <f t="shared" si="67"/>
        <v>B</v>
      </c>
      <c r="V116">
        <f t="shared" si="68"/>
        <v>-2</v>
      </c>
      <c r="W116">
        <f t="shared" si="36"/>
        <v>-2</v>
      </c>
      <c r="X116">
        <f t="shared" si="37"/>
        <v>-2</v>
      </c>
      <c r="Y116">
        <f t="shared" si="38"/>
        <v>-2</v>
      </c>
      <c r="Z116">
        <f t="shared" si="39"/>
        <v>-2</v>
      </c>
      <c r="AA116">
        <f t="shared" si="40"/>
        <v>-2</v>
      </c>
      <c r="AB116">
        <f t="shared" si="62"/>
        <v>-2</v>
      </c>
      <c r="AC116">
        <f t="shared" si="63"/>
        <v>-2</v>
      </c>
      <c r="AD116">
        <f t="shared" si="59"/>
        <v>-2</v>
      </c>
      <c r="AE116">
        <f t="shared" si="60"/>
        <v>-2</v>
      </c>
      <c r="AG116" t="str">
        <f t="shared" si="65"/>
        <v>Ja</v>
      </c>
      <c r="AH116" t="str">
        <f t="shared" si="65"/>
        <v>Ja</v>
      </c>
      <c r="AI116" t="str">
        <f t="shared" si="65"/>
        <v>Ja</v>
      </c>
      <c r="AJ116" t="str">
        <f t="shared" si="65"/>
        <v>Ja</v>
      </c>
      <c r="AK116" t="str">
        <f t="shared" si="65"/>
        <v>Ja</v>
      </c>
      <c r="AL116" t="str">
        <f t="shared" si="65"/>
        <v>Ja</v>
      </c>
      <c r="AM116" t="str">
        <f t="shared" si="65"/>
        <v>Ja</v>
      </c>
      <c r="AN116" t="str">
        <f t="shared" si="65"/>
        <v>Ja</v>
      </c>
      <c r="AO116" t="str">
        <f t="shared" si="65"/>
        <v>Ja</v>
      </c>
      <c r="AP116" t="str">
        <f t="shared" si="65"/>
        <v>Ja</v>
      </c>
      <c r="AR116" s="31">
        <v>1</v>
      </c>
      <c r="AS116" s="31">
        <v>1</v>
      </c>
      <c r="AT116" s="31">
        <v>1</v>
      </c>
      <c r="AU116" s="31">
        <v>1</v>
      </c>
      <c r="AV116" s="31">
        <v>1</v>
      </c>
      <c r="AW116" s="31">
        <v>1</v>
      </c>
      <c r="AX116" s="31">
        <v>1</v>
      </c>
      <c r="AY116" s="31">
        <v>1</v>
      </c>
      <c r="AZ116" s="31">
        <v>1</v>
      </c>
      <c r="BA116" s="31">
        <v>1</v>
      </c>
    </row>
    <row r="117" spans="1:53">
      <c r="A117" s="2">
        <v>108</v>
      </c>
      <c r="B117">
        <v>1</v>
      </c>
      <c r="C117">
        <v>480</v>
      </c>
      <c r="D117">
        <v>105</v>
      </c>
      <c r="E117">
        <v>180</v>
      </c>
      <c r="F117">
        <v>98</v>
      </c>
      <c r="G117">
        <v>300</v>
      </c>
      <c r="H117">
        <v>110</v>
      </c>
      <c r="I117">
        <v>-1</v>
      </c>
      <c r="J117">
        <v>4000</v>
      </c>
      <c r="K117">
        <v>-1</v>
      </c>
      <c r="L117">
        <v>-1</v>
      </c>
      <c r="N117" s="3" t="str">
        <f t="shared" si="66"/>
        <v/>
      </c>
      <c r="O117" s="3">
        <f t="shared" si="43"/>
        <v>14</v>
      </c>
      <c r="P117" s="3"/>
      <c r="Q117" s="3"/>
      <c r="T117" t="str">
        <f t="shared" si="67"/>
        <v>B</v>
      </c>
      <c r="V117">
        <f t="shared" si="68"/>
        <v>-2</v>
      </c>
      <c r="W117">
        <f t="shared" si="36"/>
        <v>-2</v>
      </c>
      <c r="X117">
        <f t="shared" si="37"/>
        <v>-2</v>
      </c>
      <c r="Y117">
        <f t="shared" si="38"/>
        <v>-2</v>
      </c>
      <c r="Z117">
        <f t="shared" si="39"/>
        <v>-2</v>
      </c>
      <c r="AA117">
        <f t="shared" si="40"/>
        <v>-2</v>
      </c>
      <c r="AB117">
        <f t="shared" si="62"/>
        <v>-2</v>
      </c>
      <c r="AC117">
        <f t="shared" si="63"/>
        <v>-2</v>
      </c>
      <c r="AD117">
        <f t="shared" si="59"/>
        <v>-2</v>
      </c>
      <c r="AE117">
        <f t="shared" si="60"/>
        <v>-2</v>
      </c>
      <c r="AG117" t="str">
        <f t="shared" ref="AG117:AP132" si="69">IF($T117="B","Ja","Nein")</f>
        <v>Ja</v>
      </c>
      <c r="AH117" t="str">
        <f t="shared" si="69"/>
        <v>Ja</v>
      </c>
      <c r="AI117" t="str">
        <f t="shared" si="69"/>
        <v>Ja</v>
      </c>
      <c r="AJ117" t="str">
        <f t="shared" si="69"/>
        <v>Ja</v>
      </c>
      <c r="AK117" t="str">
        <f t="shared" si="69"/>
        <v>Ja</v>
      </c>
      <c r="AL117" t="str">
        <f t="shared" si="69"/>
        <v>Ja</v>
      </c>
      <c r="AM117" t="str">
        <f t="shared" si="69"/>
        <v>Ja</v>
      </c>
      <c r="AN117" t="str">
        <f t="shared" si="69"/>
        <v>Ja</v>
      </c>
      <c r="AO117" t="str">
        <f t="shared" si="69"/>
        <v>Ja</v>
      </c>
      <c r="AP117" t="str">
        <f t="shared" si="69"/>
        <v>Ja</v>
      </c>
      <c r="AR117" s="31">
        <v>1</v>
      </c>
      <c r="AS117" s="31">
        <v>1</v>
      </c>
      <c r="AT117" s="31">
        <v>1</v>
      </c>
      <c r="AU117" s="31">
        <v>1</v>
      </c>
      <c r="AV117" s="31">
        <v>1</v>
      </c>
      <c r="AW117" s="31">
        <v>1</v>
      </c>
      <c r="AX117" s="31">
        <v>1</v>
      </c>
      <c r="AY117" s="31">
        <v>1</v>
      </c>
      <c r="AZ117" s="31">
        <v>1</v>
      </c>
      <c r="BA117" s="31">
        <v>1</v>
      </c>
    </row>
    <row r="118" spans="1:53">
      <c r="A118" s="2">
        <v>109</v>
      </c>
      <c r="B118">
        <v>1</v>
      </c>
      <c r="C118">
        <v>240</v>
      </c>
      <c r="D118">
        <v>93</v>
      </c>
      <c r="E118">
        <v>180</v>
      </c>
      <c r="F118">
        <v>89</v>
      </c>
      <c r="G118">
        <v>60</v>
      </c>
      <c r="H118">
        <v>108</v>
      </c>
      <c r="I118">
        <v>-1</v>
      </c>
      <c r="J118">
        <v>3500</v>
      </c>
      <c r="K118">
        <v>-1</v>
      </c>
      <c r="L118">
        <v>-1</v>
      </c>
      <c r="N118" s="3" t="str">
        <f t="shared" si="66"/>
        <v/>
      </c>
      <c r="O118" s="3">
        <f t="shared" si="43"/>
        <v>14</v>
      </c>
      <c r="P118" s="3"/>
      <c r="Q118" s="3"/>
      <c r="T118" t="str">
        <f t="shared" si="67"/>
        <v>B</v>
      </c>
      <c r="V118">
        <f t="shared" si="68"/>
        <v>-2</v>
      </c>
      <c r="W118">
        <f t="shared" si="36"/>
        <v>-2</v>
      </c>
      <c r="X118">
        <f t="shared" si="37"/>
        <v>-2</v>
      </c>
      <c r="Y118">
        <f t="shared" si="38"/>
        <v>-2</v>
      </c>
      <c r="Z118">
        <f t="shared" si="39"/>
        <v>-2</v>
      </c>
      <c r="AA118">
        <f t="shared" si="40"/>
        <v>-2</v>
      </c>
      <c r="AB118">
        <f t="shared" si="62"/>
        <v>-2</v>
      </c>
      <c r="AC118">
        <f t="shared" si="63"/>
        <v>-2</v>
      </c>
      <c r="AD118">
        <f t="shared" si="59"/>
        <v>-2</v>
      </c>
      <c r="AE118">
        <f t="shared" si="60"/>
        <v>-2</v>
      </c>
      <c r="AG118" t="str">
        <f t="shared" si="69"/>
        <v>Ja</v>
      </c>
      <c r="AH118" t="str">
        <f t="shared" si="69"/>
        <v>Ja</v>
      </c>
      <c r="AI118" t="str">
        <f t="shared" si="69"/>
        <v>Ja</v>
      </c>
      <c r="AJ118" t="str">
        <f t="shared" si="69"/>
        <v>Ja</v>
      </c>
      <c r="AK118" t="str">
        <f t="shared" si="69"/>
        <v>Ja</v>
      </c>
      <c r="AL118" t="str">
        <f t="shared" si="69"/>
        <v>Ja</v>
      </c>
      <c r="AM118" t="str">
        <f t="shared" si="69"/>
        <v>Ja</v>
      </c>
      <c r="AN118" t="str">
        <f t="shared" si="69"/>
        <v>Ja</v>
      </c>
      <c r="AO118" t="str">
        <f t="shared" si="69"/>
        <v>Ja</v>
      </c>
      <c r="AP118" t="str">
        <f t="shared" si="69"/>
        <v>Ja</v>
      </c>
      <c r="AR118" s="31">
        <v>1</v>
      </c>
      <c r="AS118" s="31">
        <v>1</v>
      </c>
      <c r="AT118" s="31">
        <v>1</v>
      </c>
      <c r="AU118" s="31">
        <v>1</v>
      </c>
      <c r="AV118" s="31">
        <v>1</v>
      </c>
      <c r="AW118" s="31">
        <v>1</v>
      </c>
      <c r="AX118" s="31">
        <v>1</v>
      </c>
      <c r="AY118" s="31">
        <v>1</v>
      </c>
      <c r="AZ118" s="31">
        <v>1</v>
      </c>
      <c r="BA118" s="31">
        <v>1</v>
      </c>
    </row>
    <row r="119" spans="1:53">
      <c r="A119" s="2">
        <v>110</v>
      </c>
      <c r="B119">
        <v>1</v>
      </c>
      <c r="C119">
        <v>120</v>
      </c>
      <c r="D119">
        <v>93</v>
      </c>
      <c r="E119">
        <v>60</v>
      </c>
      <c r="F119">
        <v>84</v>
      </c>
      <c r="G119">
        <v>60</v>
      </c>
      <c r="H119">
        <v>103</v>
      </c>
      <c r="I119">
        <v>-1</v>
      </c>
      <c r="J119">
        <v>3000</v>
      </c>
      <c r="K119">
        <v>-1</v>
      </c>
      <c r="L119">
        <v>-2</v>
      </c>
      <c r="N119" s="3" t="str">
        <f t="shared" si="66"/>
        <v/>
      </c>
      <c r="O119" s="3">
        <f t="shared" si="43"/>
        <v>13</v>
      </c>
      <c r="P119" s="3"/>
      <c r="Q119" s="3"/>
      <c r="T119" t="str">
        <f t="shared" si="67"/>
        <v>B</v>
      </c>
      <c r="V119">
        <f t="shared" si="68"/>
        <v>-2</v>
      </c>
      <c r="W119">
        <f t="shared" ref="W119:W182" si="70">IF($T119="B",-2,D119)</f>
        <v>-2</v>
      </c>
      <c r="X119">
        <f t="shared" ref="X119:X182" si="71">IF($T119="B",-2,E119)</f>
        <v>-2</v>
      </c>
      <c r="Y119">
        <f t="shared" ref="Y119:Y182" si="72">IF($T119="B",-2,F119)</f>
        <v>-2</v>
      </c>
      <c r="Z119">
        <f t="shared" ref="Z119:Z182" si="73">IF($T119="B",-2,G119)</f>
        <v>-2</v>
      </c>
      <c r="AA119">
        <f t="shared" ref="AA119:AA182" si="74">IF($T119="B",-2,H119)</f>
        <v>-2</v>
      </c>
      <c r="AB119">
        <f t="shared" si="62"/>
        <v>-2</v>
      </c>
      <c r="AC119">
        <f t="shared" si="63"/>
        <v>-2</v>
      </c>
      <c r="AD119">
        <f t="shared" si="59"/>
        <v>-2</v>
      </c>
      <c r="AE119">
        <f t="shared" si="60"/>
        <v>-2</v>
      </c>
      <c r="AG119" t="str">
        <f t="shared" si="69"/>
        <v>Ja</v>
      </c>
      <c r="AH119" t="str">
        <f t="shared" si="69"/>
        <v>Ja</v>
      </c>
      <c r="AI119" t="str">
        <f t="shared" si="69"/>
        <v>Ja</v>
      </c>
      <c r="AJ119" t="str">
        <f t="shared" si="69"/>
        <v>Ja</v>
      </c>
      <c r="AK119" t="str">
        <f t="shared" si="69"/>
        <v>Ja</v>
      </c>
      <c r="AL119" t="str">
        <f t="shared" si="69"/>
        <v>Ja</v>
      </c>
      <c r="AM119" t="str">
        <f t="shared" si="69"/>
        <v>Ja</v>
      </c>
      <c r="AN119" t="str">
        <f t="shared" si="69"/>
        <v>Ja</v>
      </c>
      <c r="AO119" t="str">
        <f t="shared" si="69"/>
        <v>Ja</v>
      </c>
      <c r="AP119" t="str">
        <f t="shared" si="69"/>
        <v>Ja</v>
      </c>
      <c r="AR119" s="31">
        <v>1</v>
      </c>
      <c r="AS119" s="31">
        <v>1</v>
      </c>
      <c r="AT119" s="31">
        <v>1</v>
      </c>
      <c r="AU119" s="31">
        <v>1</v>
      </c>
      <c r="AV119" s="31">
        <v>1</v>
      </c>
      <c r="AW119" s="31">
        <v>1</v>
      </c>
      <c r="AX119" s="31">
        <v>1</v>
      </c>
      <c r="AY119" s="31">
        <v>1</v>
      </c>
      <c r="AZ119" s="31">
        <v>1</v>
      </c>
      <c r="BA119" s="31">
        <v>1</v>
      </c>
    </row>
    <row r="120" spans="1:53">
      <c r="A120" s="2">
        <v>111</v>
      </c>
      <c r="B120">
        <v>1</v>
      </c>
      <c r="C120">
        <v>180</v>
      </c>
      <c r="D120">
        <v>96</v>
      </c>
      <c r="E120">
        <v>120</v>
      </c>
      <c r="F120">
        <v>86</v>
      </c>
      <c r="G120">
        <v>60</v>
      </c>
      <c r="H120">
        <v>118</v>
      </c>
      <c r="I120">
        <v>-1</v>
      </c>
      <c r="J120">
        <v>3900</v>
      </c>
      <c r="K120">
        <v>-1</v>
      </c>
      <c r="L120">
        <v>-2</v>
      </c>
      <c r="N120" s="3" t="str">
        <f t="shared" si="66"/>
        <v/>
      </c>
      <c r="O120" s="3">
        <f t="shared" si="43"/>
        <v>12</v>
      </c>
      <c r="P120" s="3" t="str">
        <f>IF(O120&gt;$F$5,"X","-")</f>
        <v>-</v>
      </c>
      <c r="Q120" s="3" t="str">
        <f>IF(O120&lt;$F$6,"X","-")</f>
        <v>X</v>
      </c>
      <c r="S120" t="str">
        <f>IF(P120="X","Betriebsmeldung",IF(AND(S110="Betriebsmeldung",Q120="-"),"Betriebsmeldung",IF(AND(S110="Betriebsmeldung",Q120="X"),"Gutmeldung","-")))</f>
        <v>Gutmeldung</v>
      </c>
      <c r="T120" t="str">
        <f>IF(S$120="Betriebsmeldung","B","-")</f>
        <v>-</v>
      </c>
      <c r="V120">
        <f t="shared" si="68"/>
        <v>180</v>
      </c>
      <c r="W120">
        <f t="shared" si="70"/>
        <v>96</v>
      </c>
      <c r="X120">
        <f t="shared" si="71"/>
        <v>120</v>
      </c>
      <c r="Y120">
        <f t="shared" si="72"/>
        <v>86</v>
      </c>
      <c r="Z120">
        <f t="shared" si="73"/>
        <v>60</v>
      </c>
      <c r="AA120">
        <f t="shared" si="74"/>
        <v>118</v>
      </c>
      <c r="AB120">
        <f t="shared" si="62"/>
        <v>-1</v>
      </c>
      <c r="AC120">
        <f t="shared" si="63"/>
        <v>3900</v>
      </c>
      <c r="AD120">
        <f t="shared" si="59"/>
        <v>-1</v>
      </c>
      <c r="AE120">
        <f t="shared" si="60"/>
        <v>-2</v>
      </c>
      <c r="AG120" t="str">
        <f t="shared" si="69"/>
        <v>Nein</v>
      </c>
      <c r="AH120" t="str">
        <f t="shared" si="69"/>
        <v>Nein</v>
      </c>
      <c r="AI120" t="str">
        <f t="shared" si="69"/>
        <v>Nein</v>
      </c>
      <c r="AJ120" t="str">
        <f t="shared" si="69"/>
        <v>Nein</v>
      </c>
      <c r="AK120" t="str">
        <f t="shared" si="69"/>
        <v>Nein</v>
      </c>
      <c r="AL120" t="str">
        <f t="shared" si="69"/>
        <v>Nein</v>
      </c>
      <c r="AM120" t="str">
        <f t="shared" si="69"/>
        <v>Nein</v>
      </c>
      <c r="AN120" t="str">
        <f t="shared" si="69"/>
        <v>Nein</v>
      </c>
      <c r="AO120" t="str">
        <f t="shared" si="69"/>
        <v>Nein</v>
      </c>
      <c r="AP120" t="str">
        <f t="shared" si="69"/>
        <v>Nein</v>
      </c>
      <c r="AR120" s="31">
        <v>1</v>
      </c>
      <c r="AS120" s="31">
        <v>1</v>
      </c>
      <c r="AT120" s="31">
        <v>1</v>
      </c>
      <c r="AU120" s="31">
        <v>1</v>
      </c>
      <c r="AV120" s="31">
        <v>1</v>
      </c>
      <c r="AW120" s="31">
        <v>1</v>
      </c>
      <c r="AX120" s="31">
        <v>1</v>
      </c>
      <c r="AY120" s="31">
        <v>1</v>
      </c>
      <c r="AZ120" s="31">
        <v>1</v>
      </c>
      <c r="BA120" s="31">
        <v>1</v>
      </c>
    </row>
    <row r="121" spans="1:53">
      <c r="A121" s="2">
        <v>112</v>
      </c>
      <c r="B121">
        <v>1</v>
      </c>
      <c r="C121">
        <v>120</v>
      </c>
      <c r="D121">
        <v>104</v>
      </c>
      <c r="E121">
        <v>0</v>
      </c>
      <c r="F121">
        <v>-1</v>
      </c>
      <c r="G121">
        <v>120</v>
      </c>
      <c r="H121">
        <v>104</v>
      </c>
      <c r="I121">
        <v>-1</v>
      </c>
      <c r="J121">
        <v>4400</v>
      </c>
      <c r="K121">
        <v>-1</v>
      </c>
      <c r="L121">
        <v>-1</v>
      </c>
      <c r="N121" s="3" t="str">
        <f t="shared" si="66"/>
        <v/>
      </c>
      <c r="O121" s="3">
        <f t="shared" si="43"/>
        <v>11</v>
      </c>
      <c r="P121" s="3"/>
      <c r="Q121" s="3"/>
      <c r="T121" t="str">
        <f t="shared" ref="T121:T129" si="75">IF(S$120="Betriebsmeldung","B","-")</f>
        <v>-</v>
      </c>
      <c r="V121">
        <f t="shared" si="68"/>
        <v>120</v>
      </c>
      <c r="W121">
        <f t="shared" si="70"/>
        <v>104</v>
      </c>
      <c r="X121">
        <f t="shared" si="71"/>
        <v>0</v>
      </c>
      <c r="Y121">
        <f t="shared" si="72"/>
        <v>-1</v>
      </c>
      <c r="Z121">
        <f t="shared" si="73"/>
        <v>120</v>
      </c>
      <c r="AA121">
        <f t="shared" si="74"/>
        <v>104</v>
      </c>
      <c r="AB121">
        <f t="shared" si="62"/>
        <v>-1</v>
      </c>
      <c r="AC121">
        <f t="shared" si="63"/>
        <v>4400</v>
      </c>
      <c r="AD121">
        <f t="shared" si="59"/>
        <v>-1</v>
      </c>
      <c r="AE121">
        <f t="shared" si="60"/>
        <v>-1</v>
      </c>
      <c r="AG121" t="str">
        <f t="shared" si="69"/>
        <v>Nein</v>
      </c>
      <c r="AH121" t="str">
        <f t="shared" si="69"/>
        <v>Nein</v>
      </c>
      <c r="AI121" t="str">
        <f t="shared" si="69"/>
        <v>Nein</v>
      </c>
      <c r="AJ121" t="str">
        <f t="shared" si="69"/>
        <v>Nein</v>
      </c>
      <c r="AK121" t="str">
        <f t="shared" si="69"/>
        <v>Nein</v>
      </c>
      <c r="AL121" t="str">
        <f t="shared" si="69"/>
        <v>Nein</v>
      </c>
      <c r="AM121" t="str">
        <f t="shared" si="69"/>
        <v>Nein</v>
      </c>
      <c r="AN121" t="str">
        <f t="shared" si="69"/>
        <v>Nein</v>
      </c>
      <c r="AO121" t="str">
        <f t="shared" si="69"/>
        <v>Nein</v>
      </c>
      <c r="AP121" t="str">
        <f t="shared" si="69"/>
        <v>Nein</v>
      </c>
      <c r="AR121" s="31">
        <v>1</v>
      </c>
      <c r="AS121" s="31">
        <v>1</v>
      </c>
      <c r="AT121" s="31">
        <v>1</v>
      </c>
      <c r="AU121" s="31">
        <v>1</v>
      </c>
      <c r="AV121" s="31">
        <v>1</v>
      </c>
      <c r="AW121" s="31">
        <v>1</v>
      </c>
      <c r="AX121" s="31">
        <v>1</v>
      </c>
      <c r="AY121" s="31">
        <v>1</v>
      </c>
      <c r="AZ121" s="31">
        <v>1</v>
      </c>
      <c r="BA121" s="31">
        <v>1</v>
      </c>
    </row>
    <row r="122" spans="1:53">
      <c r="A122" s="2">
        <v>113</v>
      </c>
      <c r="B122">
        <v>1</v>
      </c>
      <c r="C122">
        <v>0</v>
      </c>
      <c r="D122">
        <v>-2</v>
      </c>
      <c r="E122">
        <v>0</v>
      </c>
      <c r="F122">
        <v>-2</v>
      </c>
      <c r="G122">
        <v>0</v>
      </c>
      <c r="H122">
        <v>-2</v>
      </c>
      <c r="I122">
        <v>-1</v>
      </c>
      <c r="J122">
        <v>4200</v>
      </c>
      <c r="K122">
        <v>-1</v>
      </c>
      <c r="L122">
        <v>-2</v>
      </c>
      <c r="N122" s="3" t="str">
        <f t="shared" si="66"/>
        <v>X</v>
      </c>
      <c r="O122" s="3">
        <f t="shared" si="43"/>
        <v>12</v>
      </c>
      <c r="P122" s="3"/>
      <c r="Q122" s="3"/>
      <c r="T122" t="str">
        <f t="shared" si="75"/>
        <v>-</v>
      </c>
      <c r="V122">
        <f t="shared" si="68"/>
        <v>0</v>
      </c>
      <c r="W122">
        <f t="shared" si="70"/>
        <v>-2</v>
      </c>
      <c r="X122">
        <f t="shared" si="71"/>
        <v>0</v>
      </c>
      <c r="Y122">
        <f t="shared" si="72"/>
        <v>-2</v>
      </c>
      <c r="Z122">
        <f t="shared" si="73"/>
        <v>0</v>
      </c>
      <c r="AA122">
        <f t="shared" si="74"/>
        <v>-2</v>
      </c>
      <c r="AB122">
        <f t="shared" si="62"/>
        <v>-1</v>
      </c>
      <c r="AC122">
        <f t="shared" si="63"/>
        <v>4200</v>
      </c>
      <c r="AD122">
        <f t="shared" si="59"/>
        <v>-1</v>
      </c>
      <c r="AE122">
        <f t="shared" si="60"/>
        <v>-2</v>
      </c>
      <c r="AG122" t="str">
        <f t="shared" si="69"/>
        <v>Nein</v>
      </c>
      <c r="AH122" t="str">
        <f t="shared" si="69"/>
        <v>Nein</v>
      </c>
      <c r="AI122" t="str">
        <f t="shared" si="69"/>
        <v>Nein</v>
      </c>
      <c r="AJ122" t="str">
        <f t="shared" si="69"/>
        <v>Nein</v>
      </c>
      <c r="AK122" t="str">
        <f t="shared" si="69"/>
        <v>Nein</v>
      </c>
      <c r="AL122" t="str">
        <f t="shared" si="69"/>
        <v>Nein</v>
      </c>
      <c r="AM122" t="str">
        <f t="shared" si="69"/>
        <v>Nein</v>
      </c>
      <c r="AN122" t="str">
        <f t="shared" si="69"/>
        <v>Nein</v>
      </c>
      <c r="AO122" t="str">
        <f t="shared" si="69"/>
        <v>Nein</v>
      </c>
      <c r="AP122" t="str">
        <f t="shared" si="69"/>
        <v>Nein</v>
      </c>
      <c r="AR122" s="31">
        <v>1</v>
      </c>
      <c r="AS122" s="31">
        <v>1</v>
      </c>
      <c r="AT122" s="31">
        <v>1</v>
      </c>
      <c r="AU122" s="31">
        <v>1</v>
      </c>
      <c r="AV122" s="31">
        <v>1</v>
      </c>
      <c r="AW122" s="31">
        <v>1</v>
      </c>
      <c r="AX122" s="31">
        <v>1</v>
      </c>
      <c r="AY122" s="31">
        <v>1</v>
      </c>
      <c r="AZ122" s="31">
        <v>1</v>
      </c>
      <c r="BA122" s="31">
        <v>1</v>
      </c>
    </row>
    <row r="123" spans="1:53">
      <c r="A123" s="2">
        <v>114</v>
      </c>
      <c r="B123">
        <v>1</v>
      </c>
      <c r="C123">
        <v>0</v>
      </c>
      <c r="D123">
        <v>-2</v>
      </c>
      <c r="E123">
        <v>0</v>
      </c>
      <c r="F123">
        <v>-2</v>
      </c>
      <c r="G123">
        <v>0</v>
      </c>
      <c r="H123">
        <v>-2</v>
      </c>
      <c r="I123">
        <v>-1</v>
      </c>
      <c r="J123">
        <v>3100</v>
      </c>
      <c r="K123">
        <v>-1</v>
      </c>
      <c r="L123">
        <v>-2</v>
      </c>
      <c r="N123" s="3" t="str">
        <f t="shared" si="66"/>
        <v>X</v>
      </c>
      <c r="O123" s="3">
        <f t="shared" si="43"/>
        <v>13</v>
      </c>
      <c r="P123" s="3"/>
      <c r="Q123" s="3"/>
      <c r="T123" t="str">
        <f t="shared" si="75"/>
        <v>-</v>
      </c>
      <c r="V123">
        <f t="shared" si="68"/>
        <v>0</v>
      </c>
      <c r="W123">
        <f t="shared" si="70"/>
        <v>-2</v>
      </c>
      <c r="X123">
        <f t="shared" si="71"/>
        <v>0</v>
      </c>
      <c r="Y123">
        <f t="shared" si="72"/>
        <v>-2</v>
      </c>
      <c r="Z123">
        <f t="shared" si="73"/>
        <v>0</v>
      </c>
      <c r="AA123">
        <f t="shared" si="74"/>
        <v>-2</v>
      </c>
      <c r="AB123">
        <f t="shared" si="62"/>
        <v>-1</v>
      </c>
      <c r="AC123">
        <f t="shared" si="63"/>
        <v>3100</v>
      </c>
      <c r="AD123">
        <f t="shared" si="59"/>
        <v>-1</v>
      </c>
      <c r="AE123">
        <f t="shared" si="60"/>
        <v>-2</v>
      </c>
      <c r="AG123" t="str">
        <f t="shared" si="69"/>
        <v>Nein</v>
      </c>
      <c r="AH123" t="str">
        <f t="shared" si="69"/>
        <v>Nein</v>
      </c>
      <c r="AI123" t="str">
        <f t="shared" si="69"/>
        <v>Nein</v>
      </c>
      <c r="AJ123" t="str">
        <f t="shared" si="69"/>
        <v>Nein</v>
      </c>
      <c r="AK123" t="str">
        <f t="shared" si="69"/>
        <v>Nein</v>
      </c>
      <c r="AL123" t="str">
        <f t="shared" si="69"/>
        <v>Nein</v>
      </c>
      <c r="AM123" t="str">
        <f t="shared" si="69"/>
        <v>Nein</v>
      </c>
      <c r="AN123" t="str">
        <f t="shared" si="69"/>
        <v>Nein</v>
      </c>
      <c r="AO123" t="str">
        <f t="shared" si="69"/>
        <v>Nein</v>
      </c>
      <c r="AP123" t="str">
        <f t="shared" si="69"/>
        <v>Nein</v>
      </c>
      <c r="AR123" s="31">
        <v>1</v>
      </c>
      <c r="AS123" s="31">
        <v>1</v>
      </c>
      <c r="AT123" s="31">
        <v>1</v>
      </c>
      <c r="AU123" s="31">
        <v>1</v>
      </c>
      <c r="AV123" s="31">
        <v>1</v>
      </c>
      <c r="AW123" s="31">
        <v>1</v>
      </c>
      <c r="AX123" s="31">
        <v>1</v>
      </c>
      <c r="AY123" s="31">
        <v>1</v>
      </c>
      <c r="AZ123" s="31">
        <v>1</v>
      </c>
      <c r="BA123" s="31">
        <v>1</v>
      </c>
    </row>
    <row r="124" spans="1:53">
      <c r="A124" s="2">
        <v>115</v>
      </c>
      <c r="B124">
        <v>1</v>
      </c>
      <c r="C124">
        <v>0</v>
      </c>
      <c r="D124">
        <v>-2</v>
      </c>
      <c r="E124">
        <v>0</v>
      </c>
      <c r="F124">
        <v>-2</v>
      </c>
      <c r="G124">
        <v>0</v>
      </c>
      <c r="H124">
        <v>-2</v>
      </c>
      <c r="I124">
        <v>-1</v>
      </c>
      <c r="J124">
        <v>3800</v>
      </c>
      <c r="K124">
        <v>-1</v>
      </c>
      <c r="L124">
        <v>-2</v>
      </c>
      <c r="N124" s="3" t="str">
        <f t="shared" si="66"/>
        <v>X</v>
      </c>
      <c r="O124" s="3">
        <f t="shared" si="43"/>
        <v>13</v>
      </c>
      <c r="P124" s="3"/>
      <c r="Q124" s="3"/>
      <c r="T124" t="str">
        <f t="shared" si="75"/>
        <v>-</v>
      </c>
      <c r="V124">
        <f t="shared" si="68"/>
        <v>0</v>
      </c>
      <c r="W124">
        <f t="shared" si="70"/>
        <v>-2</v>
      </c>
      <c r="X124">
        <f t="shared" si="71"/>
        <v>0</v>
      </c>
      <c r="Y124">
        <f t="shared" si="72"/>
        <v>-2</v>
      </c>
      <c r="Z124">
        <f t="shared" si="73"/>
        <v>0</v>
      </c>
      <c r="AA124">
        <f t="shared" si="74"/>
        <v>-2</v>
      </c>
      <c r="AB124">
        <f t="shared" si="62"/>
        <v>-1</v>
      </c>
      <c r="AC124">
        <f t="shared" si="63"/>
        <v>3800</v>
      </c>
      <c r="AD124">
        <f t="shared" si="59"/>
        <v>-1</v>
      </c>
      <c r="AE124">
        <f t="shared" si="60"/>
        <v>-2</v>
      </c>
      <c r="AG124" t="str">
        <f t="shared" si="69"/>
        <v>Nein</v>
      </c>
      <c r="AH124" t="str">
        <f t="shared" si="69"/>
        <v>Nein</v>
      </c>
      <c r="AI124" t="str">
        <f t="shared" si="69"/>
        <v>Nein</v>
      </c>
      <c r="AJ124" t="str">
        <f t="shared" si="69"/>
        <v>Nein</v>
      </c>
      <c r="AK124" t="str">
        <f t="shared" si="69"/>
        <v>Nein</v>
      </c>
      <c r="AL124" t="str">
        <f t="shared" si="69"/>
        <v>Nein</v>
      </c>
      <c r="AM124" t="str">
        <f t="shared" si="69"/>
        <v>Nein</v>
      </c>
      <c r="AN124" t="str">
        <f t="shared" si="69"/>
        <v>Nein</v>
      </c>
      <c r="AO124" t="str">
        <f t="shared" si="69"/>
        <v>Nein</v>
      </c>
      <c r="AP124" t="str">
        <f t="shared" si="69"/>
        <v>Nein</v>
      </c>
      <c r="AR124" s="31">
        <v>1</v>
      </c>
      <c r="AS124" s="31">
        <v>1</v>
      </c>
      <c r="AT124" s="31">
        <v>1</v>
      </c>
      <c r="AU124" s="31">
        <v>1</v>
      </c>
      <c r="AV124" s="31">
        <v>1</v>
      </c>
      <c r="AW124" s="31">
        <v>1</v>
      </c>
      <c r="AX124" s="31">
        <v>1</v>
      </c>
      <c r="AY124" s="31">
        <v>1</v>
      </c>
      <c r="AZ124" s="31">
        <v>1</v>
      </c>
      <c r="BA124" s="31">
        <v>1</v>
      </c>
    </row>
    <row r="125" spans="1:53">
      <c r="A125" s="2">
        <v>116</v>
      </c>
      <c r="B125">
        <v>1</v>
      </c>
      <c r="C125">
        <v>120</v>
      </c>
      <c r="D125">
        <v>90</v>
      </c>
      <c r="E125">
        <v>120</v>
      </c>
      <c r="F125">
        <v>90</v>
      </c>
      <c r="G125">
        <v>0</v>
      </c>
      <c r="H125">
        <v>-1</v>
      </c>
      <c r="I125">
        <v>-1</v>
      </c>
      <c r="J125">
        <v>4000</v>
      </c>
      <c r="K125">
        <v>-1</v>
      </c>
      <c r="L125">
        <v>-1</v>
      </c>
      <c r="N125" s="3" t="str">
        <f t="shared" si="66"/>
        <v/>
      </c>
      <c r="O125" s="3">
        <f t="shared" ref="O125:O188" si="76">COUNTIF(N76:N125,"X")</f>
        <v>13</v>
      </c>
      <c r="P125" s="3"/>
      <c r="Q125" s="3"/>
      <c r="T125" t="str">
        <f t="shared" si="75"/>
        <v>-</v>
      </c>
      <c r="V125">
        <f t="shared" si="68"/>
        <v>120</v>
      </c>
      <c r="W125">
        <f t="shared" si="70"/>
        <v>90</v>
      </c>
      <c r="X125">
        <f t="shared" si="71"/>
        <v>120</v>
      </c>
      <c r="Y125">
        <f t="shared" si="72"/>
        <v>90</v>
      </c>
      <c r="Z125">
        <f t="shared" si="73"/>
        <v>0</v>
      </c>
      <c r="AA125">
        <f t="shared" si="74"/>
        <v>-1</v>
      </c>
      <c r="AB125">
        <f t="shared" si="62"/>
        <v>-1</v>
      </c>
      <c r="AC125">
        <f t="shared" si="63"/>
        <v>4000</v>
      </c>
      <c r="AD125">
        <f t="shared" si="59"/>
        <v>-1</v>
      </c>
      <c r="AE125">
        <f t="shared" si="60"/>
        <v>-1</v>
      </c>
      <c r="AG125" t="str">
        <f>IF($T125="B","Ja","Nein")</f>
        <v>Nein</v>
      </c>
      <c r="AH125" t="str">
        <f t="shared" si="69"/>
        <v>Nein</v>
      </c>
      <c r="AI125" t="str">
        <f t="shared" si="69"/>
        <v>Nein</v>
      </c>
      <c r="AJ125" t="str">
        <f t="shared" si="69"/>
        <v>Nein</v>
      </c>
      <c r="AK125" t="str">
        <f t="shared" si="69"/>
        <v>Nein</v>
      </c>
      <c r="AL125" t="str">
        <f t="shared" si="69"/>
        <v>Nein</v>
      </c>
      <c r="AM125" t="str">
        <f t="shared" si="69"/>
        <v>Nein</v>
      </c>
      <c r="AN125" t="str">
        <f t="shared" si="69"/>
        <v>Nein</v>
      </c>
      <c r="AO125" t="str">
        <f t="shared" si="69"/>
        <v>Nein</v>
      </c>
      <c r="AP125" t="str">
        <f t="shared" si="69"/>
        <v>Nein</v>
      </c>
      <c r="AR125" s="31">
        <v>1</v>
      </c>
      <c r="AS125" s="31">
        <v>1</v>
      </c>
      <c r="AT125" s="31">
        <v>1</v>
      </c>
      <c r="AU125" s="31">
        <v>1</v>
      </c>
      <c r="AV125" s="31">
        <v>1</v>
      </c>
      <c r="AW125" s="31">
        <v>1</v>
      </c>
      <c r="AX125" s="31">
        <v>1</v>
      </c>
      <c r="AY125" s="31">
        <v>1</v>
      </c>
      <c r="AZ125" s="31">
        <v>1</v>
      </c>
      <c r="BA125" s="31">
        <v>1</v>
      </c>
    </row>
    <row r="126" spans="1:53">
      <c r="A126" s="2">
        <v>117</v>
      </c>
      <c r="B126">
        <v>1</v>
      </c>
      <c r="C126">
        <v>180</v>
      </c>
      <c r="D126">
        <v>94</v>
      </c>
      <c r="E126">
        <v>60</v>
      </c>
      <c r="F126">
        <v>86</v>
      </c>
      <c r="G126">
        <v>120</v>
      </c>
      <c r="H126">
        <v>98</v>
      </c>
      <c r="I126">
        <v>-1</v>
      </c>
      <c r="J126">
        <v>3600</v>
      </c>
      <c r="K126">
        <v>-1</v>
      </c>
      <c r="L126">
        <v>-1</v>
      </c>
      <c r="N126" s="3" t="str">
        <f t="shared" si="66"/>
        <v/>
      </c>
      <c r="O126" s="3">
        <f t="shared" si="76"/>
        <v>12</v>
      </c>
      <c r="P126" s="3"/>
      <c r="Q126" s="3"/>
      <c r="T126" t="str">
        <f t="shared" si="75"/>
        <v>-</v>
      </c>
      <c r="V126">
        <f t="shared" si="68"/>
        <v>180</v>
      </c>
      <c r="W126">
        <f t="shared" si="70"/>
        <v>94</v>
      </c>
      <c r="X126">
        <f t="shared" si="71"/>
        <v>60</v>
      </c>
      <c r="Y126">
        <f t="shared" si="72"/>
        <v>86</v>
      </c>
      <c r="Z126">
        <f t="shared" si="73"/>
        <v>120</v>
      </c>
      <c r="AA126">
        <f t="shared" si="74"/>
        <v>98</v>
      </c>
      <c r="AB126">
        <f t="shared" si="62"/>
        <v>-1</v>
      </c>
      <c r="AC126">
        <f t="shared" si="63"/>
        <v>3600</v>
      </c>
      <c r="AD126">
        <f t="shared" si="59"/>
        <v>-1</v>
      </c>
      <c r="AE126">
        <f t="shared" si="60"/>
        <v>-1</v>
      </c>
      <c r="AG126" t="str">
        <f t="shared" ref="AG126:AP141" si="77">IF($T126="B","Ja","Nein")</f>
        <v>Nein</v>
      </c>
      <c r="AH126" t="str">
        <f t="shared" si="69"/>
        <v>Nein</v>
      </c>
      <c r="AI126" t="str">
        <f t="shared" si="69"/>
        <v>Nein</v>
      </c>
      <c r="AJ126" t="str">
        <f t="shared" si="69"/>
        <v>Nein</v>
      </c>
      <c r="AK126" t="str">
        <f t="shared" si="69"/>
        <v>Nein</v>
      </c>
      <c r="AL126" t="str">
        <f t="shared" si="69"/>
        <v>Nein</v>
      </c>
      <c r="AM126" t="str">
        <f t="shared" si="69"/>
        <v>Nein</v>
      </c>
      <c r="AN126" t="str">
        <f t="shared" si="69"/>
        <v>Nein</v>
      </c>
      <c r="AO126" t="str">
        <f t="shared" si="69"/>
        <v>Nein</v>
      </c>
      <c r="AP126" t="str">
        <f t="shared" si="69"/>
        <v>Nein</v>
      </c>
      <c r="AR126" s="31">
        <v>1</v>
      </c>
      <c r="AS126" s="31">
        <v>1</v>
      </c>
      <c r="AT126" s="31">
        <v>1</v>
      </c>
      <c r="AU126" s="31">
        <v>1</v>
      </c>
      <c r="AV126" s="31">
        <v>1</v>
      </c>
      <c r="AW126" s="31">
        <v>1</v>
      </c>
      <c r="AX126" s="31">
        <v>1</v>
      </c>
      <c r="AY126" s="31">
        <v>1</v>
      </c>
      <c r="AZ126" s="31">
        <v>1</v>
      </c>
      <c r="BA126" s="31">
        <v>1</v>
      </c>
    </row>
    <row r="127" spans="1:53">
      <c r="A127" s="2">
        <v>118</v>
      </c>
      <c r="B127">
        <v>1</v>
      </c>
      <c r="C127">
        <v>-2</v>
      </c>
      <c r="D127">
        <v>63</v>
      </c>
      <c r="E127">
        <v>-2</v>
      </c>
      <c r="F127">
        <v>91</v>
      </c>
      <c r="G127">
        <v>-2</v>
      </c>
      <c r="H127">
        <v>63</v>
      </c>
      <c r="I127">
        <v>-1</v>
      </c>
      <c r="J127">
        <v>3800</v>
      </c>
      <c r="K127">
        <v>-1</v>
      </c>
      <c r="L127">
        <v>-1</v>
      </c>
      <c r="N127" s="3" t="str">
        <f t="shared" si="66"/>
        <v>X</v>
      </c>
      <c r="O127" s="3">
        <f t="shared" si="76"/>
        <v>13</v>
      </c>
      <c r="P127" s="3"/>
      <c r="Q127" s="3"/>
      <c r="T127" t="str">
        <f t="shared" si="75"/>
        <v>-</v>
      </c>
      <c r="V127">
        <f t="shared" si="68"/>
        <v>-2</v>
      </c>
      <c r="W127">
        <f t="shared" si="70"/>
        <v>63</v>
      </c>
      <c r="X127">
        <f t="shared" si="71"/>
        <v>-2</v>
      </c>
      <c r="Y127">
        <f t="shared" si="72"/>
        <v>91</v>
      </c>
      <c r="Z127">
        <f t="shared" si="73"/>
        <v>-2</v>
      </c>
      <c r="AA127">
        <f t="shared" si="74"/>
        <v>63</v>
      </c>
      <c r="AB127">
        <f t="shared" si="62"/>
        <v>-1</v>
      </c>
      <c r="AC127">
        <f t="shared" si="63"/>
        <v>3800</v>
      </c>
      <c r="AD127">
        <f t="shared" si="59"/>
        <v>-1</v>
      </c>
      <c r="AE127">
        <f t="shared" si="60"/>
        <v>-1</v>
      </c>
      <c r="AG127" t="str">
        <f t="shared" si="77"/>
        <v>Nein</v>
      </c>
      <c r="AH127" t="str">
        <f t="shared" si="69"/>
        <v>Nein</v>
      </c>
      <c r="AI127" t="str">
        <f t="shared" si="69"/>
        <v>Nein</v>
      </c>
      <c r="AJ127" t="str">
        <f t="shared" si="69"/>
        <v>Nein</v>
      </c>
      <c r="AK127" t="str">
        <f t="shared" si="69"/>
        <v>Nein</v>
      </c>
      <c r="AL127" t="str">
        <f t="shared" si="69"/>
        <v>Nein</v>
      </c>
      <c r="AM127" t="str">
        <f t="shared" si="69"/>
        <v>Nein</v>
      </c>
      <c r="AN127" t="str">
        <f t="shared" si="69"/>
        <v>Nein</v>
      </c>
      <c r="AO127" t="str">
        <f t="shared" si="69"/>
        <v>Nein</v>
      </c>
      <c r="AP127" t="str">
        <f t="shared" si="69"/>
        <v>Nein</v>
      </c>
      <c r="AR127" s="31">
        <v>1</v>
      </c>
      <c r="AS127" s="31">
        <v>1</v>
      </c>
      <c r="AT127" s="31">
        <v>1</v>
      </c>
      <c r="AU127" s="31">
        <v>1</v>
      </c>
      <c r="AV127" s="31">
        <v>1</v>
      </c>
      <c r="AW127" s="31">
        <v>1</v>
      </c>
      <c r="AX127" s="31">
        <v>1</v>
      </c>
      <c r="AY127" s="31">
        <v>1</v>
      </c>
      <c r="AZ127" s="31">
        <v>1</v>
      </c>
      <c r="BA127" s="31">
        <v>1</v>
      </c>
    </row>
    <row r="128" spans="1:53">
      <c r="A128" s="2">
        <v>119</v>
      </c>
      <c r="B128">
        <v>1</v>
      </c>
      <c r="C128">
        <v>0</v>
      </c>
      <c r="D128">
        <v>-1</v>
      </c>
      <c r="E128">
        <v>0</v>
      </c>
      <c r="F128">
        <v>-1</v>
      </c>
      <c r="G128">
        <v>0</v>
      </c>
      <c r="H128">
        <v>-1</v>
      </c>
      <c r="I128">
        <v>-1</v>
      </c>
      <c r="J128">
        <v>4600</v>
      </c>
      <c r="K128">
        <v>-1</v>
      </c>
      <c r="L128">
        <v>-1</v>
      </c>
      <c r="N128" s="3" t="str">
        <f t="shared" si="66"/>
        <v/>
      </c>
      <c r="O128" s="3">
        <f t="shared" si="76"/>
        <v>12</v>
      </c>
      <c r="P128" s="3"/>
      <c r="Q128" s="3"/>
      <c r="T128" t="str">
        <f t="shared" si="75"/>
        <v>-</v>
      </c>
      <c r="V128">
        <f t="shared" si="68"/>
        <v>0</v>
      </c>
      <c r="W128">
        <f t="shared" si="70"/>
        <v>-1</v>
      </c>
      <c r="X128">
        <f t="shared" si="71"/>
        <v>0</v>
      </c>
      <c r="Y128">
        <f t="shared" si="72"/>
        <v>-1</v>
      </c>
      <c r="Z128">
        <f t="shared" si="73"/>
        <v>0</v>
      </c>
      <c r="AA128">
        <f t="shared" si="74"/>
        <v>-1</v>
      </c>
      <c r="AB128">
        <f t="shared" si="62"/>
        <v>-1</v>
      </c>
      <c r="AC128">
        <f t="shared" si="63"/>
        <v>4600</v>
      </c>
      <c r="AD128">
        <f t="shared" si="59"/>
        <v>-1</v>
      </c>
      <c r="AE128">
        <f t="shared" si="60"/>
        <v>-1</v>
      </c>
      <c r="AG128" t="str">
        <f t="shared" si="77"/>
        <v>Nein</v>
      </c>
      <c r="AH128" t="str">
        <f t="shared" si="69"/>
        <v>Nein</v>
      </c>
      <c r="AI128" t="str">
        <f t="shared" si="69"/>
        <v>Nein</v>
      </c>
      <c r="AJ128" t="str">
        <f t="shared" si="69"/>
        <v>Nein</v>
      </c>
      <c r="AK128" t="str">
        <f t="shared" si="69"/>
        <v>Nein</v>
      </c>
      <c r="AL128" t="str">
        <f t="shared" si="69"/>
        <v>Nein</v>
      </c>
      <c r="AM128" t="str">
        <f t="shared" si="69"/>
        <v>Nein</v>
      </c>
      <c r="AN128" t="str">
        <f t="shared" si="69"/>
        <v>Nein</v>
      </c>
      <c r="AO128" t="str">
        <f t="shared" si="69"/>
        <v>Nein</v>
      </c>
      <c r="AP128" t="str">
        <f t="shared" si="69"/>
        <v>Nein</v>
      </c>
      <c r="AR128" s="31">
        <v>1</v>
      </c>
      <c r="AS128" s="31">
        <v>1</v>
      </c>
      <c r="AT128" s="31">
        <v>1</v>
      </c>
      <c r="AU128" s="31">
        <v>1</v>
      </c>
      <c r="AV128" s="31">
        <v>1</v>
      </c>
      <c r="AW128" s="31">
        <v>1</v>
      </c>
      <c r="AX128" s="31">
        <v>1</v>
      </c>
      <c r="AY128" s="31">
        <v>1</v>
      </c>
      <c r="AZ128" s="31">
        <v>1</v>
      </c>
      <c r="BA128" s="31">
        <v>1</v>
      </c>
    </row>
    <row r="129" spans="1:53">
      <c r="A129" s="2">
        <v>120</v>
      </c>
      <c r="B129">
        <v>1</v>
      </c>
      <c r="C129">
        <v>120</v>
      </c>
      <c r="D129">
        <v>83</v>
      </c>
      <c r="E129">
        <v>120</v>
      </c>
      <c r="F129">
        <v>83</v>
      </c>
      <c r="G129">
        <v>0</v>
      </c>
      <c r="H129">
        <v>-1</v>
      </c>
      <c r="I129">
        <v>-1</v>
      </c>
      <c r="J129">
        <v>4500</v>
      </c>
      <c r="K129">
        <v>-1</v>
      </c>
      <c r="L129">
        <v>-1</v>
      </c>
      <c r="N129" s="3" t="str">
        <f t="shared" si="66"/>
        <v/>
      </c>
      <c r="O129" s="3">
        <f t="shared" si="76"/>
        <v>12</v>
      </c>
      <c r="P129" s="3"/>
      <c r="Q129" s="3"/>
      <c r="T129" t="str">
        <f t="shared" si="75"/>
        <v>-</v>
      </c>
      <c r="V129">
        <f t="shared" si="68"/>
        <v>120</v>
      </c>
      <c r="W129">
        <f t="shared" si="70"/>
        <v>83</v>
      </c>
      <c r="X129">
        <f t="shared" si="71"/>
        <v>120</v>
      </c>
      <c r="Y129">
        <f t="shared" si="72"/>
        <v>83</v>
      </c>
      <c r="Z129">
        <f t="shared" si="73"/>
        <v>0</v>
      </c>
      <c r="AA129">
        <f t="shared" si="74"/>
        <v>-1</v>
      </c>
      <c r="AB129">
        <f t="shared" si="62"/>
        <v>-1</v>
      </c>
      <c r="AC129">
        <f t="shared" si="63"/>
        <v>4500</v>
      </c>
      <c r="AD129">
        <f t="shared" si="59"/>
        <v>-1</v>
      </c>
      <c r="AE129">
        <f t="shared" si="60"/>
        <v>-1</v>
      </c>
      <c r="AG129" t="str">
        <f t="shared" si="77"/>
        <v>Nein</v>
      </c>
      <c r="AH129" t="str">
        <f t="shared" si="69"/>
        <v>Nein</v>
      </c>
      <c r="AI129" t="str">
        <f t="shared" si="69"/>
        <v>Nein</v>
      </c>
      <c r="AJ129" t="str">
        <f t="shared" si="69"/>
        <v>Nein</v>
      </c>
      <c r="AK129" t="str">
        <f t="shared" si="69"/>
        <v>Nein</v>
      </c>
      <c r="AL129" t="str">
        <f t="shared" si="69"/>
        <v>Nein</v>
      </c>
      <c r="AM129" t="str">
        <f t="shared" si="69"/>
        <v>Nein</v>
      </c>
      <c r="AN129" t="str">
        <f t="shared" si="69"/>
        <v>Nein</v>
      </c>
      <c r="AO129" t="str">
        <f t="shared" si="69"/>
        <v>Nein</v>
      </c>
      <c r="AP129" t="str">
        <f t="shared" si="69"/>
        <v>Nein</v>
      </c>
      <c r="AR129" s="31">
        <v>1</v>
      </c>
      <c r="AS129" s="31">
        <v>1</v>
      </c>
      <c r="AT129" s="31">
        <v>1</v>
      </c>
      <c r="AU129" s="31">
        <v>1</v>
      </c>
      <c r="AV129" s="31">
        <v>1</v>
      </c>
      <c r="AW129" s="31">
        <v>1</v>
      </c>
      <c r="AX129" s="31">
        <v>1</v>
      </c>
      <c r="AY129" s="31">
        <v>1</v>
      </c>
      <c r="AZ129" s="31">
        <v>1</v>
      </c>
      <c r="BA129" s="31">
        <v>1</v>
      </c>
    </row>
    <row r="130" spans="1:53">
      <c r="A130" s="2">
        <v>121</v>
      </c>
      <c r="B130">
        <v>1</v>
      </c>
      <c r="C130">
        <v>0</v>
      </c>
      <c r="D130">
        <v>-1</v>
      </c>
      <c r="E130">
        <v>0</v>
      </c>
      <c r="F130">
        <v>-1</v>
      </c>
      <c r="G130">
        <v>0</v>
      </c>
      <c r="H130">
        <v>-1</v>
      </c>
      <c r="I130">
        <v>-1</v>
      </c>
      <c r="J130">
        <v>4200</v>
      </c>
      <c r="K130">
        <v>-1</v>
      </c>
      <c r="L130">
        <v>-1</v>
      </c>
      <c r="N130" s="3" t="str">
        <f t="shared" si="66"/>
        <v/>
      </c>
      <c r="O130" s="3">
        <f t="shared" si="76"/>
        <v>11</v>
      </c>
      <c r="P130" s="3" t="str">
        <f>IF(O130&gt;$F$5,"X","-")</f>
        <v>-</v>
      </c>
      <c r="Q130" s="3" t="str">
        <f>IF(O130&lt;$F$6,"X","-")</f>
        <v>X</v>
      </c>
      <c r="S130" t="str">
        <f>IF(P130="X","Betriebsmeldung",IF(AND(S120="Betriebsmeldung",Q130="-"),"Betriebsmeldung",IF(AND(S120="Betriebsmeldung",Q130="X"),"Gutmeldung","-")))</f>
        <v>-</v>
      </c>
      <c r="T130" t="str">
        <f>IF(S$130="Betriebsmeldung","B","-")</f>
        <v>-</v>
      </c>
      <c r="V130">
        <f>IF($T130="B",-2,C130)</f>
        <v>0</v>
      </c>
      <c r="W130">
        <f t="shared" si="70"/>
        <v>-1</v>
      </c>
      <c r="X130">
        <f t="shared" si="71"/>
        <v>0</v>
      </c>
      <c r="Y130">
        <f t="shared" si="72"/>
        <v>-1</v>
      </c>
      <c r="Z130">
        <f t="shared" si="73"/>
        <v>0</v>
      </c>
      <c r="AA130">
        <f t="shared" si="74"/>
        <v>-1</v>
      </c>
      <c r="AB130">
        <f t="shared" si="62"/>
        <v>-1</v>
      </c>
      <c r="AC130">
        <f t="shared" si="63"/>
        <v>4200</v>
      </c>
      <c r="AD130">
        <f t="shared" si="59"/>
        <v>-1</v>
      </c>
      <c r="AE130">
        <f t="shared" si="60"/>
        <v>-1</v>
      </c>
      <c r="AG130" t="str">
        <f t="shared" si="77"/>
        <v>Nein</v>
      </c>
      <c r="AH130" t="str">
        <f t="shared" si="69"/>
        <v>Nein</v>
      </c>
      <c r="AI130" t="str">
        <f t="shared" si="69"/>
        <v>Nein</v>
      </c>
      <c r="AJ130" t="str">
        <f t="shared" si="69"/>
        <v>Nein</v>
      </c>
      <c r="AK130" t="str">
        <f t="shared" si="69"/>
        <v>Nein</v>
      </c>
      <c r="AL130" t="str">
        <f t="shared" si="69"/>
        <v>Nein</v>
      </c>
      <c r="AM130" t="str">
        <f t="shared" si="69"/>
        <v>Nein</v>
      </c>
      <c r="AN130" t="str">
        <f t="shared" si="69"/>
        <v>Nein</v>
      </c>
      <c r="AO130" t="str">
        <f t="shared" si="69"/>
        <v>Nein</v>
      </c>
      <c r="AP130" t="str">
        <f t="shared" si="69"/>
        <v>Nein</v>
      </c>
      <c r="AR130" s="31">
        <v>1</v>
      </c>
      <c r="AS130" s="31">
        <v>1</v>
      </c>
      <c r="AT130" s="31">
        <v>1</v>
      </c>
      <c r="AU130" s="31">
        <v>1</v>
      </c>
      <c r="AV130" s="31">
        <v>1</v>
      </c>
      <c r="AW130" s="31">
        <v>1</v>
      </c>
      <c r="AX130" s="31">
        <v>1</v>
      </c>
      <c r="AY130" s="31">
        <v>1</v>
      </c>
      <c r="AZ130" s="31">
        <v>1</v>
      </c>
      <c r="BA130" s="31">
        <v>1</v>
      </c>
    </row>
    <row r="131" spans="1:53">
      <c r="A131" s="2">
        <v>122</v>
      </c>
      <c r="B131">
        <v>1</v>
      </c>
      <c r="C131">
        <v>120</v>
      </c>
      <c r="D131">
        <v>87</v>
      </c>
      <c r="E131">
        <v>119</v>
      </c>
      <c r="F131">
        <v>87</v>
      </c>
      <c r="G131">
        <v>1</v>
      </c>
      <c r="H131">
        <v>87</v>
      </c>
      <c r="I131">
        <v>-1</v>
      </c>
      <c r="J131">
        <v>3900</v>
      </c>
      <c r="K131">
        <v>-1</v>
      </c>
      <c r="L131">
        <v>-1</v>
      </c>
      <c r="N131" s="3" t="str">
        <f t="shared" si="66"/>
        <v/>
      </c>
      <c r="O131" s="3">
        <f t="shared" si="76"/>
        <v>11</v>
      </c>
      <c r="P131" s="3"/>
      <c r="Q131" s="3"/>
      <c r="T131" t="str">
        <f t="shared" ref="T131:T139" si="78">IF(S$130="Betriebsmeldung","B","-")</f>
        <v>-</v>
      </c>
      <c r="V131">
        <f>IF($T131="B",-2,C131)</f>
        <v>120</v>
      </c>
      <c r="W131">
        <f t="shared" si="70"/>
        <v>87</v>
      </c>
      <c r="X131">
        <f t="shared" si="71"/>
        <v>119</v>
      </c>
      <c r="Y131">
        <f t="shared" si="72"/>
        <v>87</v>
      </c>
      <c r="Z131">
        <f t="shared" si="73"/>
        <v>1</v>
      </c>
      <c r="AA131">
        <f t="shared" si="74"/>
        <v>87</v>
      </c>
      <c r="AB131">
        <f t="shared" si="62"/>
        <v>-1</v>
      </c>
      <c r="AC131">
        <f t="shared" si="63"/>
        <v>3900</v>
      </c>
      <c r="AD131">
        <f t="shared" si="59"/>
        <v>-1</v>
      </c>
      <c r="AE131">
        <f t="shared" si="60"/>
        <v>-1</v>
      </c>
      <c r="AG131" t="str">
        <f t="shared" si="77"/>
        <v>Nein</v>
      </c>
      <c r="AH131" t="str">
        <f t="shared" si="69"/>
        <v>Nein</v>
      </c>
      <c r="AI131" t="str">
        <f t="shared" si="69"/>
        <v>Nein</v>
      </c>
      <c r="AJ131" t="str">
        <f t="shared" si="69"/>
        <v>Nein</v>
      </c>
      <c r="AK131" t="str">
        <f t="shared" si="69"/>
        <v>Nein</v>
      </c>
      <c r="AL131" t="str">
        <f t="shared" si="69"/>
        <v>Nein</v>
      </c>
      <c r="AM131" t="str">
        <f t="shared" si="69"/>
        <v>Nein</v>
      </c>
      <c r="AN131" t="str">
        <f t="shared" si="69"/>
        <v>Nein</v>
      </c>
      <c r="AO131" t="str">
        <f t="shared" si="69"/>
        <v>Nein</v>
      </c>
      <c r="AP131" t="str">
        <f t="shared" si="69"/>
        <v>Nein</v>
      </c>
      <c r="AR131" s="31">
        <v>1</v>
      </c>
      <c r="AS131" s="31">
        <v>1</v>
      </c>
      <c r="AT131" s="31">
        <v>1</v>
      </c>
      <c r="AU131" s="31">
        <v>1</v>
      </c>
      <c r="AV131" s="31">
        <v>1</v>
      </c>
      <c r="AW131" s="31">
        <v>1</v>
      </c>
      <c r="AX131" s="31">
        <v>1</v>
      </c>
      <c r="AY131" s="31">
        <v>1</v>
      </c>
      <c r="AZ131" s="31">
        <v>1</v>
      </c>
      <c r="BA131" s="31">
        <v>1</v>
      </c>
    </row>
    <row r="132" spans="1:53">
      <c r="A132" s="2">
        <v>123</v>
      </c>
      <c r="B132">
        <v>1</v>
      </c>
      <c r="C132">
        <v>180</v>
      </c>
      <c r="D132">
        <v>91</v>
      </c>
      <c r="E132">
        <v>179</v>
      </c>
      <c r="F132">
        <v>91</v>
      </c>
      <c r="G132">
        <v>1</v>
      </c>
      <c r="H132">
        <v>91</v>
      </c>
      <c r="I132">
        <v>-1</v>
      </c>
      <c r="J132">
        <v>4000</v>
      </c>
      <c r="K132">
        <v>-1</v>
      </c>
      <c r="L132">
        <v>-1</v>
      </c>
      <c r="N132" s="3" t="str">
        <f t="shared" si="66"/>
        <v/>
      </c>
      <c r="O132" s="3">
        <f t="shared" si="76"/>
        <v>10</v>
      </c>
      <c r="P132" s="3"/>
      <c r="Q132" s="3"/>
      <c r="T132" t="str">
        <f t="shared" si="78"/>
        <v>-</v>
      </c>
      <c r="V132">
        <f t="shared" ref="V132:V145" si="79">IF($T132="B",-2,C132)</f>
        <v>180</v>
      </c>
      <c r="W132">
        <f t="shared" si="70"/>
        <v>91</v>
      </c>
      <c r="X132">
        <f t="shared" si="71"/>
        <v>179</v>
      </c>
      <c r="Y132">
        <f t="shared" si="72"/>
        <v>91</v>
      </c>
      <c r="Z132">
        <f t="shared" si="73"/>
        <v>1</v>
      </c>
      <c r="AA132">
        <f t="shared" si="74"/>
        <v>91</v>
      </c>
      <c r="AB132">
        <f t="shared" si="62"/>
        <v>-1</v>
      </c>
      <c r="AC132">
        <f t="shared" si="63"/>
        <v>4000</v>
      </c>
      <c r="AD132">
        <f t="shared" si="59"/>
        <v>-1</v>
      </c>
      <c r="AE132">
        <f t="shared" si="60"/>
        <v>-1</v>
      </c>
      <c r="AG132" t="str">
        <f t="shared" si="77"/>
        <v>Nein</v>
      </c>
      <c r="AH132" t="str">
        <f t="shared" si="69"/>
        <v>Nein</v>
      </c>
      <c r="AI132" t="str">
        <f t="shared" si="69"/>
        <v>Nein</v>
      </c>
      <c r="AJ132" t="str">
        <f t="shared" si="69"/>
        <v>Nein</v>
      </c>
      <c r="AK132" t="str">
        <f t="shared" si="69"/>
        <v>Nein</v>
      </c>
      <c r="AL132" t="str">
        <f t="shared" si="69"/>
        <v>Nein</v>
      </c>
      <c r="AM132" t="str">
        <f t="shared" si="69"/>
        <v>Nein</v>
      </c>
      <c r="AN132" t="str">
        <f t="shared" si="69"/>
        <v>Nein</v>
      </c>
      <c r="AO132" t="str">
        <f t="shared" si="69"/>
        <v>Nein</v>
      </c>
      <c r="AP132" t="str">
        <f t="shared" si="69"/>
        <v>Nein</v>
      </c>
      <c r="AR132" s="31">
        <v>1</v>
      </c>
      <c r="AS132" s="31">
        <v>1</v>
      </c>
      <c r="AT132" s="31">
        <v>1</v>
      </c>
      <c r="AU132" s="31">
        <v>1</v>
      </c>
      <c r="AV132" s="31">
        <v>1</v>
      </c>
      <c r="AW132" s="31">
        <v>1</v>
      </c>
      <c r="AX132" s="31">
        <v>1</v>
      </c>
      <c r="AY132" s="31">
        <v>1</v>
      </c>
      <c r="AZ132" s="31">
        <v>1</v>
      </c>
      <c r="BA132" s="31">
        <v>1</v>
      </c>
    </row>
    <row r="133" spans="1:53">
      <c r="A133" s="2">
        <v>124</v>
      </c>
      <c r="B133">
        <v>1</v>
      </c>
      <c r="C133">
        <v>60</v>
      </c>
      <c r="D133">
        <v>90</v>
      </c>
      <c r="E133">
        <v>59</v>
      </c>
      <c r="F133">
        <v>90</v>
      </c>
      <c r="G133">
        <v>1</v>
      </c>
      <c r="H133">
        <v>90</v>
      </c>
      <c r="I133">
        <v>-1</v>
      </c>
      <c r="J133" s="10">
        <v>4200</v>
      </c>
      <c r="K133">
        <v>-1</v>
      </c>
      <c r="L133">
        <v>-1</v>
      </c>
      <c r="N133" s="3" t="str">
        <f t="shared" si="66"/>
        <v/>
      </c>
      <c r="O133" s="3">
        <f t="shared" si="76"/>
        <v>10</v>
      </c>
      <c r="P133" s="3"/>
      <c r="Q133" s="3"/>
      <c r="T133" t="str">
        <f t="shared" si="78"/>
        <v>-</v>
      </c>
      <c r="V133">
        <f t="shared" si="79"/>
        <v>60</v>
      </c>
      <c r="W133">
        <f t="shared" si="70"/>
        <v>90</v>
      </c>
      <c r="X133">
        <f t="shared" si="71"/>
        <v>59</v>
      </c>
      <c r="Y133">
        <f t="shared" si="72"/>
        <v>90</v>
      </c>
      <c r="Z133">
        <f t="shared" si="73"/>
        <v>1</v>
      </c>
      <c r="AA133">
        <f t="shared" si="74"/>
        <v>90</v>
      </c>
      <c r="AB133">
        <f t="shared" si="62"/>
        <v>-1</v>
      </c>
      <c r="AC133">
        <f t="shared" si="63"/>
        <v>4200</v>
      </c>
      <c r="AD133">
        <f t="shared" si="59"/>
        <v>-1</v>
      </c>
      <c r="AE133">
        <f t="shared" si="60"/>
        <v>-1</v>
      </c>
      <c r="AG133" t="str">
        <f t="shared" si="77"/>
        <v>Nein</v>
      </c>
      <c r="AH133" t="str">
        <f t="shared" si="77"/>
        <v>Nein</v>
      </c>
      <c r="AI133" t="str">
        <f t="shared" si="77"/>
        <v>Nein</v>
      </c>
      <c r="AJ133" t="str">
        <f t="shared" si="77"/>
        <v>Nein</v>
      </c>
      <c r="AK133" t="str">
        <f t="shared" si="77"/>
        <v>Nein</v>
      </c>
      <c r="AL133" t="str">
        <f t="shared" si="77"/>
        <v>Nein</v>
      </c>
      <c r="AM133" t="str">
        <f t="shared" si="77"/>
        <v>Nein</v>
      </c>
      <c r="AN133" t="str">
        <f t="shared" si="77"/>
        <v>Nein</v>
      </c>
      <c r="AO133" t="str">
        <f t="shared" si="77"/>
        <v>Nein</v>
      </c>
      <c r="AP133" t="str">
        <f t="shared" si="77"/>
        <v>Nein</v>
      </c>
      <c r="AR133" s="31">
        <v>1</v>
      </c>
      <c r="AS133" s="31">
        <v>1</v>
      </c>
      <c r="AT133" s="31">
        <v>1</v>
      </c>
      <c r="AU133" s="31">
        <v>1</v>
      </c>
      <c r="AV133" s="31">
        <v>1</v>
      </c>
      <c r="AW133" s="31">
        <v>1</v>
      </c>
      <c r="AX133" s="31">
        <v>1</v>
      </c>
      <c r="AY133" s="31">
        <v>1</v>
      </c>
      <c r="AZ133" s="31">
        <v>1</v>
      </c>
      <c r="BA133" s="31">
        <v>1</v>
      </c>
    </row>
    <row r="134" spans="1:53">
      <c r="A134" s="2">
        <v>125</v>
      </c>
      <c r="B134">
        <v>1</v>
      </c>
      <c r="C134">
        <v>0</v>
      </c>
      <c r="D134">
        <v>-2</v>
      </c>
      <c r="E134">
        <v>0</v>
      </c>
      <c r="F134">
        <v>-2</v>
      </c>
      <c r="G134">
        <v>0</v>
      </c>
      <c r="H134">
        <v>-2</v>
      </c>
      <c r="I134">
        <v>-1</v>
      </c>
      <c r="J134" s="10">
        <v>4300</v>
      </c>
      <c r="K134">
        <v>-1</v>
      </c>
      <c r="L134">
        <v>-2</v>
      </c>
      <c r="N134" s="3" t="str">
        <f t="shared" si="66"/>
        <v>X</v>
      </c>
      <c r="O134" s="3">
        <f t="shared" si="76"/>
        <v>10</v>
      </c>
      <c r="P134" s="3"/>
      <c r="Q134" s="3"/>
      <c r="T134" t="str">
        <f t="shared" si="78"/>
        <v>-</v>
      </c>
      <c r="V134">
        <f t="shared" si="79"/>
        <v>0</v>
      </c>
      <c r="W134">
        <f t="shared" si="70"/>
        <v>-2</v>
      </c>
      <c r="X134">
        <f t="shared" si="71"/>
        <v>0</v>
      </c>
      <c r="Y134">
        <f t="shared" si="72"/>
        <v>-2</v>
      </c>
      <c r="Z134">
        <f t="shared" si="73"/>
        <v>0</v>
      </c>
      <c r="AA134">
        <f t="shared" si="74"/>
        <v>-2</v>
      </c>
      <c r="AB134">
        <f t="shared" si="62"/>
        <v>-1</v>
      </c>
      <c r="AC134">
        <f t="shared" si="63"/>
        <v>4300</v>
      </c>
      <c r="AD134">
        <f t="shared" si="59"/>
        <v>-1</v>
      </c>
      <c r="AE134">
        <f t="shared" si="60"/>
        <v>-2</v>
      </c>
      <c r="AG134" t="str">
        <f t="shared" si="77"/>
        <v>Nein</v>
      </c>
      <c r="AH134" t="str">
        <f t="shared" si="77"/>
        <v>Nein</v>
      </c>
      <c r="AI134" t="str">
        <f t="shared" si="77"/>
        <v>Nein</v>
      </c>
      <c r="AJ134" t="str">
        <f t="shared" si="77"/>
        <v>Nein</v>
      </c>
      <c r="AK134" t="str">
        <f t="shared" si="77"/>
        <v>Nein</v>
      </c>
      <c r="AL134" t="str">
        <f t="shared" si="77"/>
        <v>Nein</v>
      </c>
      <c r="AM134" t="str">
        <f t="shared" si="77"/>
        <v>Nein</v>
      </c>
      <c r="AN134" t="str">
        <f t="shared" si="77"/>
        <v>Nein</v>
      </c>
      <c r="AO134" t="str">
        <f t="shared" si="77"/>
        <v>Nein</v>
      </c>
      <c r="AP134" t="str">
        <f t="shared" si="77"/>
        <v>Nein</v>
      </c>
      <c r="AR134" s="31">
        <v>1</v>
      </c>
      <c r="AS134" s="31">
        <v>1</v>
      </c>
      <c r="AT134" s="31">
        <v>1</v>
      </c>
      <c r="AU134" s="31">
        <v>1</v>
      </c>
      <c r="AV134" s="31">
        <v>1</v>
      </c>
      <c r="AW134" s="31">
        <v>1</v>
      </c>
      <c r="AX134" s="31">
        <v>1</v>
      </c>
      <c r="AY134" s="31">
        <v>1</v>
      </c>
      <c r="AZ134" s="31">
        <v>1</v>
      </c>
      <c r="BA134" s="31">
        <v>1</v>
      </c>
    </row>
    <row r="135" spans="1:53">
      <c r="A135" s="2">
        <v>126</v>
      </c>
      <c r="B135">
        <v>1</v>
      </c>
      <c r="C135">
        <v>60</v>
      </c>
      <c r="D135">
        <v>94</v>
      </c>
      <c r="E135">
        <v>0</v>
      </c>
      <c r="F135">
        <v>-1</v>
      </c>
      <c r="G135">
        <v>60</v>
      </c>
      <c r="H135">
        <v>94</v>
      </c>
      <c r="I135">
        <v>-1</v>
      </c>
      <c r="J135" s="10">
        <v>3900</v>
      </c>
      <c r="K135">
        <v>-1</v>
      </c>
      <c r="L135">
        <v>-1</v>
      </c>
      <c r="N135" s="3" t="str">
        <f t="shared" si="66"/>
        <v/>
      </c>
      <c r="O135" s="3">
        <f t="shared" si="76"/>
        <v>10</v>
      </c>
      <c r="P135" s="3"/>
      <c r="Q135" s="3"/>
      <c r="T135" t="str">
        <f t="shared" si="78"/>
        <v>-</v>
      </c>
      <c r="V135">
        <f t="shared" si="79"/>
        <v>60</v>
      </c>
      <c r="W135">
        <f t="shared" si="70"/>
        <v>94</v>
      </c>
      <c r="X135">
        <f t="shared" si="71"/>
        <v>0</v>
      </c>
      <c r="Y135">
        <f t="shared" si="72"/>
        <v>-1</v>
      </c>
      <c r="Z135">
        <f t="shared" si="73"/>
        <v>60</v>
      </c>
      <c r="AA135">
        <f t="shared" si="74"/>
        <v>94</v>
      </c>
      <c r="AB135">
        <f t="shared" si="62"/>
        <v>-1</v>
      </c>
      <c r="AC135">
        <f t="shared" si="63"/>
        <v>3900</v>
      </c>
      <c r="AD135">
        <f t="shared" si="59"/>
        <v>-1</v>
      </c>
      <c r="AE135">
        <f t="shared" si="60"/>
        <v>-1</v>
      </c>
      <c r="AG135" t="str">
        <f t="shared" si="77"/>
        <v>Nein</v>
      </c>
      <c r="AH135" t="str">
        <f t="shared" si="77"/>
        <v>Nein</v>
      </c>
      <c r="AI135" t="str">
        <f t="shared" si="77"/>
        <v>Nein</v>
      </c>
      <c r="AJ135" t="str">
        <f t="shared" si="77"/>
        <v>Nein</v>
      </c>
      <c r="AK135" t="str">
        <f t="shared" si="77"/>
        <v>Nein</v>
      </c>
      <c r="AL135" t="str">
        <f t="shared" si="77"/>
        <v>Nein</v>
      </c>
      <c r="AM135" t="str">
        <f t="shared" si="77"/>
        <v>Nein</v>
      </c>
      <c r="AN135" t="str">
        <f t="shared" si="77"/>
        <v>Nein</v>
      </c>
      <c r="AO135" t="str">
        <f t="shared" si="77"/>
        <v>Nein</v>
      </c>
      <c r="AP135" t="str">
        <f t="shared" si="77"/>
        <v>Nein</v>
      </c>
      <c r="AR135" s="31">
        <v>1</v>
      </c>
      <c r="AS135" s="31">
        <v>1</v>
      </c>
      <c r="AT135" s="31">
        <v>1</v>
      </c>
      <c r="AU135" s="31">
        <v>1</v>
      </c>
      <c r="AV135" s="31">
        <v>1</v>
      </c>
      <c r="AW135" s="31">
        <v>1</v>
      </c>
      <c r="AX135" s="31">
        <v>1</v>
      </c>
      <c r="AY135" s="31">
        <v>1</v>
      </c>
      <c r="AZ135" s="31">
        <v>1</v>
      </c>
      <c r="BA135" s="31">
        <v>1</v>
      </c>
    </row>
    <row r="136" spans="1:53">
      <c r="A136" s="2">
        <v>127</v>
      </c>
      <c r="B136">
        <v>1</v>
      </c>
      <c r="C136">
        <v>60</v>
      </c>
      <c r="D136">
        <v>90</v>
      </c>
      <c r="E136">
        <v>59</v>
      </c>
      <c r="F136">
        <v>90</v>
      </c>
      <c r="G136">
        <v>1</v>
      </c>
      <c r="H136">
        <v>90</v>
      </c>
      <c r="I136">
        <v>-1</v>
      </c>
      <c r="J136" s="10">
        <v>2500</v>
      </c>
      <c r="K136">
        <v>-1</v>
      </c>
      <c r="L136">
        <v>-1</v>
      </c>
      <c r="N136" s="3" t="str">
        <f t="shared" si="66"/>
        <v/>
      </c>
      <c r="O136" s="3">
        <f t="shared" si="76"/>
        <v>10</v>
      </c>
      <c r="P136" s="3"/>
      <c r="Q136" s="3"/>
      <c r="T136" t="str">
        <f t="shared" si="78"/>
        <v>-</v>
      </c>
      <c r="V136">
        <f t="shared" si="79"/>
        <v>60</v>
      </c>
      <c r="W136">
        <f t="shared" si="70"/>
        <v>90</v>
      </c>
      <c r="X136">
        <f t="shared" si="71"/>
        <v>59</v>
      </c>
      <c r="Y136">
        <f t="shared" si="72"/>
        <v>90</v>
      </c>
      <c r="Z136">
        <f t="shared" si="73"/>
        <v>1</v>
      </c>
      <c r="AA136">
        <f t="shared" si="74"/>
        <v>90</v>
      </c>
      <c r="AB136">
        <f t="shared" si="62"/>
        <v>-1</v>
      </c>
      <c r="AC136">
        <f t="shared" si="63"/>
        <v>2500</v>
      </c>
      <c r="AD136">
        <f t="shared" si="59"/>
        <v>-1</v>
      </c>
      <c r="AE136">
        <f t="shared" si="60"/>
        <v>-1</v>
      </c>
      <c r="AG136" t="str">
        <f>IF($T136="B","Ja","Nein")</f>
        <v>Nein</v>
      </c>
      <c r="AH136" t="str">
        <f t="shared" si="77"/>
        <v>Nein</v>
      </c>
      <c r="AI136" t="str">
        <f t="shared" si="77"/>
        <v>Nein</v>
      </c>
      <c r="AJ136" t="str">
        <f t="shared" si="77"/>
        <v>Nein</v>
      </c>
      <c r="AK136" t="str">
        <f t="shared" si="77"/>
        <v>Nein</v>
      </c>
      <c r="AL136" t="str">
        <f t="shared" si="77"/>
        <v>Nein</v>
      </c>
      <c r="AM136" t="str">
        <f t="shared" si="77"/>
        <v>Nein</v>
      </c>
      <c r="AN136" t="str">
        <f t="shared" si="77"/>
        <v>Nein</v>
      </c>
      <c r="AO136" t="str">
        <f t="shared" si="77"/>
        <v>Nein</v>
      </c>
      <c r="AP136" t="str">
        <f t="shared" si="77"/>
        <v>Nein</v>
      </c>
      <c r="AR136" s="31">
        <v>1</v>
      </c>
      <c r="AS136" s="31">
        <v>1</v>
      </c>
      <c r="AT136" s="31">
        <v>1</v>
      </c>
      <c r="AU136" s="31">
        <v>1</v>
      </c>
      <c r="AV136" s="31">
        <v>1</v>
      </c>
      <c r="AW136" s="31">
        <v>1</v>
      </c>
      <c r="AX136" s="31">
        <v>1</v>
      </c>
      <c r="AY136" s="31">
        <v>1</v>
      </c>
      <c r="AZ136" s="31">
        <v>1</v>
      </c>
      <c r="BA136" s="31">
        <v>1</v>
      </c>
    </row>
    <row r="137" spans="1:53">
      <c r="A137" s="2">
        <v>128</v>
      </c>
      <c r="B137">
        <v>1</v>
      </c>
      <c r="C137">
        <v>-2</v>
      </c>
      <c r="D137">
        <v>110</v>
      </c>
      <c r="E137">
        <v>-2</v>
      </c>
      <c r="F137">
        <v>86</v>
      </c>
      <c r="G137">
        <v>-2</v>
      </c>
      <c r="H137">
        <v>135</v>
      </c>
      <c r="I137">
        <v>-1</v>
      </c>
      <c r="J137" s="10">
        <v>3800</v>
      </c>
      <c r="K137">
        <v>-1</v>
      </c>
      <c r="L137">
        <v>-1</v>
      </c>
      <c r="N137" s="3" t="str">
        <f t="shared" si="66"/>
        <v>X</v>
      </c>
      <c r="O137" s="3">
        <f t="shared" si="76"/>
        <v>11</v>
      </c>
      <c r="P137" s="3"/>
      <c r="Q137" s="3"/>
      <c r="T137" t="str">
        <f t="shared" si="78"/>
        <v>-</v>
      </c>
      <c r="V137">
        <f t="shared" si="79"/>
        <v>-2</v>
      </c>
      <c r="W137">
        <f t="shared" si="70"/>
        <v>110</v>
      </c>
      <c r="X137">
        <f t="shared" si="71"/>
        <v>-2</v>
      </c>
      <c r="Y137">
        <f t="shared" si="72"/>
        <v>86</v>
      </c>
      <c r="Z137">
        <f t="shared" si="73"/>
        <v>-2</v>
      </c>
      <c r="AA137">
        <f t="shared" si="74"/>
        <v>135</v>
      </c>
      <c r="AB137">
        <f t="shared" si="62"/>
        <v>-1</v>
      </c>
      <c r="AC137">
        <f t="shared" si="63"/>
        <v>3800</v>
      </c>
      <c r="AD137">
        <f t="shared" si="59"/>
        <v>-1</v>
      </c>
      <c r="AE137">
        <f t="shared" si="60"/>
        <v>-1</v>
      </c>
      <c r="AG137" t="str">
        <f t="shared" ref="AG137:AP152" si="80">IF($T137="B","Ja","Nein")</f>
        <v>Nein</v>
      </c>
      <c r="AH137" t="str">
        <f t="shared" si="77"/>
        <v>Nein</v>
      </c>
      <c r="AI137" t="str">
        <f t="shared" si="77"/>
        <v>Nein</v>
      </c>
      <c r="AJ137" t="str">
        <f t="shared" si="77"/>
        <v>Nein</v>
      </c>
      <c r="AK137" t="str">
        <f t="shared" si="77"/>
        <v>Nein</v>
      </c>
      <c r="AL137" t="str">
        <f t="shared" si="77"/>
        <v>Nein</v>
      </c>
      <c r="AM137" t="str">
        <f t="shared" si="77"/>
        <v>Nein</v>
      </c>
      <c r="AN137" t="str">
        <f t="shared" si="77"/>
        <v>Nein</v>
      </c>
      <c r="AO137" t="str">
        <f t="shared" si="77"/>
        <v>Nein</v>
      </c>
      <c r="AP137" t="str">
        <f t="shared" si="77"/>
        <v>Nein</v>
      </c>
      <c r="AR137" s="31">
        <v>1</v>
      </c>
      <c r="AS137" s="31">
        <v>1</v>
      </c>
      <c r="AT137" s="31">
        <v>1</v>
      </c>
      <c r="AU137" s="31">
        <v>1</v>
      </c>
      <c r="AV137" s="31">
        <v>1</v>
      </c>
      <c r="AW137" s="31">
        <v>1</v>
      </c>
      <c r="AX137" s="31">
        <v>1</v>
      </c>
      <c r="AY137" s="31">
        <v>1</v>
      </c>
      <c r="AZ137" s="31">
        <v>1</v>
      </c>
      <c r="BA137" s="31">
        <v>1</v>
      </c>
    </row>
    <row r="138" spans="1:53">
      <c r="A138" s="2">
        <v>129</v>
      </c>
      <c r="B138">
        <v>1</v>
      </c>
      <c r="C138">
        <v>120</v>
      </c>
      <c r="D138">
        <v>98</v>
      </c>
      <c r="E138">
        <v>60</v>
      </c>
      <c r="F138">
        <v>87</v>
      </c>
      <c r="G138">
        <v>60</v>
      </c>
      <c r="H138">
        <v>109</v>
      </c>
      <c r="I138">
        <v>-1</v>
      </c>
      <c r="J138" s="10">
        <v>4700</v>
      </c>
      <c r="K138">
        <v>-1</v>
      </c>
      <c r="L138">
        <v>-1</v>
      </c>
      <c r="N138" s="3" t="str">
        <f t="shared" ref="N138:N169" si="81">IF(OR(C138=-2,D138=-2,E138=-2,F138=-2,G138=-2,H138=-2),"X","")</f>
        <v/>
      </c>
      <c r="O138" s="3">
        <f t="shared" si="76"/>
        <v>11</v>
      </c>
      <c r="P138" s="3"/>
      <c r="Q138" s="3"/>
      <c r="T138" t="str">
        <f t="shared" si="78"/>
        <v>-</v>
      </c>
      <c r="V138">
        <f t="shared" si="79"/>
        <v>120</v>
      </c>
      <c r="W138">
        <f t="shared" si="70"/>
        <v>98</v>
      </c>
      <c r="X138">
        <f t="shared" si="71"/>
        <v>60</v>
      </c>
      <c r="Y138">
        <f t="shared" si="72"/>
        <v>87</v>
      </c>
      <c r="Z138">
        <f t="shared" si="73"/>
        <v>60</v>
      </c>
      <c r="AA138">
        <f t="shared" si="74"/>
        <v>109</v>
      </c>
      <c r="AB138">
        <f t="shared" si="62"/>
        <v>-1</v>
      </c>
      <c r="AC138">
        <f t="shared" si="63"/>
        <v>4700</v>
      </c>
      <c r="AD138">
        <f t="shared" si="59"/>
        <v>-1</v>
      </c>
      <c r="AE138">
        <f t="shared" si="60"/>
        <v>-1</v>
      </c>
      <c r="AG138" t="str">
        <f t="shared" si="80"/>
        <v>Nein</v>
      </c>
      <c r="AH138" t="str">
        <f t="shared" si="77"/>
        <v>Nein</v>
      </c>
      <c r="AI138" t="str">
        <f t="shared" si="77"/>
        <v>Nein</v>
      </c>
      <c r="AJ138" t="str">
        <f t="shared" si="77"/>
        <v>Nein</v>
      </c>
      <c r="AK138" t="str">
        <f t="shared" si="77"/>
        <v>Nein</v>
      </c>
      <c r="AL138" t="str">
        <f t="shared" si="77"/>
        <v>Nein</v>
      </c>
      <c r="AM138" t="str">
        <f t="shared" si="77"/>
        <v>Nein</v>
      </c>
      <c r="AN138" t="str">
        <f t="shared" si="77"/>
        <v>Nein</v>
      </c>
      <c r="AO138" t="str">
        <f t="shared" si="77"/>
        <v>Nein</v>
      </c>
      <c r="AP138" t="str">
        <f t="shared" si="77"/>
        <v>Nein</v>
      </c>
      <c r="AR138" s="31">
        <v>1</v>
      </c>
      <c r="AS138" s="31">
        <v>1</v>
      </c>
      <c r="AT138" s="31">
        <v>1</v>
      </c>
      <c r="AU138" s="31">
        <v>1</v>
      </c>
      <c r="AV138" s="31">
        <v>1</v>
      </c>
      <c r="AW138" s="31">
        <v>1</v>
      </c>
      <c r="AX138" s="31">
        <v>1</v>
      </c>
      <c r="AY138" s="31">
        <v>1</v>
      </c>
      <c r="AZ138" s="31">
        <v>1</v>
      </c>
      <c r="BA138" s="31">
        <v>1</v>
      </c>
    </row>
    <row r="139" spans="1:53">
      <c r="A139" s="2">
        <v>130</v>
      </c>
      <c r="B139">
        <v>1</v>
      </c>
      <c r="C139">
        <v>180</v>
      </c>
      <c r="D139">
        <v>-2</v>
      </c>
      <c r="E139">
        <v>178</v>
      </c>
      <c r="F139">
        <v>-2</v>
      </c>
      <c r="G139">
        <v>2</v>
      </c>
      <c r="H139">
        <v>-2</v>
      </c>
      <c r="I139">
        <v>-1</v>
      </c>
      <c r="J139" s="10">
        <v>3600</v>
      </c>
      <c r="K139">
        <v>-1</v>
      </c>
      <c r="L139">
        <v>-1</v>
      </c>
      <c r="N139" s="3" t="str">
        <f t="shared" si="81"/>
        <v>X</v>
      </c>
      <c r="O139" s="3">
        <f t="shared" si="76"/>
        <v>12</v>
      </c>
      <c r="P139" s="3"/>
      <c r="Q139" s="3"/>
      <c r="T139" t="str">
        <f t="shared" si="78"/>
        <v>-</v>
      </c>
      <c r="V139">
        <f t="shared" si="79"/>
        <v>180</v>
      </c>
      <c r="W139">
        <f t="shared" si="70"/>
        <v>-2</v>
      </c>
      <c r="X139">
        <f t="shared" si="71"/>
        <v>178</v>
      </c>
      <c r="Y139">
        <f t="shared" si="72"/>
        <v>-2</v>
      </c>
      <c r="Z139">
        <f t="shared" si="73"/>
        <v>2</v>
      </c>
      <c r="AA139">
        <f t="shared" si="74"/>
        <v>-2</v>
      </c>
      <c r="AB139">
        <f t="shared" si="62"/>
        <v>-1</v>
      </c>
      <c r="AC139">
        <f t="shared" si="63"/>
        <v>3600</v>
      </c>
      <c r="AD139">
        <f t="shared" si="59"/>
        <v>-1</v>
      </c>
      <c r="AE139">
        <f t="shared" si="60"/>
        <v>-1</v>
      </c>
      <c r="AG139" t="str">
        <f t="shared" si="80"/>
        <v>Nein</v>
      </c>
      <c r="AH139" t="str">
        <f t="shared" si="77"/>
        <v>Nein</v>
      </c>
      <c r="AI139" t="str">
        <f t="shared" si="77"/>
        <v>Nein</v>
      </c>
      <c r="AJ139" t="str">
        <f t="shared" si="77"/>
        <v>Nein</v>
      </c>
      <c r="AK139" t="str">
        <f t="shared" si="77"/>
        <v>Nein</v>
      </c>
      <c r="AL139" t="str">
        <f t="shared" si="77"/>
        <v>Nein</v>
      </c>
      <c r="AM139" t="str">
        <f t="shared" si="77"/>
        <v>Nein</v>
      </c>
      <c r="AN139" t="str">
        <f t="shared" si="77"/>
        <v>Nein</v>
      </c>
      <c r="AO139" t="str">
        <f t="shared" si="77"/>
        <v>Nein</v>
      </c>
      <c r="AP139" t="str">
        <f t="shared" si="77"/>
        <v>Nein</v>
      </c>
      <c r="AR139" s="31">
        <v>1</v>
      </c>
      <c r="AS139" s="31">
        <v>1</v>
      </c>
      <c r="AT139" s="31">
        <v>1</v>
      </c>
      <c r="AU139" s="31">
        <v>1</v>
      </c>
      <c r="AV139" s="31">
        <v>1</v>
      </c>
      <c r="AW139" s="31">
        <v>1</v>
      </c>
      <c r="AX139" s="31">
        <v>1</v>
      </c>
      <c r="AY139" s="31">
        <v>1</v>
      </c>
      <c r="AZ139" s="31">
        <v>1</v>
      </c>
      <c r="BA139" s="31">
        <v>1</v>
      </c>
    </row>
    <row r="140" spans="1:53">
      <c r="A140" s="2">
        <v>131</v>
      </c>
      <c r="B140">
        <v>1</v>
      </c>
      <c r="C140">
        <v>240</v>
      </c>
      <c r="D140">
        <v>86</v>
      </c>
      <c r="E140">
        <v>180</v>
      </c>
      <c r="F140">
        <v>87</v>
      </c>
      <c r="G140">
        <v>60</v>
      </c>
      <c r="H140">
        <v>84</v>
      </c>
      <c r="I140">
        <v>-1</v>
      </c>
      <c r="J140" s="10">
        <v>2540</v>
      </c>
      <c r="K140">
        <v>-1</v>
      </c>
      <c r="L140">
        <v>-1</v>
      </c>
      <c r="N140" s="3" t="str">
        <f t="shared" si="81"/>
        <v/>
      </c>
      <c r="O140" s="3">
        <f t="shared" si="76"/>
        <v>12</v>
      </c>
      <c r="P140" s="3" t="str">
        <f>IF(O140&gt;$F$5,"X","-")</f>
        <v>-</v>
      </c>
      <c r="Q140" s="3" t="str">
        <f>IF(O140&lt;$F$6,"X","-")</f>
        <v>X</v>
      </c>
      <c r="S140" t="str">
        <f>IF(P140="X","Betriebsmeldung",IF(AND(S130="Betriebsmeldung",Q140="-"),"Betriebsmeldung",IF(AND(S130="Betriebsmeldung",Q140="X"),"Gutmeldung","-")))</f>
        <v>-</v>
      </c>
      <c r="T140" t="str">
        <f>IF(S$140="Betriebsmeldung","B","-")</f>
        <v>-</v>
      </c>
      <c r="V140">
        <f t="shared" si="79"/>
        <v>240</v>
      </c>
      <c r="W140">
        <f t="shared" si="70"/>
        <v>86</v>
      </c>
      <c r="X140">
        <f t="shared" si="71"/>
        <v>180</v>
      </c>
      <c r="Y140">
        <f t="shared" si="72"/>
        <v>87</v>
      </c>
      <c r="Z140">
        <f t="shared" si="73"/>
        <v>60</v>
      </c>
      <c r="AA140">
        <f t="shared" si="74"/>
        <v>84</v>
      </c>
      <c r="AB140">
        <f t="shared" si="62"/>
        <v>-1</v>
      </c>
      <c r="AC140">
        <f t="shared" si="63"/>
        <v>2540</v>
      </c>
      <c r="AD140">
        <f t="shared" si="59"/>
        <v>-1</v>
      </c>
      <c r="AE140">
        <f t="shared" si="60"/>
        <v>-1</v>
      </c>
      <c r="AG140" t="str">
        <f t="shared" si="80"/>
        <v>Nein</v>
      </c>
      <c r="AH140" t="str">
        <f t="shared" si="77"/>
        <v>Nein</v>
      </c>
      <c r="AI140" t="str">
        <f t="shared" si="77"/>
        <v>Nein</v>
      </c>
      <c r="AJ140" t="str">
        <f t="shared" si="77"/>
        <v>Nein</v>
      </c>
      <c r="AK140" t="str">
        <f t="shared" si="77"/>
        <v>Nein</v>
      </c>
      <c r="AL140" t="str">
        <f t="shared" si="77"/>
        <v>Nein</v>
      </c>
      <c r="AM140" t="str">
        <f t="shared" si="77"/>
        <v>Nein</v>
      </c>
      <c r="AN140" t="str">
        <f t="shared" si="77"/>
        <v>Nein</v>
      </c>
      <c r="AO140" t="str">
        <f t="shared" si="77"/>
        <v>Nein</v>
      </c>
      <c r="AP140" t="str">
        <f t="shared" si="77"/>
        <v>Nein</v>
      </c>
      <c r="AR140" s="31">
        <v>1</v>
      </c>
      <c r="AS140" s="31">
        <v>1</v>
      </c>
      <c r="AT140" s="31">
        <v>1</v>
      </c>
      <c r="AU140" s="31">
        <v>1</v>
      </c>
      <c r="AV140" s="31">
        <v>1</v>
      </c>
      <c r="AW140" s="31">
        <v>1</v>
      </c>
      <c r="AX140" s="31">
        <v>1</v>
      </c>
      <c r="AY140" s="31">
        <v>1</v>
      </c>
      <c r="AZ140" s="31">
        <v>1</v>
      </c>
      <c r="BA140" s="31">
        <v>1</v>
      </c>
    </row>
    <row r="141" spans="1:53">
      <c r="A141" s="2">
        <v>132</v>
      </c>
      <c r="B141">
        <v>1</v>
      </c>
      <c r="C141">
        <v>-2</v>
      </c>
      <c r="D141">
        <v>85</v>
      </c>
      <c r="E141">
        <v>-2</v>
      </c>
      <c r="F141">
        <v>85</v>
      </c>
      <c r="G141">
        <v>-2</v>
      </c>
      <c r="H141">
        <v>85</v>
      </c>
      <c r="I141">
        <v>-1</v>
      </c>
      <c r="J141">
        <v>2540</v>
      </c>
      <c r="K141">
        <v>-1</v>
      </c>
      <c r="L141">
        <v>-1</v>
      </c>
      <c r="N141" s="3" t="str">
        <f t="shared" si="81"/>
        <v>X</v>
      </c>
      <c r="O141" s="3">
        <f t="shared" si="76"/>
        <v>13</v>
      </c>
      <c r="P141" s="3"/>
      <c r="Q141" s="3"/>
      <c r="T141" t="str">
        <f t="shared" ref="T141:T149" si="82">IF(S$140="Betriebsmeldung","B","-")</f>
        <v>-</v>
      </c>
      <c r="V141">
        <f t="shared" si="79"/>
        <v>-2</v>
      </c>
      <c r="W141">
        <f t="shared" si="70"/>
        <v>85</v>
      </c>
      <c r="X141">
        <f t="shared" si="71"/>
        <v>-2</v>
      </c>
      <c r="Y141">
        <f t="shared" si="72"/>
        <v>85</v>
      </c>
      <c r="Z141">
        <f t="shared" si="73"/>
        <v>-2</v>
      </c>
      <c r="AA141">
        <f t="shared" si="74"/>
        <v>85</v>
      </c>
      <c r="AB141">
        <f t="shared" si="62"/>
        <v>-1</v>
      </c>
      <c r="AC141">
        <f t="shared" si="63"/>
        <v>2540</v>
      </c>
      <c r="AD141">
        <f t="shared" si="59"/>
        <v>-1</v>
      </c>
      <c r="AE141">
        <f t="shared" si="60"/>
        <v>-1</v>
      </c>
      <c r="AG141" t="str">
        <f t="shared" si="80"/>
        <v>Nein</v>
      </c>
      <c r="AH141" t="str">
        <f t="shared" si="77"/>
        <v>Nein</v>
      </c>
      <c r="AI141" t="str">
        <f t="shared" si="77"/>
        <v>Nein</v>
      </c>
      <c r="AJ141" t="str">
        <f t="shared" si="77"/>
        <v>Nein</v>
      </c>
      <c r="AK141" t="str">
        <f t="shared" si="77"/>
        <v>Nein</v>
      </c>
      <c r="AL141" t="str">
        <f t="shared" si="77"/>
        <v>Nein</v>
      </c>
      <c r="AM141" t="str">
        <f t="shared" si="77"/>
        <v>Nein</v>
      </c>
      <c r="AN141" t="str">
        <f t="shared" si="77"/>
        <v>Nein</v>
      </c>
      <c r="AO141" t="str">
        <f t="shared" si="77"/>
        <v>Nein</v>
      </c>
      <c r="AP141" t="str">
        <f t="shared" si="77"/>
        <v>Nein</v>
      </c>
      <c r="AR141" s="31">
        <v>1</v>
      </c>
      <c r="AS141" s="31">
        <v>1</v>
      </c>
      <c r="AT141" s="31">
        <v>1</v>
      </c>
      <c r="AU141" s="31">
        <v>1</v>
      </c>
      <c r="AV141" s="31">
        <v>1</v>
      </c>
      <c r="AW141" s="31">
        <v>1</v>
      </c>
      <c r="AX141" s="31">
        <v>1</v>
      </c>
      <c r="AY141" s="31">
        <v>1</v>
      </c>
      <c r="AZ141" s="31">
        <v>1</v>
      </c>
      <c r="BA141" s="31">
        <v>1</v>
      </c>
    </row>
    <row r="142" spans="1:53">
      <c r="A142" s="2">
        <v>133</v>
      </c>
      <c r="B142">
        <v>1</v>
      </c>
      <c r="C142">
        <v>120</v>
      </c>
      <c r="D142">
        <v>85</v>
      </c>
      <c r="E142">
        <v>60</v>
      </c>
      <c r="F142">
        <v>83</v>
      </c>
      <c r="G142">
        <v>60</v>
      </c>
      <c r="H142">
        <v>87</v>
      </c>
      <c r="I142">
        <v>-1</v>
      </c>
      <c r="J142">
        <v>25400</v>
      </c>
      <c r="K142">
        <v>-1</v>
      </c>
      <c r="L142">
        <v>-1</v>
      </c>
      <c r="N142" s="3" t="str">
        <f t="shared" si="81"/>
        <v/>
      </c>
      <c r="O142" s="3">
        <f t="shared" si="76"/>
        <v>13</v>
      </c>
      <c r="P142" s="3"/>
      <c r="Q142" s="3"/>
      <c r="T142" t="str">
        <f t="shared" si="82"/>
        <v>-</v>
      </c>
      <c r="V142">
        <f t="shared" si="79"/>
        <v>120</v>
      </c>
      <c r="W142">
        <f t="shared" si="70"/>
        <v>85</v>
      </c>
      <c r="X142">
        <f t="shared" si="71"/>
        <v>60</v>
      </c>
      <c r="Y142">
        <f t="shared" si="72"/>
        <v>83</v>
      </c>
      <c r="Z142">
        <f t="shared" si="73"/>
        <v>60</v>
      </c>
      <c r="AA142">
        <f t="shared" si="74"/>
        <v>87</v>
      </c>
      <c r="AB142">
        <f t="shared" si="62"/>
        <v>-1</v>
      </c>
      <c r="AC142">
        <f t="shared" si="63"/>
        <v>25400</v>
      </c>
      <c r="AD142">
        <f t="shared" si="59"/>
        <v>-1</v>
      </c>
      <c r="AE142">
        <f t="shared" si="60"/>
        <v>-1</v>
      </c>
      <c r="AG142" t="str">
        <f t="shared" si="80"/>
        <v>Nein</v>
      </c>
      <c r="AH142" t="str">
        <f t="shared" si="80"/>
        <v>Nein</v>
      </c>
      <c r="AI142" t="str">
        <f t="shared" si="80"/>
        <v>Nein</v>
      </c>
      <c r="AJ142" t="str">
        <f t="shared" si="80"/>
        <v>Nein</v>
      </c>
      <c r="AK142" t="str">
        <f t="shared" si="80"/>
        <v>Nein</v>
      </c>
      <c r="AL142" t="str">
        <f t="shared" si="80"/>
        <v>Nein</v>
      </c>
      <c r="AM142" t="str">
        <f t="shared" si="80"/>
        <v>Nein</v>
      </c>
      <c r="AN142" t="str">
        <f t="shared" si="80"/>
        <v>Nein</v>
      </c>
      <c r="AO142" t="str">
        <f t="shared" si="80"/>
        <v>Nein</v>
      </c>
      <c r="AP142" t="str">
        <f t="shared" si="80"/>
        <v>Nein</v>
      </c>
      <c r="AR142" s="31">
        <v>1</v>
      </c>
      <c r="AS142" s="31">
        <v>1</v>
      </c>
      <c r="AT142" s="31">
        <v>1</v>
      </c>
      <c r="AU142" s="31">
        <v>1</v>
      </c>
      <c r="AV142" s="31">
        <v>1</v>
      </c>
      <c r="AW142" s="31">
        <v>1</v>
      </c>
      <c r="AX142" s="31">
        <v>1</v>
      </c>
      <c r="AY142" s="31">
        <v>1</v>
      </c>
      <c r="AZ142" s="31">
        <v>1</v>
      </c>
      <c r="BA142" s="31">
        <v>1</v>
      </c>
    </row>
    <row r="143" spans="1:53">
      <c r="A143" s="2">
        <v>134</v>
      </c>
      <c r="B143">
        <v>1</v>
      </c>
      <c r="C143">
        <v>-2</v>
      </c>
      <c r="D143">
        <v>83</v>
      </c>
      <c r="E143">
        <v>-2</v>
      </c>
      <c r="F143">
        <v>83</v>
      </c>
      <c r="G143">
        <v>-2</v>
      </c>
      <c r="H143">
        <v>83</v>
      </c>
      <c r="I143">
        <v>-1</v>
      </c>
      <c r="J143">
        <v>25400</v>
      </c>
      <c r="K143">
        <v>-1</v>
      </c>
      <c r="L143">
        <v>-1</v>
      </c>
      <c r="N143" s="3" t="str">
        <f t="shared" si="81"/>
        <v>X</v>
      </c>
      <c r="O143" s="3">
        <f t="shared" si="76"/>
        <v>13</v>
      </c>
      <c r="P143" s="3"/>
      <c r="Q143" s="3"/>
      <c r="T143" t="str">
        <f t="shared" si="82"/>
        <v>-</v>
      </c>
      <c r="V143">
        <f t="shared" si="79"/>
        <v>-2</v>
      </c>
      <c r="W143">
        <f t="shared" si="70"/>
        <v>83</v>
      </c>
      <c r="X143">
        <f t="shared" si="71"/>
        <v>-2</v>
      </c>
      <c r="Y143">
        <f t="shared" si="72"/>
        <v>83</v>
      </c>
      <c r="Z143">
        <f t="shared" si="73"/>
        <v>-2</v>
      </c>
      <c r="AA143">
        <f t="shared" si="74"/>
        <v>83</v>
      </c>
      <c r="AB143">
        <f t="shared" si="62"/>
        <v>-1</v>
      </c>
      <c r="AC143">
        <f t="shared" si="63"/>
        <v>25400</v>
      </c>
      <c r="AD143">
        <f t="shared" si="59"/>
        <v>-1</v>
      </c>
      <c r="AE143">
        <f t="shared" si="60"/>
        <v>-1</v>
      </c>
      <c r="AG143" t="str">
        <f t="shared" si="80"/>
        <v>Nein</v>
      </c>
      <c r="AH143" t="str">
        <f t="shared" si="80"/>
        <v>Nein</v>
      </c>
      <c r="AI143" t="str">
        <f t="shared" si="80"/>
        <v>Nein</v>
      </c>
      <c r="AJ143" t="str">
        <f t="shared" si="80"/>
        <v>Nein</v>
      </c>
      <c r="AK143" t="str">
        <f t="shared" si="80"/>
        <v>Nein</v>
      </c>
      <c r="AL143" t="str">
        <f t="shared" si="80"/>
        <v>Nein</v>
      </c>
      <c r="AM143" t="str">
        <f t="shared" si="80"/>
        <v>Nein</v>
      </c>
      <c r="AN143" t="str">
        <f t="shared" si="80"/>
        <v>Nein</v>
      </c>
      <c r="AO143" t="str">
        <f t="shared" si="80"/>
        <v>Nein</v>
      </c>
      <c r="AP143" t="str">
        <f t="shared" si="80"/>
        <v>Nein</v>
      </c>
      <c r="AR143" s="31">
        <v>1</v>
      </c>
      <c r="AS143" s="31">
        <v>1</v>
      </c>
      <c r="AT143" s="31">
        <v>1</v>
      </c>
      <c r="AU143" s="31">
        <v>1</v>
      </c>
      <c r="AV143" s="31">
        <v>1</v>
      </c>
      <c r="AW143" s="31">
        <v>1</v>
      </c>
      <c r="AX143" s="31">
        <v>1</v>
      </c>
      <c r="AY143" s="31">
        <v>1</v>
      </c>
      <c r="AZ143" s="31">
        <v>1</v>
      </c>
      <c r="BA143" s="31">
        <v>1</v>
      </c>
    </row>
    <row r="144" spans="1:53">
      <c r="A144" s="2">
        <v>135</v>
      </c>
      <c r="B144">
        <v>1</v>
      </c>
      <c r="C144">
        <v>120</v>
      </c>
      <c r="D144">
        <v>97</v>
      </c>
      <c r="E144">
        <v>60</v>
      </c>
      <c r="F144">
        <v>85</v>
      </c>
      <c r="G144">
        <v>60</v>
      </c>
      <c r="H144">
        <v>110</v>
      </c>
      <c r="I144">
        <v>-1</v>
      </c>
      <c r="J144">
        <v>25400</v>
      </c>
      <c r="K144">
        <v>-1</v>
      </c>
      <c r="L144">
        <v>-1</v>
      </c>
      <c r="N144" s="3" t="str">
        <f t="shared" si="81"/>
        <v/>
      </c>
      <c r="O144" s="3">
        <f t="shared" si="76"/>
        <v>13</v>
      </c>
      <c r="P144" s="3"/>
      <c r="Q144" s="3"/>
      <c r="T144" t="str">
        <f t="shared" si="82"/>
        <v>-</v>
      </c>
      <c r="V144">
        <f t="shared" si="79"/>
        <v>120</v>
      </c>
      <c r="W144">
        <f t="shared" si="70"/>
        <v>97</v>
      </c>
      <c r="X144">
        <f t="shared" si="71"/>
        <v>60</v>
      </c>
      <c r="Y144">
        <f t="shared" si="72"/>
        <v>85</v>
      </c>
      <c r="Z144">
        <f t="shared" si="73"/>
        <v>60</v>
      </c>
      <c r="AA144">
        <f t="shared" si="74"/>
        <v>110</v>
      </c>
      <c r="AB144">
        <f t="shared" si="62"/>
        <v>-1</v>
      </c>
      <c r="AC144">
        <f t="shared" si="63"/>
        <v>25400</v>
      </c>
      <c r="AD144">
        <f t="shared" si="59"/>
        <v>-1</v>
      </c>
      <c r="AE144">
        <f t="shared" si="60"/>
        <v>-1</v>
      </c>
      <c r="AG144" t="str">
        <f t="shared" si="80"/>
        <v>Nein</v>
      </c>
      <c r="AH144" t="str">
        <f t="shared" si="80"/>
        <v>Nein</v>
      </c>
      <c r="AI144" t="str">
        <f t="shared" si="80"/>
        <v>Nein</v>
      </c>
      <c r="AJ144" t="str">
        <f t="shared" si="80"/>
        <v>Nein</v>
      </c>
      <c r="AK144" t="str">
        <f t="shared" si="80"/>
        <v>Nein</v>
      </c>
      <c r="AL144" t="str">
        <f t="shared" si="80"/>
        <v>Nein</v>
      </c>
      <c r="AM144" t="str">
        <f t="shared" si="80"/>
        <v>Nein</v>
      </c>
      <c r="AN144" t="str">
        <f t="shared" si="80"/>
        <v>Nein</v>
      </c>
      <c r="AO144" t="str">
        <f t="shared" si="80"/>
        <v>Nein</v>
      </c>
      <c r="AP144" t="str">
        <f t="shared" si="80"/>
        <v>Nein</v>
      </c>
      <c r="AR144" s="31">
        <v>1</v>
      </c>
      <c r="AS144" s="31">
        <v>1</v>
      </c>
      <c r="AT144" s="31">
        <v>1</v>
      </c>
      <c r="AU144" s="31">
        <v>1</v>
      </c>
      <c r="AV144" s="31">
        <v>1</v>
      </c>
      <c r="AW144" s="31">
        <v>1</v>
      </c>
      <c r="AX144" s="31">
        <v>1</v>
      </c>
      <c r="AY144" s="31">
        <v>1</v>
      </c>
      <c r="AZ144" s="31">
        <v>1</v>
      </c>
      <c r="BA144" s="31">
        <v>1</v>
      </c>
    </row>
    <row r="145" spans="1:53">
      <c r="A145" s="2">
        <v>136</v>
      </c>
      <c r="B145">
        <v>1</v>
      </c>
      <c r="C145">
        <v>120</v>
      </c>
      <c r="D145">
        <v>93</v>
      </c>
      <c r="E145">
        <v>60</v>
      </c>
      <c r="F145">
        <v>87</v>
      </c>
      <c r="G145">
        <v>60</v>
      </c>
      <c r="H145">
        <v>100</v>
      </c>
      <c r="I145">
        <v>-1</v>
      </c>
      <c r="J145">
        <v>25400</v>
      </c>
      <c r="K145">
        <v>-1</v>
      </c>
      <c r="L145">
        <v>-1</v>
      </c>
      <c r="N145" s="3" t="str">
        <f t="shared" si="81"/>
        <v/>
      </c>
      <c r="O145" s="3">
        <f t="shared" si="76"/>
        <v>13</v>
      </c>
      <c r="P145" s="3"/>
      <c r="Q145" s="3"/>
      <c r="T145" t="str">
        <f t="shared" si="82"/>
        <v>-</v>
      </c>
      <c r="V145">
        <f t="shared" si="79"/>
        <v>120</v>
      </c>
      <c r="W145">
        <f t="shared" si="70"/>
        <v>93</v>
      </c>
      <c r="X145">
        <f t="shared" si="71"/>
        <v>60</v>
      </c>
      <c r="Y145">
        <f t="shared" si="72"/>
        <v>87</v>
      </c>
      <c r="Z145">
        <f t="shared" si="73"/>
        <v>60</v>
      </c>
      <c r="AA145">
        <f t="shared" si="74"/>
        <v>100</v>
      </c>
      <c r="AB145">
        <f t="shared" si="62"/>
        <v>-1</v>
      </c>
      <c r="AC145">
        <f t="shared" si="63"/>
        <v>25400</v>
      </c>
      <c r="AD145">
        <f t="shared" si="59"/>
        <v>-1</v>
      </c>
      <c r="AE145">
        <f t="shared" si="60"/>
        <v>-1</v>
      </c>
      <c r="AG145" t="str">
        <f t="shared" si="80"/>
        <v>Nein</v>
      </c>
      <c r="AH145" t="str">
        <f t="shared" si="80"/>
        <v>Nein</v>
      </c>
      <c r="AI145" t="str">
        <f t="shared" si="80"/>
        <v>Nein</v>
      </c>
      <c r="AJ145" t="str">
        <f t="shared" si="80"/>
        <v>Nein</v>
      </c>
      <c r="AK145" t="str">
        <f t="shared" si="80"/>
        <v>Nein</v>
      </c>
      <c r="AL145" t="str">
        <f t="shared" si="80"/>
        <v>Nein</v>
      </c>
      <c r="AM145" t="str">
        <f t="shared" si="80"/>
        <v>Nein</v>
      </c>
      <c r="AN145" t="str">
        <f t="shared" si="80"/>
        <v>Nein</v>
      </c>
      <c r="AO145" t="str">
        <f t="shared" si="80"/>
        <v>Nein</v>
      </c>
      <c r="AP145" t="str">
        <f t="shared" si="80"/>
        <v>Nein</v>
      </c>
      <c r="AR145" s="31">
        <v>1</v>
      </c>
      <c r="AS145" s="31">
        <v>1</v>
      </c>
      <c r="AT145" s="31">
        <v>1</v>
      </c>
      <c r="AU145" s="31">
        <v>1</v>
      </c>
      <c r="AV145" s="31">
        <v>1</v>
      </c>
      <c r="AW145" s="31">
        <v>1</v>
      </c>
      <c r="AX145" s="31">
        <v>1</v>
      </c>
      <c r="AY145" s="31">
        <v>1</v>
      </c>
      <c r="AZ145" s="31">
        <v>1</v>
      </c>
      <c r="BA145" s="31">
        <v>1</v>
      </c>
    </row>
    <row r="146" spans="1:53">
      <c r="A146" s="2">
        <v>137</v>
      </c>
      <c r="B146">
        <v>1</v>
      </c>
      <c r="C146">
        <v>240</v>
      </c>
      <c r="D146">
        <v>85</v>
      </c>
      <c r="E146">
        <v>236</v>
      </c>
      <c r="F146">
        <v>85</v>
      </c>
      <c r="G146">
        <v>4</v>
      </c>
      <c r="H146">
        <v>85</v>
      </c>
      <c r="I146">
        <v>-1</v>
      </c>
      <c r="J146">
        <v>25400</v>
      </c>
      <c r="K146">
        <v>-1</v>
      </c>
      <c r="L146">
        <v>-1</v>
      </c>
      <c r="N146" s="3" t="str">
        <f t="shared" si="81"/>
        <v/>
      </c>
      <c r="O146" s="3">
        <f t="shared" si="76"/>
        <v>13</v>
      </c>
      <c r="P146" s="3"/>
      <c r="Q146" s="3"/>
      <c r="T146" t="str">
        <f t="shared" si="82"/>
        <v>-</v>
      </c>
      <c r="V146">
        <f>IF($T146="B",-2,C146)</f>
        <v>240</v>
      </c>
      <c r="W146">
        <f t="shared" si="70"/>
        <v>85</v>
      </c>
      <c r="X146">
        <f t="shared" si="71"/>
        <v>236</v>
      </c>
      <c r="Y146">
        <f t="shared" si="72"/>
        <v>85</v>
      </c>
      <c r="Z146">
        <f t="shared" si="73"/>
        <v>4</v>
      </c>
      <c r="AA146">
        <f t="shared" si="74"/>
        <v>85</v>
      </c>
      <c r="AB146">
        <f t="shared" si="62"/>
        <v>-1</v>
      </c>
      <c r="AC146">
        <f t="shared" si="63"/>
        <v>25400</v>
      </c>
      <c r="AD146">
        <f t="shared" si="59"/>
        <v>-1</v>
      </c>
      <c r="AE146">
        <f t="shared" si="60"/>
        <v>-1</v>
      </c>
      <c r="AG146" t="str">
        <f t="shared" si="80"/>
        <v>Nein</v>
      </c>
      <c r="AH146" t="str">
        <f t="shared" si="80"/>
        <v>Nein</v>
      </c>
      <c r="AI146" t="str">
        <f t="shared" si="80"/>
        <v>Nein</v>
      </c>
      <c r="AJ146" t="str">
        <f t="shared" si="80"/>
        <v>Nein</v>
      </c>
      <c r="AK146" t="str">
        <f t="shared" si="80"/>
        <v>Nein</v>
      </c>
      <c r="AL146" t="str">
        <f t="shared" si="80"/>
        <v>Nein</v>
      </c>
      <c r="AM146" t="str">
        <f t="shared" si="80"/>
        <v>Nein</v>
      </c>
      <c r="AN146" t="str">
        <f t="shared" si="80"/>
        <v>Nein</v>
      </c>
      <c r="AO146" t="str">
        <f t="shared" si="80"/>
        <v>Nein</v>
      </c>
      <c r="AP146" t="str">
        <f t="shared" si="80"/>
        <v>Nein</v>
      </c>
      <c r="AR146" s="31">
        <v>1</v>
      </c>
      <c r="AS146" s="31">
        <v>1</v>
      </c>
      <c r="AT146" s="31">
        <v>1</v>
      </c>
      <c r="AU146" s="31">
        <v>1</v>
      </c>
      <c r="AV146" s="31">
        <v>1</v>
      </c>
      <c r="AW146" s="31">
        <v>1</v>
      </c>
      <c r="AX146" s="31">
        <v>1</v>
      </c>
      <c r="AY146" s="31">
        <v>1</v>
      </c>
      <c r="AZ146" s="31">
        <v>1</v>
      </c>
      <c r="BA146" s="31">
        <v>1</v>
      </c>
    </row>
    <row r="147" spans="1:53">
      <c r="A147" s="2">
        <v>138</v>
      </c>
      <c r="B147">
        <v>1</v>
      </c>
      <c r="C147">
        <v>0</v>
      </c>
      <c r="D147">
        <v>-2</v>
      </c>
      <c r="E147">
        <v>0</v>
      </c>
      <c r="F147">
        <v>-2</v>
      </c>
      <c r="G147">
        <v>0</v>
      </c>
      <c r="H147">
        <v>-2</v>
      </c>
      <c r="I147">
        <v>-1</v>
      </c>
      <c r="J147">
        <v>25400</v>
      </c>
      <c r="K147">
        <v>-1</v>
      </c>
      <c r="L147">
        <v>-2</v>
      </c>
      <c r="N147" s="3" t="str">
        <f t="shared" si="81"/>
        <v>X</v>
      </c>
      <c r="O147" s="3">
        <f t="shared" si="76"/>
        <v>13</v>
      </c>
      <c r="P147" s="3"/>
      <c r="Q147" s="3"/>
      <c r="T147" t="str">
        <f t="shared" si="82"/>
        <v>-</v>
      </c>
      <c r="V147">
        <f t="shared" ref="V147:V160" si="83">IF($T147="B",-2,C147)</f>
        <v>0</v>
      </c>
      <c r="W147">
        <f t="shared" si="70"/>
        <v>-2</v>
      </c>
      <c r="X147">
        <f t="shared" si="71"/>
        <v>0</v>
      </c>
      <c r="Y147">
        <f t="shared" si="72"/>
        <v>-2</v>
      </c>
      <c r="Z147">
        <f t="shared" si="73"/>
        <v>0</v>
      </c>
      <c r="AA147">
        <f t="shared" si="74"/>
        <v>-2</v>
      </c>
      <c r="AB147">
        <f t="shared" si="62"/>
        <v>-1</v>
      </c>
      <c r="AC147">
        <f t="shared" si="63"/>
        <v>25400</v>
      </c>
      <c r="AD147">
        <f t="shared" si="59"/>
        <v>-1</v>
      </c>
      <c r="AE147">
        <f t="shared" si="60"/>
        <v>-2</v>
      </c>
      <c r="AG147" t="str">
        <f t="shared" si="80"/>
        <v>Nein</v>
      </c>
      <c r="AH147" t="str">
        <f t="shared" si="80"/>
        <v>Nein</v>
      </c>
      <c r="AI147" t="str">
        <f t="shared" si="80"/>
        <v>Nein</v>
      </c>
      <c r="AJ147" t="str">
        <f t="shared" si="80"/>
        <v>Nein</v>
      </c>
      <c r="AK147" t="str">
        <f t="shared" si="80"/>
        <v>Nein</v>
      </c>
      <c r="AL147" t="str">
        <f t="shared" si="80"/>
        <v>Nein</v>
      </c>
      <c r="AM147" t="str">
        <f t="shared" si="80"/>
        <v>Nein</v>
      </c>
      <c r="AN147" t="str">
        <f t="shared" si="80"/>
        <v>Nein</v>
      </c>
      <c r="AO147" t="str">
        <f t="shared" si="80"/>
        <v>Nein</v>
      </c>
      <c r="AP147" t="str">
        <f t="shared" si="80"/>
        <v>Nein</v>
      </c>
      <c r="AR147" s="31">
        <v>1</v>
      </c>
      <c r="AS147" s="31">
        <v>1</v>
      </c>
      <c r="AT147" s="31">
        <v>1</v>
      </c>
      <c r="AU147" s="31">
        <v>1</v>
      </c>
      <c r="AV147" s="31">
        <v>1</v>
      </c>
      <c r="AW147" s="31">
        <v>1</v>
      </c>
      <c r="AX147" s="31">
        <v>1</v>
      </c>
      <c r="AY147" s="31">
        <v>1</v>
      </c>
      <c r="AZ147" s="31">
        <v>1</v>
      </c>
      <c r="BA147" s="31">
        <v>1</v>
      </c>
    </row>
    <row r="148" spans="1:53">
      <c r="A148" s="2">
        <v>139</v>
      </c>
      <c r="B148">
        <v>1</v>
      </c>
      <c r="C148">
        <v>120</v>
      </c>
      <c r="D148">
        <v>114</v>
      </c>
      <c r="E148">
        <v>60</v>
      </c>
      <c r="F148">
        <v>110</v>
      </c>
      <c r="G148">
        <v>60</v>
      </c>
      <c r="H148">
        <v>117</v>
      </c>
      <c r="I148">
        <v>-1</v>
      </c>
      <c r="J148" s="10">
        <v>25400</v>
      </c>
      <c r="K148">
        <v>-1</v>
      </c>
      <c r="L148">
        <v>-1</v>
      </c>
      <c r="N148" s="3" t="str">
        <f t="shared" si="81"/>
        <v/>
      </c>
      <c r="O148" s="3">
        <f t="shared" si="76"/>
        <v>13</v>
      </c>
      <c r="P148" s="3"/>
      <c r="Q148" s="3"/>
      <c r="T148" t="str">
        <f t="shared" si="82"/>
        <v>-</v>
      </c>
      <c r="V148">
        <f t="shared" si="83"/>
        <v>120</v>
      </c>
      <c r="W148">
        <f t="shared" si="70"/>
        <v>114</v>
      </c>
      <c r="X148">
        <f t="shared" si="71"/>
        <v>60</v>
      </c>
      <c r="Y148">
        <f t="shared" si="72"/>
        <v>110</v>
      </c>
      <c r="Z148">
        <f t="shared" si="73"/>
        <v>60</v>
      </c>
      <c r="AA148">
        <f t="shared" si="74"/>
        <v>117</v>
      </c>
      <c r="AB148">
        <f t="shared" si="62"/>
        <v>-1</v>
      </c>
      <c r="AC148">
        <f t="shared" si="63"/>
        <v>25400</v>
      </c>
      <c r="AD148">
        <f t="shared" si="59"/>
        <v>-1</v>
      </c>
      <c r="AE148">
        <f t="shared" si="60"/>
        <v>-1</v>
      </c>
      <c r="AG148" t="str">
        <f t="shared" si="80"/>
        <v>Nein</v>
      </c>
      <c r="AH148" t="str">
        <f t="shared" si="80"/>
        <v>Nein</v>
      </c>
      <c r="AI148" t="str">
        <f t="shared" si="80"/>
        <v>Nein</v>
      </c>
      <c r="AJ148" t="str">
        <f t="shared" si="80"/>
        <v>Nein</v>
      </c>
      <c r="AK148" t="str">
        <f t="shared" si="80"/>
        <v>Nein</v>
      </c>
      <c r="AL148" t="str">
        <f t="shared" si="80"/>
        <v>Nein</v>
      </c>
      <c r="AM148" t="str">
        <f t="shared" si="80"/>
        <v>Nein</v>
      </c>
      <c r="AN148" t="str">
        <f t="shared" si="80"/>
        <v>Nein</v>
      </c>
      <c r="AO148" t="str">
        <f t="shared" si="80"/>
        <v>Nein</v>
      </c>
      <c r="AP148" t="str">
        <f t="shared" si="80"/>
        <v>Nein</v>
      </c>
      <c r="AR148" s="31">
        <v>1</v>
      </c>
      <c r="AS148" s="31">
        <v>1</v>
      </c>
      <c r="AT148" s="31">
        <v>1</v>
      </c>
      <c r="AU148" s="31">
        <v>1</v>
      </c>
      <c r="AV148" s="31">
        <v>1</v>
      </c>
      <c r="AW148" s="31">
        <v>1</v>
      </c>
      <c r="AX148" s="31">
        <v>1</v>
      </c>
      <c r="AY148" s="31">
        <v>1</v>
      </c>
      <c r="AZ148" s="31">
        <v>1</v>
      </c>
      <c r="BA148" s="31">
        <v>1</v>
      </c>
    </row>
    <row r="149" spans="1:53">
      <c r="A149" s="2">
        <v>140</v>
      </c>
      <c r="B149">
        <v>1</v>
      </c>
      <c r="C149">
        <v>120</v>
      </c>
      <c r="D149">
        <v>-2</v>
      </c>
      <c r="E149">
        <v>119</v>
      </c>
      <c r="F149">
        <v>-2</v>
      </c>
      <c r="G149">
        <v>1</v>
      </c>
      <c r="H149">
        <v>-2</v>
      </c>
      <c r="I149">
        <v>-1</v>
      </c>
      <c r="J149" s="10">
        <v>25400</v>
      </c>
      <c r="K149">
        <v>-1</v>
      </c>
      <c r="L149">
        <v>-1</v>
      </c>
      <c r="N149" s="3" t="str">
        <f t="shared" si="81"/>
        <v>X</v>
      </c>
      <c r="O149" s="3">
        <f t="shared" si="76"/>
        <v>14</v>
      </c>
      <c r="P149" s="3"/>
      <c r="Q149" s="3"/>
      <c r="T149" t="str">
        <f t="shared" si="82"/>
        <v>-</v>
      </c>
      <c r="V149">
        <f t="shared" si="83"/>
        <v>120</v>
      </c>
      <c r="W149">
        <f t="shared" si="70"/>
        <v>-2</v>
      </c>
      <c r="X149">
        <f t="shared" si="71"/>
        <v>119</v>
      </c>
      <c r="Y149">
        <f t="shared" si="72"/>
        <v>-2</v>
      </c>
      <c r="Z149">
        <f t="shared" si="73"/>
        <v>1</v>
      </c>
      <c r="AA149">
        <f t="shared" si="74"/>
        <v>-2</v>
      </c>
      <c r="AB149">
        <f t="shared" si="62"/>
        <v>-1</v>
      </c>
      <c r="AC149">
        <f t="shared" si="63"/>
        <v>25400</v>
      </c>
      <c r="AD149">
        <f t="shared" si="59"/>
        <v>-1</v>
      </c>
      <c r="AE149">
        <f t="shared" si="60"/>
        <v>-1</v>
      </c>
      <c r="AG149" t="str">
        <f t="shared" si="80"/>
        <v>Nein</v>
      </c>
      <c r="AH149" t="str">
        <f t="shared" si="80"/>
        <v>Nein</v>
      </c>
      <c r="AI149" t="str">
        <f t="shared" si="80"/>
        <v>Nein</v>
      </c>
      <c r="AJ149" t="str">
        <f t="shared" si="80"/>
        <v>Nein</v>
      </c>
      <c r="AK149" t="str">
        <f t="shared" si="80"/>
        <v>Nein</v>
      </c>
      <c r="AL149" t="str">
        <f t="shared" si="80"/>
        <v>Nein</v>
      </c>
      <c r="AM149" t="str">
        <f t="shared" si="80"/>
        <v>Nein</v>
      </c>
      <c r="AN149" t="str">
        <f t="shared" si="80"/>
        <v>Nein</v>
      </c>
      <c r="AO149" t="str">
        <f t="shared" si="80"/>
        <v>Nein</v>
      </c>
      <c r="AP149" t="str">
        <f t="shared" si="80"/>
        <v>Nein</v>
      </c>
      <c r="AR149" s="31">
        <v>1</v>
      </c>
      <c r="AS149" s="31">
        <v>1</v>
      </c>
      <c r="AT149" s="31">
        <v>1</v>
      </c>
      <c r="AU149" s="31">
        <v>1</v>
      </c>
      <c r="AV149" s="31">
        <v>1</v>
      </c>
      <c r="AW149" s="31">
        <v>1</v>
      </c>
      <c r="AX149" s="31">
        <v>1</v>
      </c>
      <c r="AY149" s="31">
        <v>1</v>
      </c>
      <c r="AZ149" s="31">
        <v>1</v>
      </c>
      <c r="BA149" s="31">
        <v>1</v>
      </c>
    </row>
    <row r="150" spans="1:53">
      <c r="A150" s="2">
        <v>141</v>
      </c>
      <c r="B150">
        <v>1</v>
      </c>
      <c r="C150">
        <v>60</v>
      </c>
      <c r="D150">
        <v>-2</v>
      </c>
      <c r="E150">
        <v>59</v>
      </c>
      <c r="F150">
        <v>-2</v>
      </c>
      <c r="G150">
        <v>1</v>
      </c>
      <c r="H150">
        <v>-2</v>
      </c>
      <c r="I150">
        <v>-1</v>
      </c>
      <c r="J150" s="10">
        <v>25400</v>
      </c>
      <c r="K150">
        <v>-1</v>
      </c>
      <c r="L150">
        <v>-1</v>
      </c>
      <c r="N150" s="3" t="str">
        <f t="shared" si="81"/>
        <v>X</v>
      </c>
      <c r="O150" s="3">
        <f t="shared" si="76"/>
        <v>14</v>
      </c>
      <c r="P150" s="3" t="str">
        <f>IF(O150&gt;$F$5,"X","-")</f>
        <v>-</v>
      </c>
      <c r="Q150" s="3" t="str">
        <f>IF(O150&lt;$F$6,"X","-")</f>
        <v>-</v>
      </c>
      <c r="S150" t="str">
        <f>IF(P150="X","Betriebsmeldung",IF(AND(S140="Betriebsmeldung",Q150="-"),"Betriebsmeldung",IF(AND(S140="Betriebsmeldung",Q150="X"),"Gutmeldung","-")))</f>
        <v>-</v>
      </c>
      <c r="T150" t="str">
        <f>IF(S$150="Betriebsmeldung","B","-")</f>
        <v>-</v>
      </c>
      <c r="V150">
        <f t="shared" si="83"/>
        <v>60</v>
      </c>
      <c r="W150">
        <f t="shared" si="70"/>
        <v>-2</v>
      </c>
      <c r="X150">
        <f t="shared" si="71"/>
        <v>59</v>
      </c>
      <c r="Y150">
        <f t="shared" si="72"/>
        <v>-2</v>
      </c>
      <c r="Z150">
        <f t="shared" si="73"/>
        <v>1</v>
      </c>
      <c r="AA150">
        <f t="shared" si="74"/>
        <v>-2</v>
      </c>
      <c r="AB150">
        <f t="shared" si="62"/>
        <v>-1</v>
      </c>
      <c r="AC150">
        <f t="shared" si="63"/>
        <v>25400</v>
      </c>
      <c r="AD150">
        <f t="shared" si="59"/>
        <v>-1</v>
      </c>
      <c r="AE150">
        <f t="shared" si="60"/>
        <v>-1</v>
      </c>
      <c r="AG150" t="str">
        <f t="shared" si="80"/>
        <v>Nein</v>
      </c>
      <c r="AH150" t="str">
        <f t="shared" si="80"/>
        <v>Nein</v>
      </c>
      <c r="AI150" t="str">
        <f t="shared" si="80"/>
        <v>Nein</v>
      </c>
      <c r="AJ150" t="str">
        <f t="shared" si="80"/>
        <v>Nein</v>
      </c>
      <c r="AK150" t="str">
        <f t="shared" si="80"/>
        <v>Nein</v>
      </c>
      <c r="AL150" t="str">
        <f t="shared" si="80"/>
        <v>Nein</v>
      </c>
      <c r="AM150" t="str">
        <f t="shared" si="80"/>
        <v>Nein</v>
      </c>
      <c r="AN150" t="str">
        <f t="shared" si="80"/>
        <v>Nein</v>
      </c>
      <c r="AO150" t="str">
        <f t="shared" si="80"/>
        <v>Nein</v>
      </c>
      <c r="AP150" t="str">
        <f t="shared" si="80"/>
        <v>Nein</v>
      </c>
      <c r="AR150" s="31">
        <v>1</v>
      </c>
      <c r="AS150" s="31">
        <v>1</v>
      </c>
      <c r="AT150" s="31">
        <v>1</v>
      </c>
      <c r="AU150" s="31">
        <v>1</v>
      </c>
      <c r="AV150" s="31">
        <v>1</v>
      </c>
      <c r="AW150" s="31">
        <v>1</v>
      </c>
      <c r="AX150" s="31">
        <v>1</v>
      </c>
      <c r="AY150" s="31">
        <v>1</v>
      </c>
      <c r="AZ150" s="31">
        <v>1</v>
      </c>
      <c r="BA150" s="31">
        <v>1</v>
      </c>
    </row>
    <row r="151" spans="1:53">
      <c r="A151" s="2">
        <v>142</v>
      </c>
      <c r="B151">
        <v>1</v>
      </c>
      <c r="C151">
        <v>60</v>
      </c>
      <c r="D151">
        <v>81</v>
      </c>
      <c r="E151">
        <v>59</v>
      </c>
      <c r="F151">
        <v>81</v>
      </c>
      <c r="G151">
        <v>1</v>
      </c>
      <c r="H151">
        <v>81</v>
      </c>
      <c r="I151">
        <v>-1</v>
      </c>
      <c r="J151" s="10">
        <v>2500</v>
      </c>
      <c r="K151">
        <v>-1</v>
      </c>
      <c r="L151">
        <v>-1</v>
      </c>
      <c r="N151" s="3" t="str">
        <f t="shared" si="81"/>
        <v/>
      </c>
      <c r="O151" s="3">
        <f t="shared" si="76"/>
        <v>14</v>
      </c>
      <c r="P151" s="3"/>
      <c r="Q151" s="3"/>
      <c r="T151" t="str">
        <f t="shared" ref="T151:T159" si="84">IF(S$150="Betriebsmeldung","B","-")</f>
        <v>-</v>
      </c>
      <c r="V151">
        <f t="shared" si="83"/>
        <v>60</v>
      </c>
      <c r="W151">
        <f t="shared" si="70"/>
        <v>81</v>
      </c>
      <c r="X151">
        <f t="shared" si="71"/>
        <v>59</v>
      </c>
      <c r="Y151">
        <f t="shared" si="72"/>
        <v>81</v>
      </c>
      <c r="Z151">
        <f t="shared" si="73"/>
        <v>1</v>
      </c>
      <c r="AA151">
        <f t="shared" si="74"/>
        <v>81</v>
      </c>
      <c r="AB151">
        <f t="shared" si="62"/>
        <v>-1</v>
      </c>
      <c r="AC151">
        <f t="shared" si="63"/>
        <v>2500</v>
      </c>
      <c r="AD151">
        <f t="shared" si="59"/>
        <v>-1</v>
      </c>
      <c r="AE151">
        <f t="shared" si="60"/>
        <v>-1</v>
      </c>
      <c r="AG151" t="str">
        <f t="shared" si="80"/>
        <v>Nein</v>
      </c>
      <c r="AH151" t="str">
        <f t="shared" si="80"/>
        <v>Nein</v>
      </c>
      <c r="AI151" t="str">
        <f t="shared" si="80"/>
        <v>Nein</v>
      </c>
      <c r="AJ151" t="str">
        <f t="shared" si="80"/>
        <v>Nein</v>
      </c>
      <c r="AK151" t="str">
        <f t="shared" si="80"/>
        <v>Nein</v>
      </c>
      <c r="AL151" t="str">
        <f t="shared" si="80"/>
        <v>Nein</v>
      </c>
      <c r="AM151" t="str">
        <f t="shared" si="80"/>
        <v>Nein</v>
      </c>
      <c r="AN151" t="str">
        <f t="shared" si="80"/>
        <v>Nein</v>
      </c>
      <c r="AO151" t="str">
        <f t="shared" si="80"/>
        <v>Nein</v>
      </c>
      <c r="AP151" t="str">
        <f t="shared" si="80"/>
        <v>Nein</v>
      </c>
      <c r="AR151" s="31">
        <v>1</v>
      </c>
      <c r="AS151" s="31">
        <v>1</v>
      </c>
      <c r="AT151" s="31">
        <v>1</v>
      </c>
      <c r="AU151" s="31">
        <v>1</v>
      </c>
      <c r="AV151" s="31">
        <v>1</v>
      </c>
      <c r="AW151" s="31">
        <v>1</v>
      </c>
      <c r="AX151" s="31">
        <v>1</v>
      </c>
      <c r="AY151" s="31">
        <v>1</v>
      </c>
      <c r="AZ151" s="31">
        <v>1</v>
      </c>
      <c r="BA151" s="31">
        <v>1</v>
      </c>
    </row>
    <row r="152" spans="1:53">
      <c r="A152" s="2">
        <v>143</v>
      </c>
      <c r="B152">
        <v>1</v>
      </c>
      <c r="C152">
        <v>0</v>
      </c>
      <c r="D152">
        <v>-1</v>
      </c>
      <c r="E152">
        <v>0</v>
      </c>
      <c r="F152">
        <v>-1</v>
      </c>
      <c r="G152">
        <v>0</v>
      </c>
      <c r="H152">
        <v>-1</v>
      </c>
      <c r="I152">
        <v>-1</v>
      </c>
      <c r="J152" s="10">
        <v>3800</v>
      </c>
      <c r="K152">
        <v>-1</v>
      </c>
      <c r="L152">
        <v>-1</v>
      </c>
      <c r="N152" s="3" t="str">
        <f t="shared" si="81"/>
        <v/>
      </c>
      <c r="O152" s="3">
        <f t="shared" si="76"/>
        <v>14</v>
      </c>
      <c r="P152" s="3"/>
      <c r="Q152" s="3"/>
      <c r="T152" t="str">
        <f t="shared" si="84"/>
        <v>-</v>
      </c>
      <c r="V152">
        <f t="shared" si="83"/>
        <v>0</v>
      </c>
      <c r="W152">
        <f t="shared" si="70"/>
        <v>-1</v>
      </c>
      <c r="X152">
        <f t="shared" si="71"/>
        <v>0</v>
      </c>
      <c r="Y152">
        <f t="shared" si="72"/>
        <v>-1</v>
      </c>
      <c r="Z152">
        <f t="shared" si="73"/>
        <v>0</v>
      </c>
      <c r="AA152">
        <f t="shared" si="74"/>
        <v>-1</v>
      </c>
      <c r="AB152">
        <f t="shared" si="62"/>
        <v>-1</v>
      </c>
      <c r="AC152">
        <f t="shared" si="63"/>
        <v>3800</v>
      </c>
      <c r="AD152">
        <f t="shared" si="59"/>
        <v>-1</v>
      </c>
      <c r="AE152">
        <f t="shared" si="60"/>
        <v>-1</v>
      </c>
      <c r="AG152" t="str">
        <f t="shared" si="80"/>
        <v>Nein</v>
      </c>
      <c r="AH152" t="str">
        <f t="shared" si="80"/>
        <v>Nein</v>
      </c>
      <c r="AI152" t="str">
        <f t="shared" si="80"/>
        <v>Nein</v>
      </c>
      <c r="AJ152" t="str">
        <f t="shared" si="80"/>
        <v>Nein</v>
      </c>
      <c r="AK152" t="str">
        <f t="shared" si="80"/>
        <v>Nein</v>
      </c>
      <c r="AL152" t="str">
        <f t="shared" si="80"/>
        <v>Nein</v>
      </c>
      <c r="AM152" t="str">
        <f t="shared" si="80"/>
        <v>Nein</v>
      </c>
      <c r="AN152" t="str">
        <f t="shared" si="80"/>
        <v>Nein</v>
      </c>
      <c r="AO152" t="str">
        <f t="shared" si="80"/>
        <v>Nein</v>
      </c>
      <c r="AP152" t="str">
        <f t="shared" si="80"/>
        <v>Nein</v>
      </c>
      <c r="AR152" s="31">
        <v>1</v>
      </c>
      <c r="AS152" s="31">
        <v>1</v>
      </c>
      <c r="AT152" s="31">
        <v>1</v>
      </c>
      <c r="AU152" s="31">
        <v>1</v>
      </c>
      <c r="AV152" s="31">
        <v>1</v>
      </c>
      <c r="AW152" s="31">
        <v>1</v>
      </c>
      <c r="AX152" s="31">
        <v>1</v>
      </c>
      <c r="AY152" s="31">
        <v>1</v>
      </c>
      <c r="AZ152" s="31">
        <v>1</v>
      </c>
      <c r="BA152" s="31">
        <v>1</v>
      </c>
    </row>
    <row r="153" spans="1:53">
      <c r="A153" s="2">
        <v>144</v>
      </c>
      <c r="B153">
        <v>1</v>
      </c>
      <c r="C153">
        <v>60</v>
      </c>
      <c r="D153">
        <v>92</v>
      </c>
      <c r="E153">
        <v>59</v>
      </c>
      <c r="F153">
        <v>92</v>
      </c>
      <c r="G153">
        <v>1</v>
      </c>
      <c r="H153">
        <v>92</v>
      </c>
      <c r="I153">
        <v>-1</v>
      </c>
      <c r="J153" s="10">
        <v>3300</v>
      </c>
      <c r="K153">
        <v>-1</v>
      </c>
      <c r="L153">
        <v>-1</v>
      </c>
      <c r="N153" s="3" t="str">
        <f t="shared" si="81"/>
        <v/>
      </c>
      <c r="O153" s="3">
        <f t="shared" si="76"/>
        <v>14</v>
      </c>
      <c r="P153" s="3"/>
      <c r="Q153" s="3"/>
      <c r="T153" t="str">
        <f t="shared" si="84"/>
        <v>-</v>
      </c>
      <c r="V153">
        <f t="shared" si="83"/>
        <v>60</v>
      </c>
      <c r="W153">
        <f t="shared" si="70"/>
        <v>92</v>
      </c>
      <c r="X153">
        <f t="shared" si="71"/>
        <v>59</v>
      </c>
      <c r="Y153">
        <f t="shared" si="72"/>
        <v>92</v>
      </c>
      <c r="Z153">
        <f t="shared" si="73"/>
        <v>1</v>
      </c>
      <c r="AA153">
        <f t="shared" si="74"/>
        <v>92</v>
      </c>
      <c r="AB153">
        <f t="shared" si="62"/>
        <v>-1</v>
      </c>
      <c r="AC153">
        <f t="shared" si="63"/>
        <v>3300</v>
      </c>
      <c r="AD153">
        <f t="shared" si="59"/>
        <v>-1</v>
      </c>
      <c r="AE153">
        <f t="shared" si="60"/>
        <v>-1</v>
      </c>
      <c r="AG153" t="str">
        <f t="shared" ref="AG153:AP168" si="85">IF($T153="B","Ja","Nein")</f>
        <v>Nein</v>
      </c>
      <c r="AH153" t="str">
        <f t="shared" si="85"/>
        <v>Nein</v>
      </c>
      <c r="AI153" t="str">
        <f t="shared" si="85"/>
        <v>Nein</v>
      </c>
      <c r="AJ153" t="str">
        <f t="shared" si="85"/>
        <v>Nein</v>
      </c>
      <c r="AK153" t="str">
        <f t="shared" si="85"/>
        <v>Nein</v>
      </c>
      <c r="AL153" t="str">
        <f t="shared" si="85"/>
        <v>Nein</v>
      </c>
      <c r="AM153" t="str">
        <f t="shared" si="85"/>
        <v>Nein</v>
      </c>
      <c r="AN153" t="str">
        <f t="shared" si="85"/>
        <v>Nein</v>
      </c>
      <c r="AO153" t="str">
        <f t="shared" si="85"/>
        <v>Nein</v>
      </c>
      <c r="AP153" t="str">
        <f t="shared" si="85"/>
        <v>Nein</v>
      </c>
      <c r="AR153" s="31">
        <v>1</v>
      </c>
      <c r="AS153" s="31">
        <v>1</v>
      </c>
      <c r="AT153" s="31">
        <v>1</v>
      </c>
      <c r="AU153" s="31">
        <v>1</v>
      </c>
      <c r="AV153" s="31">
        <v>1</v>
      </c>
      <c r="AW153" s="31">
        <v>1</v>
      </c>
      <c r="AX153" s="31">
        <v>1</v>
      </c>
      <c r="AY153" s="31">
        <v>1</v>
      </c>
      <c r="AZ153" s="31">
        <v>1</v>
      </c>
      <c r="BA153" s="31">
        <v>1</v>
      </c>
    </row>
    <row r="154" spans="1:53">
      <c r="A154" s="2">
        <v>145</v>
      </c>
      <c r="B154">
        <v>1</v>
      </c>
      <c r="C154">
        <v>60</v>
      </c>
      <c r="D154">
        <v>90</v>
      </c>
      <c r="E154">
        <v>59</v>
      </c>
      <c r="F154">
        <v>90</v>
      </c>
      <c r="G154">
        <v>1</v>
      </c>
      <c r="H154">
        <v>90</v>
      </c>
      <c r="I154">
        <v>-1</v>
      </c>
      <c r="J154" s="10">
        <v>3500</v>
      </c>
      <c r="K154">
        <v>-1</v>
      </c>
      <c r="L154">
        <v>-1</v>
      </c>
      <c r="N154" s="3" t="str">
        <f t="shared" si="81"/>
        <v/>
      </c>
      <c r="O154" s="3">
        <f t="shared" si="76"/>
        <v>14</v>
      </c>
      <c r="P154" s="3"/>
      <c r="Q154" s="3"/>
      <c r="T154" t="str">
        <f t="shared" si="84"/>
        <v>-</v>
      </c>
      <c r="V154">
        <f t="shared" si="83"/>
        <v>60</v>
      </c>
      <c r="W154">
        <f t="shared" si="70"/>
        <v>90</v>
      </c>
      <c r="X154">
        <f t="shared" si="71"/>
        <v>59</v>
      </c>
      <c r="Y154">
        <f t="shared" si="72"/>
        <v>90</v>
      </c>
      <c r="Z154">
        <f t="shared" si="73"/>
        <v>1</v>
      </c>
      <c r="AA154">
        <f t="shared" si="74"/>
        <v>90</v>
      </c>
      <c r="AB154">
        <f t="shared" si="62"/>
        <v>-1</v>
      </c>
      <c r="AC154">
        <f t="shared" si="63"/>
        <v>3500</v>
      </c>
      <c r="AD154">
        <f t="shared" si="59"/>
        <v>-1</v>
      </c>
      <c r="AE154">
        <f t="shared" si="60"/>
        <v>-1</v>
      </c>
      <c r="AG154" t="str">
        <f t="shared" si="85"/>
        <v>Nein</v>
      </c>
      <c r="AH154" t="str">
        <f t="shared" si="85"/>
        <v>Nein</v>
      </c>
      <c r="AI154" t="str">
        <f t="shared" si="85"/>
        <v>Nein</v>
      </c>
      <c r="AJ154" t="str">
        <f t="shared" si="85"/>
        <v>Nein</v>
      </c>
      <c r="AK154" t="str">
        <f t="shared" si="85"/>
        <v>Nein</v>
      </c>
      <c r="AL154" t="str">
        <f t="shared" si="85"/>
        <v>Nein</v>
      </c>
      <c r="AM154" t="str">
        <f t="shared" si="85"/>
        <v>Nein</v>
      </c>
      <c r="AN154" t="str">
        <f t="shared" si="85"/>
        <v>Nein</v>
      </c>
      <c r="AO154" t="str">
        <f t="shared" si="85"/>
        <v>Nein</v>
      </c>
      <c r="AP154" t="str">
        <f t="shared" si="85"/>
        <v>Nein</v>
      </c>
      <c r="AR154" s="31">
        <v>1</v>
      </c>
      <c r="AS154" s="31">
        <v>1</v>
      </c>
      <c r="AT154" s="31">
        <v>1</v>
      </c>
      <c r="AU154" s="31">
        <v>1</v>
      </c>
      <c r="AV154" s="31">
        <v>1</v>
      </c>
      <c r="AW154" s="31">
        <v>1</v>
      </c>
      <c r="AX154" s="31">
        <v>1</v>
      </c>
      <c r="AY154" s="31">
        <v>1</v>
      </c>
      <c r="AZ154" s="31">
        <v>1</v>
      </c>
      <c r="BA154" s="31">
        <v>1</v>
      </c>
    </row>
    <row r="155" spans="1:53">
      <c r="A155" s="2">
        <v>146</v>
      </c>
      <c r="B155">
        <v>1</v>
      </c>
      <c r="C155">
        <v>120</v>
      </c>
      <c r="D155">
        <v>85</v>
      </c>
      <c r="E155">
        <v>119</v>
      </c>
      <c r="F155">
        <v>85</v>
      </c>
      <c r="G155">
        <v>1</v>
      </c>
      <c r="H155">
        <v>85</v>
      </c>
      <c r="I155">
        <v>-1</v>
      </c>
      <c r="J155" s="10">
        <v>3900</v>
      </c>
      <c r="K155">
        <v>-1</v>
      </c>
      <c r="L155">
        <v>-1</v>
      </c>
      <c r="N155" s="3" t="str">
        <f t="shared" si="81"/>
        <v/>
      </c>
      <c r="O155" s="3">
        <f t="shared" si="76"/>
        <v>14</v>
      </c>
      <c r="P155" s="3"/>
      <c r="Q155" s="3"/>
      <c r="T155" t="str">
        <f t="shared" si="84"/>
        <v>-</v>
      </c>
      <c r="V155">
        <f t="shared" si="83"/>
        <v>120</v>
      </c>
      <c r="W155">
        <f t="shared" si="70"/>
        <v>85</v>
      </c>
      <c r="X155">
        <f t="shared" si="71"/>
        <v>119</v>
      </c>
      <c r="Y155">
        <f t="shared" si="72"/>
        <v>85</v>
      </c>
      <c r="Z155">
        <f t="shared" si="73"/>
        <v>1</v>
      </c>
      <c r="AA155">
        <f t="shared" si="74"/>
        <v>85</v>
      </c>
      <c r="AB155">
        <f t="shared" si="62"/>
        <v>-1</v>
      </c>
      <c r="AC155">
        <f t="shared" si="63"/>
        <v>3900</v>
      </c>
      <c r="AD155">
        <f t="shared" si="59"/>
        <v>-1</v>
      </c>
      <c r="AE155">
        <f t="shared" si="60"/>
        <v>-1</v>
      </c>
      <c r="AG155" t="str">
        <f t="shared" si="85"/>
        <v>Nein</v>
      </c>
      <c r="AH155" t="str">
        <f t="shared" si="85"/>
        <v>Nein</v>
      </c>
      <c r="AI155" t="str">
        <f t="shared" si="85"/>
        <v>Nein</v>
      </c>
      <c r="AJ155" t="str">
        <f t="shared" si="85"/>
        <v>Nein</v>
      </c>
      <c r="AK155" t="str">
        <f t="shared" si="85"/>
        <v>Nein</v>
      </c>
      <c r="AL155" t="str">
        <f t="shared" si="85"/>
        <v>Nein</v>
      </c>
      <c r="AM155" t="str">
        <f t="shared" si="85"/>
        <v>Nein</v>
      </c>
      <c r="AN155" t="str">
        <f t="shared" si="85"/>
        <v>Nein</v>
      </c>
      <c r="AO155" t="str">
        <f t="shared" si="85"/>
        <v>Nein</v>
      </c>
      <c r="AP155" t="str">
        <f t="shared" si="85"/>
        <v>Nein</v>
      </c>
      <c r="AR155" s="31">
        <v>1</v>
      </c>
      <c r="AS155" s="31">
        <v>1</v>
      </c>
      <c r="AT155" s="31">
        <v>1</v>
      </c>
      <c r="AU155" s="31">
        <v>1</v>
      </c>
      <c r="AV155" s="31">
        <v>1</v>
      </c>
      <c r="AW155" s="31">
        <v>1</v>
      </c>
      <c r="AX155" s="31">
        <v>1</v>
      </c>
      <c r="AY155" s="31">
        <v>1</v>
      </c>
      <c r="AZ155" s="31">
        <v>1</v>
      </c>
      <c r="BA155" s="31">
        <v>1</v>
      </c>
    </row>
    <row r="156" spans="1:53">
      <c r="A156" s="2">
        <v>147</v>
      </c>
      <c r="B156">
        <v>1</v>
      </c>
      <c r="C156">
        <v>60</v>
      </c>
      <c r="D156">
        <v>73</v>
      </c>
      <c r="E156">
        <v>0</v>
      </c>
      <c r="F156">
        <v>-1</v>
      </c>
      <c r="G156">
        <v>60</v>
      </c>
      <c r="H156">
        <v>73</v>
      </c>
      <c r="I156">
        <v>-1</v>
      </c>
      <c r="J156" s="10">
        <v>4100</v>
      </c>
      <c r="K156">
        <v>-1</v>
      </c>
      <c r="L156">
        <v>-1</v>
      </c>
      <c r="N156" s="3" t="str">
        <f t="shared" si="81"/>
        <v/>
      </c>
      <c r="O156" s="3">
        <f t="shared" si="76"/>
        <v>14</v>
      </c>
      <c r="P156" s="3"/>
      <c r="Q156" s="3"/>
      <c r="T156" t="str">
        <f t="shared" si="84"/>
        <v>-</v>
      </c>
      <c r="V156">
        <f t="shared" si="83"/>
        <v>60</v>
      </c>
      <c r="W156">
        <f t="shared" si="70"/>
        <v>73</v>
      </c>
      <c r="X156">
        <f t="shared" si="71"/>
        <v>0</v>
      </c>
      <c r="Y156">
        <f t="shared" si="72"/>
        <v>-1</v>
      </c>
      <c r="Z156">
        <f t="shared" si="73"/>
        <v>60</v>
      </c>
      <c r="AA156">
        <f t="shared" si="74"/>
        <v>73</v>
      </c>
      <c r="AB156">
        <f t="shared" si="62"/>
        <v>-1</v>
      </c>
      <c r="AC156">
        <f t="shared" si="63"/>
        <v>4100</v>
      </c>
      <c r="AD156">
        <f t="shared" si="59"/>
        <v>-1</v>
      </c>
      <c r="AE156">
        <f t="shared" si="60"/>
        <v>-1</v>
      </c>
      <c r="AG156" t="str">
        <f t="shared" si="85"/>
        <v>Nein</v>
      </c>
      <c r="AH156" t="str">
        <f t="shared" si="85"/>
        <v>Nein</v>
      </c>
      <c r="AI156" t="str">
        <f t="shared" si="85"/>
        <v>Nein</v>
      </c>
      <c r="AJ156" t="str">
        <f t="shared" si="85"/>
        <v>Nein</v>
      </c>
      <c r="AK156" t="str">
        <f t="shared" si="85"/>
        <v>Nein</v>
      </c>
      <c r="AL156" t="str">
        <f t="shared" si="85"/>
        <v>Nein</v>
      </c>
      <c r="AM156" t="str">
        <f t="shared" si="85"/>
        <v>Nein</v>
      </c>
      <c r="AN156" t="str">
        <f t="shared" si="85"/>
        <v>Nein</v>
      </c>
      <c r="AO156" t="str">
        <f t="shared" si="85"/>
        <v>Nein</v>
      </c>
      <c r="AP156" t="str">
        <f t="shared" si="85"/>
        <v>Nein</v>
      </c>
      <c r="AR156" s="31">
        <v>1</v>
      </c>
      <c r="AS156" s="31">
        <v>1</v>
      </c>
      <c r="AT156" s="31">
        <v>1</v>
      </c>
      <c r="AU156" s="31">
        <v>1</v>
      </c>
      <c r="AV156" s="31">
        <v>1</v>
      </c>
      <c r="AW156" s="31">
        <v>1</v>
      </c>
      <c r="AX156" s="31">
        <v>1</v>
      </c>
      <c r="AY156" s="31">
        <v>1</v>
      </c>
      <c r="AZ156" s="31">
        <v>1</v>
      </c>
      <c r="BA156" s="31">
        <v>1</v>
      </c>
    </row>
    <row r="157" spans="1:53">
      <c r="A157" s="2">
        <v>148</v>
      </c>
      <c r="B157">
        <v>1</v>
      </c>
      <c r="C157">
        <v>120</v>
      </c>
      <c r="D157">
        <v>85</v>
      </c>
      <c r="E157">
        <v>119</v>
      </c>
      <c r="F157">
        <v>85</v>
      </c>
      <c r="G157">
        <v>1</v>
      </c>
      <c r="H157">
        <v>85</v>
      </c>
      <c r="I157">
        <v>-1</v>
      </c>
      <c r="J157" s="10">
        <v>4200</v>
      </c>
      <c r="K157">
        <v>-1</v>
      </c>
      <c r="L157">
        <v>-1</v>
      </c>
      <c r="N157" s="3" t="str">
        <f t="shared" si="81"/>
        <v/>
      </c>
      <c r="O157" s="3">
        <f t="shared" si="76"/>
        <v>14</v>
      </c>
      <c r="P157" s="3"/>
      <c r="Q157" s="3"/>
      <c r="T157" t="str">
        <f t="shared" si="84"/>
        <v>-</v>
      </c>
      <c r="V157">
        <f t="shared" si="83"/>
        <v>120</v>
      </c>
      <c r="W157">
        <f t="shared" si="70"/>
        <v>85</v>
      </c>
      <c r="X157">
        <f t="shared" si="71"/>
        <v>119</v>
      </c>
      <c r="Y157">
        <f t="shared" si="72"/>
        <v>85</v>
      </c>
      <c r="Z157">
        <f t="shared" si="73"/>
        <v>1</v>
      </c>
      <c r="AA157">
        <f t="shared" si="74"/>
        <v>85</v>
      </c>
      <c r="AB157">
        <f t="shared" si="62"/>
        <v>-1</v>
      </c>
      <c r="AC157">
        <f t="shared" si="63"/>
        <v>4200</v>
      </c>
      <c r="AD157">
        <f t="shared" si="59"/>
        <v>-1</v>
      </c>
      <c r="AE157">
        <f t="shared" si="60"/>
        <v>-1</v>
      </c>
      <c r="AG157" t="str">
        <f t="shared" si="85"/>
        <v>Nein</v>
      </c>
      <c r="AH157" t="str">
        <f t="shared" si="85"/>
        <v>Nein</v>
      </c>
      <c r="AI157" t="str">
        <f t="shared" si="85"/>
        <v>Nein</v>
      </c>
      <c r="AJ157" t="str">
        <f t="shared" si="85"/>
        <v>Nein</v>
      </c>
      <c r="AK157" t="str">
        <f t="shared" si="85"/>
        <v>Nein</v>
      </c>
      <c r="AL157" t="str">
        <f t="shared" si="85"/>
        <v>Nein</v>
      </c>
      <c r="AM157" t="str">
        <f t="shared" si="85"/>
        <v>Nein</v>
      </c>
      <c r="AN157" t="str">
        <f t="shared" si="85"/>
        <v>Nein</v>
      </c>
      <c r="AO157" t="str">
        <f t="shared" si="85"/>
        <v>Nein</v>
      </c>
      <c r="AP157" t="str">
        <f t="shared" si="85"/>
        <v>Nein</v>
      </c>
      <c r="AR157" s="31">
        <v>1</v>
      </c>
      <c r="AS157" s="31">
        <v>1</v>
      </c>
      <c r="AT157" s="31">
        <v>1</v>
      </c>
      <c r="AU157" s="31">
        <v>1</v>
      </c>
      <c r="AV157" s="31">
        <v>1</v>
      </c>
      <c r="AW157" s="31">
        <v>1</v>
      </c>
      <c r="AX157" s="31">
        <v>1</v>
      </c>
      <c r="AY157" s="31">
        <v>1</v>
      </c>
      <c r="AZ157" s="31">
        <v>1</v>
      </c>
      <c r="BA157" s="31">
        <v>1</v>
      </c>
    </row>
    <row r="158" spans="1:53">
      <c r="A158" s="2">
        <v>149</v>
      </c>
      <c r="B158">
        <v>1</v>
      </c>
      <c r="C158">
        <v>120</v>
      </c>
      <c r="D158">
        <v>107</v>
      </c>
      <c r="E158">
        <v>60</v>
      </c>
      <c r="F158">
        <v>91</v>
      </c>
      <c r="G158">
        <v>60</v>
      </c>
      <c r="H158">
        <v>124</v>
      </c>
      <c r="I158">
        <v>-1</v>
      </c>
      <c r="J158" s="10">
        <v>4000</v>
      </c>
      <c r="K158">
        <v>-1</v>
      </c>
      <c r="L158">
        <v>-1</v>
      </c>
      <c r="N158" s="3" t="str">
        <f t="shared" si="81"/>
        <v/>
      </c>
      <c r="O158" s="3">
        <f t="shared" si="76"/>
        <v>14</v>
      </c>
      <c r="P158" s="3"/>
      <c r="Q158" s="3"/>
      <c r="T158" t="str">
        <f t="shared" si="84"/>
        <v>-</v>
      </c>
      <c r="V158">
        <f t="shared" si="83"/>
        <v>120</v>
      </c>
      <c r="W158">
        <f t="shared" si="70"/>
        <v>107</v>
      </c>
      <c r="X158">
        <f t="shared" si="71"/>
        <v>60</v>
      </c>
      <c r="Y158">
        <f t="shared" si="72"/>
        <v>91</v>
      </c>
      <c r="Z158">
        <f t="shared" si="73"/>
        <v>60</v>
      </c>
      <c r="AA158">
        <f t="shared" si="74"/>
        <v>124</v>
      </c>
      <c r="AB158">
        <f t="shared" si="62"/>
        <v>-1</v>
      </c>
      <c r="AC158">
        <f t="shared" si="63"/>
        <v>4000</v>
      </c>
      <c r="AD158">
        <f t="shared" ref="AD158:AD190" si="86">IF($T158="B",-2,K158)</f>
        <v>-1</v>
      </c>
      <c r="AE158">
        <f t="shared" ref="AE158:AE190" si="87">IF($T158="B",-2,L158)</f>
        <v>-1</v>
      </c>
      <c r="AG158" t="str">
        <f t="shared" si="85"/>
        <v>Nein</v>
      </c>
      <c r="AH158" t="str">
        <f t="shared" si="85"/>
        <v>Nein</v>
      </c>
      <c r="AI158" t="str">
        <f t="shared" si="85"/>
        <v>Nein</v>
      </c>
      <c r="AJ158" t="str">
        <f t="shared" si="85"/>
        <v>Nein</v>
      </c>
      <c r="AK158" t="str">
        <f t="shared" si="85"/>
        <v>Nein</v>
      </c>
      <c r="AL158" t="str">
        <f t="shared" si="85"/>
        <v>Nein</v>
      </c>
      <c r="AM158" t="str">
        <f t="shared" si="85"/>
        <v>Nein</v>
      </c>
      <c r="AN158" t="str">
        <f t="shared" si="85"/>
        <v>Nein</v>
      </c>
      <c r="AO158" t="str">
        <f t="shared" si="85"/>
        <v>Nein</v>
      </c>
      <c r="AP158" t="str">
        <f t="shared" si="85"/>
        <v>Nein</v>
      </c>
      <c r="AR158" s="31">
        <v>1</v>
      </c>
      <c r="AS158" s="31">
        <v>1</v>
      </c>
      <c r="AT158" s="31">
        <v>1</v>
      </c>
      <c r="AU158" s="31">
        <v>1</v>
      </c>
      <c r="AV158" s="31">
        <v>1</v>
      </c>
      <c r="AW158" s="31">
        <v>1</v>
      </c>
      <c r="AX158" s="31">
        <v>1</v>
      </c>
      <c r="AY158" s="31">
        <v>1</v>
      </c>
      <c r="AZ158" s="31">
        <v>1</v>
      </c>
      <c r="BA158" s="31">
        <v>1</v>
      </c>
    </row>
    <row r="159" spans="1:53">
      <c r="A159" s="2">
        <v>150</v>
      </c>
      <c r="B159">
        <v>1</v>
      </c>
      <c r="C159">
        <v>-2</v>
      </c>
      <c r="D159">
        <v>96</v>
      </c>
      <c r="E159">
        <v>-2</v>
      </c>
      <c r="F159">
        <v>96</v>
      </c>
      <c r="G159">
        <v>-2</v>
      </c>
      <c r="H159">
        <v>96</v>
      </c>
      <c r="I159">
        <v>-1</v>
      </c>
      <c r="J159">
        <v>3800</v>
      </c>
      <c r="K159">
        <v>-1</v>
      </c>
      <c r="L159">
        <v>-1</v>
      </c>
      <c r="N159" s="3" t="str">
        <f t="shared" si="81"/>
        <v>X</v>
      </c>
      <c r="O159" s="3">
        <f t="shared" si="76"/>
        <v>15</v>
      </c>
      <c r="P159" s="3"/>
      <c r="Q159" s="3"/>
      <c r="T159" t="str">
        <f t="shared" si="84"/>
        <v>-</v>
      </c>
      <c r="V159">
        <f t="shared" si="83"/>
        <v>-2</v>
      </c>
      <c r="W159">
        <f t="shared" si="70"/>
        <v>96</v>
      </c>
      <c r="X159">
        <f t="shared" si="71"/>
        <v>-2</v>
      </c>
      <c r="Y159">
        <f t="shared" si="72"/>
        <v>96</v>
      </c>
      <c r="Z159">
        <f t="shared" si="73"/>
        <v>-2</v>
      </c>
      <c r="AA159">
        <f t="shared" si="74"/>
        <v>96</v>
      </c>
      <c r="AB159">
        <f t="shared" si="62"/>
        <v>-1</v>
      </c>
      <c r="AC159">
        <f t="shared" si="63"/>
        <v>3800</v>
      </c>
      <c r="AD159">
        <f t="shared" si="86"/>
        <v>-1</v>
      </c>
      <c r="AE159">
        <f t="shared" si="87"/>
        <v>-1</v>
      </c>
      <c r="AG159" t="str">
        <f t="shared" si="85"/>
        <v>Nein</v>
      </c>
      <c r="AH159" t="str">
        <f t="shared" si="85"/>
        <v>Nein</v>
      </c>
      <c r="AI159" t="str">
        <f t="shared" si="85"/>
        <v>Nein</v>
      </c>
      <c r="AJ159" t="str">
        <f t="shared" si="85"/>
        <v>Nein</v>
      </c>
      <c r="AK159" t="str">
        <f t="shared" si="85"/>
        <v>Nein</v>
      </c>
      <c r="AL159" t="str">
        <f t="shared" si="85"/>
        <v>Nein</v>
      </c>
      <c r="AM159" t="str">
        <f t="shared" si="85"/>
        <v>Nein</v>
      </c>
      <c r="AN159" t="str">
        <f t="shared" si="85"/>
        <v>Nein</v>
      </c>
      <c r="AO159" t="str">
        <f t="shared" si="85"/>
        <v>Nein</v>
      </c>
      <c r="AP159" t="str">
        <f t="shared" si="85"/>
        <v>Nein</v>
      </c>
      <c r="AR159" s="31">
        <v>1</v>
      </c>
      <c r="AS159" s="31">
        <v>1</v>
      </c>
      <c r="AT159" s="31">
        <v>1</v>
      </c>
      <c r="AU159" s="31">
        <v>1</v>
      </c>
      <c r="AV159" s="31">
        <v>1</v>
      </c>
      <c r="AW159" s="31">
        <v>1</v>
      </c>
      <c r="AX159" s="31">
        <v>1</v>
      </c>
      <c r="AY159" s="31">
        <v>1</v>
      </c>
      <c r="AZ159" s="31">
        <v>1</v>
      </c>
      <c r="BA159" s="31">
        <v>1</v>
      </c>
    </row>
    <row r="160" spans="1:53">
      <c r="A160" s="2">
        <v>151</v>
      </c>
      <c r="B160">
        <v>1</v>
      </c>
      <c r="C160">
        <v>-2</v>
      </c>
      <c r="D160">
        <v>88</v>
      </c>
      <c r="E160">
        <v>-2</v>
      </c>
      <c r="F160">
        <v>88</v>
      </c>
      <c r="G160">
        <v>-2</v>
      </c>
      <c r="H160">
        <v>88</v>
      </c>
      <c r="I160">
        <v>-1</v>
      </c>
      <c r="J160">
        <v>3100</v>
      </c>
      <c r="K160">
        <v>-1</v>
      </c>
      <c r="L160">
        <v>-1</v>
      </c>
      <c r="N160" s="3" t="str">
        <f t="shared" si="81"/>
        <v>X</v>
      </c>
      <c r="O160" s="3">
        <f t="shared" si="76"/>
        <v>16</v>
      </c>
      <c r="P160" s="3" t="str">
        <f>IF(O160&gt;$F$5,"X","-")</f>
        <v>X</v>
      </c>
      <c r="Q160" s="3" t="str">
        <f>IF(O160&lt;$F$6,"X","-")</f>
        <v>-</v>
      </c>
      <c r="S160" t="str">
        <f>IF(P160="X","Betriebsmeldung",IF(AND(S150="Betriebsmeldung",Q160="-"),"Betriebsmeldung",IF(AND(S150="Betriebsmeldung",Q160="X"),"Gutmeldung","-")))</f>
        <v>Betriebsmeldung</v>
      </c>
      <c r="T160" t="str">
        <f>IF(S$160="Betriebsmeldung","B","-")</f>
        <v>B</v>
      </c>
      <c r="V160">
        <f t="shared" si="83"/>
        <v>-2</v>
      </c>
      <c r="W160">
        <f t="shared" si="70"/>
        <v>-2</v>
      </c>
      <c r="X160">
        <f t="shared" si="71"/>
        <v>-2</v>
      </c>
      <c r="Y160">
        <f t="shared" si="72"/>
        <v>-2</v>
      </c>
      <c r="Z160">
        <f t="shared" si="73"/>
        <v>-2</v>
      </c>
      <c r="AA160">
        <f t="shared" si="74"/>
        <v>-2</v>
      </c>
      <c r="AB160">
        <f t="shared" si="62"/>
        <v>-2</v>
      </c>
      <c r="AC160">
        <f t="shared" si="63"/>
        <v>-2</v>
      </c>
      <c r="AD160">
        <f t="shared" si="86"/>
        <v>-2</v>
      </c>
      <c r="AE160">
        <f t="shared" si="87"/>
        <v>-2</v>
      </c>
      <c r="AG160" t="str">
        <f t="shared" si="85"/>
        <v>Ja</v>
      </c>
      <c r="AH160" t="str">
        <f t="shared" si="85"/>
        <v>Ja</v>
      </c>
      <c r="AI160" t="str">
        <f t="shared" si="85"/>
        <v>Ja</v>
      </c>
      <c r="AJ160" t="str">
        <f t="shared" si="85"/>
        <v>Ja</v>
      </c>
      <c r="AK160" t="str">
        <f t="shared" si="85"/>
        <v>Ja</v>
      </c>
      <c r="AL160" t="str">
        <f t="shared" si="85"/>
        <v>Ja</v>
      </c>
      <c r="AM160" t="str">
        <f t="shared" si="85"/>
        <v>Ja</v>
      </c>
      <c r="AN160" t="str">
        <f t="shared" si="85"/>
        <v>Ja</v>
      </c>
      <c r="AO160" t="str">
        <f t="shared" si="85"/>
        <v>Ja</v>
      </c>
      <c r="AP160" t="str">
        <f t="shared" si="85"/>
        <v>Ja</v>
      </c>
      <c r="AR160" s="31">
        <v>1</v>
      </c>
      <c r="AS160" s="31">
        <v>1</v>
      </c>
      <c r="AT160" s="31">
        <v>1</v>
      </c>
      <c r="AU160" s="31">
        <v>1</v>
      </c>
      <c r="AV160" s="31">
        <v>1</v>
      </c>
      <c r="AW160" s="31">
        <v>1</v>
      </c>
      <c r="AX160" s="31">
        <v>1</v>
      </c>
      <c r="AY160" s="31">
        <v>1</v>
      </c>
      <c r="AZ160" s="31">
        <v>1</v>
      </c>
      <c r="BA160" s="31">
        <v>1</v>
      </c>
    </row>
    <row r="161" spans="1:53">
      <c r="A161" s="2">
        <v>152</v>
      </c>
      <c r="B161">
        <v>1</v>
      </c>
      <c r="C161">
        <v>120</v>
      </c>
      <c r="D161">
        <v>109</v>
      </c>
      <c r="E161">
        <v>60</v>
      </c>
      <c r="F161">
        <v>95</v>
      </c>
      <c r="G161">
        <v>60</v>
      </c>
      <c r="H161">
        <v>124</v>
      </c>
      <c r="I161">
        <v>-1</v>
      </c>
      <c r="J161">
        <v>4200</v>
      </c>
      <c r="K161">
        <v>-1</v>
      </c>
      <c r="L161">
        <v>-1</v>
      </c>
      <c r="N161" s="3" t="str">
        <f t="shared" si="81"/>
        <v/>
      </c>
      <c r="O161" s="3">
        <f t="shared" si="76"/>
        <v>16</v>
      </c>
      <c r="P161" s="3"/>
      <c r="Q161" s="3"/>
      <c r="T161" t="str">
        <f t="shared" ref="T161:T169" si="88">IF(S$160="Betriebsmeldung","B","-")</f>
        <v>B</v>
      </c>
      <c r="V161">
        <f>IF($T161="B",-2,C161)</f>
        <v>-2</v>
      </c>
      <c r="W161">
        <f t="shared" si="70"/>
        <v>-2</v>
      </c>
      <c r="X161">
        <f t="shared" si="71"/>
        <v>-2</v>
      </c>
      <c r="Y161">
        <f t="shared" si="72"/>
        <v>-2</v>
      </c>
      <c r="Z161">
        <f t="shared" si="73"/>
        <v>-2</v>
      </c>
      <c r="AA161">
        <f t="shared" si="74"/>
        <v>-2</v>
      </c>
      <c r="AB161">
        <f t="shared" ref="AB161:AC190" si="89">IF($T161="B",-2,I161)</f>
        <v>-2</v>
      </c>
      <c r="AC161">
        <f t="shared" si="63"/>
        <v>-2</v>
      </c>
      <c r="AD161">
        <f t="shared" si="86"/>
        <v>-2</v>
      </c>
      <c r="AE161">
        <f t="shared" si="87"/>
        <v>-2</v>
      </c>
      <c r="AG161" t="str">
        <f>IF($T161="B","Ja","Nein")</f>
        <v>Ja</v>
      </c>
      <c r="AH161" t="str">
        <f t="shared" si="85"/>
        <v>Ja</v>
      </c>
      <c r="AI161" t="str">
        <f t="shared" si="85"/>
        <v>Ja</v>
      </c>
      <c r="AJ161" t="str">
        <f t="shared" si="85"/>
        <v>Ja</v>
      </c>
      <c r="AK161" t="str">
        <f t="shared" si="85"/>
        <v>Ja</v>
      </c>
      <c r="AL161" t="str">
        <f t="shared" si="85"/>
        <v>Ja</v>
      </c>
      <c r="AM161" t="str">
        <f t="shared" si="85"/>
        <v>Ja</v>
      </c>
      <c r="AN161" t="str">
        <f t="shared" si="85"/>
        <v>Ja</v>
      </c>
      <c r="AO161" t="str">
        <f t="shared" si="85"/>
        <v>Ja</v>
      </c>
      <c r="AP161" t="str">
        <f t="shared" si="85"/>
        <v>Ja</v>
      </c>
      <c r="AR161" s="31">
        <v>1</v>
      </c>
      <c r="AS161" s="31">
        <v>1</v>
      </c>
      <c r="AT161" s="31">
        <v>1</v>
      </c>
      <c r="AU161" s="31">
        <v>1</v>
      </c>
      <c r="AV161" s="31">
        <v>1</v>
      </c>
      <c r="AW161" s="31">
        <v>1</v>
      </c>
      <c r="AX161" s="31">
        <v>1</v>
      </c>
      <c r="AY161" s="31">
        <v>1</v>
      </c>
      <c r="AZ161" s="31">
        <v>1</v>
      </c>
      <c r="BA161" s="31">
        <v>1</v>
      </c>
    </row>
    <row r="162" spans="1:53">
      <c r="A162" s="2">
        <v>153</v>
      </c>
      <c r="B162">
        <v>1</v>
      </c>
      <c r="C162">
        <v>0</v>
      </c>
      <c r="D162">
        <v>-2</v>
      </c>
      <c r="E162">
        <v>0</v>
      </c>
      <c r="F162">
        <v>-2</v>
      </c>
      <c r="G162">
        <v>0</v>
      </c>
      <c r="H162">
        <v>-2</v>
      </c>
      <c r="I162">
        <v>-1</v>
      </c>
      <c r="J162">
        <v>4400</v>
      </c>
      <c r="K162">
        <v>-1</v>
      </c>
      <c r="L162">
        <v>-2</v>
      </c>
      <c r="N162" s="3" t="str">
        <f t="shared" si="81"/>
        <v>X</v>
      </c>
      <c r="O162" s="3">
        <f t="shared" si="76"/>
        <v>16</v>
      </c>
      <c r="P162" s="3"/>
      <c r="Q162" s="3"/>
      <c r="T162" t="str">
        <f t="shared" si="88"/>
        <v>B</v>
      </c>
      <c r="V162">
        <f t="shared" ref="V162:V179" si="90">IF($T162="B",-2,C162)</f>
        <v>-2</v>
      </c>
      <c r="W162">
        <f t="shared" si="70"/>
        <v>-2</v>
      </c>
      <c r="X162">
        <f t="shared" si="71"/>
        <v>-2</v>
      </c>
      <c r="Y162">
        <f t="shared" si="72"/>
        <v>-2</v>
      </c>
      <c r="Z162">
        <f t="shared" si="73"/>
        <v>-2</v>
      </c>
      <c r="AA162">
        <f t="shared" si="74"/>
        <v>-2</v>
      </c>
      <c r="AB162">
        <f t="shared" si="89"/>
        <v>-2</v>
      </c>
      <c r="AC162">
        <f t="shared" si="63"/>
        <v>-2</v>
      </c>
      <c r="AD162">
        <f t="shared" si="86"/>
        <v>-2</v>
      </c>
      <c r="AE162">
        <f t="shared" si="87"/>
        <v>-2</v>
      </c>
      <c r="AG162" t="str">
        <f t="shared" ref="AG162:AG166" si="91">IF($T162="B","Ja","Nein")</f>
        <v>Ja</v>
      </c>
      <c r="AH162" t="str">
        <f t="shared" si="85"/>
        <v>Ja</v>
      </c>
      <c r="AI162" t="str">
        <f t="shared" si="85"/>
        <v>Ja</v>
      </c>
      <c r="AJ162" t="str">
        <f t="shared" si="85"/>
        <v>Ja</v>
      </c>
      <c r="AK162" t="str">
        <f t="shared" si="85"/>
        <v>Ja</v>
      </c>
      <c r="AL162" t="str">
        <f t="shared" si="85"/>
        <v>Ja</v>
      </c>
      <c r="AM162" t="str">
        <f t="shared" si="85"/>
        <v>Ja</v>
      </c>
      <c r="AN162" t="str">
        <f t="shared" si="85"/>
        <v>Ja</v>
      </c>
      <c r="AO162" t="str">
        <f t="shared" si="85"/>
        <v>Ja</v>
      </c>
      <c r="AP162" t="str">
        <f t="shared" si="85"/>
        <v>Ja</v>
      </c>
      <c r="AR162" s="31">
        <v>1</v>
      </c>
      <c r="AS162" s="31">
        <v>1</v>
      </c>
      <c r="AT162" s="31">
        <v>1</v>
      </c>
      <c r="AU162" s="31">
        <v>1</v>
      </c>
      <c r="AV162" s="31">
        <v>1</v>
      </c>
      <c r="AW162" s="31">
        <v>1</v>
      </c>
      <c r="AX162" s="31">
        <v>1</v>
      </c>
      <c r="AY162" s="31">
        <v>1</v>
      </c>
      <c r="AZ162" s="31">
        <v>1</v>
      </c>
      <c r="BA162" s="31">
        <v>1</v>
      </c>
    </row>
    <row r="163" spans="1:53">
      <c r="A163" s="2">
        <v>154</v>
      </c>
      <c r="B163">
        <v>1</v>
      </c>
      <c r="C163">
        <v>180</v>
      </c>
      <c r="D163">
        <v>93</v>
      </c>
      <c r="E163">
        <v>120</v>
      </c>
      <c r="F163">
        <v>89</v>
      </c>
      <c r="G163">
        <v>60</v>
      </c>
      <c r="H163">
        <v>101</v>
      </c>
      <c r="I163">
        <v>-1</v>
      </c>
      <c r="J163">
        <v>3900</v>
      </c>
      <c r="K163">
        <v>-1</v>
      </c>
      <c r="L163">
        <v>-1</v>
      </c>
      <c r="N163" s="3" t="str">
        <f t="shared" si="81"/>
        <v/>
      </c>
      <c r="O163" s="3">
        <f t="shared" si="76"/>
        <v>16</v>
      </c>
      <c r="P163" s="3"/>
      <c r="Q163" s="3"/>
      <c r="T163" t="str">
        <f t="shared" si="88"/>
        <v>B</v>
      </c>
      <c r="V163">
        <f t="shared" si="90"/>
        <v>-2</v>
      </c>
      <c r="W163">
        <f t="shared" si="70"/>
        <v>-2</v>
      </c>
      <c r="X163">
        <f t="shared" si="71"/>
        <v>-2</v>
      </c>
      <c r="Y163">
        <f t="shared" si="72"/>
        <v>-2</v>
      </c>
      <c r="Z163">
        <f t="shared" si="73"/>
        <v>-2</v>
      </c>
      <c r="AA163">
        <f t="shared" si="74"/>
        <v>-2</v>
      </c>
      <c r="AB163">
        <f t="shared" si="89"/>
        <v>-2</v>
      </c>
      <c r="AC163">
        <f t="shared" si="63"/>
        <v>-2</v>
      </c>
      <c r="AD163">
        <f t="shared" si="86"/>
        <v>-2</v>
      </c>
      <c r="AE163">
        <f t="shared" si="87"/>
        <v>-2</v>
      </c>
      <c r="AG163" t="str">
        <f t="shared" si="91"/>
        <v>Ja</v>
      </c>
      <c r="AH163" t="str">
        <f t="shared" si="85"/>
        <v>Ja</v>
      </c>
      <c r="AI163" t="str">
        <f t="shared" si="85"/>
        <v>Ja</v>
      </c>
      <c r="AJ163" t="str">
        <f t="shared" si="85"/>
        <v>Ja</v>
      </c>
      <c r="AK163" t="str">
        <f t="shared" si="85"/>
        <v>Ja</v>
      </c>
      <c r="AL163" t="str">
        <f t="shared" si="85"/>
        <v>Ja</v>
      </c>
      <c r="AM163" t="str">
        <f t="shared" si="85"/>
        <v>Ja</v>
      </c>
      <c r="AN163" t="str">
        <f t="shared" si="85"/>
        <v>Ja</v>
      </c>
      <c r="AO163" t="str">
        <f t="shared" si="85"/>
        <v>Ja</v>
      </c>
      <c r="AP163" t="str">
        <f t="shared" si="85"/>
        <v>Ja</v>
      </c>
      <c r="AR163" s="31">
        <v>1</v>
      </c>
      <c r="AS163" s="31">
        <v>1</v>
      </c>
      <c r="AT163" s="31">
        <v>1</v>
      </c>
      <c r="AU163" s="31">
        <v>1</v>
      </c>
      <c r="AV163" s="31">
        <v>1</v>
      </c>
      <c r="AW163" s="31">
        <v>1</v>
      </c>
      <c r="AX163" s="31">
        <v>1</v>
      </c>
      <c r="AY163" s="31">
        <v>1</v>
      </c>
      <c r="AZ163" s="31">
        <v>1</v>
      </c>
      <c r="BA163" s="31">
        <v>1</v>
      </c>
    </row>
    <row r="164" spans="1:53">
      <c r="A164" s="2">
        <v>155</v>
      </c>
      <c r="B164">
        <v>1</v>
      </c>
      <c r="C164">
        <v>60</v>
      </c>
      <c r="D164">
        <v>80</v>
      </c>
      <c r="E164">
        <v>59</v>
      </c>
      <c r="F164">
        <v>80</v>
      </c>
      <c r="G164">
        <v>1</v>
      </c>
      <c r="H164">
        <v>80</v>
      </c>
      <c r="I164">
        <v>-1</v>
      </c>
      <c r="J164">
        <v>4000</v>
      </c>
      <c r="K164">
        <v>-1</v>
      </c>
      <c r="L164">
        <v>-1</v>
      </c>
      <c r="N164" s="3" t="str">
        <f t="shared" si="81"/>
        <v/>
      </c>
      <c r="O164" s="3">
        <f t="shared" si="76"/>
        <v>15</v>
      </c>
      <c r="P164" s="3"/>
      <c r="Q164" s="3"/>
      <c r="T164" t="str">
        <f t="shared" si="88"/>
        <v>B</v>
      </c>
      <c r="V164">
        <f t="shared" si="90"/>
        <v>-2</v>
      </c>
      <c r="W164">
        <f t="shared" si="70"/>
        <v>-2</v>
      </c>
      <c r="X164">
        <f t="shared" si="71"/>
        <v>-2</v>
      </c>
      <c r="Y164">
        <f t="shared" si="72"/>
        <v>-2</v>
      </c>
      <c r="Z164">
        <f t="shared" si="73"/>
        <v>-2</v>
      </c>
      <c r="AA164">
        <f t="shared" si="74"/>
        <v>-2</v>
      </c>
      <c r="AB164">
        <f t="shared" si="89"/>
        <v>-2</v>
      </c>
      <c r="AC164">
        <f t="shared" si="89"/>
        <v>-2</v>
      </c>
      <c r="AD164">
        <f t="shared" si="86"/>
        <v>-2</v>
      </c>
      <c r="AE164">
        <f t="shared" si="87"/>
        <v>-2</v>
      </c>
      <c r="AG164" t="str">
        <f t="shared" si="91"/>
        <v>Ja</v>
      </c>
      <c r="AH164" t="str">
        <f t="shared" si="85"/>
        <v>Ja</v>
      </c>
      <c r="AI164" t="str">
        <f t="shared" si="85"/>
        <v>Ja</v>
      </c>
      <c r="AJ164" t="str">
        <f t="shared" si="85"/>
        <v>Ja</v>
      </c>
      <c r="AK164" t="str">
        <f t="shared" si="85"/>
        <v>Ja</v>
      </c>
      <c r="AL164" t="str">
        <f t="shared" si="85"/>
        <v>Ja</v>
      </c>
      <c r="AM164" t="str">
        <f t="shared" si="85"/>
        <v>Ja</v>
      </c>
      <c r="AN164" t="str">
        <f t="shared" si="85"/>
        <v>Ja</v>
      </c>
      <c r="AO164" t="str">
        <f t="shared" si="85"/>
        <v>Ja</v>
      </c>
      <c r="AP164" t="str">
        <f t="shared" si="85"/>
        <v>Ja</v>
      </c>
      <c r="AR164" s="31">
        <v>1</v>
      </c>
      <c r="AS164" s="31">
        <v>1</v>
      </c>
      <c r="AT164" s="31">
        <v>1</v>
      </c>
      <c r="AU164" s="31">
        <v>1</v>
      </c>
      <c r="AV164" s="31">
        <v>1</v>
      </c>
      <c r="AW164" s="31">
        <v>1</v>
      </c>
      <c r="AX164" s="31">
        <v>1</v>
      </c>
      <c r="AY164" s="31">
        <v>1</v>
      </c>
      <c r="AZ164" s="31">
        <v>1</v>
      </c>
      <c r="BA164" s="31">
        <v>1</v>
      </c>
    </row>
    <row r="165" spans="1:53">
      <c r="A165" s="2">
        <v>156</v>
      </c>
      <c r="B165">
        <v>1</v>
      </c>
      <c r="C165">
        <v>180</v>
      </c>
      <c r="D165">
        <v>89</v>
      </c>
      <c r="E165">
        <v>179</v>
      </c>
      <c r="F165">
        <v>89</v>
      </c>
      <c r="G165">
        <v>1</v>
      </c>
      <c r="H165">
        <v>89</v>
      </c>
      <c r="I165">
        <v>-1</v>
      </c>
      <c r="J165">
        <v>3500</v>
      </c>
      <c r="K165">
        <v>-1</v>
      </c>
      <c r="L165">
        <v>-1</v>
      </c>
      <c r="N165" s="3" t="str">
        <f t="shared" si="81"/>
        <v/>
      </c>
      <c r="O165" s="3">
        <f t="shared" si="76"/>
        <v>15</v>
      </c>
      <c r="P165" s="3"/>
      <c r="Q165" s="3"/>
      <c r="T165" t="str">
        <f t="shared" si="88"/>
        <v>B</v>
      </c>
      <c r="V165">
        <f t="shared" si="90"/>
        <v>-2</v>
      </c>
      <c r="W165">
        <f t="shared" si="70"/>
        <v>-2</v>
      </c>
      <c r="X165">
        <f t="shared" si="71"/>
        <v>-2</v>
      </c>
      <c r="Y165">
        <f t="shared" si="72"/>
        <v>-2</v>
      </c>
      <c r="Z165">
        <f t="shared" si="73"/>
        <v>-2</v>
      </c>
      <c r="AA165">
        <f t="shared" si="74"/>
        <v>-2</v>
      </c>
      <c r="AB165">
        <f t="shared" si="89"/>
        <v>-2</v>
      </c>
      <c r="AC165">
        <f t="shared" si="89"/>
        <v>-2</v>
      </c>
      <c r="AD165">
        <f t="shared" si="86"/>
        <v>-2</v>
      </c>
      <c r="AE165">
        <f t="shared" si="87"/>
        <v>-2</v>
      </c>
      <c r="AG165" t="str">
        <f t="shared" si="91"/>
        <v>Ja</v>
      </c>
      <c r="AH165" t="str">
        <f t="shared" si="85"/>
        <v>Ja</v>
      </c>
      <c r="AI165" t="str">
        <f t="shared" si="85"/>
        <v>Ja</v>
      </c>
      <c r="AJ165" t="str">
        <f t="shared" si="85"/>
        <v>Ja</v>
      </c>
      <c r="AK165" t="str">
        <f t="shared" si="85"/>
        <v>Ja</v>
      </c>
      <c r="AL165" t="str">
        <f t="shared" si="85"/>
        <v>Ja</v>
      </c>
      <c r="AM165" t="str">
        <f t="shared" si="85"/>
        <v>Ja</v>
      </c>
      <c r="AN165" t="str">
        <f t="shared" si="85"/>
        <v>Ja</v>
      </c>
      <c r="AO165" t="str">
        <f t="shared" si="85"/>
        <v>Ja</v>
      </c>
      <c r="AP165" t="str">
        <f t="shared" si="85"/>
        <v>Ja</v>
      </c>
      <c r="AR165" s="31">
        <v>1</v>
      </c>
      <c r="AS165" s="31">
        <v>1</v>
      </c>
      <c r="AT165" s="31">
        <v>1</v>
      </c>
      <c r="AU165" s="31">
        <v>1</v>
      </c>
      <c r="AV165" s="31">
        <v>1</v>
      </c>
      <c r="AW165" s="31">
        <v>1</v>
      </c>
      <c r="AX165" s="31">
        <v>1</v>
      </c>
      <c r="AY165" s="31">
        <v>1</v>
      </c>
      <c r="AZ165" s="31">
        <v>1</v>
      </c>
      <c r="BA165" s="31">
        <v>1</v>
      </c>
    </row>
    <row r="166" spans="1:53">
      <c r="A166" s="2">
        <v>157</v>
      </c>
      <c r="B166">
        <v>1</v>
      </c>
      <c r="C166">
        <v>0</v>
      </c>
      <c r="D166">
        <v>-1</v>
      </c>
      <c r="E166">
        <v>0</v>
      </c>
      <c r="F166">
        <v>-1</v>
      </c>
      <c r="G166">
        <v>0</v>
      </c>
      <c r="H166">
        <v>-1</v>
      </c>
      <c r="I166">
        <v>-1</v>
      </c>
      <c r="J166">
        <v>3000</v>
      </c>
      <c r="K166">
        <v>-1</v>
      </c>
      <c r="L166">
        <v>-1</v>
      </c>
      <c r="N166" s="3" t="str">
        <f t="shared" si="81"/>
        <v/>
      </c>
      <c r="O166" s="3">
        <f t="shared" si="76"/>
        <v>15</v>
      </c>
      <c r="P166" s="3"/>
      <c r="Q166" s="3"/>
      <c r="T166" t="str">
        <f t="shared" si="88"/>
        <v>B</v>
      </c>
      <c r="V166">
        <f t="shared" si="90"/>
        <v>-2</v>
      </c>
      <c r="W166">
        <f t="shared" si="70"/>
        <v>-2</v>
      </c>
      <c r="X166">
        <f t="shared" si="71"/>
        <v>-2</v>
      </c>
      <c r="Y166">
        <f t="shared" si="72"/>
        <v>-2</v>
      </c>
      <c r="Z166">
        <f t="shared" si="73"/>
        <v>-2</v>
      </c>
      <c r="AA166">
        <f t="shared" si="74"/>
        <v>-2</v>
      </c>
      <c r="AB166">
        <f t="shared" si="89"/>
        <v>-2</v>
      </c>
      <c r="AC166">
        <f t="shared" si="89"/>
        <v>-2</v>
      </c>
      <c r="AD166">
        <f t="shared" si="86"/>
        <v>-2</v>
      </c>
      <c r="AE166">
        <f t="shared" si="87"/>
        <v>-2</v>
      </c>
      <c r="AG166" t="str">
        <f t="shared" si="91"/>
        <v>Ja</v>
      </c>
      <c r="AH166" t="str">
        <f t="shared" si="85"/>
        <v>Ja</v>
      </c>
      <c r="AI166" t="str">
        <f t="shared" si="85"/>
        <v>Ja</v>
      </c>
      <c r="AJ166" t="str">
        <f t="shared" si="85"/>
        <v>Ja</v>
      </c>
      <c r="AK166" t="str">
        <f t="shared" si="85"/>
        <v>Ja</v>
      </c>
      <c r="AL166" t="str">
        <f t="shared" si="85"/>
        <v>Ja</v>
      </c>
      <c r="AM166" t="str">
        <f t="shared" si="85"/>
        <v>Ja</v>
      </c>
      <c r="AN166" t="str">
        <f t="shared" si="85"/>
        <v>Ja</v>
      </c>
      <c r="AO166" t="str">
        <f t="shared" si="85"/>
        <v>Ja</v>
      </c>
      <c r="AP166" t="str">
        <f t="shared" si="85"/>
        <v>Ja</v>
      </c>
      <c r="AR166" s="31">
        <v>1</v>
      </c>
      <c r="AS166" s="31">
        <v>1</v>
      </c>
      <c r="AT166" s="31">
        <v>1</v>
      </c>
      <c r="AU166" s="31">
        <v>1</v>
      </c>
      <c r="AV166" s="31">
        <v>1</v>
      </c>
      <c r="AW166" s="31">
        <v>1</v>
      </c>
      <c r="AX166" s="31">
        <v>1</v>
      </c>
      <c r="AY166" s="31">
        <v>1</v>
      </c>
      <c r="AZ166" s="31">
        <v>1</v>
      </c>
      <c r="BA166" s="31">
        <v>1</v>
      </c>
    </row>
    <row r="167" spans="1:53">
      <c r="A167" s="2">
        <v>158</v>
      </c>
      <c r="B167">
        <v>1</v>
      </c>
      <c r="C167">
        <v>180</v>
      </c>
      <c r="D167">
        <v>97</v>
      </c>
      <c r="E167">
        <v>120</v>
      </c>
      <c r="F167">
        <v>101</v>
      </c>
      <c r="G167">
        <v>60</v>
      </c>
      <c r="H167">
        <v>91</v>
      </c>
      <c r="I167">
        <v>-1</v>
      </c>
      <c r="J167">
        <v>3900</v>
      </c>
      <c r="K167">
        <v>-1</v>
      </c>
      <c r="L167">
        <v>-1</v>
      </c>
      <c r="N167" s="3" t="str">
        <f t="shared" si="81"/>
        <v/>
      </c>
      <c r="O167" s="3">
        <f t="shared" si="76"/>
        <v>15</v>
      </c>
      <c r="P167" s="3"/>
      <c r="Q167" s="3"/>
      <c r="T167" t="str">
        <f t="shared" si="88"/>
        <v>B</v>
      </c>
      <c r="V167">
        <f t="shared" si="90"/>
        <v>-2</v>
      </c>
      <c r="W167">
        <f t="shared" si="70"/>
        <v>-2</v>
      </c>
      <c r="X167">
        <f t="shared" si="71"/>
        <v>-2</v>
      </c>
      <c r="Y167">
        <f t="shared" si="72"/>
        <v>-2</v>
      </c>
      <c r="Z167">
        <f t="shared" si="73"/>
        <v>-2</v>
      </c>
      <c r="AA167">
        <f t="shared" si="74"/>
        <v>-2</v>
      </c>
      <c r="AB167">
        <f t="shared" si="89"/>
        <v>-2</v>
      </c>
      <c r="AC167">
        <f t="shared" si="89"/>
        <v>-2</v>
      </c>
      <c r="AD167">
        <f t="shared" si="86"/>
        <v>-2</v>
      </c>
      <c r="AE167">
        <f t="shared" si="87"/>
        <v>-2</v>
      </c>
      <c r="AG167" t="str">
        <f>IF($T167="B","Ja","Nein")</f>
        <v>Ja</v>
      </c>
      <c r="AH167" t="str">
        <f t="shared" si="85"/>
        <v>Ja</v>
      </c>
      <c r="AI167" t="str">
        <f t="shared" si="85"/>
        <v>Ja</v>
      </c>
      <c r="AJ167" t="str">
        <f t="shared" si="85"/>
        <v>Ja</v>
      </c>
      <c r="AK167" t="str">
        <f t="shared" si="85"/>
        <v>Ja</v>
      </c>
      <c r="AL167" t="str">
        <f t="shared" si="85"/>
        <v>Ja</v>
      </c>
      <c r="AM167" t="str">
        <f t="shared" si="85"/>
        <v>Ja</v>
      </c>
      <c r="AN167" t="str">
        <f t="shared" si="85"/>
        <v>Ja</v>
      </c>
      <c r="AO167" t="str">
        <f t="shared" si="85"/>
        <v>Ja</v>
      </c>
      <c r="AP167" t="str">
        <f t="shared" si="85"/>
        <v>Ja</v>
      </c>
      <c r="AR167" s="31">
        <v>1</v>
      </c>
      <c r="AS167" s="31">
        <v>1</v>
      </c>
      <c r="AT167" s="31">
        <v>1</v>
      </c>
      <c r="AU167" s="31">
        <v>1</v>
      </c>
      <c r="AV167" s="31">
        <v>1</v>
      </c>
      <c r="AW167" s="31">
        <v>1</v>
      </c>
      <c r="AX167" s="31">
        <v>1</v>
      </c>
      <c r="AY167" s="31">
        <v>1</v>
      </c>
      <c r="AZ167" s="31">
        <v>1</v>
      </c>
      <c r="BA167" s="31">
        <v>1</v>
      </c>
    </row>
    <row r="168" spans="1:53">
      <c r="A168" s="2">
        <v>159</v>
      </c>
      <c r="B168">
        <v>1</v>
      </c>
      <c r="C168">
        <v>60</v>
      </c>
      <c r="D168">
        <v>85</v>
      </c>
      <c r="E168">
        <v>59</v>
      </c>
      <c r="F168">
        <v>85</v>
      </c>
      <c r="G168">
        <v>1</v>
      </c>
      <c r="H168">
        <v>85</v>
      </c>
      <c r="I168">
        <v>-1</v>
      </c>
      <c r="J168">
        <v>4400</v>
      </c>
      <c r="K168">
        <v>-1</v>
      </c>
      <c r="L168">
        <v>-2</v>
      </c>
      <c r="N168" s="3" t="str">
        <f t="shared" si="81"/>
        <v/>
      </c>
      <c r="O168" s="3">
        <f t="shared" si="76"/>
        <v>15</v>
      </c>
      <c r="P168" s="3"/>
      <c r="Q168" s="3"/>
      <c r="T168" t="str">
        <f t="shared" si="88"/>
        <v>B</v>
      </c>
      <c r="V168">
        <f t="shared" si="90"/>
        <v>-2</v>
      </c>
      <c r="W168">
        <f t="shared" si="70"/>
        <v>-2</v>
      </c>
      <c r="X168">
        <f t="shared" si="71"/>
        <v>-2</v>
      </c>
      <c r="Y168">
        <f t="shared" si="72"/>
        <v>-2</v>
      </c>
      <c r="Z168">
        <f t="shared" si="73"/>
        <v>-2</v>
      </c>
      <c r="AA168">
        <f t="shared" si="74"/>
        <v>-2</v>
      </c>
      <c r="AB168">
        <f t="shared" si="89"/>
        <v>-2</v>
      </c>
      <c r="AC168">
        <f t="shared" si="89"/>
        <v>-2</v>
      </c>
      <c r="AD168">
        <f t="shared" si="86"/>
        <v>-2</v>
      </c>
      <c r="AE168">
        <f t="shared" si="87"/>
        <v>-2</v>
      </c>
      <c r="AG168" t="str">
        <f t="shared" ref="AG168:AP183" si="92">IF($T168="B","Ja","Nein")</f>
        <v>Ja</v>
      </c>
      <c r="AH168" t="str">
        <f t="shared" si="85"/>
        <v>Ja</v>
      </c>
      <c r="AI168" t="str">
        <f t="shared" si="85"/>
        <v>Ja</v>
      </c>
      <c r="AJ168" t="str">
        <f t="shared" si="85"/>
        <v>Ja</v>
      </c>
      <c r="AK168" t="str">
        <f t="shared" si="85"/>
        <v>Ja</v>
      </c>
      <c r="AL168" t="str">
        <f t="shared" si="85"/>
        <v>Ja</v>
      </c>
      <c r="AM168" t="str">
        <f t="shared" si="85"/>
        <v>Ja</v>
      </c>
      <c r="AN168" t="str">
        <f t="shared" si="85"/>
        <v>Ja</v>
      </c>
      <c r="AO168" t="str">
        <f t="shared" si="85"/>
        <v>Ja</v>
      </c>
      <c r="AP168" t="str">
        <f t="shared" si="85"/>
        <v>Ja</v>
      </c>
      <c r="AR168" s="31">
        <v>1</v>
      </c>
      <c r="AS168" s="31">
        <v>1</v>
      </c>
      <c r="AT168" s="31">
        <v>1</v>
      </c>
      <c r="AU168" s="31">
        <v>1</v>
      </c>
      <c r="AV168" s="31">
        <v>1</v>
      </c>
      <c r="AW168" s="31">
        <v>1</v>
      </c>
      <c r="AX168" s="31">
        <v>1</v>
      </c>
      <c r="AY168" s="31">
        <v>1</v>
      </c>
      <c r="AZ168" s="31">
        <v>1</v>
      </c>
      <c r="BA168" s="31">
        <v>1</v>
      </c>
    </row>
    <row r="169" spans="1:53">
      <c r="A169" s="2">
        <v>160</v>
      </c>
      <c r="B169">
        <v>1</v>
      </c>
      <c r="C169">
        <v>60</v>
      </c>
      <c r="D169">
        <v>87</v>
      </c>
      <c r="E169">
        <v>59</v>
      </c>
      <c r="F169">
        <v>87</v>
      </c>
      <c r="G169">
        <v>1</v>
      </c>
      <c r="H169">
        <v>87</v>
      </c>
      <c r="I169">
        <v>-1</v>
      </c>
      <c r="J169">
        <v>4200</v>
      </c>
      <c r="K169">
        <v>-1</v>
      </c>
      <c r="L169">
        <v>-1</v>
      </c>
      <c r="N169" s="3" t="str">
        <f t="shared" si="81"/>
        <v/>
      </c>
      <c r="O169" s="3">
        <f t="shared" si="76"/>
        <v>15</v>
      </c>
      <c r="P169" s="3"/>
      <c r="Q169" s="3"/>
      <c r="T169" t="str">
        <f t="shared" si="88"/>
        <v>B</v>
      </c>
      <c r="V169">
        <f t="shared" si="90"/>
        <v>-2</v>
      </c>
      <c r="W169">
        <f t="shared" si="70"/>
        <v>-2</v>
      </c>
      <c r="X169">
        <f t="shared" si="71"/>
        <v>-2</v>
      </c>
      <c r="Y169">
        <f t="shared" si="72"/>
        <v>-2</v>
      </c>
      <c r="Z169">
        <f t="shared" si="73"/>
        <v>-2</v>
      </c>
      <c r="AA169">
        <f t="shared" si="74"/>
        <v>-2</v>
      </c>
      <c r="AB169">
        <f t="shared" si="89"/>
        <v>-2</v>
      </c>
      <c r="AC169">
        <f t="shared" si="89"/>
        <v>-2</v>
      </c>
      <c r="AD169">
        <f t="shared" si="86"/>
        <v>-2</v>
      </c>
      <c r="AE169">
        <f t="shared" si="87"/>
        <v>-2</v>
      </c>
      <c r="AG169" t="str">
        <f t="shared" si="92"/>
        <v>Ja</v>
      </c>
      <c r="AH169" t="str">
        <f t="shared" si="92"/>
        <v>Ja</v>
      </c>
      <c r="AI169" t="str">
        <f t="shared" si="92"/>
        <v>Ja</v>
      </c>
      <c r="AJ169" t="str">
        <f t="shared" si="92"/>
        <v>Ja</v>
      </c>
      <c r="AK169" t="str">
        <f t="shared" si="92"/>
        <v>Ja</v>
      </c>
      <c r="AL169" t="str">
        <f t="shared" si="92"/>
        <v>Ja</v>
      </c>
      <c r="AM169" t="str">
        <f t="shared" si="92"/>
        <v>Ja</v>
      </c>
      <c r="AN169" t="str">
        <f t="shared" si="92"/>
        <v>Ja</v>
      </c>
      <c r="AO169" t="str">
        <f t="shared" si="92"/>
        <v>Ja</v>
      </c>
      <c r="AP169" t="str">
        <f t="shared" si="92"/>
        <v>Ja</v>
      </c>
      <c r="AR169" s="31">
        <v>1</v>
      </c>
      <c r="AS169" s="31">
        <v>1</v>
      </c>
      <c r="AT169" s="31">
        <v>1</v>
      </c>
      <c r="AU169" s="31">
        <v>1</v>
      </c>
      <c r="AV169" s="31">
        <v>1</v>
      </c>
      <c r="AW169" s="31">
        <v>1</v>
      </c>
      <c r="AX169" s="31">
        <v>1</v>
      </c>
      <c r="AY169" s="31">
        <v>1</v>
      </c>
      <c r="AZ169" s="31">
        <v>1</v>
      </c>
      <c r="BA169" s="31">
        <v>1</v>
      </c>
    </row>
    <row r="170" spans="1:53">
      <c r="A170" s="2">
        <v>161</v>
      </c>
      <c r="B170">
        <v>1</v>
      </c>
      <c r="C170">
        <v>60</v>
      </c>
      <c r="D170">
        <v>85</v>
      </c>
      <c r="E170">
        <v>59</v>
      </c>
      <c r="F170">
        <v>85</v>
      </c>
      <c r="G170">
        <v>1</v>
      </c>
      <c r="H170">
        <v>85</v>
      </c>
      <c r="I170">
        <v>-1</v>
      </c>
      <c r="J170">
        <v>3100</v>
      </c>
      <c r="K170">
        <v>-1</v>
      </c>
      <c r="L170">
        <v>-1</v>
      </c>
      <c r="N170" s="3" t="str">
        <f t="shared" ref="N170:N190" si="93">IF(OR(C170=-2,D170=-2,E170=-2,F170=-2,G170=-2,H170=-2),"X","")</f>
        <v/>
      </c>
      <c r="O170" s="3">
        <f t="shared" si="76"/>
        <v>15</v>
      </c>
      <c r="P170" s="3" t="str">
        <f>IF(O170&gt;$F$5,"X","-")</f>
        <v>-</v>
      </c>
      <c r="Q170" s="3" t="str">
        <f>IF(O170&lt;$F$6,"X","-")</f>
        <v>-</v>
      </c>
      <c r="S170" t="str">
        <f>IF(P170="X","Betriebsmeldung",IF(AND(S160="Betriebsmeldung",Q170="-"),"Betriebsmeldung",IF(AND(S160="Betriebsmeldung",Q170="X"),"Gutmeldung","-")))</f>
        <v>Betriebsmeldung</v>
      </c>
      <c r="T170" t="str">
        <f>IF(S$170="Betriebsmeldung","B","-")</f>
        <v>B</v>
      </c>
      <c r="V170">
        <f t="shared" si="90"/>
        <v>-2</v>
      </c>
      <c r="W170">
        <f t="shared" si="70"/>
        <v>-2</v>
      </c>
      <c r="X170">
        <f t="shared" si="71"/>
        <v>-2</v>
      </c>
      <c r="Y170">
        <f t="shared" si="72"/>
        <v>-2</v>
      </c>
      <c r="Z170">
        <f t="shared" si="73"/>
        <v>-2</v>
      </c>
      <c r="AA170">
        <f t="shared" si="74"/>
        <v>-2</v>
      </c>
      <c r="AB170">
        <f t="shared" si="89"/>
        <v>-2</v>
      </c>
      <c r="AC170">
        <f t="shared" si="89"/>
        <v>-2</v>
      </c>
      <c r="AD170">
        <f t="shared" si="86"/>
        <v>-2</v>
      </c>
      <c r="AE170">
        <f t="shared" si="87"/>
        <v>-2</v>
      </c>
      <c r="AG170" t="str">
        <f t="shared" si="92"/>
        <v>Ja</v>
      </c>
      <c r="AH170" t="str">
        <f t="shared" si="92"/>
        <v>Ja</v>
      </c>
      <c r="AI170" t="str">
        <f t="shared" si="92"/>
        <v>Ja</v>
      </c>
      <c r="AJ170" t="str">
        <f t="shared" si="92"/>
        <v>Ja</v>
      </c>
      <c r="AK170" t="str">
        <f t="shared" si="92"/>
        <v>Ja</v>
      </c>
      <c r="AL170" t="str">
        <f t="shared" si="92"/>
        <v>Ja</v>
      </c>
      <c r="AM170" t="str">
        <f t="shared" si="92"/>
        <v>Ja</v>
      </c>
      <c r="AN170" t="str">
        <f t="shared" si="92"/>
        <v>Ja</v>
      </c>
      <c r="AO170" t="str">
        <f t="shared" si="92"/>
        <v>Ja</v>
      </c>
      <c r="AP170" t="str">
        <f t="shared" si="92"/>
        <v>Ja</v>
      </c>
      <c r="AR170" s="31">
        <v>1</v>
      </c>
      <c r="AS170" s="31">
        <v>1</v>
      </c>
      <c r="AT170" s="31">
        <v>1</v>
      </c>
      <c r="AU170" s="31">
        <v>1</v>
      </c>
      <c r="AV170" s="31">
        <v>1</v>
      </c>
      <c r="AW170" s="31">
        <v>1</v>
      </c>
      <c r="AX170" s="31">
        <v>1</v>
      </c>
      <c r="AY170" s="31">
        <v>1</v>
      </c>
      <c r="AZ170" s="31">
        <v>1</v>
      </c>
      <c r="BA170" s="31">
        <v>1</v>
      </c>
    </row>
    <row r="171" spans="1:53">
      <c r="A171" s="2">
        <v>162</v>
      </c>
      <c r="B171">
        <v>1</v>
      </c>
      <c r="C171">
        <v>120</v>
      </c>
      <c r="D171">
        <v>91</v>
      </c>
      <c r="E171">
        <v>119</v>
      </c>
      <c r="F171">
        <v>91</v>
      </c>
      <c r="G171">
        <v>1</v>
      </c>
      <c r="H171">
        <v>91</v>
      </c>
      <c r="I171">
        <v>-1</v>
      </c>
      <c r="J171">
        <v>3800</v>
      </c>
      <c r="K171">
        <v>-1</v>
      </c>
      <c r="L171">
        <v>-1</v>
      </c>
      <c r="N171" s="3" t="str">
        <f t="shared" si="93"/>
        <v/>
      </c>
      <c r="O171" s="3">
        <f t="shared" si="76"/>
        <v>15</v>
      </c>
      <c r="P171" s="3"/>
      <c r="Q171" s="3"/>
      <c r="T171" t="str">
        <f t="shared" ref="T171:T179" si="94">IF(S$170="Betriebsmeldung","B","-")</f>
        <v>B</v>
      </c>
      <c r="V171">
        <f t="shared" si="90"/>
        <v>-2</v>
      </c>
      <c r="W171">
        <f t="shared" si="70"/>
        <v>-2</v>
      </c>
      <c r="X171">
        <f t="shared" si="71"/>
        <v>-2</v>
      </c>
      <c r="Y171">
        <f t="shared" si="72"/>
        <v>-2</v>
      </c>
      <c r="Z171">
        <f t="shared" si="73"/>
        <v>-2</v>
      </c>
      <c r="AA171">
        <f t="shared" si="74"/>
        <v>-2</v>
      </c>
      <c r="AB171">
        <f t="shared" si="89"/>
        <v>-2</v>
      </c>
      <c r="AC171">
        <f t="shared" si="89"/>
        <v>-2</v>
      </c>
      <c r="AD171">
        <f t="shared" si="86"/>
        <v>-2</v>
      </c>
      <c r="AE171">
        <f t="shared" si="87"/>
        <v>-2</v>
      </c>
      <c r="AG171" t="str">
        <f t="shared" si="92"/>
        <v>Ja</v>
      </c>
      <c r="AH171" t="str">
        <f t="shared" si="92"/>
        <v>Ja</v>
      </c>
      <c r="AI171" t="str">
        <f t="shared" si="92"/>
        <v>Ja</v>
      </c>
      <c r="AJ171" t="str">
        <f t="shared" si="92"/>
        <v>Ja</v>
      </c>
      <c r="AK171" t="str">
        <f t="shared" si="92"/>
        <v>Ja</v>
      </c>
      <c r="AL171" t="str">
        <f t="shared" si="92"/>
        <v>Ja</v>
      </c>
      <c r="AM171" t="str">
        <f t="shared" si="92"/>
        <v>Ja</v>
      </c>
      <c r="AN171" t="str">
        <f t="shared" si="92"/>
        <v>Ja</v>
      </c>
      <c r="AO171" t="str">
        <f t="shared" si="92"/>
        <v>Ja</v>
      </c>
      <c r="AP171" t="str">
        <f t="shared" si="92"/>
        <v>Ja</v>
      </c>
      <c r="AR171" s="31">
        <v>1</v>
      </c>
      <c r="AS171" s="31">
        <v>1</v>
      </c>
      <c r="AT171" s="31">
        <v>1</v>
      </c>
      <c r="AU171" s="31">
        <v>1</v>
      </c>
      <c r="AV171" s="31">
        <v>1</v>
      </c>
      <c r="AW171" s="31">
        <v>1</v>
      </c>
      <c r="AX171" s="31">
        <v>1</v>
      </c>
      <c r="AY171" s="31">
        <v>1</v>
      </c>
      <c r="AZ171" s="31">
        <v>1</v>
      </c>
      <c r="BA171" s="31">
        <v>1</v>
      </c>
    </row>
    <row r="172" spans="1:53">
      <c r="A172" s="2">
        <v>163</v>
      </c>
      <c r="B172">
        <v>1</v>
      </c>
      <c r="C172">
        <v>120</v>
      </c>
      <c r="D172">
        <v>110</v>
      </c>
      <c r="E172">
        <v>0</v>
      </c>
      <c r="F172">
        <v>-1</v>
      </c>
      <c r="G172">
        <v>120</v>
      </c>
      <c r="H172">
        <v>110</v>
      </c>
      <c r="I172">
        <v>-1</v>
      </c>
      <c r="J172">
        <v>4000</v>
      </c>
      <c r="K172">
        <v>-1</v>
      </c>
      <c r="L172">
        <v>-1</v>
      </c>
      <c r="N172" s="3" t="str">
        <f t="shared" si="93"/>
        <v/>
      </c>
      <c r="O172" s="3">
        <f t="shared" si="76"/>
        <v>14</v>
      </c>
      <c r="P172" s="3"/>
      <c r="Q172" s="3"/>
      <c r="T172" t="str">
        <f t="shared" si="94"/>
        <v>B</v>
      </c>
      <c r="V172">
        <f t="shared" si="90"/>
        <v>-2</v>
      </c>
      <c r="W172">
        <f t="shared" si="70"/>
        <v>-2</v>
      </c>
      <c r="X172">
        <f t="shared" si="71"/>
        <v>-2</v>
      </c>
      <c r="Y172">
        <f t="shared" si="72"/>
        <v>-2</v>
      </c>
      <c r="Z172">
        <f t="shared" si="73"/>
        <v>-2</v>
      </c>
      <c r="AA172">
        <f t="shared" si="74"/>
        <v>-2</v>
      </c>
      <c r="AB172">
        <f t="shared" si="89"/>
        <v>-2</v>
      </c>
      <c r="AC172">
        <f t="shared" si="89"/>
        <v>-2</v>
      </c>
      <c r="AD172">
        <f t="shared" si="86"/>
        <v>-2</v>
      </c>
      <c r="AE172">
        <f t="shared" si="87"/>
        <v>-2</v>
      </c>
      <c r="AG172" t="str">
        <f t="shared" si="92"/>
        <v>Ja</v>
      </c>
      <c r="AH172" t="str">
        <f t="shared" si="92"/>
        <v>Ja</v>
      </c>
      <c r="AI172" t="str">
        <f t="shared" si="92"/>
        <v>Ja</v>
      </c>
      <c r="AJ172" t="str">
        <f t="shared" si="92"/>
        <v>Ja</v>
      </c>
      <c r="AK172" t="str">
        <f t="shared" si="92"/>
        <v>Ja</v>
      </c>
      <c r="AL172" t="str">
        <f t="shared" si="92"/>
        <v>Ja</v>
      </c>
      <c r="AM172" t="str">
        <f t="shared" si="92"/>
        <v>Ja</v>
      </c>
      <c r="AN172" t="str">
        <f t="shared" si="92"/>
        <v>Ja</v>
      </c>
      <c r="AO172" t="str">
        <f t="shared" si="92"/>
        <v>Ja</v>
      </c>
      <c r="AP172" t="str">
        <f t="shared" si="92"/>
        <v>Ja</v>
      </c>
      <c r="AR172" s="31">
        <v>1</v>
      </c>
      <c r="AS172" s="31">
        <v>1</v>
      </c>
      <c r="AT172" s="31">
        <v>1</v>
      </c>
      <c r="AU172" s="31">
        <v>1</v>
      </c>
      <c r="AV172" s="31">
        <v>1</v>
      </c>
      <c r="AW172" s="31">
        <v>1</v>
      </c>
      <c r="AX172" s="31">
        <v>1</v>
      </c>
      <c r="AY172" s="31">
        <v>1</v>
      </c>
      <c r="AZ172" s="31">
        <v>1</v>
      </c>
      <c r="BA172" s="31">
        <v>1</v>
      </c>
    </row>
    <row r="173" spans="1:53">
      <c r="A173" s="2">
        <v>164</v>
      </c>
      <c r="B173">
        <v>1</v>
      </c>
      <c r="C173">
        <v>60</v>
      </c>
      <c r="D173">
        <v>101</v>
      </c>
      <c r="E173">
        <v>0</v>
      </c>
      <c r="F173">
        <v>-1</v>
      </c>
      <c r="G173">
        <v>60</v>
      </c>
      <c r="H173">
        <v>101</v>
      </c>
      <c r="I173">
        <v>-1</v>
      </c>
      <c r="J173">
        <v>3600</v>
      </c>
      <c r="K173">
        <v>-1</v>
      </c>
      <c r="L173">
        <v>-1</v>
      </c>
      <c r="N173" s="3" t="str">
        <f t="shared" si="93"/>
        <v/>
      </c>
      <c r="O173" s="3">
        <f t="shared" si="76"/>
        <v>13</v>
      </c>
      <c r="P173" s="3"/>
      <c r="Q173" s="3"/>
      <c r="T173" t="str">
        <f t="shared" si="94"/>
        <v>B</v>
      </c>
      <c r="V173">
        <f t="shared" si="90"/>
        <v>-2</v>
      </c>
      <c r="W173">
        <f t="shared" si="70"/>
        <v>-2</v>
      </c>
      <c r="X173">
        <f t="shared" si="71"/>
        <v>-2</v>
      </c>
      <c r="Y173">
        <f t="shared" si="72"/>
        <v>-2</v>
      </c>
      <c r="Z173">
        <f t="shared" si="73"/>
        <v>-2</v>
      </c>
      <c r="AA173">
        <f t="shared" si="74"/>
        <v>-2</v>
      </c>
      <c r="AB173">
        <f t="shared" si="89"/>
        <v>-2</v>
      </c>
      <c r="AC173">
        <f t="shared" si="89"/>
        <v>-2</v>
      </c>
      <c r="AD173">
        <f t="shared" si="86"/>
        <v>-2</v>
      </c>
      <c r="AE173">
        <f t="shared" si="87"/>
        <v>-2</v>
      </c>
      <c r="AG173" t="str">
        <f t="shared" si="92"/>
        <v>Ja</v>
      </c>
      <c r="AH173" t="str">
        <f t="shared" si="92"/>
        <v>Ja</v>
      </c>
      <c r="AI173" t="str">
        <f t="shared" si="92"/>
        <v>Ja</v>
      </c>
      <c r="AJ173" t="str">
        <f t="shared" si="92"/>
        <v>Ja</v>
      </c>
      <c r="AK173" t="str">
        <f t="shared" si="92"/>
        <v>Ja</v>
      </c>
      <c r="AL173" t="str">
        <f t="shared" si="92"/>
        <v>Ja</v>
      </c>
      <c r="AM173" t="str">
        <f t="shared" si="92"/>
        <v>Ja</v>
      </c>
      <c r="AN173" t="str">
        <f t="shared" si="92"/>
        <v>Ja</v>
      </c>
      <c r="AO173" t="str">
        <f t="shared" si="92"/>
        <v>Ja</v>
      </c>
      <c r="AP173" t="str">
        <f t="shared" si="92"/>
        <v>Ja</v>
      </c>
      <c r="AR173" s="31">
        <v>1</v>
      </c>
      <c r="AS173" s="31">
        <v>1</v>
      </c>
      <c r="AT173" s="31">
        <v>1</v>
      </c>
      <c r="AU173" s="31">
        <v>1</v>
      </c>
      <c r="AV173" s="31">
        <v>1</v>
      </c>
      <c r="AW173" s="31">
        <v>1</v>
      </c>
      <c r="AX173" s="31">
        <v>1</v>
      </c>
      <c r="AY173" s="31">
        <v>1</v>
      </c>
      <c r="AZ173" s="31">
        <v>1</v>
      </c>
      <c r="BA173" s="31">
        <v>1</v>
      </c>
    </row>
    <row r="174" spans="1:53">
      <c r="A174" s="2">
        <v>165</v>
      </c>
      <c r="B174">
        <v>1</v>
      </c>
      <c r="C174">
        <v>0</v>
      </c>
      <c r="D174">
        <v>-1</v>
      </c>
      <c r="E174">
        <v>0</v>
      </c>
      <c r="F174">
        <v>-1</v>
      </c>
      <c r="G174">
        <v>0</v>
      </c>
      <c r="H174">
        <v>-1</v>
      </c>
      <c r="I174">
        <v>-1</v>
      </c>
      <c r="J174">
        <v>3800</v>
      </c>
      <c r="K174">
        <v>-1</v>
      </c>
      <c r="L174">
        <v>-1</v>
      </c>
      <c r="N174" s="3" t="str">
        <f t="shared" si="93"/>
        <v/>
      </c>
      <c r="O174" s="3">
        <f t="shared" si="76"/>
        <v>12</v>
      </c>
      <c r="P174" s="3"/>
      <c r="Q174" s="3"/>
      <c r="T174" t="str">
        <f t="shared" si="94"/>
        <v>B</v>
      </c>
      <c r="V174">
        <f t="shared" si="90"/>
        <v>-2</v>
      </c>
      <c r="W174">
        <f t="shared" si="70"/>
        <v>-2</v>
      </c>
      <c r="X174">
        <f t="shared" si="71"/>
        <v>-2</v>
      </c>
      <c r="Y174">
        <f t="shared" si="72"/>
        <v>-2</v>
      </c>
      <c r="Z174">
        <f t="shared" si="73"/>
        <v>-2</v>
      </c>
      <c r="AA174">
        <f t="shared" si="74"/>
        <v>-2</v>
      </c>
      <c r="AB174">
        <f t="shared" si="89"/>
        <v>-2</v>
      </c>
      <c r="AC174">
        <f t="shared" si="89"/>
        <v>-2</v>
      </c>
      <c r="AD174">
        <f t="shared" si="86"/>
        <v>-2</v>
      </c>
      <c r="AE174">
        <f t="shared" si="87"/>
        <v>-2</v>
      </c>
      <c r="AG174" t="str">
        <f t="shared" si="92"/>
        <v>Ja</v>
      </c>
      <c r="AH174" t="str">
        <f t="shared" si="92"/>
        <v>Ja</v>
      </c>
      <c r="AI174" t="str">
        <f t="shared" si="92"/>
        <v>Ja</v>
      </c>
      <c r="AJ174" t="str">
        <f t="shared" si="92"/>
        <v>Ja</v>
      </c>
      <c r="AK174" t="str">
        <f t="shared" si="92"/>
        <v>Ja</v>
      </c>
      <c r="AL174" t="str">
        <f t="shared" si="92"/>
        <v>Ja</v>
      </c>
      <c r="AM174" t="str">
        <f t="shared" si="92"/>
        <v>Ja</v>
      </c>
      <c r="AN174" t="str">
        <f t="shared" si="92"/>
        <v>Ja</v>
      </c>
      <c r="AO174" t="str">
        <f t="shared" si="92"/>
        <v>Ja</v>
      </c>
      <c r="AP174" t="str">
        <f t="shared" si="92"/>
        <v>Ja</v>
      </c>
      <c r="AR174" s="31">
        <v>1</v>
      </c>
      <c r="AS174" s="31">
        <v>1</v>
      </c>
      <c r="AT174" s="31">
        <v>1</v>
      </c>
      <c r="AU174" s="31">
        <v>1</v>
      </c>
      <c r="AV174" s="31">
        <v>1</v>
      </c>
      <c r="AW174" s="31">
        <v>1</v>
      </c>
      <c r="AX174" s="31">
        <v>1</v>
      </c>
      <c r="AY174" s="31">
        <v>1</v>
      </c>
      <c r="AZ174" s="31">
        <v>1</v>
      </c>
      <c r="BA174" s="31">
        <v>1</v>
      </c>
    </row>
    <row r="175" spans="1:53">
      <c r="A175" s="2">
        <v>166</v>
      </c>
      <c r="B175">
        <v>1</v>
      </c>
      <c r="C175">
        <v>120</v>
      </c>
      <c r="D175">
        <v>84</v>
      </c>
      <c r="E175">
        <v>118</v>
      </c>
      <c r="F175">
        <v>84</v>
      </c>
      <c r="G175">
        <v>2</v>
      </c>
      <c r="H175">
        <v>84</v>
      </c>
      <c r="I175">
        <v>-1</v>
      </c>
      <c r="J175">
        <v>4600</v>
      </c>
      <c r="K175">
        <v>-1</v>
      </c>
      <c r="L175">
        <v>-1</v>
      </c>
      <c r="N175" s="3" t="str">
        <f t="shared" si="93"/>
        <v/>
      </c>
      <c r="O175" s="3">
        <f t="shared" si="76"/>
        <v>12</v>
      </c>
      <c r="P175" s="3"/>
      <c r="Q175" s="3"/>
      <c r="T175" t="str">
        <f t="shared" si="94"/>
        <v>B</v>
      </c>
      <c r="V175">
        <f t="shared" si="90"/>
        <v>-2</v>
      </c>
      <c r="W175">
        <f t="shared" si="70"/>
        <v>-2</v>
      </c>
      <c r="X175">
        <f t="shared" si="71"/>
        <v>-2</v>
      </c>
      <c r="Y175">
        <f t="shared" si="72"/>
        <v>-2</v>
      </c>
      <c r="Z175">
        <f t="shared" si="73"/>
        <v>-2</v>
      </c>
      <c r="AA175">
        <f t="shared" si="74"/>
        <v>-2</v>
      </c>
      <c r="AB175">
        <f t="shared" si="89"/>
        <v>-2</v>
      </c>
      <c r="AC175">
        <f t="shared" si="89"/>
        <v>-2</v>
      </c>
      <c r="AD175">
        <f t="shared" si="86"/>
        <v>-2</v>
      </c>
      <c r="AE175">
        <f t="shared" si="87"/>
        <v>-2</v>
      </c>
      <c r="AG175" t="str">
        <f t="shared" si="92"/>
        <v>Ja</v>
      </c>
      <c r="AH175" t="str">
        <f t="shared" si="92"/>
        <v>Ja</v>
      </c>
      <c r="AI175" t="str">
        <f t="shared" si="92"/>
        <v>Ja</v>
      </c>
      <c r="AJ175" t="str">
        <f t="shared" si="92"/>
        <v>Ja</v>
      </c>
      <c r="AK175" t="str">
        <f t="shared" si="92"/>
        <v>Ja</v>
      </c>
      <c r="AL175" t="str">
        <f t="shared" si="92"/>
        <v>Ja</v>
      </c>
      <c r="AM175" t="str">
        <f t="shared" si="92"/>
        <v>Ja</v>
      </c>
      <c r="AN175" t="str">
        <f>IF($T175="B","Ja","Nein")</f>
        <v>Ja</v>
      </c>
      <c r="AO175" t="str">
        <f t="shared" si="92"/>
        <v>Ja</v>
      </c>
      <c r="AP175" t="str">
        <f t="shared" si="92"/>
        <v>Ja</v>
      </c>
      <c r="AR175" s="31">
        <v>1</v>
      </c>
      <c r="AS175" s="31">
        <v>1</v>
      </c>
      <c r="AT175" s="31">
        <v>1</v>
      </c>
      <c r="AU175" s="31">
        <v>1</v>
      </c>
      <c r="AV175" s="31">
        <v>1</v>
      </c>
      <c r="AW175" s="31">
        <v>1</v>
      </c>
      <c r="AX175" s="31">
        <v>1</v>
      </c>
      <c r="AY175" s="31">
        <v>1</v>
      </c>
      <c r="AZ175" s="31">
        <v>1</v>
      </c>
      <c r="BA175" s="31">
        <v>1</v>
      </c>
    </row>
    <row r="176" spans="1:53">
      <c r="A176" s="2">
        <v>167</v>
      </c>
      <c r="B176">
        <v>1</v>
      </c>
      <c r="C176">
        <v>180</v>
      </c>
      <c r="D176">
        <v>88</v>
      </c>
      <c r="E176">
        <v>120</v>
      </c>
      <c r="F176">
        <v>87</v>
      </c>
      <c r="G176">
        <v>60</v>
      </c>
      <c r="H176">
        <v>91</v>
      </c>
      <c r="I176">
        <v>-1</v>
      </c>
      <c r="J176">
        <v>4500</v>
      </c>
      <c r="K176">
        <v>-1</v>
      </c>
      <c r="L176">
        <v>-1</v>
      </c>
      <c r="N176" s="3" t="str">
        <f t="shared" si="93"/>
        <v/>
      </c>
      <c r="O176" s="3">
        <f t="shared" si="76"/>
        <v>12</v>
      </c>
      <c r="P176" s="3"/>
      <c r="Q176" s="3"/>
      <c r="T176" t="str">
        <f t="shared" si="94"/>
        <v>B</v>
      </c>
      <c r="V176">
        <f t="shared" si="90"/>
        <v>-2</v>
      </c>
      <c r="W176">
        <f t="shared" si="70"/>
        <v>-2</v>
      </c>
      <c r="X176">
        <f t="shared" si="71"/>
        <v>-2</v>
      </c>
      <c r="Y176">
        <f t="shared" si="72"/>
        <v>-2</v>
      </c>
      <c r="Z176">
        <f t="shared" si="73"/>
        <v>-2</v>
      </c>
      <c r="AA176">
        <f t="shared" si="74"/>
        <v>-2</v>
      </c>
      <c r="AB176">
        <f t="shared" si="89"/>
        <v>-2</v>
      </c>
      <c r="AC176">
        <f t="shared" si="89"/>
        <v>-2</v>
      </c>
      <c r="AD176">
        <f t="shared" si="86"/>
        <v>-2</v>
      </c>
      <c r="AE176">
        <f t="shared" si="87"/>
        <v>-2</v>
      </c>
      <c r="AG176" t="str">
        <f t="shared" si="92"/>
        <v>Ja</v>
      </c>
      <c r="AH176" t="str">
        <f t="shared" si="92"/>
        <v>Ja</v>
      </c>
      <c r="AI176" t="str">
        <f t="shared" si="92"/>
        <v>Ja</v>
      </c>
      <c r="AJ176" t="str">
        <f t="shared" si="92"/>
        <v>Ja</v>
      </c>
      <c r="AK176" t="str">
        <f t="shared" si="92"/>
        <v>Ja</v>
      </c>
      <c r="AL176" t="str">
        <f t="shared" si="92"/>
        <v>Ja</v>
      </c>
      <c r="AM176" t="str">
        <f t="shared" si="92"/>
        <v>Ja</v>
      </c>
      <c r="AN176" t="str">
        <f>IF($T176="B","Ja","Nein")</f>
        <v>Ja</v>
      </c>
      <c r="AO176" t="str">
        <f t="shared" si="92"/>
        <v>Ja</v>
      </c>
      <c r="AP176" t="str">
        <f t="shared" si="92"/>
        <v>Ja</v>
      </c>
      <c r="AR176" s="31">
        <v>1</v>
      </c>
      <c r="AS176" s="31">
        <v>1</v>
      </c>
      <c r="AT176" s="31">
        <v>1</v>
      </c>
      <c r="AU176" s="31">
        <v>1</v>
      </c>
      <c r="AV176" s="31">
        <v>1</v>
      </c>
      <c r="AW176" s="31">
        <v>1</v>
      </c>
      <c r="AX176" s="31">
        <v>1</v>
      </c>
      <c r="AY176" s="31">
        <v>1</v>
      </c>
      <c r="AZ176" s="31">
        <v>1</v>
      </c>
      <c r="BA176" s="31">
        <v>1</v>
      </c>
    </row>
    <row r="177" spans="1:53">
      <c r="A177" s="2">
        <v>168</v>
      </c>
      <c r="B177">
        <v>1</v>
      </c>
      <c r="C177">
        <v>120</v>
      </c>
      <c r="D177">
        <v>97</v>
      </c>
      <c r="E177">
        <v>60</v>
      </c>
      <c r="F177">
        <v>85</v>
      </c>
      <c r="G177">
        <v>60</v>
      </c>
      <c r="H177">
        <v>110</v>
      </c>
      <c r="I177">
        <v>-1</v>
      </c>
      <c r="J177">
        <v>4200</v>
      </c>
      <c r="K177">
        <v>-1</v>
      </c>
      <c r="L177">
        <v>-1</v>
      </c>
      <c r="N177" s="3" t="str">
        <f t="shared" si="93"/>
        <v/>
      </c>
      <c r="O177" s="3">
        <f t="shared" si="76"/>
        <v>11</v>
      </c>
      <c r="P177" s="3"/>
      <c r="Q177" s="3"/>
      <c r="T177" t="str">
        <f t="shared" si="94"/>
        <v>B</v>
      </c>
      <c r="V177">
        <f t="shared" si="90"/>
        <v>-2</v>
      </c>
      <c r="W177">
        <f t="shared" si="70"/>
        <v>-2</v>
      </c>
      <c r="X177">
        <f t="shared" si="71"/>
        <v>-2</v>
      </c>
      <c r="Y177">
        <f t="shared" si="72"/>
        <v>-2</v>
      </c>
      <c r="Z177">
        <f t="shared" si="73"/>
        <v>-2</v>
      </c>
      <c r="AA177">
        <f t="shared" si="74"/>
        <v>-2</v>
      </c>
      <c r="AB177">
        <f t="shared" si="89"/>
        <v>-2</v>
      </c>
      <c r="AC177">
        <f t="shared" si="89"/>
        <v>-2</v>
      </c>
      <c r="AD177">
        <f t="shared" si="86"/>
        <v>-2</v>
      </c>
      <c r="AE177">
        <f t="shared" si="87"/>
        <v>-2</v>
      </c>
      <c r="AG177" t="str">
        <f t="shared" si="92"/>
        <v>Ja</v>
      </c>
      <c r="AH177" t="str">
        <f t="shared" si="92"/>
        <v>Ja</v>
      </c>
      <c r="AI177" t="str">
        <f t="shared" si="92"/>
        <v>Ja</v>
      </c>
      <c r="AJ177" t="str">
        <f t="shared" si="92"/>
        <v>Ja</v>
      </c>
      <c r="AK177" t="str">
        <f t="shared" si="92"/>
        <v>Ja</v>
      </c>
      <c r="AL177" t="str">
        <f t="shared" si="92"/>
        <v>Ja</v>
      </c>
      <c r="AM177" t="str">
        <f t="shared" si="92"/>
        <v>Ja</v>
      </c>
      <c r="AN177" t="str">
        <f t="shared" si="92"/>
        <v>Ja</v>
      </c>
      <c r="AO177" t="str">
        <f t="shared" si="92"/>
        <v>Ja</v>
      </c>
      <c r="AP177" t="str">
        <f t="shared" si="92"/>
        <v>Ja</v>
      </c>
      <c r="AR177" s="31">
        <v>1</v>
      </c>
      <c r="AS177" s="31">
        <v>1</v>
      </c>
      <c r="AT177" s="31">
        <v>1</v>
      </c>
      <c r="AU177" s="31">
        <v>1</v>
      </c>
      <c r="AV177" s="31">
        <v>1</v>
      </c>
      <c r="AW177" s="31">
        <v>1</v>
      </c>
      <c r="AX177" s="31">
        <v>1</v>
      </c>
      <c r="AY177" s="31">
        <v>1</v>
      </c>
      <c r="AZ177" s="31">
        <v>1</v>
      </c>
      <c r="BA177" s="31">
        <v>1</v>
      </c>
    </row>
    <row r="178" spans="1:53">
      <c r="A178" s="2">
        <v>169</v>
      </c>
      <c r="B178">
        <v>1</v>
      </c>
      <c r="C178">
        <v>180</v>
      </c>
      <c r="D178">
        <v>93</v>
      </c>
      <c r="E178">
        <v>120</v>
      </c>
      <c r="F178">
        <v>89</v>
      </c>
      <c r="G178">
        <v>60</v>
      </c>
      <c r="H178">
        <v>101</v>
      </c>
      <c r="I178">
        <v>-1</v>
      </c>
      <c r="J178">
        <v>3900</v>
      </c>
      <c r="K178">
        <v>-1</v>
      </c>
      <c r="L178">
        <v>-1</v>
      </c>
      <c r="N178" s="3" t="str">
        <f t="shared" si="93"/>
        <v/>
      </c>
      <c r="O178" s="3">
        <f t="shared" si="76"/>
        <v>11</v>
      </c>
      <c r="P178" s="3"/>
      <c r="Q178" s="3"/>
      <c r="T178" t="str">
        <f t="shared" si="94"/>
        <v>B</v>
      </c>
      <c r="V178">
        <f t="shared" si="90"/>
        <v>-2</v>
      </c>
      <c r="W178">
        <f t="shared" si="70"/>
        <v>-2</v>
      </c>
      <c r="X178">
        <f t="shared" si="71"/>
        <v>-2</v>
      </c>
      <c r="Y178">
        <f t="shared" si="72"/>
        <v>-2</v>
      </c>
      <c r="Z178">
        <f t="shared" si="73"/>
        <v>-2</v>
      </c>
      <c r="AA178">
        <f t="shared" si="74"/>
        <v>-2</v>
      </c>
      <c r="AB178">
        <f t="shared" si="89"/>
        <v>-2</v>
      </c>
      <c r="AC178">
        <f t="shared" si="89"/>
        <v>-2</v>
      </c>
      <c r="AD178">
        <f t="shared" si="86"/>
        <v>-2</v>
      </c>
      <c r="AE178">
        <f t="shared" si="87"/>
        <v>-2</v>
      </c>
      <c r="AG178" t="str">
        <f t="shared" si="92"/>
        <v>Ja</v>
      </c>
      <c r="AH178" t="str">
        <f t="shared" si="92"/>
        <v>Ja</v>
      </c>
      <c r="AI178" t="str">
        <f t="shared" si="92"/>
        <v>Ja</v>
      </c>
      <c r="AJ178" t="str">
        <f t="shared" si="92"/>
        <v>Ja</v>
      </c>
      <c r="AK178" t="str">
        <f t="shared" si="92"/>
        <v>Ja</v>
      </c>
      <c r="AL178" t="str">
        <f t="shared" si="92"/>
        <v>Ja</v>
      </c>
      <c r="AM178" t="str">
        <f t="shared" si="92"/>
        <v>Ja</v>
      </c>
      <c r="AN178" t="str">
        <f t="shared" si="92"/>
        <v>Ja</v>
      </c>
      <c r="AO178" t="str">
        <f t="shared" si="92"/>
        <v>Ja</v>
      </c>
      <c r="AP178" t="str">
        <f t="shared" si="92"/>
        <v>Ja</v>
      </c>
      <c r="AR178" s="31">
        <v>1</v>
      </c>
      <c r="AS178" s="31">
        <v>1</v>
      </c>
      <c r="AT178" s="31">
        <v>1</v>
      </c>
      <c r="AU178" s="31">
        <v>1</v>
      </c>
      <c r="AV178" s="31">
        <v>1</v>
      </c>
      <c r="AW178" s="31">
        <v>1</v>
      </c>
      <c r="AX178" s="31">
        <v>1</v>
      </c>
      <c r="AY178" s="31">
        <v>1</v>
      </c>
      <c r="AZ178" s="31">
        <v>1</v>
      </c>
      <c r="BA178" s="31">
        <v>1</v>
      </c>
    </row>
    <row r="179" spans="1:53">
      <c r="A179" s="2">
        <v>170</v>
      </c>
      <c r="B179">
        <v>1</v>
      </c>
      <c r="C179">
        <v>180</v>
      </c>
      <c r="D179">
        <v>96</v>
      </c>
      <c r="E179">
        <v>120</v>
      </c>
      <c r="F179">
        <v>91</v>
      </c>
      <c r="G179">
        <v>60</v>
      </c>
      <c r="H179">
        <v>106</v>
      </c>
      <c r="I179">
        <v>-1</v>
      </c>
      <c r="J179">
        <v>4000</v>
      </c>
      <c r="K179">
        <v>-1</v>
      </c>
      <c r="L179">
        <v>-1</v>
      </c>
      <c r="N179" s="3" t="str">
        <f t="shared" si="93"/>
        <v/>
      </c>
      <c r="O179" s="3">
        <f t="shared" si="76"/>
        <v>11</v>
      </c>
      <c r="P179" s="3"/>
      <c r="Q179" s="3"/>
      <c r="T179" t="str">
        <f t="shared" si="94"/>
        <v>B</v>
      </c>
      <c r="V179">
        <f t="shared" si="90"/>
        <v>-2</v>
      </c>
      <c r="W179">
        <f t="shared" si="70"/>
        <v>-2</v>
      </c>
      <c r="X179">
        <f t="shared" si="71"/>
        <v>-2</v>
      </c>
      <c r="Y179">
        <f t="shared" si="72"/>
        <v>-2</v>
      </c>
      <c r="Z179">
        <f t="shared" si="73"/>
        <v>-2</v>
      </c>
      <c r="AA179">
        <f t="shared" si="74"/>
        <v>-2</v>
      </c>
      <c r="AB179">
        <f t="shared" si="89"/>
        <v>-2</v>
      </c>
      <c r="AC179">
        <f t="shared" si="89"/>
        <v>-2</v>
      </c>
      <c r="AD179">
        <f t="shared" si="86"/>
        <v>-2</v>
      </c>
      <c r="AE179">
        <f t="shared" si="87"/>
        <v>-2</v>
      </c>
      <c r="AG179" t="str">
        <f t="shared" si="92"/>
        <v>Ja</v>
      </c>
      <c r="AH179" t="str">
        <f t="shared" si="92"/>
        <v>Ja</v>
      </c>
      <c r="AI179" t="str">
        <f t="shared" si="92"/>
        <v>Ja</v>
      </c>
      <c r="AJ179" t="str">
        <f t="shared" si="92"/>
        <v>Ja</v>
      </c>
      <c r="AK179" t="str">
        <f t="shared" si="92"/>
        <v>Ja</v>
      </c>
      <c r="AL179" t="str">
        <f t="shared" si="92"/>
        <v>Ja</v>
      </c>
      <c r="AM179" t="str">
        <f t="shared" si="92"/>
        <v>Ja</v>
      </c>
      <c r="AN179" t="str">
        <f t="shared" si="92"/>
        <v>Ja</v>
      </c>
      <c r="AO179" t="str">
        <f t="shared" si="92"/>
        <v>Ja</v>
      </c>
      <c r="AP179" t="str">
        <f t="shared" si="92"/>
        <v>Ja</v>
      </c>
      <c r="AR179" s="31">
        <v>1</v>
      </c>
      <c r="AS179" s="31">
        <v>1</v>
      </c>
      <c r="AT179" s="31">
        <v>1</v>
      </c>
      <c r="AU179" s="31">
        <v>1</v>
      </c>
      <c r="AV179" s="31">
        <v>1</v>
      </c>
      <c r="AW179" s="31">
        <v>1</v>
      </c>
      <c r="AX179" s="31">
        <v>1</v>
      </c>
      <c r="AY179" s="31">
        <v>1</v>
      </c>
      <c r="AZ179" s="31">
        <v>1</v>
      </c>
      <c r="BA179" s="31">
        <v>1</v>
      </c>
    </row>
    <row r="180" spans="1:53">
      <c r="A180" s="2">
        <v>171</v>
      </c>
      <c r="B180">
        <v>1</v>
      </c>
      <c r="C180">
        <v>120</v>
      </c>
      <c r="D180">
        <v>87</v>
      </c>
      <c r="E180">
        <v>118</v>
      </c>
      <c r="F180">
        <v>87</v>
      </c>
      <c r="G180">
        <v>2</v>
      </c>
      <c r="H180">
        <v>87</v>
      </c>
      <c r="I180">
        <v>-1</v>
      </c>
      <c r="J180" s="10">
        <v>4200</v>
      </c>
      <c r="K180">
        <v>-1</v>
      </c>
      <c r="L180">
        <v>-1</v>
      </c>
      <c r="N180" s="3" t="str">
        <f t="shared" si="93"/>
        <v/>
      </c>
      <c r="O180" s="3">
        <f t="shared" si="76"/>
        <v>11</v>
      </c>
      <c r="P180" s="3" t="str">
        <f>IF(O180&gt;$F$5,"X","-")</f>
        <v>-</v>
      </c>
      <c r="Q180" s="3" t="str">
        <f>IF(O180&lt;$F$6,"X","-")</f>
        <v>X</v>
      </c>
      <c r="S180" t="str">
        <f>IF(P180="X","Betriebsmeldung",IF(AND(S170="Betriebsmeldung",Q180="-"),"Betriebsmeldung",IF(AND(S170="Betriebsmeldung",Q180="X"),"Gutmeldung","-")))</f>
        <v>Gutmeldung</v>
      </c>
      <c r="T180" t="str">
        <f>IF(S$180="Betriebsmeldung","B","-")</f>
        <v>-</v>
      </c>
      <c r="V180">
        <f>IF($T180="B",-2,C180)</f>
        <v>120</v>
      </c>
      <c r="W180">
        <f t="shared" si="70"/>
        <v>87</v>
      </c>
      <c r="X180">
        <f t="shared" si="71"/>
        <v>118</v>
      </c>
      <c r="Y180">
        <f t="shared" si="72"/>
        <v>87</v>
      </c>
      <c r="Z180">
        <f t="shared" si="73"/>
        <v>2</v>
      </c>
      <c r="AA180">
        <f t="shared" si="74"/>
        <v>87</v>
      </c>
      <c r="AB180">
        <f t="shared" si="89"/>
        <v>-1</v>
      </c>
      <c r="AC180">
        <f t="shared" si="89"/>
        <v>4200</v>
      </c>
      <c r="AD180">
        <f t="shared" si="86"/>
        <v>-1</v>
      </c>
      <c r="AE180">
        <f t="shared" si="87"/>
        <v>-1</v>
      </c>
      <c r="AG180" t="str">
        <f t="shared" si="92"/>
        <v>Nein</v>
      </c>
      <c r="AH180" t="str">
        <f t="shared" si="92"/>
        <v>Nein</v>
      </c>
      <c r="AI180" t="str">
        <f t="shared" si="92"/>
        <v>Nein</v>
      </c>
      <c r="AJ180" t="str">
        <f t="shared" si="92"/>
        <v>Nein</v>
      </c>
      <c r="AK180" t="str">
        <f t="shared" si="92"/>
        <v>Nein</v>
      </c>
      <c r="AL180" t="str">
        <f t="shared" si="92"/>
        <v>Nein</v>
      </c>
      <c r="AM180" t="str">
        <f t="shared" si="92"/>
        <v>Nein</v>
      </c>
      <c r="AN180" t="str">
        <f t="shared" si="92"/>
        <v>Nein</v>
      </c>
      <c r="AO180" t="str">
        <f t="shared" si="92"/>
        <v>Nein</v>
      </c>
      <c r="AP180" t="str">
        <f t="shared" si="92"/>
        <v>Nein</v>
      </c>
      <c r="AR180" s="31">
        <v>1</v>
      </c>
      <c r="AS180" s="31">
        <v>1</v>
      </c>
      <c r="AT180" s="31">
        <v>1</v>
      </c>
      <c r="AU180" s="31">
        <v>1</v>
      </c>
      <c r="AV180" s="31">
        <v>1</v>
      </c>
      <c r="AW180" s="31">
        <v>1</v>
      </c>
      <c r="AX180" s="31">
        <v>1</v>
      </c>
      <c r="AY180" s="31">
        <v>1</v>
      </c>
      <c r="AZ180" s="31">
        <v>1</v>
      </c>
      <c r="BA180" s="31">
        <v>1</v>
      </c>
    </row>
    <row r="181" spans="1:53">
      <c r="A181" s="2">
        <v>172</v>
      </c>
      <c r="B181">
        <v>1</v>
      </c>
      <c r="C181">
        <v>120</v>
      </c>
      <c r="D181">
        <v>103</v>
      </c>
      <c r="E181">
        <v>60</v>
      </c>
      <c r="F181">
        <v>85</v>
      </c>
      <c r="G181">
        <v>60</v>
      </c>
      <c r="H181">
        <v>122</v>
      </c>
      <c r="I181">
        <v>-1</v>
      </c>
      <c r="J181" s="10">
        <v>4300</v>
      </c>
      <c r="K181">
        <v>-1</v>
      </c>
      <c r="L181">
        <v>-1</v>
      </c>
      <c r="N181" s="3" t="str">
        <f t="shared" si="93"/>
        <v/>
      </c>
      <c r="O181" s="3">
        <f t="shared" si="76"/>
        <v>11</v>
      </c>
      <c r="P181" s="3"/>
      <c r="Q181" s="3"/>
      <c r="T181" t="str">
        <f t="shared" ref="T181:T189" si="95">IF(S$180="Betriebsmeldung","B","-")</f>
        <v>-</v>
      </c>
      <c r="V181">
        <f>IF($T181="B",-2,C181)</f>
        <v>120</v>
      </c>
      <c r="W181">
        <f t="shared" si="70"/>
        <v>103</v>
      </c>
      <c r="X181">
        <f t="shared" si="71"/>
        <v>60</v>
      </c>
      <c r="Y181">
        <f t="shared" si="72"/>
        <v>85</v>
      </c>
      <c r="Z181">
        <f t="shared" si="73"/>
        <v>60</v>
      </c>
      <c r="AA181">
        <f t="shared" si="74"/>
        <v>122</v>
      </c>
      <c r="AB181">
        <f t="shared" si="89"/>
        <v>-1</v>
      </c>
      <c r="AC181">
        <f t="shared" si="89"/>
        <v>4300</v>
      </c>
      <c r="AD181">
        <f t="shared" si="86"/>
        <v>-1</v>
      </c>
      <c r="AE181">
        <f t="shared" si="87"/>
        <v>-1</v>
      </c>
      <c r="AG181" t="str">
        <f t="shared" si="92"/>
        <v>Nein</v>
      </c>
      <c r="AH181" t="str">
        <f t="shared" si="92"/>
        <v>Nein</v>
      </c>
      <c r="AI181" t="str">
        <f t="shared" si="92"/>
        <v>Nein</v>
      </c>
      <c r="AJ181" t="str">
        <f t="shared" si="92"/>
        <v>Nein</v>
      </c>
      <c r="AK181" t="str">
        <f t="shared" si="92"/>
        <v>Nein</v>
      </c>
      <c r="AL181" t="str">
        <f t="shared" si="92"/>
        <v>Nein</v>
      </c>
      <c r="AM181" t="str">
        <f t="shared" si="92"/>
        <v>Nein</v>
      </c>
      <c r="AN181" t="str">
        <f t="shared" si="92"/>
        <v>Nein</v>
      </c>
      <c r="AO181" t="str">
        <f t="shared" si="92"/>
        <v>Nein</v>
      </c>
      <c r="AP181" t="str">
        <f t="shared" si="92"/>
        <v>Nein</v>
      </c>
      <c r="AR181" s="31">
        <v>1</v>
      </c>
      <c r="AS181" s="31">
        <v>1</v>
      </c>
      <c r="AT181" s="31">
        <v>1</v>
      </c>
      <c r="AU181" s="31">
        <v>1</v>
      </c>
      <c r="AV181" s="31">
        <v>1</v>
      </c>
      <c r="AW181" s="31">
        <v>1</v>
      </c>
      <c r="AX181" s="31">
        <v>1</v>
      </c>
      <c r="AY181" s="31">
        <v>1</v>
      </c>
      <c r="AZ181" s="31">
        <v>1</v>
      </c>
      <c r="BA181" s="31">
        <v>1</v>
      </c>
    </row>
    <row r="182" spans="1:53">
      <c r="A182" s="2">
        <v>173</v>
      </c>
      <c r="B182">
        <v>1</v>
      </c>
      <c r="C182">
        <v>0</v>
      </c>
      <c r="D182">
        <v>-1</v>
      </c>
      <c r="E182">
        <v>0</v>
      </c>
      <c r="F182">
        <v>-1</v>
      </c>
      <c r="G182">
        <v>0</v>
      </c>
      <c r="H182">
        <v>-1</v>
      </c>
      <c r="I182">
        <v>-1</v>
      </c>
      <c r="J182" s="10">
        <v>3900</v>
      </c>
      <c r="K182">
        <v>-1</v>
      </c>
      <c r="L182">
        <v>-1</v>
      </c>
      <c r="N182" s="3" t="str">
        <f t="shared" si="93"/>
        <v/>
      </c>
      <c r="O182" s="3">
        <f t="shared" si="76"/>
        <v>11</v>
      </c>
      <c r="P182" s="3"/>
      <c r="Q182" s="3"/>
      <c r="T182" t="str">
        <f t="shared" si="95"/>
        <v>-</v>
      </c>
      <c r="V182">
        <f t="shared" ref="V182:V190" si="96">IF($T182="B",-2,C182)</f>
        <v>0</v>
      </c>
      <c r="W182">
        <f t="shared" si="70"/>
        <v>-1</v>
      </c>
      <c r="X182">
        <f t="shared" si="71"/>
        <v>0</v>
      </c>
      <c r="Y182">
        <f t="shared" si="72"/>
        <v>-1</v>
      </c>
      <c r="Z182">
        <f t="shared" si="73"/>
        <v>0</v>
      </c>
      <c r="AA182">
        <f t="shared" si="74"/>
        <v>-1</v>
      </c>
      <c r="AB182">
        <f t="shared" si="89"/>
        <v>-1</v>
      </c>
      <c r="AC182">
        <f t="shared" si="89"/>
        <v>3900</v>
      </c>
      <c r="AD182">
        <f t="shared" si="86"/>
        <v>-1</v>
      </c>
      <c r="AE182">
        <f t="shared" si="87"/>
        <v>-1</v>
      </c>
      <c r="AG182" t="str">
        <f t="shared" si="92"/>
        <v>Nein</v>
      </c>
      <c r="AH182" t="str">
        <f t="shared" si="92"/>
        <v>Nein</v>
      </c>
      <c r="AI182" t="str">
        <f t="shared" si="92"/>
        <v>Nein</v>
      </c>
      <c r="AJ182" t="str">
        <f t="shared" si="92"/>
        <v>Nein</v>
      </c>
      <c r="AK182" t="str">
        <f t="shared" si="92"/>
        <v>Nein</v>
      </c>
      <c r="AL182" t="str">
        <f t="shared" si="92"/>
        <v>Nein</v>
      </c>
      <c r="AM182" t="str">
        <f t="shared" si="92"/>
        <v>Nein</v>
      </c>
      <c r="AN182" t="str">
        <f t="shared" si="92"/>
        <v>Nein</v>
      </c>
      <c r="AO182" t="str">
        <f t="shared" si="92"/>
        <v>Nein</v>
      </c>
      <c r="AP182" t="str">
        <f t="shared" si="92"/>
        <v>Nein</v>
      </c>
      <c r="AR182" s="31">
        <v>1</v>
      </c>
      <c r="AS182" s="31">
        <v>1</v>
      </c>
      <c r="AT182" s="31">
        <v>1</v>
      </c>
      <c r="AU182" s="31">
        <v>1</v>
      </c>
      <c r="AV182" s="31">
        <v>1</v>
      </c>
      <c r="AW182" s="31">
        <v>1</v>
      </c>
      <c r="AX182" s="31">
        <v>1</v>
      </c>
      <c r="AY182" s="31">
        <v>1</v>
      </c>
      <c r="AZ182" s="31">
        <v>1</v>
      </c>
      <c r="BA182" s="31">
        <v>1</v>
      </c>
    </row>
    <row r="183" spans="1:53">
      <c r="A183" s="2">
        <v>174</v>
      </c>
      <c r="B183">
        <v>1</v>
      </c>
      <c r="C183">
        <v>-2</v>
      </c>
      <c r="D183">
        <v>88</v>
      </c>
      <c r="E183">
        <v>-2</v>
      </c>
      <c r="F183">
        <v>88</v>
      </c>
      <c r="G183">
        <v>-2</v>
      </c>
      <c r="H183">
        <v>88</v>
      </c>
      <c r="I183">
        <v>-1</v>
      </c>
      <c r="J183" s="10">
        <v>2500</v>
      </c>
      <c r="K183">
        <v>-1</v>
      </c>
      <c r="L183">
        <v>-1</v>
      </c>
      <c r="N183" s="3" t="str">
        <f t="shared" si="93"/>
        <v>X</v>
      </c>
      <c r="O183" s="3">
        <f t="shared" si="76"/>
        <v>12</v>
      </c>
      <c r="P183" s="3"/>
      <c r="Q183" s="3"/>
      <c r="T183" t="str">
        <f t="shared" si="95"/>
        <v>-</v>
      </c>
      <c r="V183">
        <f t="shared" si="96"/>
        <v>-2</v>
      </c>
      <c r="W183">
        <f t="shared" ref="W183:W190" si="97">IF($T183="B",-2,D183)</f>
        <v>88</v>
      </c>
      <c r="X183">
        <f t="shared" ref="X183:X190" si="98">IF($T183="B",-2,E183)</f>
        <v>-2</v>
      </c>
      <c r="Y183">
        <f t="shared" ref="Y183:Y190" si="99">IF($T183="B",-2,F183)</f>
        <v>88</v>
      </c>
      <c r="Z183">
        <f t="shared" ref="Z183:Z190" si="100">IF($T183="B",-2,G183)</f>
        <v>-2</v>
      </c>
      <c r="AA183">
        <f t="shared" ref="AA183:AA190" si="101">IF($T183="B",-2,H183)</f>
        <v>88</v>
      </c>
      <c r="AB183">
        <f t="shared" si="89"/>
        <v>-1</v>
      </c>
      <c r="AC183">
        <f t="shared" si="89"/>
        <v>2500</v>
      </c>
      <c r="AD183">
        <f t="shared" si="86"/>
        <v>-1</v>
      </c>
      <c r="AE183">
        <f t="shared" si="87"/>
        <v>-1</v>
      </c>
      <c r="AG183" t="str">
        <f t="shared" si="92"/>
        <v>Nein</v>
      </c>
      <c r="AH183" t="str">
        <f t="shared" si="92"/>
        <v>Nein</v>
      </c>
      <c r="AI183" t="str">
        <f t="shared" si="92"/>
        <v>Nein</v>
      </c>
      <c r="AJ183" t="str">
        <f t="shared" si="92"/>
        <v>Nein</v>
      </c>
      <c r="AK183" t="str">
        <f t="shared" si="92"/>
        <v>Nein</v>
      </c>
      <c r="AL183" t="str">
        <f t="shared" si="92"/>
        <v>Nein</v>
      </c>
      <c r="AM183" t="str">
        <f t="shared" si="92"/>
        <v>Nein</v>
      </c>
      <c r="AN183" t="str">
        <f t="shared" si="92"/>
        <v>Nein</v>
      </c>
      <c r="AO183" t="str">
        <f t="shared" si="92"/>
        <v>Nein</v>
      </c>
      <c r="AP183" t="str">
        <f t="shared" si="92"/>
        <v>Nein</v>
      </c>
      <c r="AR183" s="31">
        <v>1</v>
      </c>
      <c r="AS183" s="31">
        <v>1</v>
      </c>
      <c r="AT183" s="31">
        <v>1</v>
      </c>
      <c r="AU183" s="31">
        <v>1</v>
      </c>
      <c r="AV183" s="31">
        <v>1</v>
      </c>
      <c r="AW183" s="31">
        <v>1</v>
      </c>
      <c r="AX183" s="31">
        <v>1</v>
      </c>
      <c r="AY183" s="31">
        <v>1</v>
      </c>
      <c r="AZ183" s="31">
        <v>1</v>
      </c>
      <c r="BA183" s="31">
        <v>1</v>
      </c>
    </row>
    <row r="184" spans="1:53">
      <c r="A184" s="2">
        <v>175</v>
      </c>
      <c r="B184">
        <v>1</v>
      </c>
      <c r="C184">
        <v>60</v>
      </c>
      <c r="D184">
        <v>85</v>
      </c>
      <c r="E184">
        <v>59</v>
      </c>
      <c r="F184">
        <v>85</v>
      </c>
      <c r="G184">
        <v>1</v>
      </c>
      <c r="H184">
        <v>85</v>
      </c>
      <c r="I184">
        <v>-1</v>
      </c>
      <c r="J184" s="10">
        <v>3800</v>
      </c>
      <c r="K184">
        <v>-1</v>
      </c>
      <c r="L184">
        <v>-1</v>
      </c>
      <c r="N184" s="3" t="str">
        <f t="shared" si="93"/>
        <v/>
      </c>
      <c r="O184" s="3">
        <f t="shared" si="76"/>
        <v>11</v>
      </c>
      <c r="P184" s="3"/>
      <c r="Q184" s="3"/>
      <c r="T184" t="str">
        <f t="shared" si="95"/>
        <v>-</v>
      </c>
      <c r="V184">
        <f t="shared" si="96"/>
        <v>60</v>
      </c>
      <c r="W184">
        <f t="shared" si="97"/>
        <v>85</v>
      </c>
      <c r="X184">
        <f t="shared" si="98"/>
        <v>59</v>
      </c>
      <c r="Y184">
        <f t="shared" si="99"/>
        <v>85</v>
      </c>
      <c r="Z184">
        <f t="shared" si="100"/>
        <v>1</v>
      </c>
      <c r="AA184">
        <f t="shared" si="101"/>
        <v>85</v>
      </c>
      <c r="AB184">
        <f t="shared" si="89"/>
        <v>-1</v>
      </c>
      <c r="AC184">
        <f t="shared" si="89"/>
        <v>3800</v>
      </c>
      <c r="AD184">
        <f t="shared" si="86"/>
        <v>-1</v>
      </c>
      <c r="AE184">
        <f t="shared" si="87"/>
        <v>-1</v>
      </c>
      <c r="AG184" t="str">
        <f t="shared" ref="AG184:AP190" si="102">IF($T184="B","Ja","Nein")</f>
        <v>Nein</v>
      </c>
      <c r="AH184" t="str">
        <f t="shared" si="102"/>
        <v>Nein</v>
      </c>
      <c r="AI184" t="str">
        <f t="shared" si="102"/>
        <v>Nein</v>
      </c>
      <c r="AJ184" t="str">
        <f t="shared" si="102"/>
        <v>Nein</v>
      </c>
      <c r="AK184" t="str">
        <f t="shared" si="102"/>
        <v>Nein</v>
      </c>
      <c r="AL184" t="str">
        <f t="shared" si="102"/>
        <v>Nein</v>
      </c>
      <c r="AM184" t="str">
        <f t="shared" si="102"/>
        <v>Nein</v>
      </c>
      <c r="AN184" t="str">
        <f t="shared" si="102"/>
        <v>Nein</v>
      </c>
      <c r="AO184" t="str">
        <f t="shared" si="102"/>
        <v>Nein</v>
      </c>
      <c r="AP184" t="str">
        <f t="shared" si="102"/>
        <v>Nein</v>
      </c>
      <c r="AR184" s="31">
        <v>1</v>
      </c>
      <c r="AS184" s="31">
        <v>1</v>
      </c>
      <c r="AT184" s="31">
        <v>1</v>
      </c>
      <c r="AU184" s="31">
        <v>1</v>
      </c>
      <c r="AV184" s="31">
        <v>1</v>
      </c>
      <c r="AW184" s="31">
        <v>1</v>
      </c>
      <c r="AX184" s="31">
        <v>1</v>
      </c>
      <c r="AY184" s="31">
        <v>1</v>
      </c>
      <c r="AZ184" s="31">
        <v>1</v>
      </c>
      <c r="BA184" s="31">
        <v>1</v>
      </c>
    </row>
    <row r="185" spans="1:53">
      <c r="A185" s="2">
        <v>176</v>
      </c>
      <c r="B185">
        <v>1</v>
      </c>
      <c r="C185">
        <v>240</v>
      </c>
      <c r="D185">
        <v>88</v>
      </c>
      <c r="E185">
        <v>120</v>
      </c>
      <c r="F185">
        <v>90</v>
      </c>
      <c r="G185">
        <v>120</v>
      </c>
      <c r="H185">
        <v>87</v>
      </c>
      <c r="I185">
        <v>-1</v>
      </c>
      <c r="J185" s="10">
        <v>4700</v>
      </c>
      <c r="K185">
        <v>-1</v>
      </c>
      <c r="L185">
        <v>-1</v>
      </c>
      <c r="N185" s="3" t="str">
        <f t="shared" si="93"/>
        <v/>
      </c>
      <c r="O185" s="3">
        <f t="shared" si="76"/>
        <v>11</v>
      </c>
      <c r="P185" s="3"/>
      <c r="Q185" s="3"/>
      <c r="T185" t="str">
        <f t="shared" si="95"/>
        <v>-</v>
      </c>
      <c r="V185">
        <f t="shared" si="96"/>
        <v>240</v>
      </c>
      <c r="W185">
        <f t="shared" si="97"/>
        <v>88</v>
      </c>
      <c r="X185">
        <f t="shared" si="98"/>
        <v>120</v>
      </c>
      <c r="Y185">
        <f t="shared" si="99"/>
        <v>90</v>
      </c>
      <c r="Z185">
        <f t="shared" si="100"/>
        <v>120</v>
      </c>
      <c r="AA185">
        <f t="shared" si="101"/>
        <v>87</v>
      </c>
      <c r="AB185">
        <f t="shared" si="89"/>
        <v>-1</v>
      </c>
      <c r="AC185">
        <f t="shared" si="89"/>
        <v>4700</v>
      </c>
      <c r="AD185">
        <f t="shared" si="86"/>
        <v>-1</v>
      </c>
      <c r="AE185">
        <f t="shared" si="87"/>
        <v>-1</v>
      </c>
      <c r="AG185" t="str">
        <f t="shared" si="102"/>
        <v>Nein</v>
      </c>
      <c r="AH185" t="str">
        <f t="shared" si="102"/>
        <v>Nein</v>
      </c>
      <c r="AI185" t="str">
        <f t="shared" si="102"/>
        <v>Nein</v>
      </c>
      <c r="AJ185" t="str">
        <f t="shared" si="102"/>
        <v>Nein</v>
      </c>
      <c r="AK185" t="str">
        <f t="shared" si="102"/>
        <v>Nein</v>
      </c>
      <c r="AL185" t="str">
        <f t="shared" si="102"/>
        <v>Nein</v>
      </c>
      <c r="AM185" t="str">
        <f t="shared" si="102"/>
        <v>Nein</v>
      </c>
      <c r="AN185" t="str">
        <f t="shared" si="102"/>
        <v>Nein</v>
      </c>
      <c r="AO185" t="str">
        <f t="shared" si="102"/>
        <v>Nein</v>
      </c>
      <c r="AP185" t="str">
        <f t="shared" si="102"/>
        <v>Nein</v>
      </c>
      <c r="AR185" s="31">
        <v>1</v>
      </c>
      <c r="AS185" s="31">
        <v>1</v>
      </c>
      <c r="AT185" s="31">
        <v>1</v>
      </c>
      <c r="AU185" s="31">
        <v>1</v>
      </c>
      <c r="AV185" s="31">
        <v>1</v>
      </c>
      <c r="AW185" s="31">
        <v>1</v>
      </c>
      <c r="AX185" s="31">
        <v>1</v>
      </c>
      <c r="AY185" s="31">
        <v>1</v>
      </c>
      <c r="AZ185" s="31">
        <v>1</v>
      </c>
      <c r="BA185" s="31">
        <v>1</v>
      </c>
    </row>
    <row r="186" spans="1:53">
      <c r="A186" s="2">
        <v>177</v>
      </c>
      <c r="B186">
        <v>1</v>
      </c>
      <c r="C186">
        <v>60</v>
      </c>
      <c r="D186">
        <v>87</v>
      </c>
      <c r="E186">
        <v>60</v>
      </c>
      <c r="F186">
        <v>87</v>
      </c>
      <c r="G186">
        <v>0</v>
      </c>
      <c r="H186">
        <v>-1</v>
      </c>
      <c r="I186">
        <v>-1</v>
      </c>
      <c r="J186" s="10">
        <v>3600</v>
      </c>
      <c r="K186">
        <v>-1</v>
      </c>
      <c r="L186">
        <v>-1</v>
      </c>
      <c r="N186" s="3" t="str">
        <f t="shared" si="93"/>
        <v/>
      </c>
      <c r="O186" s="3">
        <f t="shared" si="76"/>
        <v>11</v>
      </c>
      <c r="P186" s="3"/>
      <c r="Q186" s="3"/>
      <c r="T186" t="str">
        <f t="shared" si="95"/>
        <v>-</v>
      </c>
      <c r="V186">
        <f t="shared" si="96"/>
        <v>60</v>
      </c>
      <c r="W186">
        <f t="shared" si="97"/>
        <v>87</v>
      </c>
      <c r="X186">
        <f t="shared" si="98"/>
        <v>60</v>
      </c>
      <c r="Y186">
        <f t="shared" si="99"/>
        <v>87</v>
      </c>
      <c r="Z186">
        <f t="shared" si="100"/>
        <v>0</v>
      </c>
      <c r="AA186">
        <f t="shared" si="101"/>
        <v>-1</v>
      </c>
      <c r="AB186">
        <f t="shared" si="89"/>
        <v>-1</v>
      </c>
      <c r="AC186">
        <f t="shared" si="89"/>
        <v>3600</v>
      </c>
      <c r="AD186">
        <f t="shared" si="86"/>
        <v>-1</v>
      </c>
      <c r="AE186">
        <f t="shared" si="87"/>
        <v>-1</v>
      </c>
      <c r="AG186" t="str">
        <f t="shared" si="102"/>
        <v>Nein</v>
      </c>
      <c r="AH186" t="str">
        <f t="shared" si="102"/>
        <v>Nein</v>
      </c>
      <c r="AI186" t="str">
        <f t="shared" si="102"/>
        <v>Nein</v>
      </c>
      <c r="AJ186" t="str">
        <f t="shared" si="102"/>
        <v>Nein</v>
      </c>
      <c r="AK186" t="str">
        <f t="shared" si="102"/>
        <v>Nein</v>
      </c>
      <c r="AL186" t="str">
        <f t="shared" si="102"/>
        <v>Nein</v>
      </c>
      <c r="AM186" t="str">
        <f t="shared" si="102"/>
        <v>Nein</v>
      </c>
      <c r="AN186" t="str">
        <f t="shared" si="102"/>
        <v>Nein</v>
      </c>
      <c r="AO186" t="str">
        <f t="shared" si="102"/>
        <v>Nein</v>
      </c>
      <c r="AP186" t="str">
        <f t="shared" si="102"/>
        <v>Nein</v>
      </c>
      <c r="AR186" s="31">
        <v>1</v>
      </c>
      <c r="AS186" s="31">
        <v>1</v>
      </c>
      <c r="AT186" s="31">
        <v>1</v>
      </c>
      <c r="AU186" s="31">
        <v>1</v>
      </c>
      <c r="AV186" s="31">
        <v>1</v>
      </c>
      <c r="AW186" s="31">
        <v>1</v>
      </c>
      <c r="AX186" s="31">
        <v>1</v>
      </c>
      <c r="AY186" s="31">
        <v>1</v>
      </c>
      <c r="AZ186" s="31">
        <v>1</v>
      </c>
      <c r="BA186" s="31">
        <v>1</v>
      </c>
    </row>
    <row r="187" spans="1:53">
      <c r="A187" s="2">
        <v>178</v>
      </c>
      <c r="B187">
        <v>1</v>
      </c>
      <c r="C187">
        <v>180</v>
      </c>
      <c r="D187">
        <v>84</v>
      </c>
      <c r="E187">
        <v>177</v>
      </c>
      <c r="F187">
        <v>84</v>
      </c>
      <c r="G187">
        <v>3</v>
      </c>
      <c r="H187">
        <v>84</v>
      </c>
      <c r="I187">
        <v>-1</v>
      </c>
      <c r="J187" s="10">
        <v>3300</v>
      </c>
      <c r="K187">
        <v>-1</v>
      </c>
      <c r="L187">
        <v>-1</v>
      </c>
      <c r="N187" s="3" t="str">
        <f t="shared" si="93"/>
        <v/>
      </c>
      <c r="O187" s="3">
        <f t="shared" si="76"/>
        <v>10</v>
      </c>
      <c r="P187" s="3"/>
      <c r="Q187" s="3"/>
      <c r="T187" t="str">
        <f t="shared" si="95"/>
        <v>-</v>
      </c>
      <c r="V187">
        <f t="shared" si="96"/>
        <v>180</v>
      </c>
      <c r="W187">
        <f t="shared" si="97"/>
        <v>84</v>
      </c>
      <c r="X187">
        <f t="shared" si="98"/>
        <v>177</v>
      </c>
      <c r="Y187">
        <f t="shared" si="99"/>
        <v>84</v>
      </c>
      <c r="Z187">
        <f t="shared" si="100"/>
        <v>3</v>
      </c>
      <c r="AA187">
        <f t="shared" si="101"/>
        <v>84</v>
      </c>
      <c r="AB187">
        <f t="shared" si="89"/>
        <v>-1</v>
      </c>
      <c r="AC187">
        <f t="shared" si="89"/>
        <v>3300</v>
      </c>
      <c r="AD187">
        <f t="shared" si="86"/>
        <v>-1</v>
      </c>
      <c r="AE187">
        <f t="shared" si="87"/>
        <v>-1</v>
      </c>
      <c r="AG187" t="str">
        <f t="shared" si="102"/>
        <v>Nein</v>
      </c>
      <c r="AH187" t="str">
        <f t="shared" si="102"/>
        <v>Nein</v>
      </c>
      <c r="AI187" t="str">
        <f t="shared" si="102"/>
        <v>Nein</v>
      </c>
      <c r="AJ187" t="str">
        <f t="shared" si="102"/>
        <v>Nein</v>
      </c>
      <c r="AK187" t="str">
        <f t="shared" si="102"/>
        <v>Nein</v>
      </c>
      <c r="AL187" t="str">
        <f t="shared" si="102"/>
        <v>Nein</v>
      </c>
      <c r="AM187" t="str">
        <f t="shared" si="102"/>
        <v>Nein</v>
      </c>
      <c r="AN187" t="str">
        <f t="shared" si="102"/>
        <v>Nein</v>
      </c>
      <c r="AO187" t="str">
        <f t="shared" si="102"/>
        <v>Nein</v>
      </c>
      <c r="AP187" t="str">
        <f t="shared" si="102"/>
        <v>Nein</v>
      </c>
      <c r="AR187" s="31">
        <v>1</v>
      </c>
      <c r="AS187" s="31">
        <v>1</v>
      </c>
      <c r="AT187" s="31">
        <v>1</v>
      </c>
      <c r="AU187" s="31">
        <v>1</v>
      </c>
      <c r="AV187" s="31">
        <v>1</v>
      </c>
      <c r="AW187" s="31">
        <v>1</v>
      </c>
      <c r="AX187" s="31">
        <v>1</v>
      </c>
      <c r="AY187" s="31">
        <v>1</v>
      </c>
      <c r="AZ187" s="31">
        <v>1</v>
      </c>
      <c r="BA187" s="31">
        <v>1</v>
      </c>
    </row>
    <row r="188" spans="1:53">
      <c r="A188" s="2">
        <v>179</v>
      </c>
      <c r="B188">
        <v>1</v>
      </c>
      <c r="C188">
        <v>360</v>
      </c>
      <c r="D188">
        <v>82</v>
      </c>
      <c r="E188">
        <v>240</v>
      </c>
      <c r="F188">
        <v>89</v>
      </c>
      <c r="G188">
        <v>120</v>
      </c>
      <c r="H188">
        <v>69</v>
      </c>
      <c r="I188">
        <v>-1</v>
      </c>
      <c r="J188">
        <v>3600</v>
      </c>
      <c r="K188">
        <v>-1</v>
      </c>
      <c r="L188">
        <v>-1</v>
      </c>
      <c r="N188" s="3" t="str">
        <f t="shared" si="93"/>
        <v/>
      </c>
      <c r="O188" s="3">
        <f t="shared" si="76"/>
        <v>10</v>
      </c>
      <c r="P188" s="3"/>
      <c r="Q188" s="3"/>
      <c r="T188" t="str">
        <f t="shared" si="95"/>
        <v>-</v>
      </c>
      <c r="V188">
        <f t="shared" si="96"/>
        <v>360</v>
      </c>
      <c r="W188">
        <f t="shared" si="97"/>
        <v>82</v>
      </c>
      <c r="X188">
        <f t="shared" si="98"/>
        <v>240</v>
      </c>
      <c r="Y188">
        <f t="shared" si="99"/>
        <v>89</v>
      </c>
      <c r="Z188">
        <f t="shared" si="100"/>
        <v>120</v>
      </c>
      <c r="AA188">
        <f t="shared" si="101"/>
        <v>69</v>
      </c>
      <c r="AB188">
        <f t="shared" si="89"/>
        <v>-1</v>
      </c>
      <c r="AC188">
        <f t="shared" si="89"/>
        <v>3600</v>
      </c>
      <c r="AD188">
        <f t="shared" si="86"/>
        <v>-1</v>
      </c>
      <c r="AE188">
        <f t="shared" si="87"/>
        <v>-1</v>
      </c>
      <c r="AG188" t="str">
        <f t="shared" si="102"/>
        <v>Nein</v>
      </c>
      <c r="AH188" t="str">
        <f t="shared" si="102"/>
        <v>Nein</v>
      </c>
      <c r="AI188" t="str">
        <f t="shared" si="102"/>
        <v>Nein</v>
      </c>
      <c r="AJ188" t="str">
        <f t="shared" si="102"/>
        <v>Nein</v>
      </c>
      <c r="AK188" t="str">
        <f t="shared" si="102"/>
        <v>Nein</v>
      </c>
      <c r="AL188" t="str">
        <f t="shared" si="102"/>
        <v>Nein</v>
      </c>
      <c r="AM188" t="str">
        <f t="shared" si="102"/>
        <v>Nein</v>
      </c>
      <c r="AN188" t="str">
        <f t="shared" si="102"/>
        <v>Nein</v>
      </c>
      <c r="AO188" t="str">
        <f t="shared" si="102"/>
        <v>Nein</v>
      </c>
      <c r="AP188" t="str">
        <f t="shared" si="102"/>
        <v>Nein</v>
      </c>
      <c r="AR188" s="31">
        <v>1</v>
      </c>
      <c r="AS188" s="31">
        <v>1</v>
      </c>
      <c r="AT188" s="31">
        <v>1</v>
      </c>
      <c r="AU188" s="31">
        <v>1</v>
      </c>
      <c r="AV188" s="31">
        <v>1</v>
      </c>
      <c r="AW188" s="31">
        <v>1</v>
      </c>
      <c r="AX188" s="31">
        <v>1</v>
      </c>
      <c r="AY188" s="31">
        <v>1</v>
      </c>
      <c r="AZ188" s="31">
        <v>1</v>
      </c>
      <c r="BA188" s="31">
        <v>1</v>
      </c>
    </row>
    <row r="189" spans="1:53">
      <c r="A189" s="2">
        <v>180</v>
      </c>
      <c r="B189">
        <v>1</v>
      </c>
      <c r="C189">
        <v>60</v>
      </c>
      <c r="D189">
        <v>105</v>
      </c>
      <c r="E189">
        <v>60</v>
      </c>
      <c r="F189">
        <v>105</v>
      </c>
      <c r="G189">
        <v>0</v>
      </c>
      <c r="H189">
        <v>-1</v>
      </c>
      <c r="I189">
        <v>-1</v>
      </c>
      <c r="J189">
        <v>3800</v>
      </c>
      <c r="K189">
        <v>-1</v>
      </c>
      <c r="L189">
        <v>-1</v>
      </c>
      <c r="N189" s="3" t="str">
        <f t="shared" si="93"/>
        <v/>
      </c>
      <c r="O189" s="3">
        <f t="shared" ref="O189:O190" si="103">COUNTIF(N140:N189,"X")</f>
        <v>9</v>
      </c>
      <c r="P189" s="3"/>
      <c r="Q189" s="3"/>
      <c r="T189" t="str">
        <f t="shared" si="95"/>
        <v>-</v>
      </c>
      <c r="V189">
        <f t="shared" si="96"/>
        <v>60</v>
      </c>
      <c r="W189">
        <f t="shared" si="97"/>
        <v>105</v>
      </c>
      <c r="X189">
        <f t="shared" si="98"/>
        <v>60</v>
      </c>
      <c r="Y189">
        <f t="shared" si="99"/>
        <v>105</v>
      </c>
      <c r="Z189">
        <f t="shared" si="100"/>
        <v>0</v>
      </c>
      <c r="AA189">
        <f t="shared" si="101"/>
        <v>-1</v>
      </c>
      <c r="AB189">
        <f t="shared" si="89"/>
        <v>-1</v>
      </c>
      <c r="AC189">
        <f t="shared" si="89"/>
        <v>3800</v>
      </c>
      <c r="AD189">
        <f t="shared" si="86"/>
        <v>-1</v>
      </c>
      <c r="AE189">
        <f t="shared" si="87"/>
        <v>-1</v>
      </c>
      <c r="AG189" t="str">
        <f t="shared" si="102"/>
        <v>Nein</v>
      </c>
      <c r="AH189" t="str">
        <f t="shared" si="102"/>
        <v>Nein</v>
      </c>
      <c r="AI189" t="str">
        <f t="shared" si="102"/>
        <v>Nein</v>
      </c>
      <c r="AJ189" t="str">
        <f t="shared" si="102"/>
        <v>Nein</v>
      </c>
      <c r="AK189" t="str">
        <f t="shared" si="102"/>
        <v>Nein</v>
      </c>
      <c r="AL189" t="str">
        <f t="shared" si="102"/>
        <v>Nein</v>
      </c>
      <c r="AM189" t="str">
        <f t="shared" si="102"/>
        <v>Nein</v>
      </c>
      <c r="AN189" t="str">
        <f t="shared" si="102"/>
        <v>Nein</v>
      </c>
      <c r="AO189" t="str">
        <f t="shared" si="102"/>
        <v>Nein</v>
      </c>
      <c r="AP189" t="str">
        <f t="shared" si="102"/>
        <v>Nein</v>
      </c>
      <c r="AR189" s="31">
        <v>1</v>
      </c>
      <c r="AS189" s="31">
        <v>1</v>
      </c>
      <c r="AT189" s="31">
        <v>1</v>
      </c>
      <c r="AU189" s="31">
        <v>1</v>
      </c>
      <c r="AV189" s="31">
        <v>1</v>
      </c>
      <c r="AW189" s="31">
        <v>1</v>
      </c>
      <c r="AX189" s="31">
        <v>1</v>
      </c>
      <c r="AY189" s="31">
        <v>1</v>
      </c>
      <c r="AZ189" s="31">
        <v>1</v>
      </c>
      <c r="BA189" s="31">
        <v>1</v>
      </c>
    </row>
    <row r="190" spans="1:53">
      <c r="A190" s="2">
        <v>181</v>
      </c>
      <c r="B190">
        <v>1</v>
      </c>
      <c r="C190">
        <v>180</v>
      </c>
      <c r="D190">
        <v>96</v>
      </c>
      <c r="E190">
        <v>120</v>
      </c>
      <c r="F190">
        <v>91</v>
      </c>
      <c r="G190">
        <v>60</v>
      </c>
      <c r="H190">
        <v>106</v>
      </c>
      <c r="I190">
        <v>-1</v>
      </c>
      <c r="J190">
        <v>4600</v>
      </c>
      <c r="K190">
        <v>-1</v>
      </c>
      <c r="L190">
        <v>-1</v>
      </c>
      <c r="N190" s="3" t="str">
        <f t="shared" si="93"/>
        <v/>
      </c>
      <c r="O190" s="3">
        <f t="shared" si="103"/>
        <v>9</v>
      </c>
      <c r="P190" s="3"/>
      <c r="Q190" s="3"/>
      <c r="S190" t="str">
        <f>IF(P190="X","Betriebsmeldung",IF(AND(S180="Betriebsmeldung",Q190="-"),"Betriebsmeldung",IF(AND(S180="Betriebsmeldung",Q190="X"),"Gutmeldung","-")))</f>
        <v>-</v>
      </c>
      <c r="T190" t="str">
        <f>IF(S$190="Betriebsmeldung","B","-")</f>
        <v>-</v>
      </c>
      <c r="V190">
        <f t="shared" si="96"/>
        <v>180</v>
      </c>
      <c r="W190">
        <f t="shared" si="97"/>
        <v>96</v>
      </c>
      <c r="X190">
        <f t="shared" si="98"/>
        <v>120</v>
      </c>
      <c r="Y190">
        <f t="shared" si="99"/>
        <v>91</v>
      </c>
      <c r="Z190">
        <f t="shared" si="100"/>
        <v>60</v>
      </c>
      <c r="AA190">
        <f t="shared" si="101"/>
        <v>106</v>
      </c>
      <c r="AB190">
        <f t="shared" si="89"/>
        <v>-1</v>
      </c>
      <c r="AC190">
        <f t="shared" si="89"/>
        <v>4600</v>
      </c>
      <c r="AD190">
        <f t="shared" si="86"/>
        <v>-1</v>
      </c>
      <c r="AE190">
        <f t="shared" si="87"/>
        <v>-1</v>
      </c>
      <c r="AG190" t="str">
        <f t="shared" si="102"/>
        <v>Nein</v>
      </c>
      <c r="AH190" t="str">
        <f t="shared" si="102"/>
        <v>Nein</v>
      </c>
      <c r="AI190" t="str">
        <f t="shared" si="102"/>
        <v>Nein</v>
      </c>
      <c r="AJ190" t="str">
        <f t="shared" si="102"/>
        <v>Nein</v>
      </c>
      <c r="AK190" t="str">
        <f t="shared" si="102"/>
        <v>Nein</v>
      </c>
      <c r="AL190" t="str">
        <f t="shared" si="102"/>
        <v>Nein</v>
      </c>
      <c r="AM190" t="str">
        <f t="shared" si="102"/>
        <v>Nein</v>
      </c>
      <c r="AN190" t="str">
        <f t="shared" si="102"/>
        <v>Nein</v>
      </c>
      <c r="AO190" t="str">
        <f t="shared" si="102"/>
        <v>Nein</v>
      </c>
      <c r="AP190" t="str">
        <f t="shared" si="102"/>
        <v>Nein</v>
      </c>
      <c r="AR190" s="31">
        <v>1</v>
      </c>
      <c r="AS190" s="31">
        <v>1</v>
      </c>
      <c r="AT190" s="31">
        <v>1</v>
      </c>
      <c r="AU190" s="31">
        <v>1</v>
      </c>
      <c r="AV190" s="31">
        <v>1</v>
      </c>
      <c r="AW190" s="31">
        <v>1</v>
      </c>
      <c r="AX190" s="31">
        <v>1</v>
      </c>
      <c r="AY190" s="31">
        <v>1</v>
      </c>
      <c r="AZ190" s="31">
        <v>1</v>
      </c>
      <c r="BA190" s="31">
        <v>1</v>
      </c>
    </row>
    <row r="191" spans="1:53">
      <c r="A191" s="2"/>
    </row>
    <row r="192" spans="1:53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</sheetData>
  <phoneticPr fontId="1" type="noConversion"/>
  <conditionalFormatting sqref="C10:I189 K10:L189">
    <cfRule type="cellIs" dxfId="105" priority="93" stopIfTrue="1" operator="equal">
      <formula>-3</formula>
    </cfRule>
    <cfRule type="cellIs" dxfId="104" priority="94" operator="equal">
      <formula>-2</formula>
    </cfRule>
    <cfRule type="cellIs" dxfId="103" priority="95" stopIfTrue="1" operator="equal">
      <formula>-1</formula>
    </cfRule>
  </conditionalFormatting>
  <conditionalFormatting sqref="AF10 V10:AE190 AG10:AP190">
    <cfRule type="cellIs" dxfId="102" priority="90" stopIfTrue="1" operator="equal">
      <formula>-3</formula>
    </cfRule>
    <cfRule type="cellIs" dxfId="101" priority="91" stopIfTrue="1" operator="equal">
      <formula>-2</formula>
    </cfRule>
    <cfRule type="cellIs" dxfId="100" priority="92" stopIfTrue="1" operator="equal">
      <formula>-1</formula>
    </cfRule>
  </conditionalFormatting>
  <conditionalFormatting sqref="AG10:AP190">
    <cfRule type="cellIs" dxfId="99" priority="89" operator="equal">
      <formula>"Ja"</formula>
    </cfRule>
  </conditionalFormatting>
  <conditionalFormatting sqref="C190:I190 K190:L190">
    <cfRule type="cellIs" dxfId="98" priority="86" stopIfTrue="1" operator="equal">
      <formula>-3</formula>
    </cfRule>
    <cfRule type="cellIs" dxfId="97" priority="87" operator="equal">
      <formula>-2</formula>
    </cfRule>
    <cfRule type="cellIs" dxfId="96" priority="88" stopIfTrue="1" operator="equal">
      <formula>-1</formula>
    </cfRule>
  </conditionalFormatting>
  <conditionalFormatting sqref="J10:J14">
    <cfRule type="cellIs" dxfId="95" priority="83" stopIfTrue="1" operator="equal">
      <formula>-3</formula>
    </cfRule>
    <cfRule type="cellIs" dxfId="94" priority="84" stopIfTrue="1" operator="equal">
      <formula>-1</formula>
    </cfRule>
  </conditionalFormatting>
  <conditionalFormatting sqref="J15:J16">
    <cfRule type="cellIs" dxfId="93" priority="85" stopIfTrue="1" operator="lessThan">
      <formula>0</formula>
    </cfRule>
  </conditionalFormatting>
  <conditionalFormatting sqref="J17:J22">
    <cfRule type="cellIs" dxfId="92" priority="81" stopIfTrue="1" operator="equal">
      <formula>-3</formula>
    </cfRule>
    <cfRule type="cellIs" dxfId="91" priority="82" stopIfTrue="1" operator="equal">
      <formula>-1</formula>
    </cfRule>
  </conditionalFormatting>
  <conditionalFormatting sqref="J23:J26">
    <cfRule type="cellIs" dxfId="90" priority="79" stopIfTrue="1" operator="equal">
      <formula>-3</formula>
    </cfRule>
    <cfRule type="cellIs" dxfId="89" priority="80" stopIfTrue="1" operator="equal">
      <formula>-1</formula>
    </cfRule>
  </conditionalFormatting>
  <conditionalFormatting sqref="J27:J30">
    <cfRule type="cellIs" dxfId="88" priority="77" stopIfTrue="1" operator="equal">
      <formula>-3</formula>
    </cfRule>
    <cfRule type="cellIs" dxfId="87" priority="78" stopIfTrue="1" operator="equal">
      <formula>-1</formula>
    </cfRule>
  </conditionalFormatting>
  <conditionalFormatting sqref="J31:J33">
    <cfRule type="cellIs" dxfId="86" priority="75" stopIfTrue="1" operator="equal">
      <formula>-3</formula>
    </cfRule>
    <cfRule type="cellIs" dxfId="85" priority="76" stopIfTrue="1" operator="equal">
      <formula>-1</formula>
    </cfRule>
  </conditionalFormatting>
  <conditionalFormatting sqref="J34:J41">
    <cfRule type="cellIs" dxfId="84" priority="73" stopIfTrue="1" operator="equal">
      <formula>-3</formula>
    </cfRule>
    <cfRule type="cellIs" dxfId="83" priority="74" stopIfTrue="1" operator="equal">
      <formula>-1</formula>
    </cfRule>
  </conditionalFormatting>
  <conditionalFormatting sqref="J42:J43 J45:J50">
    <cfRule type="cellIs" dxfId="82" priority="70" stopIfTrue="1" operator="equal">
      <formula>-3</formula>
    </cfRule>
    <cfRule type="cellIs" dxfId="81" priority="71" stopIfTrue="1" operator="equal">
      <formula>-1</formula>
    </cfRule>
  </conditionalFormatting>
  <conditionalFormatting sqref="J44">
    <cfRule type="cellIs" dxfId="80" priority="72" stopIfTrue="1" operator="lessThan">
      <formula>0</formula>
    </cfRule>
  </conditionalFormatting>
  <conditionalFormatting sqref="J51:J55">
    <cfRule type="cellIs" dxfId="79" priority="67" stopIfTrue="1" operator="equal">
      <formula>-3</formula>
    </cfRule>
    <cfRule type="cellIs" dxfId="78" priority="68" stopIfTrue="1" operator="equal">
      <formula>-1</formula>
    </cfRule>
  </conditionalFormatting>
  <conditionalFormatting sqref="J56:J57">
    <cfRule type="cellIs" dxfId="77" priority="69" stopIfTrue="1" operator="lessThan">
      <formula>0</formula>
    </cfRule>
  </conditionalFormatting>
  <conditionalFormatting sqref="J58:J63">
    <cfRule type="cellIs" dxfId="76" priority="65" stopIfTrue="1" operator="equal">
      <formula>-3</formula>
    </cfRule>
    <cfRule type="cellIs" dxfId="75" priority="66" stopIfTrue="1" operator="equal">
      <formula>-1</formula>
    </cfRule>
  </conditionalFormatting>
  <conditionalFormatting sqref="J64:J67">
    <cfRule type="cellIs" dxfId="74" priority="63" stopIfTrue="1" operator="equal">
      <formula>-3</formula>
    </cfRule>
    <cfRule type="cellIs" dxfId="73" priority="64" stopIfTrue="1" operator="equal">
      <formula>-1</formula>
    </cfRule>
  </conditionalFormatting>
  <conditionalFormatting sqref="J68:J71">
    <cfRule type="cellIs" dxfId="72" priority="61" stopIfTrue="1" operator="equal">
      <formula>-3</formula>
    </cfRule>
    <cfRule type="cellIs" dxfId="71" priority="62" stopIfTrue="1" operator="equal">
      <formula>-1</formula>
    </cfRule>
  </conditionalFormatting>
  <conditionalFormatting sqref="J72:J74">
    <cfRule type="cellIs" dxfId="70" priority="59" stopIfTrue="1" operator="equal">
      <formula>-3</formula>
    </cfRule>
    <cfRule type="cellIs" dxfId="69" priority="60" stopIfTrue="1" operator="equal">
      <formula>-1</formula>
    </cfRule>
  </conditionalFormatting>
  <conditionalFormatting sqref="J75:J82">
    <cfRule type="cellIs" dxfId="68" priority="57" stopIfTrue="1" operator="equal">
      <formula>-3</formula>
    </cfRule>
    <cfRule type="cellIs" dxfId="67" priority="58" stopIfTrue="1" operator="equal">
      <formula>-1</formula>
    </cfRule>
  </conditionalFormatting>
  <conditionalFormatting sqref="J83:J84 J86:J91">
    <cfRule type="cellIs" dxfId="66" priority="54" stopIfTrue="1" operator="equal">
      <formula>-3</formula>
    </cfRule>
    <cfRule type="cellIs" dxfId="65" priority="55" stopIfTrue="1" operator="equal">
      <formula>-1</formula>
    </cfRule>
  </conditionalFormatting>
  <conditionalFormatting sqref="J85">
    <cfRule type="cellIs" dxfId="64" priority="56" stopIfTrue="1" operator="lessThan">
      <formula>0</formula>
    </cfRule>
  </conditionalFormatting>
  <conditionalFormatting sqref="J92">
    <cfRule type="cellIs" dxfId="63" priority="51" stopIfTrue="1" operator="equal">
      <formula>-3</formula>
    </cfRule>
    <cfRule type="cellIs" dxfId="62" priority="52" stopIfTrue="1" operator="equal">
      <formula>-1</formula>
    </cfRule>
  </conditionalFormatting>
  <conditionalFormatting sqref="J93:J94">
    <cfRule type="cellIs" dxfId="61" priority="53" stopIfTrue="1" operator="lessThan">
      <formula>0</formula>
    </cfRule>
  </conditionalFormatting>
  <conditionalFormatting sqref="J95:J100">
    <cfRule type="cellIs" dxfId="60" priority="49" stopIfTrue="1" operator="equal">
      <formula>-3</formula>
    </cfRule>
    <cfRule type="cellIs" dxfId="59" priority="50" stopIfTrue="1" operator="equal">
      <formula>-1</formula>
    </cfRule>
  </conditionalFormatting>
  <conditionalFormatting sqref="J101:J104">
    <cfRule type="cellIs" dxfId="58" priority="47" stopIfTrue="1" operator="equal">
      <formula>-3</formula>
    </cfRule>
    <cfRule type="cellIs" dxfId="57" priority="48" stopIfTrue="1" operator="equal">
      <formula>-1</formula>
    </cfRule>
  </conditionalFormatting>
  <conditionalFormatting sqref="J105:J108">
    <cfRule type="cellIs" dxfId="56" priority="45" stopIfTrue="1" operator="equal">
      <formula>-3</formula>
    </cfRule>
    <cfRule type="cellIs" dxfId="55" priority="46" stopIfTrue="1" operator="equal">
      <formula>-1</formula>
    </cfRule>
  </conditionalFormatting>
  <conditionalFormatting sqref="J109:J111">
    <cfRule type="cellIs" dxfId="54" priority="43" stopIfTrue="1" operator="equal">
      <formula>-3</formula>
    </cfRule>
    <cfRule type="cellIs" dxfId="53" priority="44" stopIfTrue="1" operator="equal">
      <formula>-1</formula>
    </cfRule>
  </conditionalFormatting>
  <conditionalFormatting sqref="J112:J116">
    <cfRule type="cellIs" dxfId="52" priority="41" stopIfTrue="1" operator="equal">
      <formula>-3</formula>
    </cfRule>
    <cfRule type="cellIs" dxfId="51" priority="42" stopIfTrue="1" operator="equal">
      <formula>-1</formula>
    </cfRule>
  </conditionalFormatting>
  <conditionalFormatting sqref="J117:J118 J120:J125">
    <cfRule type="cellIs" dxfId="50" priority="38" stopIfTrue="1" operator="equal">
      <formula>-3</formula>
    </cfRule>
    <cfRule type="cellIs" dxfId="49" priority="39" stopIfTrue="1" operator="equal">
      <formula>-1</formula>
    </cfRule>
  </conditionalFormatting>
  <conditionalFormatting sqref="J119">
    <cfRule type="cellIs" dxfId="48" priority="40" stopIfTrue="1" operator="lessThan">
      <formula>0</formula>
    </cfRule>
  </conditionalFormatting>
  <conditionalFormatting sqref="J126">
    <cfRule type="cellIs" dxfId="47" priority="35" stopIfTrue="1" operator="equal">
      <formula>-3</formula>
    </cfRule>
    <cfRule type="cellIs" dxfId="46" priority="36" stopIfTrue="1" operator="equal">
      <formula>-1</formula>
    </cfRule>
  </conditionalFormatting>
  <conditionalFormatting sqref="J127:J128">
    <cfRule type="cellIs" dxfId="45" priority="37" stopIfTrue="1" operator="lessThan">
      <formula>0</formula>
    </cfRule>
  </conditionalFormatting>
  <conditionalFormatting sqref="J129:J134">
    <cfRule type="cellIs" dxfId="44" priority="33" stopIfTrue="1" operator="equal">
      <formula>-3</formula>
    </cfRule>
    <cfRule type="cellIs" dxfId="43" priority="34" stopIfTrue="1" operator="equal">
      <formula>-1</formula>
    </cfRule>
  </conditionalFormatting>
  <conditionalFormatting sqref="J135:J138">
    <cfRule type="cellIs" dxfId="42" priority="31" stopIfTrue="1" operator="equal">
      <formula>-3</formula>
    </cfRule>
    <cfRule type="cellIs" dxfId="41" priority="32" stopIfTrue="1" operator="equal">
      <formula>-1</formula>
    </cfRule>
  </conditionalFormatting>
  <conditionalFormatting sqref="J139:J140">
    <cfRule type="cellIs" dxfId="40" priority="29" stopIfTrue="1" operator="equal">
      <formula>-3</formula>
    </cfRule>
    <cfRule type="cellIs" dxfId="39" priority="30" stopIfTrue="1" operator="equal">
      <formula>-1</formula>
    </cfRule>
  </conditionalFormatting>
  <conditionalFormatting sqref="J141">
    <cfRule type="cellIs" dxfId="38" priority="26" stopIfTrue="1" operator="equal">
      <formula>-3</formula>
    </cfRule>
    <cfRule type="cellIs" dxfId="37" priority="27" stopIfTrue="1" operator="equal">
      <formula>-1</formula>
    </cfRule>
  </conditionalFormatting>
  <conditionalFormatting sqref="J142:J143">
    <cfRule type="cellIs" dxfId="36" priority="28" stopIfTrue="1" operator="lessThan">
      <formula>0</formula>
    </cfRule>
  </conditionalFormatting>
  <conditionalFormatting sqref="J144:J149">
    <cfRule type="cellIs" dxfId="35" priority="24" stopIfTrue="1" operator="equal">
      <formula>-3</formula>
    </cfRule>
    <cfRule type="cellIs" dxfId="34" priority="25" stopIfTrue="1" operator="equal">
      <formula>-1</formula>
    </cfRule>
  </conditionalFormatting>
  <conditionalFormatting sqref="J150:J152">
    <cfRule type="cellIs" dxfId="33" priority="22" stopIfTrue="1" operator="equal">
      <formula>-3</formula>
    </cfRule>
    <cfRule type="cellIs" dxfId="32" priority="23" stopIfTrue="1" operator="equal">
      <formula>-1</formula>
    </cfRule>
  </conditionalFormatting>
  <conditionalFormatting sqref="J153:J155">
    <cfRule type="cellIs" dxfId="31" priority="20" stopIfTrue="1" operator="equal">
      <formula>-3</formula>
    </cfRule>
    <cfRule type="cellIs" dxfId="30" priority="21" stopIfTrue="1" operator="equal">
      <formula>-1</formula>
    </cfRule>
  </conditionalFormatting>
  <conditionalFormatting sqref="J156:J158">
    <cfRule type="cellIs" dxfId="29" priority="18" stopIfTrue="1" operator="equal">
      <formula>-3</formula>
    </cfRule>
    <cfRule type="cellIs" dxfId="28" priority="19" stopIfTrue="1" operator="equal">
      <formula>-1</formula>
    </cfRule>
  </conditionalFormatting>
  <conditionalFormatting sqref="J159:J163">
    <cfRule type="cellIs" dxfId="27" priority="16" stopIfTrue="1" operator="equal">
      <formula>-3</formula>
    </cfRule>
    <cfRule type="cellIs" dxfId="26" priority="17" stopIfTrue="1" operator="equal">
      <formula>-1</formula>
    </cfRule>
  </conditionalFormatting>
  <conditionalFormatting sqref="J164:J165 J167:J172">
    <cfRule type="cellIs" dxfId="25" priority="13" stopIfTrue="1" operator="equal">
      <formula>-3</formula>
    </cfRule>
    <cfRule type="cellIs" dxfId="24" priority="14" stopIfTrue="1" operator="equal">
      <formula>-1</formula>
    </cfRule>
  </conditionalFormatting>
  <conditionalFormatting sqref="J166">
    <cfRule type="cellIs" dxfId="23" priority="15" stopIfTrue="1" operator="lessThan">
      <formula>0</formula>
    </cfRule>
  </conditionalFormatting>
  <conditionalFormatting sqref="J173">
    <cfRule type="cellIs" dxfId="22" priority="10" stopIfTrue="1" operator="equal">
      <formula>-3</formula>
    </cfRule>
    <cfRule type="cellIs" dxfId="21" priority="11" stopIfTrue="1" operator="equal">
      <formula>-1</formula>
    </cfRule>
  </conditionalFormatting>
  <conditionalFormatting sqref="J174:J175">
    <cfRule type="cellIs" dxfId="20" priority="12" stopIfTrue="1" operator="lessThan">
      <formula>0</formula>
    </cfRule>
  </conditionalFormatting>
  <conditionalFormatting sqref="J176:J181">
    <cfRule type="cellIs" dxfId="19" priority="8" stopIfTrue="1" operator="equal">
      <formula>-3</formula>
    </cfRule>
    <cfRule type="cellIs" dxfId="18" priority="9" stopIfTrue="1" operator="equal">
      <formula>-1</formula>
    </cfRule>
  </conditionalFormatting>
  <conditionalFormatting sqref="J182:J185">
    <cfRule type="cellIs" dxfId="17" priority="6" stopIfTrue="1" operator="equal">
      <formula>-3</formula>
    </cfRule>
    <cfRule type="cellIs" dxfId="16" priority="7" stopIfTrue="1" operator="equal">
      <formula>-1</formula>
    </cfRule>
  </conditionalFormatting>
  <conditionalFormatting sqref="J186:J187">
    <cfRule type="cellIs" dxfId="15" priority="4" stopIfTrue="1" operator="equal">
      <formula>-3</formula>
    </cfRule>
    <cfRule type="cellIs" dxfId="14" priority="5" stopIfTrue="1" operator="equal">
      <formula>-1</formula>
    </cfRule>
  </conditionalFormatting>
  <conditionalFormatting sqref="J188">
    <cfRule type="cellIs" dxfId="13" priority="1" stopIfTrue="1" operator="equal">
      <formula>-3</formula>
    </cfRule>
    <cfRule type="cellIs" dxfId="12" priority="2" stopIfTrue="1" operator="equal">
      <formula>-1</formula>
    </cfRule>
  </conditionalFormatting>
  <conditionalFormatting sqref="J189:J190">
    <cfRule type="cellIs" dxfId="11" priority="3" stopIfTrue="1" operator="lessThan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" sqref="B3"/>
    </sheetView>
  </sheetViews>
  <sheetFormatPr baseColWidth="10" defaultRowHeight="12.75"/>
  <sheetData>
    <row r="1" spans="1:7">
      <c r="A1" t="s">
        <v>4</v>
      </c>
      <c r="B1" t="s">
        <v>11</v>
      </c>
      <c r="C1" t="s">
        <v>58</v>
      </c>
      <c r="D1" t="s">
        <v>60</v>
      </c>
      <c r="E1" t="s">
        <v>57</v>
      </c>
      <c r="F1" t="s">
        <v>59</v>
      </c>
    </row>
    <row r="2" spans="1:7">
      <c r="A2" t="s">
        <v>65</v>
      </c>
      <c r="B2" t="s">
        <v>13</v>
      </c>
      <c r="C2" t="s">
        <v>65</v>
      </c>
      <c r="D2" t="s">
        <v>13</v>
      </c>
      <c r="E2" t="s">
        <v>65</v>
      </c>
      <c r="F2" t="s">
        <v>13</v>
      </c>
    </row>
    <row r="3" spans="1:7">
      <c r="A3">
        <f>E3</f>
        <v>580</v>
      </c>
      <c r="C3">
        <v>0</v>
      </c>
      <c r="D3">
        <v>0</v>
      </c>
      <c r="E3">
        <v>580</v>
      </c>
      <c r="F3">
        <v>90</v>
      </c>
      <c r="G3" s="10"/>
    </row>
    <row r="5" spans="1:7">
      <c r="B5">
        <f>(C3*D3+E3*F3)/A3</f>
        <v>90</v>
      </c>
    </row>
  </sheetData>
  <phoneticPr fontId="1" type="noConversion"/>
  <conditionalFormatting sqref="G3">
    <cfRule type="cellIs" dxfId="10" priority="62" stopIfTrue="1" operator="equal">
      <formula>-3</formula>
    </cfRule>
    <cfRule type="cellIs" dxfId="9" priority="63" stopIfTrue="1" operator="equal">
      <formula>-1</formula>
    </cfRule>
  </conditionalFormatting>
  <conditionalFormatting sqref="E15:F15">
    <cfRule type="cellIs" dxfId="8" priority="60" stopIfTrue="1" operator="equal">
      <formula>-3</formula>
    </cfRule>
    <cfRule type="cellIs" dxfId="7" priority="61" stopIfTrue="1" operator="equal">
      <formula>-1</formula>
    </cfRule>
  </conditionalFormatting>
  <conditionalFormatting sqref="E8:F8">
    <cfRule type="cellIs" dxfId="6" priority="58" stopIfTrue="1" operator="equal">
      <formula>-3</formula>
    </cfRule>
    <cfRule type="cellIs" dxfId="5" priority="59" stopIfTrue="1" operator="equal">
      <formula>-1</formula>
    </cfRule>
  </conditionalFormatting>
  <conditionalFormatting sqref="A9:F14">
    <cfRule type="cellIs" dxfId="4" priority="40" stopIfTrue="1" operator="equal">
      <formula>-3</formula>
    </cfRule>
    <cfRule type="cellIs" dxfId="3" priority="41" stopIfTrue="1" operator="equal">
      <formula>-1</formula>
    </cfRule>
  </conditionalFormatting>
  <conditionalFormatting sqref="A3:F3">
    <cfRule type="cellIs" dxfId="2" priority="1" stopIfTrue="1" operator="equal">
      <formula>-3</formula>
    </cfRule>
    <cfRule type="cellIs" dxfId="1" priority="2" stopIfTrue="1" operator="equal">
      <formula>-2</formula>
    </cfRule>
    <cfRule type="cellIs" dxfId="0" priority="3" stopIfTrue="1" operator="equal">
      <formula>-1</formula>
    </cfRule>
  </conditionalFormatting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Prüfdaten KEx-15</vt:lpstr>
      <vt:lpstr>Prüfdaten DUA-13</vt:lpstr>
      <vt:lpstr>Prüfdaten DUA-14</vt:lpstr>
      <vt:lpstr>Prüfdaten DUA-51</vt:lpstr>
      <vt:lpstr>Prüfdaten DUA-15,-16</vt:lpstr>
      <vt:lpstr>Prüfdaten DUA-52</vt:lpstr>
      <vt:lpstr>Prüfdaten DUA-53</vt:lpstr>
      <vt:lpstr>Berechnung vKfz</vt:lpstr>
    </vt:vector>
  </TitlesOfParts>
  <Company>Innenverwaltung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Plausibilitätsprüfung Kurzzeitdaten FG 1 Prüfdaten</dc:title>
  <dc:subject>Überarbeitung DUA</dc:subject>
  <dc:creator>Bräuner, Thomas (RPT)</dc:creator>
  <cp:lastModifiedBy>Bräuner, Thomas (RPT)</cp:lastModifiedBy>
  <cp:lastPrinted>2015-03-13T08:08:03Z</cp:lastPrinted>
  <dcterms:created xsi:type="dcterms:W3CDTF">2014-02-26T08:54:12Z</dcterms:created>
  <dcterms:modified xsi:type="dcterms:W3CDTF">2016-03-22T10:08:49Z</dcterms:modified>
</cp:coreProperties>
</file>