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715" windowHeight="9855"/>
  </bookViews>
  <sheets>
    <sheet name="매출매입표()" sheetId="1" r:id="rId1"/>
    <sheet name="Recovered_Sheet1" sheetId="2" r:id="rId2"/>
  </sheets>
  <calcPr calcId="125725"/>
  <fileRecoveryPr repairLoad="1"/>
</workbook>
</file>

<file path=xl/calcChain.xml><?xml version="1.0" encoding="utf-8"?>
<calcChain xmlns="http://schemas.openxmlformats.org/spreadsheetml/2006/main">
  <c r="J8" i="1"/>
  <c r="I8"/>
  <c r="H8"/>
  <c r="G8"/>
  <c r="F8"/>
  <c r="E8"/>
  <c r="D8"/>
  <c r="D10" s="1"/>
  <c r="D12" s="1"/>
  <c r="J5"/>
  <c r="D11" s="1"/>
  <c r="H5"/>
  <c r="G5"/>
  <c r="D5"/>
  <c r="I3"/>
  <c r="I5" s="1"/>
  <c r="D9" s="1"/>
  <c r="D13" s="1"/>
  <c r="F3"/>
  <c r="F5" s="1"/>
  <c r="E3"/>
  <c r="E5" s="1"/>
  <c r="K6" i="2"/>
  <c r="J6"/>
  <c r="I6"/>
  <c r="H6"/>
</calcChain>
</file>

<file path=xl/sharedStrings.xml><?xml version="1.0" encoding="utf-8"?>
<sst xmlns="http://schemas.openxmlformats.org/spreadsheetml/2006/main" count="94" uniqueCount="79">
  <si>
    <t>구분</t>
  </si>
  <si>
    <t>전표번호</t>
  </si>
  <si>
    <t>전표내역</t>
  </si>
  <si>
    <t>금액(VAT포함)</t>
  </si>
  <si>
    <t>VAT</t>
  </si>
  <si>
    <t>금액(VAT제외)</t>
  </si>
  <si>
    <t>전월반제금액</t>
  </si>
  <si>
    <t>당월반제금액</t>
  </si>
  <si>
    <t>반제금액총액</t>
  </si>
  <si>
    <t>당월Open금액</t>
  </si>
  <si>
    <t>원전표</t>
  </si>
  <si>
    <t>역분개</t>
  </si>
  <si>
    <t>제출자료/비고</t>
  </si>
  <si>
    <t>온라인 매출</t>
  </si>
  <si>
    <t>온라인매출액소계</t>
  </si>
  <si>
    <t>결제 수수료 등 비용 소계</t>
  </si>
  <si>
    <t>온라인 신용카다 판매매출(KCP 신용카드)</t>
    <phoneticPr fontId="23" type="noConversion"/>
  </si>
  <si>
    <t>매출액</t>
  </si>
  <si>
    <t>전월Open 금액(A)</t>
  </si>
  <si>
    <t>통장 입금액(B)</t>
  </si>
  <si>
    <t>통장 입금액(A + B)</t>
  </si>
  <si>
    <t>Open 금액</t>
  </si>
  <si>
    <t>결제수수료</t>
  </si>
  <si>
    <t>수수료부가세</t>
  </si>
  <si>
    <t>매출</t>
    <phoneticPr fontId="23" type="noConversion"/>
  </si>
  <si>
    <t>순번</t>
  </si>
  <si>
    <t>승인일자</t>
  </si>
  <si>
    <t>주문번호</t>
    <phoneticPr fontId="23" type="noConversion"/>
  </si>
  <si>
    <t>주문조직</t>
    <phoneticPr fontId="23" type="noConversion"/>
  </si>
  <si>
    <t>상품명</t>
    <phoneticPr fontId="23" type="noConversion"/>
  </si>
  <si>
    <t>고객명</t>
  </si>
  <si>
    <t>승인번호</t>
  </si>
  <si>
    <t>결제금액</t>
  </si>
  <si>
    <t>입금액</t>
  </si>
  <si>
    <t>오픈여부</t>
  </si>
  <si>
    <t>이월여부</t>
  </si>
  <si>
    <t>비고</t>
  </si>
  <si>
    <t>총 계</t>
    <phoneticPr fontId="23" type="noConversion"/>
  </si>
  <si>
    <t>심재순</t>
  </si>
  <si>
    <t>Y</t>
  </si>
  <si>
    <t>이영도</t>
  </si>
  <si>
    <t>S0220161020A01</t>
  </si>
  <si>
    <t>IF-200W</t>
  </si>
  <si>
    <t>박라해</t>
  </si>
  <si>
    <t>S0220161019A01</t>
  </si>
  <si>
    <t>김서주</t>
  </si>
  <si>
    <t>S0220161018A01</t>
  </si>
  <si>
    <t>양승태</t>
  </si>
  <si>
    <t>S0220161017A02</t>
  </si>
  <si>
    <t>임철호</t>
  </si>
  <si>
    <t>S0220161017A01</t>
  </si>
  <si>
    <t>김덕환</t>
  </si>
  <si>
    <t>S0220161013A01</t>
  </si>
  <si>
    <t>IF-100W</t>
  </si>
  <si>
    <t>전현상</t>
  </si>
  <si>
    <t>S0220161011A03</t>
  </si>
  <si>
    <t>김정원</t>
  </si>
  <si>
    <t>S0220161011A02</t>
  </si>
  <si>
    <t>배미현</t>
  </si>
  <si>
    <t>S0220161011A01</t>
  </si>
  <si>
    <t>이윤상</t>
  </si>
  <si>
    <t>S0220161007A02</t>
  </si>
  <si>
    <t>이기중</t>
  </si>
  <si>
    <t>S0220161007A01</t>
  </si>
  <si>
    <t>김순옥</t>
  </si>
  <si>
    <t>S0220161006A01</t>
  </si>
  <si>
    <t>이근배</t>
  </si>
  <si>
    <t>S0220161005A01</t>
  </si>
  <si>
    <t>2016-10월 매출매입표</t>
    <phoneticPr fontId="19" type="noConversion"/>
  </si>
  <si>
    <t>온라인 결제 시스템 - KCP 신용카드</t>
    <phoneticPr fontId="19" type="noConversion"/>
  </si>
  <si>
    <t>온라인 결제 시스템 - KCP 계좌이체</t>
    <phoneticPr fontId="19" type="noConversion"/>
  </si>
  <si>
    <t>전자상거래 수수료</t>
    <phoneticPr fontId="19" type="noConversion"/>
  </si>
  <si>
    <t>결제 대행수수료 - KCP 신용카드</t>
    <phoneticPr fontId="19" type="noConversion"/>
  </si>
  <si>
    <t>결제 대행수수료 - KCP 계좌이체</t>
    <phoneticPr fontId="19" type="noConversion"/>
  </si>
  <si>
    <t>판매 정산 대상 금액(A)</t>
    <phoneticPr fontId="19" type="noConversion"/>
  </si>
  <si>
    <t>결제 대행수수료(B)</t>
    <phoneticPr fontId="19" type="noConversion"/>
  </si>
  <si>
    <t>매출 OPEN 금액(C)</t>
    <phoneticPr fontId="19" type="noConversion"/>
  </si>
  <si>
    <t>합 계  (B+C)</t>
    <phoneticPr fontId="19" type="noConversion"/>
  </si>
  <si>
    <t>매출 반제 총액 (A-B-C)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</si>
</sst>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#,##0;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" fillId="0" borderId="0" xfId="42">
      <alignment vertical="center"/>
    </xf>
    <xf numFmtId="0" fontId="1" fillId="0" borderId="10" xfId="42" applyBorder="1" applyAlignment="1">
      <alignment horizontal="center" vertical="center" wrapText="1"/>
    </xf>
    <xf numFmtId="176" fontId="1" fillId="0" borderId="10" xfId="42" applyNumberFormat="1" applyBorder="1" applyAlignment="1">
      <alignment horizontal="right" vertical="center" wrapText="1"/>
    </xf>
    <xf numFmtId="14" fontId="1" fillId="0" borderId="10" xfId="42" applyNumberFormat="1" applyBorder="1" applyAlignment="1">
      <alignment horizontal="center" vertical="center" wrapText="1"/>
    </xf>
    <xf numFmtId="0" fontId="1" fillId="0" borderId="10" xfId="42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0" xfId="42" applyFont="1" applyAlignment="1">
      <alignment horizontal="center" vertical="center" wrapText="1"/>
    </xf>
    <xf numFmtId="0" fontId="1" fillId="0" borderId="17" xfId="42" applyBorder="1" applyAlignment="1">
      <alignment vertical="center" wrapText="1"/>
    </xf>
    <xf numFmtId="0" fontId="1" fillId="0" borderId="18" xfId="42" applyBorder="1" applyAlignment="1">
      <alignment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0" xfId="0" applyFont="1" applyFill="1" applyAlignment="1">
      <alignment horizontal="center" vertical="center"/>
    </xf>
    <xf numFmtId="0" fontId="25" fillId="0" borderId="14" xfId="0" applyFont="1" applyBorder="1" applyAlignment="1">
      <alignment horizontal="left" vertical="center" wrapText="1"/>
    </xf>
    <xf numFmtId="176" fontId="25" fillId="37" borderId="10" xfId="0" applyNumberFormat="1" applyFont="1" applyFill="1" applyBorder="1" applyAlignment="1">
      <alignment horizontal="center" vertical="center" wrapText="1"/>
    </xf>
    <xf numFmtId="176" fontId="25" fillId="34" borderId="10" xfId="0" applyNumberFormat="1" applyFont="1" applyFill="1" applyBorder="1" applyAlignment="1">
      <alignment horizontal="left" vertical="center" wrapText="1"/>
    </xf>
    <xf numFmtId="176" fontId="25" fillId="34" borderId="10" xfId="0" applyNumberFormat="1" applyFont="1" applyFill="1" applyBorder="1" applyAlignment="1">
      <alignment horizontal="right" vertical="center" wrapText="1"/>
    </xf>
    <xf numFmtId="176" fontId="25" fillId="0" borderId="10" xfId="0" applyNumberFormat="1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176" fontId="26" fillId="37" borderId="10" xfId="0" applyNumberFormat="1" applyFont="1" applyFill="1" applyBorder="1" applyAlignment="1">
      <alignment horizontal="center" vertical="center" wrapText="1"/>
    </xf>
    <xf numFmtId="176" fontId="26" fillId="36" borderId="10" xfId="0" applyNumberFormat="1" applyFont="1" applyFill="1" applyBorder="1" applyAlignment="1">
      <alignment horizontal="center" vertical="center" wrapText="1"/>
    </xf>
    <xf numFmtId="176" fontId="26" fillId="36" borderId="10" xfId="0" applyNumberFormat="1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5" fillId="37" borderId="14" xfId="0" applyFont="1" applyFill="1" applyBorder="1" applyAlignment="1">
      <alignment horizontal="center" vertical="center" wrapText="1"/>
    </xf>
    <xf numFmtId="176" fontId="25" fillId="37" borderId="19" xfId="0" applyNumberFormat="1" applyFont="1" applyFill="1" applyBorder="1" applyAlignment="1">
      <alignment horizontal="center" vertical="center" wrapText="1"/>
    </xf>
    <xf numFmtId="176" fontId="25" fillId="35" borderId="10" xfId="0" applyNumberFormat="1" applyFont="1" applyFill="1" applyBorder="1" applyAlignment="1">
      <alignment horizontal="left" vertical="center" wrapText="1"/>
    </xf>
    <xf numFmtId="176" fontId="25" fillId="35" borderId="10" xfId="0" applyNumberFormat="1" applyFont="1" applyFill="1" applyBorder="1" applyAlignment="1">
      <alignment horizontal="right" vertical="center" wrapText="1"/>
    </xf>
    <xf numFmtId="0" fontId="25" fillId="37" borderId="15" xfId="0" applyFont="1" applyFill="1" applyBorder="1" applyAlignment="1">
      <alignment horizontal="center" vertical="center" wrapText="1"/>
    </xf>
    <xf numFmtId="176" fontId="25" fillId="37" borderId="16" xfId="0" applyNumberFormat="1" applyFont="1" applyFill="1" applyBorder="1" applyAlignment="1">
      <alignment horizontal="center" vertical="center" wrapText="1"/>
    </xf>
    <xf numFmtId="176" fontId="25" fillId="37" borderId="16" xfId="0" applyNumberFormat="1" applyFont="1" applyFill="1" applyBorder="1" applyAlignment="1">
      <alignment horizontal="left" vertical="center" wrapText="1"/>
    </xf>
    <xf numFmtId="176" fontId="25" fillId="37" borderId="16" xfId="0" applyNumberFormat="1" applyFont="1" applyFill="1" applyBorder="1" applyAlignment="1">
      <alignment horizontal="right" vertical="center" wrapText="1"/>
    </xf>
    <xf numFmtId="0" fontId="25" fillId="37" borderId="16" xfId="0" applyFont="1" applyFill="1" applyBorder="1" applyAlignment="1">
      <alignment horizontal="center" vertical="center" wrapText="1"/>
    </xf>
    <xf numFmtId="176" fontId="26" fillId="36" borderId="10" xfId="0" applyNumberFormat="1" applyFont="1" applyFill="1" applyBorder="1" applyAlignment="1">
      <alignment horizontal="left" vertical="center" wrapText="1"/>
    </xf>
    <xf numFmtId="176" fontId="25" fillId="36" borderId="10" xfId="0" applyNumberFormat="1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showGridLines="0" tabSelected="1" workbookViewId="0">
      <selection activeCell="D16" sqref="D16"/>
    </sheetView>
  </sheetViews>
  <sheetFormatPr defaultRowHeight="16.5"/>
  <cols>
    <col min="1" max="1" width="14.625" style="2" bestFit="1" customWidth="1"/>
    <col min="2" max="2" width="15.375" style="2" customWidth="1"/>
    <col min="3" max="3" width="30.875" style="2" bestFit="1" customWidth="1"/>
    <col min="4" max="4" width="12" style="2" bestFit="1" customWidth="1"/>
    <col min="5" max="5" width="6.875" style="2" bestFit="1" customWidth="1"/>
    <col min="6" max="6" width="12" style="2" bestFit="1" customWidth="1"/>
    <col min="7" max="9" width="11.25" style="2" bestFit="1" customWidth="1"/>
    <col min="10" max="10" width="12.125" style="2" bestFit="1" customWidth="1"/>
    <col min="11" max="12" width="7.125" style="2" bestFit="1" customWidth="1"/>
    <col min="13" max="13" width="13.875" style="2" bestFit="1" customWidth="1"/>
    <col min="14" max="16384" width="9" style="2"/>
  </cols>
  <sheetData>
    <row r="1" spans="1:13" s="1" customFormat="1" ht="47.25" customHeight="1">
      <c r="A1" s="8" t="s">
        <v>68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s="16" customFormat="1" ht="12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</row>
    <row r="3" spans="1:13" s="22" customFormat="1" ht="12">
      <c r="A3" s="17" t="s">
        <v>13</v>
      </c>
      <c r="B3" s="18"/>
      <c r="C3" s="19" t="s">
        <v>69</v>
      </c>
      <c r="D3" s="20">
        <v>179500</v>
      </c>
      <c r="E3" s="20">
        <f>ROUNDUP(D3/11, 0)</f>
        <v>16319</v>
      </c>
      <c r="F3" s="20">
        <f>D3-ROUNDUP(D3/11, 0)</f>
        <v>163181</v>
      </c>
      <c r="G3" s="20">
        <v>45932</v>
      </c>
      <c r="H3" s="20">
        <v>155202</v>
      </c>
      <c r="I3" s="20">
        <f>SUM(G3:H3)</f>
        <v>201134</v>
      </c>
      <c r="J3" s="20">
        <v>18373</v>
      </c>
      <c r="K3" s="21"/>
      <c r="L3" s="21"/>
      <c r="M3" s="21"/>
    </row>
    <row r="4" spans="1:13" s="22" customFormat="1" ht="12">
      <c r="A4" s="23"/>
      <c r="B4" s="18"/>
      <c r="C4" s="19" t="s">
        <v>70</v>
      </c>
      <c r="D4" s="20"/>
      <c r="E4" s="20"/>
      <c r="F4" s="20"/>
      <c r="G4" s="20"/>
      <c r="H4" s="20"/>
      <c r="I4" s="20"/>
      <c r="J4" s="20"/>
      <c r="K4" s="21"/>
      <c r="L4" s="21"/>
      <c r="M4" s="21"/>
    </row>
    <row r="5" spans="1:13" s="28" customFormat="1" ht="12">
      <c r="A5" s="24"/>
      <c r="B5" s="25"/>
      <c r="C5" s="26" t="s">
        <v>14</v>
      </c>
      <c r="D5" s="27">
        <f t="shared" ref="D5:J5" si="0">SUM(D3:D4)</f>
        <v>179500</v>
      </c>
      <c r="E5" s="27">
        <f t="shared" si="0"/>
        <v>16319</v>
      </c>
      <c r="F5" s="27">
        <f t="shared" si="0"/>
        <v>163181</v>
      </c>
      <c r="G5" s="27">
        <f t="shared" si="0"/>
        <v>45932</v>
      </c>
      <c r="H5" s="27">
        <f t="shared" si="0"/>
        <v>155202</v>
      </c>
      <c r="I5" s="27">
        <f t="shared" si="0"/>
        <v>201134</v>
      </c>
      <c r="J5" s="27">
        <f t="shared" si="0"/>
        <v>18373</v>
      </c>
      <c r="K5" s="26"/>
      <c r="L5" s="26"/>
      <c r="M5" s="26"/>
    </row>
    <row r="6" spans="1:13" s="22" customFormat="1" ht="12">
      <c r="A6" s="17" t="s">
        <v>71</v>
      </c>
      <c r="B6" s="18"/>
      <c r="C6" s="19" t="s">
        <v>72</v>
      </c>
      <c r="D6" s="20">
        <v>5922</v>
      </c>
      <c r="E6" s="20">
        <v>537</v>
      </c>
      <c r="F6" s="20">
        <v>5385</v>
      </c>
      <c r="G6" s="20"/>
      <c r="H6" s="20"/>
      <c r="I6" s="20"/>
      <c r="J6" s="20"/>
      <c r="K6" s="21"/>
      <c r="L6" s="21"/>
      <c r="M6" s="21"/>
    </row>
    <row r="7" spans="1:13" s="22" customFormat="1" ht="12">
      <c r="A7" s="23"/>
      <c r="B7" s="18"/>
      <c r="C7" s="19" t="s">
        <v>73</v>
      </c>
      <c r="D7" s="20"/>
      <c r="E7" s="20"/>
      <c r="F7" s="20"/>
      <c r="G7" s="20"/>
      <c r="H7" s="20"/>
      <c r="I7" s="20"/>
      <c r="J7" s="20"/>
      <c r="K7" s="21"/>
      <c r="L7" s="21"/>
      <c r="M7" s="21"/>
    </row>
    <row r="8" spans="1:13" s="28" customFormat="1" ht="12">
      <c r="A8" s="24"/>
      <c r="B8" s="25"/>
      <c r="C8" s="26" t="s">
        <v>15</v>
      </c>
      <c r="D8" s="27">
        <f t="shared" ref="D8:J8" si="1">SUM(D6:D7)</f>
        <v>5922</v>
      </c>
      <c r="E8" s="27">
        <f t="shared" si="1"/>
        <v>537</v>
      </c>
      <c r="F8" s="27">
        <f t="shared" si="1"/>
        <v>5385</v>
      </c>
      <c r="G8" s="27">
        <f t="shared" si="1"/>
        <v>0</v>
      </c>
      <c r="H8" s="27">
        <f t="shared" si="1"/>
        <v>0</v>
      </c>
      <c r="I8" s="27">
        <f t="shared" si="1"/>
        <v>0</v>
      </c>
      <c r="J8" s="27">
        <f t="shared" si="1"/>
        <v>0</v>
      </c>
      <c r="K8" s="26"/>
      <c r="L8" s="26"/>
      <c r="M8" s="26"/>
    </row>
    <row r="9" spans="1:13" s="22" customFormat="1" ht="12">
      <c r="A9" s="29"/>
      <c r="B9" s="30"/>
      <c r="C9" s="31" t="s">
        <v>74</v>
      </c>
      <c r="D9" s="32">
        <f>+I5</f>
        <v>201134</v>
      </c>
      <c r="E9" s="32"/>
      <c r="F9" s="32"/>
      <c r="G9" s="32"/>
      <c r="H9" s="32"/>
      <c r="I9" s="32"/>
      <c r="J9" s="32"/>
      <c r="K9" s="30"/>
      <c r="L9" s="30"/>
      <c r="M9" s="30"/>
    </row>
    <row r="10" spans="1:13" s="22" customFormat="1" ht="12">
      <c r="A10" s="33"/>
      <c r="B10" s="34"/>
      <c r="C10" s="35" t="s">
        <v>75</v>
      </c>
      <c r="D10" s="36">
        <f>+D8</f>
        <v>5922</v>
      </c>
      <c r="E10" s="36"/>
      <c r="F10" s="36"/>
      <c r="G10" s="36"/>
      <c r="H10" s="36"/>
      <c r="I10" s="36"/>
      <c r="J10" s="36"/>
      <c r="K10" s="34"/>
      <c r="L10" s="34"/>
      <c r="M10" s="34"/>
    </row>
    <row r="11" spans="1:13" s="22" customFormat="1" ht="12">
      <c r="A11" s="33"/>
      <c r="B11" s="18"/>
      <c r="C11" s="19" t="s">
        <v>76</v>
      </c>
      <c r="D11" s="20">
        <f>+J5</f>
        <v>18373</v>
      </c>
      <c r="E11" s="20"/>
      <c r="F11" s="20"/>
      <c r="G11" s="20"/>
      <c r="H11" s="20"/>
      <c r="I11" s="20"/>
      <c r="J11" s="20"/>
      <c r="K11" s="21"/>
      <c r="L11" s="21"/>
      <c r="M11" s="21"/>
    </row>
    <row r="12" spans="1:13" s="22" customFormat="1" ht="12">
      <c r="A12" s="33"/>
      <c r="B12" s="18"/>
      <c r="C12" s="31" t="s">
        <v>77</v>
      </c>
      <c r="D12" s="32">
        <f>SUM(D10:D11)</f>
        <v>24295</v>
      </c>
      <c r="E12" s="32"/>
      <c r="F12" s="32"/>
      <c r="G12" s="32"/>
      <c r="H12" s="32"/>
      <c r="I12" s="32"/>
      <c r="J12" s="32"/>
      <c r="K12" s="21"/>
      <c r="L12" s="21"/>
      <c r="M12" s="21"/>
    </row>
    <row r="13" spans="1:13" s="22" customFormat="1" ht="21.75" customHeight="1">
      <c r="A13" s="37"/>
      <c r="B13" s="18"/>
      <c r="C13" s="38" t="s">
        <v>78</v>
      </c>
      <c r="D13" s="27">
        <f>+D9-D12</f>
        <v>176839</v>
      </c>
      <c r="E13" s="27"/>
      <c r="F13" s="27"/>
      <c r="G13" s="27"/>
      <c r="H13" s="27"/>
      <c r="I13" s="27"/>
      <c r="J13" s="27"/>
      <c r="K13" s="39"/>
      <c r="L13" s="39"/>
      <c r="M13" s="39"/>
    </row>
  </sheetData>
  <mergeCells count="4">
    <mergeCell ref="A1:M1"/>
    <mergeCell ref="A3:A5"/>
    <mergeCell ref="A6:A8"/>
    <mergeCell ref="A9:A13"/>
  </mergeCells>
  <phoneticPr fontId="19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showGridLines="0" workbookViewId="0">
      <selection activeCell="K11" sqref="K11"/>
    </sheetView>
  </sheetViews>
  <sheetFormatPr defaultRowHeight="16.5"/>
  <cols>
    <col min="1" max="1" width="11" style="3" bestFit="1" customWidth="1"/>
    <col min="2" max="2" width="11.125" style="3" bestFit="1" customWidth="1"/>
    <col min="3" max="3" width="17.625" style="3" bestFit="1" customWidth="1"/>
    <col min="4" max="4" width="14.25" style="3" bestFit="1" customWidth="1"/>
    <col min="5" max="5" width="18.625" style="3" bestFit="1" customWidth="1"/>
    <col min="6" max="6" width="16.375" style="3" bestFit="1" customWidth="1"/>
    <col min="7" max="7" width="11" style="3" bestFit="1" customWidth="1"/>
    <col min="8" max="8" width="13" style="3" bestFit="1" customWidth="1"/>
    <col min="9" max="9" width="9.5" style="3" bestFit="1" customWidth="1"/>
    <col min="10" max="10" width="9" style="3"/>
    <col min="11" max="11" width="11" style="3" bestFit="1" customWidth="1"/>
    <col min="12" max="12" width="13" style="3" bestFit="1" customWidth="1"/>
    <col min="13" max="13" width="8.625" style="3" customWidth="1"/>
    <col min="14" max="16384" width="9" style="3"/>
  </cols>
  <sheetData>
    <row r="1" spans="1:14" ht="30" customHeight="1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>
      <c r="A2" s="4" t="s">
        <v>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14">
      <c r="A3" s="4" t="s">
        <v>24</v>
      </c>
      <c r="B3" s="5">
        <v>179500</v>
      </c>
      <c r="C3" s="5">
        <v>45932</v>
      </c>
      <c r="D3" s="5">
        <v>155202</v>
      </c>
      <c r="E3" s="5">
        <v>201134</v>
      </c>
      <c r="F3" s="5">
        <v>18373</v>
      </c>
      <c r="G3" s="5">
        <v>5385</v>
      </c>
      <c r="H3" s="5">
        <v>540</v>
      </c>
    </row>
    <row r="4" spans="1:1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3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22</v>
      </c>
      <c r="J5" s="4" t="s">
        <v>23</v>
      </c>
      <c r="K5" s="4" t="s">
        <v>33</v>
      </c>
      <c r="L5" s="4" t="s">
        <v>34</v>
      </c>
      <c r="M5" s="4" t="s">
        <v>35</v>
      </c>
      <c r="N5" s="4" t="s">
        <v>36</v>
      </c>
    </row>
    <row r="6" spans="1:14">
      <c r="A6" s="4" t="s">
        <v>37</v>
      </c>
      <c r="B6" s="4"/>
      <c r="C6" s="4"/>
      <c r="D6" s="4"/>
      <c r="E6" s="4"/>
      <c r="F6" s="4"/>
      <c r="G6" s="4"/>
      <c r="H6" s="5">
        <f>SUM(H7:H21)</f>
        <v>179500</v>
      </c>
      <c r="I6" s="5">
        <f>SUM(I7:I21)</f>
        <v>5385</v>
      </c>
      <c r="J6" s="5">
        <f>SUM(J7:J21)</f>
        <v>540</v>
      </c>
      <c r="K6" s="5">
        <f>SUM(K7:K21)</f>
        <v>173575</v>
      </c>
      <c r="L6" s="4"/>
      <c r="M6" s="4"/>
      <c r="N6" s="4"/>
    </row>
    <row r="7" spans="1:14">
      <c r="A7" s="4">
        <v>1</v>
      </c>
      <c r="B7" s="6">
        <v>42671</v>
      </c>
      <c r="C7" s="4"/>
      <c r="D7" s="4"/>
      <c r="E7" s="4"/>
      <c r="F7" s="4" t="s">
        <v>38</v>
      </c>
      <c r="G7" s="4">
        <v>679190</v>
      </c>
      <c r="H7" s="5">
        <v>19000</v>
      </c>
      <c r="I7" s="5">
        <v>570</v>
      </c>
      <c r="J7" s="5">
        <v>57</v>
      </c>
      <c r="K7" s="5">
        <v>18373</v>
      </c>
      <c r="L7" s="4" t="s">
        <v>39</v>
      </c>
      <c r="M7" s="4"/>
      <c r="N7" s="7"/>
    </row>
    <row r="8" spans="1:14">
      <c r="A8" s="4">
        <v>2</v>
      </c>
      <c r="B8" s="6">
        <v>42663</v>
      </c>
      <c r="C8" s="4"/>
      <c r="D8" s="4"/>
      <c r="E8" s="4"/>
      <c r="F8" s="4" t="s">
        <v>40</v>
      </c>
      <c r="G8" s="4">
        <v>30005684</v>
      </c>
      <c r="H8" s="5">
        <v>19500</v>
      </c>
      <c r="I8" s="5">
        <v>585</v>
      </c>
      <c r="J8" s="5">
        <v>59</v>
      </c>
      <c r="K8" s="5">
        <v>18856</v>
      </c>
      <c r="L8" s="4"/>
      <c r="M8" s="4"/>
      <c r="N8" s="7"/>
    </row>
    <row r="9" spans="1:14">
      <c r="A9" s="4">
        <v>3</v>
      </c>
      <c r="B9" s="6">
        <v>42662</v>
      </c>
      <c r="C9" s="4" t="s">
        <v>41</v>
      </c>
      <c r="D9" s="4"/>
      <c r="E9" s="4" t="s">
        <v>42</v>
      </c>
      <c r="F9" s="4" t="s">
        <v>43</v>
      </c>
      <c r="G9" s="4">
        <v>58086507</v>
      </c>
      <c r="H9" s="5">
        <v>10000</v>
      </c>
      <c r="I9" s="5">
        <v>300</v>
      </c>
      <c r="J9" s="5">
        <v>30</v>
      </c>
      <c r="K9" s="5">
        <v>9670</v>
      </c>
      <c r="L9" s="4"/>
      <c r="M9" s="4"/>
      <c r="N9" s="7"/>
    </row>
    <row r="10" spans="1:14">
      <c r="A10" s="4">
        <v>4</v>
      </c>
      <c r="B10" s="6">
        <v>42661</v>
      </c>
      <c r="C10" s="4" t="s">
        <v>44</v>
      </c>
      <c r="D10" s="4"/>
      <c r="E10" s="4" t="s">
        <v>42</v>
      </c>
      <c r="F10" s="4" t="s">
        <v>45</v>
      </c>
      <c r="G10" s="4">
        <v>63975538</v>
      </c>
      <c r="H10" s="5">
        <v>10000</v>
      </c>
      <c r="I10" s="5">
        <v>300</v>
      </c>
      <c r="J10" s="5">
        <v>30</v>
      </c>
      <c r="K10" s="5">
        <v>9670</v>
      </c>
      <c r="L10" s="4"/>
      <c r="M10" s="4"/>
      <c r="N10" s="7"/>
    </row>
    <row r="11" spans="1:14">
      <c r="A11" s="4">
        <v>5</v>
      </c>
      <c r="B11" s="6">
        <v>42661</v>
      </c>
      <c r="C11" s="4" t="s">
        <v>46</v>
      </c>
      <c r="D11" s="4"/>
      <c r="E11" s="4" t="s">
        <v>42</v>
      </c>
      <c r="F11" s="4" t="s">
        <v>47</v>
      </c>
      <c r="G11" s="4">
        <v>30013928</v>
      </c>
      <c r="H11" s="5">
        <v>19500</v>
      </c>
      <c r="I11" s="5">
        <v>585</v>
      </c>
      <c r="J11" s="5">
        <v>59</v>
      </c>
      <c r="K11" s="5">
        <v>18856</v>
      </c>
      <c r="L11" s="4"/>
      <c r="M11" s="4"/>
      <c r="N11" s="7"/>
    </row>
    <row r="12" spans="1:14">
      <c r="A12" s="4">
        <v>6</v>
      </c>
      <c r="B12" s="6">
        <v>42659</v>
      </c>
      <c r="C12" s="4" t="s">
        <v>48</v>
      </c>
      <c r="D12" s="4"/>
      <c r="E12" s="4" t="s">
        <v>42</v>
      </c>
      <c r="F12" s="4" t="s">
        <v>49</v>
      </c>
      <c r="G12" s="4">
        <v>483207</v>
      </c>
      <c r="H12" s="5">
        <v>10000</v>
      </c>
      <c r="I12" s="5">
        <v>300</v>
      </c>
      <c r="J12" s="5">
        <v>30</v>
      </c>
      <c r="K12" s="5">
        <v>9670</v>
      </c>
      <c r="L12" s="4"/>
      <c r="M12" s="4"/>
      <c r="N12" s="7"/>
    </row>
    <row r="13" spans="1:14">
      <c r="A13" s="4">
        <v>7</v>
      </c>
      <c r="B13" s="6">
        <v>42657</v>
      </c>
      <c r="C13" s="4" t="s">
        <v>50</v>
      </c>
      <c r="D13" s="4"/>
      <c r="E13" s="4" t="s">
        <v>42</v>
      </c>
      <c r="F13" s="4" t="s">
        <v>51</v>
      </c>
      <c r="G13" s="4">
        <v>99103266</v>
      </c>
      <c r="H13" s="5">
        <v>10000</v>
      </c>
      <c r="I13" s="5">
        <v>300</v>
      </c>
      <c r="J13" s="5">
        <v>30</v>
      </c>
      <c r="K13" s="5">
        <v>9670</v>
      </c>
      <c r="L13" s="4"/>
      <c r="M13" s="4"/>
      <c r="N13" s="7"/>
    </row>
    <row r="14" spans="1:14">
      <c r="A14" s="4">
        <v>8</v>
      </c>
      <c r="B14" s="6">
        <v>42655</v>
      </c>
      <c r="C14" s="4" t="s">
        <v>52</v>
      </c>
      <c r="D14" s="4"/>
      <c r="E14" s="4" t="s">
        <v>53</v>
      </c>
      <c r="F14" s="4" t="s">
        <v>54</v>
      </c>
      <c r="G14" s="4">
        <v>60107252</v>
      </c>
      <c r="H14" s="5">
        <v>11500</v>
      </c>
      <c r="I14" s="5">
        <v>345</v>
      </c>
      <c r="J14" s="5">
        <v>35</v>
      </c>
      <c r="K14" s="5">
        <v>11120</v>
      </c>
      <c r="L14" s="4"/>
      <c r="M14" s="4"/>
      <c r="N14" s="7"/>
    </row>
    <row r="15" spans="1:14">
      <c r="A15" s="4">
        <v>9</v>
      </c>
      <c r="B15" s="6">
        <v>42653</v>
      </c>
      <c r="C15" s="4" t="s">
        <v>55</v>
      </c>
      <c r="D15" s="4"/>
      <c r="E15" s="4" t="s">
        <v>42</v>
      </c>
      <c r="F15" s="4" t="s">
        <v>56</v>
      </c>
      <c r="G15" s="4">
        <v>58457450</v>
      </c>
      <c r="H15" s="5">
        <v>10000</v>
      </c>
      <c r="I15" s="5">
        <v>300</v>
      </c>
      <c r="J15" s="5">
        <v>30</v>
      </c>
      <c r="K15" s="5">
        <v>9670</v>
      </c>
      <c r="L15" s="4"/>
      <c r="M15" s="4"/>
      <c r="N15" s="7"/>
    </row>
    <row r="16" spans="1:14">
      <c r="A16" s="4">
        <v>10</v>
      </c>
      <c r="B16" s="6">
        <v>42653</v>
      </c>
      <c r="C16" s="4" t="s">
        <v>57</v>
      </c>
      <c r="D16" s="4"/>
      <c r="E16" s="4" t="s">
        <v>42</v>
      </c>
      <c r="F16" s="4" t="s">
        <v>58</v>
      </c>
      <c r="G16" s="4">
        <v>47002510</v>
      </c>
      <c r="H16" s="5">
        <v>10000</v>
      </c>
      <c r="I16" s="5">
        <v>300</v>
      </c>
      <c r="J16" s="5">
        <v>30</v>
      </c>
      <c r="K16" s="5">
        <v>9670</v>
      </c>
      <c r="L16" s="4"/>
      <c r="M16" s="4"/>
      <c r="N16" s="7"/>
    </row>
    <row r="17" spans="1:14">
      <c r="A17" s="4">
        <v>11</v>
      </c>
      <c r="B17" s="6">
        <v>42653</v>
      </c>
      <c r="C17" s="4" t="s">
        <v>59</v>
      </c>
      <c r="D17" s="4"/>
      <c r="E17" s="4" t="s">
        <v>42</v>
      </c>
      <c r="F17" s="4" t="s">
        <v>60</v>
      </c>
      <c r="G17" s="4">
        <v>46811971</v>
      </c>
      <c r="H17" s="5">
        <v>10000</v>
      </c>
      <c r="I17" s="5">
        <v>300</v>
      </c>
      <c r="J17" s="5">
        <v>30</v>
      </c>
      <c r="K17" s="5">
        <v>9670</v>
      </c>
      <c r="L17" s="4"/>
      <c r="M17" s="4"/>
      <c r="N17" s="7"/>
    </row>
    <row r="18" spans="1:14">
      <c r="A18" s="4">
        <v>12</v>
      </c>
      <c r="B18" s="6">
        <v>42649</v>
      </c>
      <c r="C18" s="4" t="s">
        <v>61</v>
      </c>
      <c r="D18" s="4"/>
      <c r="E18" s="4" t="s">
        <v>42</v>
      </c>
      <c r="F18" s="4" t="s">
        <v>62</v>
      </c>
      <c r="G18" s="4">
        <v>4218239</v>
      </c>
      <c r="H18" s="5">
        <v>10000</v>
      </c>
      <c r="I18" s="5">
        <v>300</v>
      </c>
      <c r="J18" s="5">
        <v>30</v>
      </c>
      <c r="K18" s="5">
        <v>9670</v>
      </c>
      <c r="L18" s="4"/>
      <c r="M18" s="4"/>
      <c r="N18" s="7"/>
    </row>
    <row r="19" spans="1:14">
      <c r="A19" s="4">
        <v>13</v>
      </c>
      <c r="B19" s="6">
        <v>42649</v>
      </c>
      <c r="C19" s="4" t="s">
        <v>63</v>
      </c>
      <c r="D19" s="4"/>
      <c r="E19" s="4" t="s">
        <v>42</v>
      </c>
      <c r="F19" s="4" t="s">
        <v>64</v>
      </c>
      <c r="G19" s="4">
        <v>42503315</v>
      </c>
      <c r="H19" s="5">
        <v>10000</v>
      </c>
      <c r="I19" s="5">
        <v>300</v>
      </c>
      <c r="J19" s="5">
        <v>30</v>
      </c>
      <c r="K19" s="5">
        <v>9670</v>
      </c>
      <c r="L19" s="4"/>
      <c r="M19" s="4"/>
      <c r="N19" s="7"/>
    </row>
    <row r="20" spans="1:14">
      <c r="A20" s="4">
        <v>14</v>
      </c>
      <c r="B20" s="6">
        <v>42648</v>
      </c>
      <c r="C20" s="4" t="s">
        <v>65</v>
      </c>
      <c r="D20" s="4"/>
      <c r="E20" s="4" t="s">
        <v>42</v>
      </c>
      <c r="F20" s="4" t="s">
        <v>66</v>
      </c>
      <c r="G20" s="4">
        <v>4248719</v>
      </c>
      <c r="H20" s="5">
        <v>10000</v>
      </c>
      <c r="I20" s="5">
        <v>300</v>
      </c>
      <c r="J20" s="5">
        <v>30</v>
      </c>
      <c r="K20" s="5">
        <v>9670</v>
      </c>
      <c r="L20" s="4"/>
      <c r="M20" s="4"/>
      <c r="N20" s="7"/>
    </row>
    <row r="21" spans="1:14">
      <c r="A21" s="4">
        <v>15</v>
      </c>
      <c r="B21" s="6">
        <v>42647</v>
      </c>
      <c r="C21" s="4" t="s">
        <v>67</v>
      </c>
      <c r="D21" s="4"/>
      <c r="E21" s="4" t="s">
        <v>42</v>
      </c>
      <c r="F21" s="4" t="s">
        <v>56</v>
      </c>
      <c r="G21" s="4">
        <v>79129564</v>
      </c>
      <c r="H21" s="5">
        <v>10000</v>
      </c>
      <c r="I21" s="5">
        <v>300</v>
      </c>
      <c r="J21" s="5">
        <v>30</v>
      </c>
      <c r="K21" s="5">
        <v>9670</v>
      </c>
      <c r="L21" s="4"/>
      <c r="M21" s="4"/>
      <c r="N21" s="7"/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mergeCells count="3">
    <mergeCell ref="A1:N1"/>
    <mergeCell ref="A4:N4"/>
    <mergeCell ref="A22:N2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매출매입표()</vt:lpstr>
      <vt:lpstr>Recovered_Sheet1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N08041</dc:creator>
  <cp:lastModifiedBy>NT200B5cSUA</cp:lastModifiedBy>
  <dcterms:created xsi:type="dcterms:W3CDTF">2016-11-02T01:53:47Z</dcterms:created>
  <dcterms:modified xsi:type="dcterms:W3CDTF">2018-02-12T08:43:41Z</dcterms:modified>
</cp:coreProperties>
</file>